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tan\Desktop\Project\Power2Heat\Data\"/>
    </mc:Choice>
  </mc:AlternateContent>
  <workbookProtection workbookPassword="A2B0" lockStructure="1"/>
  <bookViews>
    <workbookView xWindow="0" yWindow="0" windowWidth="18870" windowHeight="7620" activeTab="1"/>
  </bookViews>
  <sheets>
    <sheet name="Summa tillf energi t värme" sheetId="2" r:id="rId1"/>
    <sheet name="Tillf. energi t värmeprod. " sheetId="1" r:id="rId2"/>
    <sheet name="Summa tillf bränsle till elprod" sheetId="4" r:id="rId3"/>
    <sheet name="Tillf. bränslen t elprod." sheetId="3" r:id="rId4"/>
  </sheets>
  <externalReferences>
    <externalReference r:id="rId5"/>
    <externalReference r:id="rId6"/>
    <externalReference r:id="rId7"/>
  </externalReferences>
  <definedNames>
    <definedName name="_xlnm._FilterDatabase" localSheetId="3" hidden="1">'Tillf. bränslen t elprod.'!$A$4:$AM$414</definedName>
    <definedName name="_xlnm._FilterDatabase" localSheetId="1" hidden="1">'Tillf. energi t värmeprod. '!$A$3:$AN$411</definedName>
  </definedNames>
  <calcPr calcId="162913"/>
</workbook>
</file>

<file path=xl/calcChain.xml><?xml version="1.0" encoding="utf-8"?>
<calcChain xmlns="http://schemas.openxmlformats.org/spreadsheetml/2006/main">
  <c r="AO5" i="1" l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" i="1"/>
  <c r="F22" i="4"/>
  <c r="C22" i="4"/>
  <c r="F21" i="4"/>
  <c r="F20" i="4"/>
  <c r="C20" i="4"/>
  <c r="E19" i="4"/>
  <c r="D19" i="4"/>
  <c r="F18" i="4"/>
  <c r="C18" i="4"/>
  <c r="F17" i="4"/>
  <c r="C17" i="4"/>
  <c r="F16" i="4"/>
  <c r="C16" i="4"/>
  <c r="F15" i="4"/>
  <c r="C15" i="4"/>
  <c r="F14" i="4"/>
  <c r="C14" i="4"/>
  <c r="F13" i="4"/>
  <c r="C13" i="4"/>
  <c r="F11" i="4"/>
  <c r="C11" i="4"/>
  <c r="F10" i="4"/>
  <c r="C10" i="4"/>
  <c r="F8" i="4"/>
  <c r="C8" i="4"/>
  <c r="F7" i="4"/>
  <c r="C7" i="4"/>
  <c r="F6" i="4"/>
  <c r="F5" i="4"/>
  <c r="F4" i="4"/>
  <c r="D416" i="3"/>
  <c r="E416" i="3"/>
  <c r="F416" i="3"/>
  <c r="G416" i="3"/>
  <c r="H416" i="3"/>
  <c r="B11" i="4" s="1"/>
  <c r="B19" i="4" s="1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C416" i="3"/>
  <c r="B22" i="4" s="1"/>
  <c r="B32" i="2"/>
  <c r="D31" i="2"/>
  <c r="D33" i="2" s="1"/>
  <c r="C31" i="2"/>
  <c r="C33" i="2" s="1"/>
  <c r="C19" i="4" l="1"/>
  <c r="W418" i="3"/>
  <c r="O418" i="3"/>
  <c r="M418" i="3"/>
  <c r="H419" i="3"/>
  <c r="F19" i="4"/>
  <c r="B21" i="2" l="1"/>
  <c r="B22" i="2"/>
  <c r="B29" i="2"/>
  <c r="B7" i="2"/>
  <c r="B24" i="2"/>
  <c r="B16" i="2"/>
  <c r="B17" i="2"/>
  <c r="B28" i="2"/>
  <c r="B26" i="2"/>
  <c r="B30" i="2"/>
  <c r="B20" i="2"/>
  <c r="B9" i="2"/>
  <c r="B10" i="2"/>
  <c r="B25" i="2"/>
  <c r="B23" i="2"/>
  <c r="B11" i="2"/>
  <c r="B27" i="2" l="1"/>
  <c r="B14" i="2" l="1"/>
  <c r="B12" i="2"/>
  <c r="B13" i="2"/>
  <c r="B31" i="2" l="1"/>
  <c r="B33" i="2" s="1"/>
</calcChain>
</file>

<file path=xl/comments1.xml><?xml version="1.0" encoding="utf-8"?>
<comments xmlns="http://schemas.openxmlformats.org/spreadsheetml/2006/main">
  <authors>
    <author>Sonya Trad</author>
  </authors>
  <commentList>
    <comment ref="G19" authorId="0" shapeId="0">
      <text>
        <r>
          <rPr>
            <b/>
            <sz val="8"/>
            <color indexed="81"/>
            <rFont val="Tahoma"/>
            <family val="2"/>
          </rPr>
          <t>Sonya Trad:</t>
        </r>
        <r>
          <rPr>
            <sz val="8"/>
            <color indexed="81"/>
            <rFont val="Tahoma"/>
            <family val="2"/>
          </rPr>
          <t xml:space="preserve">
elbränslen för E Ons och Gävle energis anläggningar saknas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Sonya Trad:</t>
        </r>
        <r>
          <rPr>
            <sz val="9"/>
            <color indexed="81"/>
            <rFont val="Tahoma"/>
            <family val="2"/>
          </rPr>
          <t xml:space="preserve">
saknar uppgifter för elproduktion i E ON:s nät i Malmö </t>
        </r>
      </text>
    </comment>
  </commentList>
</comments>
</file>

<file path=xl/sharedStrings.xml><?xml version="1.0" encoding="utf-8"?>
<sst xmlns="http://schemas.openxmlformats.org/spreadsheetml/2006/main" count="2573" uniqueCount="675">
  <si>
    <t>Nät</t>
  </si>
  <si>
    <t>Stenkol</t>
  </si>
  <si>
    <t>EO1</t>
  </si>
  <si>
    <t>EO2, inkl WRD</t>
  </si>
  <si>
    <t>EO3-5</t>
  </si>
  <si>
    <t>Naturgas</t>
  </si>
  <si>
    <t>Övrigt fossilt</t>
  </si>
  <si>
    <t>Avfall</t>
  </si>
  <si>
    <t>Avfallsgas/restgas</t>
  </si>
  <si>
    <t>Avfallsgas från stålindustrin</t>
  </si>
  <si>
    <t>RT-flis</t>
  </si>
  <si>
    <t>Bark</t>
  </si>
  <si>
    <t>Grot</t>
  </si>
  <si>
    <t>Spån</t>
  </si>
  <si>
    <t>Stamvedsflis</t>
  </si>
  <si>
    <t>Övrigt oförädlat biobränsle</t>
  </si>
  <si>
    <t>Träpellets</t>
  </si>
  <si>
    <t>Träbriketter</t>
  </si>
  <si>
    <t>Träpulver</t>
  </si>
  <si>
    <t>Övrigt förädlat biobränsle</t>
  </si>
  <si>
    <t>Tallbeckolja</t>
  </si>
  <si>
    <t>Bioolja</t>
  </si>
  <si>
    <t>Åkergrödor</t>
  </si>
  <si>
    <t>Torv (fjärrvärme och el)</t>
  </si>
  <si>
    <t>Elpannor, elförbrukning</t>
  </si>
  <si>
    <t>Värmepumpar, elförbrukning</t>
  </si>
  <si>
    <t>Värmepumpar, värmeproduktion - elförbrukning</t>
  </si>
  <si>
    <t>Rökgaskondensering</t>
  </si>
  <si>
    <t>Spillvärme</t>
  </si>
  <si>
    <t>Annat bränsle</t>
  </si>
  <si>
    <t>Total hjälpel</t>
  </si>
  <si>
    <t>Köpt prod.spec fjv</t>
  </si>
  <si>
    <t xml:space="preserve"> </t>
  </si>
  <si>
    <t>Totalt tillförda bränslen:</t>
  </si>
  <si>
    <t>Totalt tillförd energi:</t>
  </si>
  <si>
    <t>Leveranser:</t>
  </si>
  <si>
    <t>Varav leveranser till annat fjärrvärmeföretag:</t>
  </si>
  <si>
    <t>Varav såld prod.spec fjärrvärme:</t>
  </si>
  <si>
    <t>Totalverkningsgrad:</t>
  </si>
  <si>
    <t>Affärsverken Karlskrona AB</t>
  </si>
  <si>
    <t>Jämjö</t>
  </si>
  <si>
    <t>Karlskrona</t>
  </si>
  <si>
    <t>Nättraby</t>
  </si>
  <si>
    <t>Sturkö</t>
  </si>
  <si>
    <t>Alingsås Energi Nät AB</t>
  </si>
  <si>
    <t>Alingsås</t>
  </si>
  <si>
    <t>Alvesta Energi AB</t>
  </si>
  <si>
    <t>Alvesta</t>
  </si>
  <si>
    <t/>
  </si>
  <si>
    <t>Moheda</t>
  </si>
  <si>
    <t>Vislanda</t>
  </si>
  <si>
    <t xml:space="preserve">Aneby Miljö &amp; Vatten AB </t>
  </si>
  <si>
    <t>Aneby</t>
  </si>
  <si>
    <t>Arboga Energi AB</t>
  </si>
  <si>
    <t>Arboga</t>
  </si>
  <si>
    <t>Arvidsjaurs Energi AB</t>
  </si>
  <si>
    <t>Arvidsjaur</t>
  </si>
  <si>
    <t>Arvika Fjärrvärme AB</t>
  </si>
  <si>
    <t>Arvika</t>
  </si>
  <si>
    <t>Bengtsfors Energi</t>
  </si>
  <si>
    <t>Bengtsfors</t>
  </si>
  <si>
    <t>Bionär Närvärme AB</t>
  </si>
  <si>
    <t>Bergby</t>
  </si>
  <si>
    <t>Bällinge</t>
  </si>
  <si>
    <t>Forsbacka</t>
  </si>
  <si>
    <t>Hedesunda</t>
  </si>
  <si>
    <t>Norrsundet</t>
  </si>
  <si>
    <t>Ockelbo</t>
  </si>
  <si>
    <t>Skutskär</t>
  </si>
  <si>
    <t>Söderfors</t>
  </si>
  <si>
    <t>Vänge</t>
  </si>
  <si>
    <t>Älvkarleby</t>
  </si>
  <si>
    <t>Bollnäs Energi AB</t>
  </si>
  <si>
    <t>Arbrå</t>
  </si>
  <si>
    <t>Bollnäs</t>
  </si>
  <si>
    <t>Kilafors</t>
  </si>
  <si>
    <t>Borgholm Energi AB</t>
  </si>
  <si>
    <t>Borgholm</t>
  </si>
  <si>
    <t>Löttorp</t>
  </si>
  <si>
    <t>Borlänge Energi AB</t>
  </si>
  <si>
    <t>Borlänge</t>
  </si>
  <si>
    <t>Ornäs</t>
  </si>
  <si>
    <t>Torsång</t>
  </si>
  <si>
    <t>Borås Energi och Miljö AB</t>
  </si>
  <si>
    <t>Borås</t>
  </si>
  <si>
    <t>Fristad</t>
  </si>
  <si>
    <t>Bromölla Fjärrvärme AB</t>
  </si>
  <si>
    <t>Bromölla</t>
  </si>
  <si>
    <t>Bräcke kommun</t>
  </si>
  <si>
    <t>Bräcke</t>
  </si>
  <si>
    <t>Kälarne</t>
  </si>
  <si>
    <t>Byavärme AB</t>
  </si>
  <si>
    <t>Byavärmes Fjärrvärmenät</t>
  </si>
  <si>
    <t>C4 Energi AB</t>
  </si>
  <si>
    <t>Fjälkinge</t>
  </si>
  <si>
    <t>Kristianstad</t>
  </si>
  <si>
    <t>Dala Energi Värme AB</t>
  </si>
  <si>
    <t>Insjön</t>
  </si>
  <si>
    <t>Leksand</t>
  </si>
  <si>
    <t>Degerfors Energi AB</t>
  </si>
  <si>
    <t>HVC Degerfors</t>
  </si>
  <si>
    <t>Kvarnberg</t>
  </si>
  <si>
    <t>Svartå</t>
  </si>
  <si>
    <t>Åtorp</t>
  </si>
  <si>
    <t>E.ON Värme Sverige AB</t>
  </si>
  <si>
    <t>Bara</t>
  </si>
  <si>
    <t>Blomstermåla</t>
  </si>
  <si>
    <t>Boxholm</t>
  </si>
  <si>
    <t>Bro</t>
  </si>
  <si>
    <t>Bålsta</t>
  </si>
  <si>
    <t>Coop</t>
  </si>
  <si>
    <t>HÖK</t>
  </si>
  <si>
    <t>Järfälla</t>
  </si>
  <si>
    <t>Kungsängen</t>
  </si>
  <si>
    <t>Malmö</t>
  </si>
  <si>
    <t>Mora</t>
  </si>
  <si>
    <t>Mönsterås</t>
  </si>
  <si>
    <t>Norrköping - Söderköping</t>
  </si>
  <si>
    <t>Orsa</t>
  </si>
  <si>
    <t>Sollefteå</t>
  </si>
  <si>
    <t>Staffanstorp</t>
  </si>
  <si>
    <t>Timrå</t>
  </si>
  <si>
    <t>Täby E.ON.</t>
  </si>
  <si>
    <t>Vallentuna</t>
  </si>
  <si>
    <t>Vaxholm</t>
  </si>
  <si>
    <t>Vännäsby</t>
  </si>
  <si>
    <t>Älmhult</t>
  </si>
  <si>
    <t>Österåker</t>
  </si>
  <si>
    <t>Eda Energi AB</t>
  </si>
  <si>
    <t>Eda</t>
  </si>
  <si>
    <t>Eksjö Energi AB</t>
  </si>
  <si>
    <t>Eksjö</t>
  </si>
  <si>
    <t>Ingatorp</t>
  </si>
  <si>
    <t>Mariannelund</t>
  </si>
  <si>
    <t>Eksta Bostads AB</t>
  </si>
  <si>
    <t>Eksta</t>
  </si>
  <si>
    <t>Elektra Värme AB</t>
  </si>
  <si>
    <t>Alfta</t>
  </si>
  <si>
    <t>Edsbyn</t>
  </si>
  <si>
    <t>Emmaboda Energi &amp; Miljö AB</t>
  </si>
  <si>
    <t>Emmaboda</t>
  </si>
  <si>
    <t>Ena Energi AB</t>
  </si>
  <si>
    <t>Enköping</t>
  </si>
  <si>
    <t>Enycon AB</t>
  </si>
  <si>
    <t>Bollstabruk</t>
  </si>
  <si>
    <t>Friggesund</t>
  </si>
  <si>
    <t>Funäsdalen</t>
  </si>
  <si>
    <t>Hede</t>
  </si>
  <si>
    <t>Långsele</t>
  </si>
  <si>
    <t>Näsåker</t>
  </si>
  <si>
    <t>Ramsele</t>
  </si>
  <si>
    <t>Eskilstuna Energi &amp; Miljö AB</t>
  </si>
  <si>
    <t>Eskilstuna-Torshälla</t>
  </si>
  <si>
    <t>Kvicksund</t>
  </si>
  <si>
    <t>Ärla</t>
  </si>
  <si>
    <t>Falbygdens Energi AB</t>
  </si>
  <si>
    <t>Falköping</t>
  </si>
  <si>
    <t>Floby</t>
  </si>
  <si>
    <t>Stenstorp</t>
  </si>
  <si>
    <t>Falkenberg Energi AB</t>
  </si>
  <si>
    <t>Falkenberg</t>
  </si>
  <si>
    <t>Ullared-närvärme</t>
  </si>
  <si>
    <t>Vessigebro-närvärme</t>
  </si>
  <si>
    <t>Falu Energi &amp; Vatten AB</t>
  </si>
  <si>
    <t>Bjursås</t>
  </si>
  <si>
    <t>Falun</t>
  </si>
  <si>
    <t>Grycksbo</t>
  </si>
  <si>
    <t>Svärdsjö</t>
  </si>
  <si>
    <t>Finspångs Tekniska Verk AB</t>
  </si>
  <si>
    <t>Finspång</t>
  </si>
  <si>
    <t>Fjärrvärme i Osby AB</t>
  </si>
  <si>
    <t>Osby</t>
  </si>
  <si>
    <t>Fortum Värme,  AB s.m. Stockholms stad</t>
  </si>
  <si>
    <t>Stockholm</t>
  </si>
  <si>
    <t>Täby</t>
  </si>
  <si>
    <t>Gimmersta Energi AB</t>
  </si>
  <si>
    <t>Bie</t>
  </si>
  <si>
    <t>Björkvik</t>
  </si>
  <si>
    <t>Gimmersta Floda</t>
  </si>
  <si>
    <t>Forssjö</t>
  </si>
  <si>
    <t>Julita</t>
  </si>
  <si>
    <t>Sköldinge</t>
  </si>
  <si>
    <t>Strångsjö</t>
  </si>
  <si>
    <t>Valla</t>
  </si>
  <si>
    <t>Gislaved Energi AB</t>
  </si>
  <si>
    <t>Gislaved</t>
  </si>
  <si>
    <t>Hestra</t>
  </si>
  <si>
    <t>Reftele</t>
  </si>
  <si>
    <t>Gotlands Energi AB</t>
  </si>
  <si>
    <t>Hemse</t>
  </si>
  <si>
    <t>Klintehamn</t>
  </si>
  <si>
    <t>Slite</t>
  </si>
  <si>
    <t>Visby</t>
  </si>
  <si>
    <t>Gällivare Energi AB</t>
  </si>
  <si>
    <t>Gällivare-Malmberget</t>
  </si>
  <si>
    <t>Gävle Energi AB</t>
  </si>
  <si>
    <t>Gävle</t>
  </si>
  <si>
    <t>Göteborg Energi AB</t>
  </si>
  <si>
    <t>Göteborg. Partille. Ale</t>
  </si>
  <si>
    <t>Göteborg. Övrigt: Bra Miljöval</t>
  </si>
  <si>
    <t>Götene Vatten &amp; Värme AB</t>
  </si>
  <si>
    <t>Götene</t>
  </si>
  <si>
    <t>Hällekis</t>
  </si>
  <si>
    <t>Habo Energi AB</t>
  </si>
  <si>
    <t>Habo</t>
  </si>
  <si>
    <t>Hagfors Energi AB</t>
  </si>
  <si>
    <t>Ekshärad</t>
  </si>
  <si>
    <t>Hagfors</t>
  </si>
  <si>
    <t>Sunnemo</t>
  </si>
  <si>
    <t>Halmstads Energi och Miljö AB</t>
  </si>
  <si>
    <t>Halmstad</t>
  </si>
  <si>
    <t>Hammarö Energi AB</t>
  </si>
  <si>
    <t>Skoghall</t>
  </si>
  <si>
    <t>Hedemora Energi AB</t>
  </si>
  <si>
    <t>Hedemora</t>
  </si>
  <si>
    <t>Långshyttan</t>
  </si>
  <si>
    <t>St Skedvi</t>
  </si>
  <si>
    <t>Säter</t>
  </si>
  <si>
    <t>Hjo Energi AB</t>
  </si>
  <si>
    <t>Hjo</t>
  </si>
  <si>
    <t>Härnösand Energi &amp; Miljö AB</t>
  </si>
  <si>
    <t>Härnösand</t>
  </si>
  <si>
    <t>Hässleholm Miljö AB</t>
  </si>
  <si>
    <t>Hässleholm</t>
  </si>
  <si>
    <t>Tyringe</t>
  </si>
  <si>
    <t>Höganäs Energi AB</t>
  </si>
  <si>
    <t>Höganäs</t>
  </si>
  <si>
    <t>Jokkmokks Värmeverk AB</t>
  </si>
  <si>
    <t>Jokkmokk</t>
  </si>
  <si>
    <t>Jämtkraft AB</t>
  </si>
  <si>
    <t>Brunflo</t>
  </si>
  <si>
    <t>Krokom</t>
  </si>
  <si>
    <t>Åre</t>
  </si>
  <si>
    <t>Östersund</t>
  </si>
  <si>
    <t>Jönköping Energi AB</t>
  </si>
  <si>
    <t>Axamo</t>
  </si>
  <si>
    <t>Bankeryd</t>
  </si>
  <si>
    <t>Gränna</t>
  </si>
  <si>
    <t>Jönköping</t>
  </si>
  <si>
    <t>Norrahammar</t>
  </si>
  <si>
    <t>Stensholm</t>
  </si>
  <si>
    <t>Kalmar Energi Värme AB</t>
  </si>
  <si>
    <t>Kalmar</t>
  </si>
  <si>
    <t>Karlshamn Energi AB</t>
  </si>
  <si>
    <t>Karlshamn</t>
  </si>
  <si>
    <t>Karlstads Energi AB</t>
  </si>
  <si>
    <t>Karlstad</t>
  </si>
  <si>
    <t>Katrinefors Kraftvärme AB</t>
  </si>
  <si>
    <t>Katrinefors Kraftvärme (producent)</t>
  </si>
  <si>
    <t>Kils Energi AB</t>
  </si>
  <si>
    <t>Kil</t>
  </si>
  <si>
    <t>Kraftringen Energi AB (publ)</t>
  </si>
  <si>
    <t>Eslöv-Lund-Lomma m fl</t>
  </si>
  <si>
    <t>Klippan-Ljungbyhed-Östra Ljungby</t>
  </si>
  <si>
    <t>Kristinehamns Fjärrvärme AB</t>
  </si>
  <si>
    <t>Kristinehamn</t>
  </si>
  <si>
    <t>Kungälv Energi AB</t>
  </si>
  <si>
    <t>HVC Kode</t>
  </si>
  <si>
    <t>HVC Kärna</t>
  </si>
  <si>
    <t>HVC Stålkullen</t>
  </si>
  <si>
    <t>Kungälv</t>
  </si>
  <si>
    <t>Köpings kommun</t>
  </si>
  <si>
    <t>Kolsva</t>
  </si>
  <si>
    <t>Köping</t>
  </si>
  <si>
    <t>Landskrona Energi AB</t>
  </si>
  <si>
    <t>Landskrona</t>
  </si>
  <si>
    <t>Lantmännen Agrovärme AB</t>
  </si>
  <si>
    <t>Bjärnum</t>
  </si>
  <si>
    <t>Ed</t>
  </si>
  <si>
    <t>Grästorp</t>
  </si>
  <si>
    <t>Horred</t>
  </si>
  <si>
    <t>Kvänum</t>
  </si>
  <si>
    <t>Skurup</t>
  </si>
  <si>
    <t>Ödeshög</t>
  </si>
  <si>
    <t>Örsundsbro</t>
  </si>
  <si>
    <t>Laxå Värme AB</t>
  </si>
  <si>
    <t>Laxå</t>
  </si>
  <si>
    <t>Lerum Fjärrvärme AB</t>
  </si>
  <si>
    <t>Floda</t>
  </si>
  <si>
    <t>Gråbo</t>
  </si>
  <si>
    <t>Lerum</t>
  </si>
  <si>
    <t>Stenkullen</t>
  </si>
  <si>
    <t>Lessebo Fjärrvärme AB</t>
  </si>
  <si>
    <t>Lessebo</t>
  </si>
  <si>
    <t>LEVA i Lysekil AB</t>
  </si>
  <si>
    <t>Lysekil</t>
  </si>
  <si>
    <t>Lidköpings Värmeverk AB</t>
  </si>
  <si>
    <t>Lidköping</t>
  </si>
  <si>
    <t>Lilla Edets Fjärrvärme AB</t>
  </si>
  <si>
    <t>Lilla Edet</t>
  </si>
  <si>
    <t>Linde Energi AB</t>
  </si>
  <si>
    <t>Frövi</t>
  </si>
  <si>
    <t>Lindesberg</t>
  </si>
  <si>
    <t>Spillvattennät</t>
  </si>
  <si>
    <t>Vedevåg</t>
  </si>
  <si>
    <t>Ljungby Energi AB</t>
  </si>
  <si>
    <t>Ljungby</t>
  </si>
  <si>
    <t>Ljusdal Energi AB</t>
  </si>
  <si>
    <t>Färila</t>
  </si>
  <si>
    <t>Järvsö</t>
  </si>
  <si>
    <t>Ljusdal</t>
  </si>
  <si>
    <t>Luleå Energi AB</t>
  </si>
  <si>
    <t>Luleå</t>
  </si>
  <si>
    <t>Råneå</t>
  </si>
  <si>
    <t>Malma Kraft &amp; Värme AB</t>
  </si>
  <si>
    <t>Malmköping, Malma</t>
  </si>
  <si>
    <t>Malung-Sälens kommun</t>
  </si>
  <si>
    <t>Malung</t>
  </si>
  <si>
    <t>Mark Kraftvärme AB</t>
  </si>
  <si>
    <t>Assbergs nätet</t>
  </si>
  <si>
    <t>Fritsla</t>
  </si>
  <si>
    <t>Hyssna</t>
  </si>
  <si>
    <t>Melleruds kommun</t>
  </si>
  <si>
    <t>Mellerud</t>
  </si>
  <si>
    <t>Mjölby-Svartådalen Energi AB</t>
  </si>
  <si>
    <t>Mjölby</t>
  </si>
  <si>
    <t>Mullsjö Energi &amp; Miljö AB</t>
  </si>
  <si>
    <t>Mullsjö</t>
  </si>
  <si>
    <t>Munkfors Energi AB</t>
  </si>
  <si>
    <t>Munkfors</t>
  </si>
  <si>
    <t>Mälarenergi AB</t>
  </si>
  <si>
    <t>Hallstahammar</t>
  </si>
  <si>
    <t>Kungsör</t>
  </si>
  <si>
    <t>Surahammar Mälarenergi</t>
  </si>
  <si>
    <t>Västerås</t>
  </si>
  <si>
    <t>Västerås Miljömärkt</t>
  </si>
  <si>
    <t>Mölndal Energi AB</t>
  </si>
  <si>
    <t>Mölndal</t>
  </si>
  <si>
    <t>Mölndal Bra Miljöval</t>
  </si>
  <si>
    <t>Norrenergi AB</t>
  </si>
  <si>
    <t>Sundbyberg-Solna</t>
  </si>
  <si>
    <t>Norrtälje Energi AB</t>
  </si>
  <si>
    <t>Hallstavik</t>
  </si>
  <si>
    <t>Norrtälje</t>
  </si>
  <si>
    <t>Rimbo</t>
  </si>
  <si>
    <t>Nybro Energi AB</t>
  </si>
  <si>
    <t>Nybro</t>
  </si>
  <si>
    <t>Nässjö Affärsverk AB</t>
  </si>
  <si>
    <t>Anneberg</t>
  </si>
  <si>
    <t>Bodafors</t>
  </si>
  <si>
    <t>Nässjö</t>
  </si>
  <si>
    <t>Olofströms Kraft AB</t>
  </si>
  <si>
    <t>Olofström</t>
  </si>
  <si>
    <t>Oskarshamn Energi AB</t>
  </si>
  <si>
    <t>Oskarshamn</t>
  </si>
  <si>
    <t>Oxelö Energi AB</t>
  </si>
  <si>
    <t>Oxelösund</t>
  </si>
  <si>
    <t>Peab Energi AB</t>
  </si>
  <si>
    <t>Åstorps Bioenergi</t>
  </si>
  <si>
    <t>Perstorps Fjärrvärme AB</t>
  </si>
  <si>
    <t>Perstorp</t>
  </si>
  <si>
    <t>PiteEnergi AB</t>
  </si>
  <si>
    <t>Norrfjärden</t>
  </si>
  <si>
    <t>Piteå</t>
  </si>
  <si>
    <t>Rosvik</t>
  </si>
  <si>
    <t>Sjulnäs</t>
  </si>
  <si>
    <t>POB Energi i Aneby AB</t>
  </si>
  <si>
    <t>POB Aneby</t>
  </si>
  <si>
    <t>Ragunda Energi och Teknik AB</t>
  </si>
  <si>
    <t>Hammarstrand</t>
  </si>
  <si>
    <t>Rindi Energi AB</t>
  </si>
  <si>
    <t>Filipstad</t>
  </si>
  <si>
    <t>Flen</t>
  </si>
  <si>
    <t>Gnesta</t>
  </si>
  <si>
    <t>Hörby</t>
  </si>
  <si>
    <t>Höör</t>
  </si>
  <si>
    <t>Sjöbo</t>
  </si>
  <si>
    <t>Storfors</t>
  </si>
  <si>
    <t>Sunne</t>
  </si>
  <si>
    <t>Tomelilla</t>
  </si>
  <si>
    <t>Vadstena</t>
  </si>
  <si>
    <t>Vansbro</t>
  </si>
  <si>
    <t>Vingåker</t>
  </si>
  <si>
    <t>Vårgårda</t>
  </si>
  <si>
    <t>Älvdalen</t>
  </si>
  <si>
    <t>Ronneby Miljö och Teknik AB</t>
  </si>
  <si>
    <t>Bräkne-Hoby</t>
  </si>
  <si>
    <t>Ronneby-Kallinge</t>
  </si>
  <si>
    <t>Rättviks Teknik AB</t>
  </si>
  <si>
    <t>Rättvik</t>
  </si>
  <si>
    <t>Sala-Heby Energi AB</t>
  </si>
  <si>
    <t>Sala-Heby</t>
  </si>
  <si>
    <t>Sandviken Energi AB</t>
  </si>
  <si>
    <t>Sandviken</t>
  </si>
  <si>
    <t>Skara Energi AB</t>
  </si>
  <si>
    <t>Skara</t>
  </si>
  <si>
    <t>Skellefteå Kraft AB</t>
  </si>
  <si>
    <t>Boliden</t>
  </si>
  <si>
    <t>Bureå</t>
  </si>
  <si>
    <t>Burträsk</t>
  </si>
  <si>
    <t>Byske</t>
  </si>
  <si>
    <t>Jörn</t>
  </si>
  <si>
    <t>Kristineberg - Ej Fjärrvärme</t>
  </si>
  <si>
    <t>Kåge</t>
  </si>
  <si>
    <t>Lidbacken</t>
  </si>
  <si>
    <t>Lycksele</t>
  </si>
  <si>
    <t>Lövånger</t>
  </si>
  <si>
    <t>Malå</t>
  </si>
  <si>
    <t>Norsjö</t>
  </si>
  <si>
    <t>Robertsfors</t>
  </si>
  <si>
    <t>Skellefteå</t>
  </si>
  <si>
    <t>Storuman</t>
  </si>
  <si>
    <t>Ursviken-Skelleftehamn</t>
  </si>
  <si>
    <t>Vindeln</t>
  </si>
  <si>
    <t>Ånäset</t>
  </si>
  <si>
    <t>Skövde Värmeverk AB</t>
  </si>
  <si>
    <t>Skultorp</t>
  </si>
  <si>
    <t>Skövde</t>
  </si>
  <si>
    <t>Stöpen</t>
  </si>
  <si>
    <t>Tidan</t>
  </si>
  <si>
    <t>Timmersdala</t>
  </si>
  <si>
    <t>Smedjebacken Energi AB</t>
  </si>
  <si>
    <t>Smedjebacken</t>
  </si>
  <si>
    <t>Söderbärke</t>
  </si>
  <si>
    <t>Sollentuna Energi AB</t>
  </si>
  <si>
    <t>Sollentuna</t>
  </si>
  <si>
    <t>Solör Bioenergi Svenljunga AB</t>
  </si>
  <si>
    <t>Svenljunga</t>
  </si>
  <si>
    <t>Statkraft Värme AB</t>
  </si>
  <si>
    <t>Kungsbacka</t>
  </si>
  <si>
    <t>Trosa</t>
  </si>
  <si>
    <t>Vagnhärad</t>
  </si>
  <si>
    <t>Åmål</t>
  </si>
  <si>
    <t>Stenungsunds Energi &amp; Miljö AB</t>
  </si>
  <si>
    <t>Stenungsund</t>
  </si>
  <si>
    <t>Stora Höga</t>
  </si>
  <si>
    <t>Strängnäs Energi AB, SEVAB</t>
  </si>
  <si>
    <t>Strängnäs</t>
  </si>
  <si>
    <t>Sundsvall Energi AB</t>
  </si>
  <si>
    <t>Kvissleby</t>
  </si>
  <si>
    <t>Matfors</t>
  </si>
  <si>
    <t>Sundsvall</t>
  </si>
  <si>
    <t>Tunadal</t>
  </si>
  <si>
    <t>Övriga nät Sundsvall energi</t>
  </si>
  <si>
    <t>Surahammars Kommunal Teknik AB</t>
  </si>
  <si>
    <t>Ramnäs</t>
  </si>
  <si>
    <t>Surahammar</t>
  </si>
  <si>
    <t>Virsbo</t>
  </si>
  <si>
    <t>Västsura</t>
  </si>
  <si>
    <t>Sävsjö Energi AB</t>
  </si>
  <si>
    <t>Rörvik</t>
  </si>
  <si>
    <t>Sävsjö</t>
  </si>
  <si>
    <t>Söderenergi AB</t>
  </si>
  <si>
    <t>Söderenergi</t>
  </si>
  <si>
    <t>Söderhamn Nära AB</t>
  </si>
  <si>
    <t>Ljusne</t>
  </si>
  <si>
    <t>Mohed</t>
  </si>
  <si>
    <t>Sandarne</t>
  </si>
  <si>
    <t>Söderhamn</t>
  </si>
  <si>
    <t>Södertörns Fjärrvärme AB</t>
  </si>
  <si>
    <t>Södertörn Fjärrvärme Totalt</t>
  </si>
  <si>
    <t>Tekniska Verken i Kiruna AB</t>
  </si>
  <si>
    <t>Kiruna C</t>
  </si>
  <si>
    <t>Vittangi</t>
  </si>
  <si>
    <t>Tekniska Verken i Linköping AB</t>
  </si>
  <si>
    <t>Borensberg</t>
  </si>
  <si>
    <t>Katrineholm</t>
  </si>
  <si>
    <t>Kisa</t>
  </si>
  <si>
    <t>Linköping</t>
  </si>
  <si>
    <t>Skärblacka</t>
  </si>
  <si>
    <t>Åtvidaberg</t>
  </si>
  <si>
    <t>Telge Nät AB</t>
  </si>
  <si>
    <t>Järna (ingår i Södertälje)</t>
  </si>
  <si>
    <t>Nykvarn (ingår i Södertälje)</t>
  </si>
  <si>
    <t>Södertälje</t>
  </si>
  <si>
    <t>Tidaholms Energi AB</t>
  </si>
  <si>
    <t>Tidaholm</t>
  </si>
  <si>
    <t>Tierps Fjärrvärme AB</t>
  </si>
  <si>
    <t>Tierp</t>
  </si>
  <si>
    <t>Örbyhus</t>
  </si>
  <si>
    <t>Torsås fjärrvärmenät AB</t>
  </si>
  <si>
    <t>Torsås</t>
  </si>
  <si>
    <t>Tranås Energi AB</t>
  </si>
  <si>
    <t>Tranås</t>
  </si>
  <si>
    <t>Trelleborgs Fjärrvärme AB</t>
  </si>
  <si>
    <t>Trelleborg Fjärrvärme AB</t>
  </si>
  <si>
    <t>Trollhättan Energi AB</t>
  </si>
  <si>
    <t>Trollhättan</t>
  </si>
  <si>
    <t>Uddevalla Energi AB</t>
  </si>
  <si>
    <t>Ljungskile</t>
  </si>
  <si>
    <t>Munkedal</t>
  </si>
  <si>
    <t>Uddevalla</t>
  </si>
  <si>
    <t>Ulricehamns Energi AB</t>
  </si>
  <si>
    <t>Gällstad</t>
  </si>
  <si>
    <t>Timmele</t>
  </si>
  <si>
    <t>Ulricehamn</t>
  </si>
  <si>
    <t>Umeå Energi AB</t>
  </si>
  <si>
    <t>Bjurholm</t>
  </si>
  <si>
    <t>Hörnefors</t>
  </si>
  <si>
    <t>Sävar</t>
  </si>
  <si>
    <t>Umeå</t>
  </si>
  <si>
    <t>Vaggeryds Energi AB</t>
  </si>
  <si>
    <t>Skillingaryd</t>
  </si>
  <si>
    <t>Vaggeryd</t>
  </si>
  <si>
    <t>Vara Energi Värme AB</t>
  </si>
  <si>
    <t>Vara</t>
  </si>
  <si>
    <t>Varberg Energi AB</t>
  </si>
  <si>
    <t>Träslövsläge</t>
  </si>
  <si>
    <t>Tvååker (Närv)</t>
  </si>
  <si>
    <t>Varberg (Fjv)</t>
  </si>
  <si>
    <t>Veddige</t>
  </si>
  <si>
    <t>Vasa Värme Holding AB</t>
  </si>
  <si>
    <t>Kalix</t>
  </si>
  <si>
    <t>Krokek</t>
  </si>
  <si>
    <t>Malmköping</t>
  </si>
  <si>
    <t>Vattenfall AB Värme</t>
  </si>
  <si>
    <t>Askersund</t>
  </si>
  <si>
    <t>Drefviken</t>
  </si>
  <si>
    <t>Gustavsberg</t>
  </si>
  <si>
    <t>Haparanda</t>
  </si>
  <si>
    <t>Knivsta</t>
  </si>
  <si>
    <t>Motala</t>
  </si>
  <si>
    <t>Nyköping</t>
  </si>
  <si>
    <t>Saltsjöbaden</t>
  </si>
  <si>
    <t>Storvreta</t>
  </si>
  <si>
    <t>Uppsala</t>
  </si>
  <si>
    <t>Vänersborg</t>
  </si>
  <si>
    <t>Övertorneå</t>
  </si>
  <si>
    <t>Vetlanda Energi och Teknik AB</t>
  </si>
  <si>
    <t>Ekenäs sjön</t>
  </si>
  <si>
    <t>Holsby</t>
  </si>
  <si>
    <t>Vetlanda</t>
  </si>
  <si>
    <t>Vimmerby Energi &amp; Miljö AB</t>
  </si>
  <si>
    <t>Frödinge</t>
  </si>
  <si>
    <t>Gullringen</t>
  </si>
  <si>
    <t>Storebro</t>
  </si>
  <si>
    <t>Södra Vi</t>
  </si>
  <si>
    <t>Vimmerby</t>
  </si>
  <si>
    <t>Väner Energi AB</t>
  </si>
  <si>
    <t>Lyrestad</t>
  </si>
  <si>
    <t>Mariestad</t>
  </si>
  <si>
    <t>Töreboda</t>
  </si>
  <si>
    <t>Värmevärden AB</t>
  </si>
  <si>
    <t>Avesta</t>
  </si>
  <si>
    <t>Bångbro</t>
  </si>
  <si>
    <t>Delsbo</t>
  </si>
  <si>
    <t>Grums</t>
  </si>
  <si>
    <t>Grythyttan</t>
  </si>
  <si>
    <t>Gullspång</t>
  </si>
  <si>
    <t>Hofors(Värmevärden)</t>
  </si>
  <si>
    <t>Hudiksvall</t>
  </si>
  <si>
    <t>Hällefors</t>
  </si>
  <si>
    <t>Iggesund</t>
  </si>
  <si>
    <t>Kopparberg</t>
  </si>
  <si>
    <t>Kristinehamn(Värmevärden)</t>
  </si>
  <si>
    <t>Nynäshamn</t>
  </si>
  <si>
    <t>Näsviken</t>
  </si>
  <si>
    <t>Stöllet</t>
  </si>
  <si>
    <t>Säffle</t>
  </si>
  <si>
    <t>Sörforsa</t>
  </si>
  <si>
    <t>Torsby</t>
  </si>
  <si>
    <t>Örebro Kartongbruk</t>
  </si>
  <si>
    <t>Övrigt (närvärme, närkyla m m)</t>
  </si>
  <si>
    <t>Värnamo Energi AB</t>
  </si>
  <si>
    <t>Rydaholm</t>
  </si>
  <si>
    <t>Värnamo</t>
  </si>
  <si>
    <t>Västerbergslagens Energi AB</t>
  </si>
  <si>
    <t>Fagersta</t>
  </si>
  <si>
    <t>Grängesberg</t>
  </si>
  <si>
    <t>Ludvika</t>
  </si>
  <si>
    <t>Norberg</t>
  </si>
  <si>
    <t>Västervik Miljö &amp; Energi AB</t>
  </si>
  <si>
    <t>Ankarsrum</t>
  </si>
  <si>
    <t>Gamleby</t>
  </si>
  <si>
    <t>Västervik</t>
  </si>
  <si>
    <t>Växjö Energi AB</t>
  </si>
  <si>
    <t>Braås</t>
  </si>
  <si>
    <t>Ingelstad</t>
  </si>
  <si>
    <t>Rottne</t>
  </si>
  <si>
    <t>Växjö</t>
  </si>
  <si>
    <t>Ystad Energi AB</t>
  </si>
  <si>
    <t>Ystad</t>
  </si>
  <si>
    <t>Ånge Energi AB</t>
  </si>
  <si>
    <t>Fränsta</t>
  </si>
  <si>
    <t>Ljungaverk</t>
  </si>
  <si>
    <t>Ånge</t>
  </si>
  <si>
    <t>Älvsbyns Energi AB</t>
  </si>
  <si>
    <t>Älvsbyn</t>
  </si>
  <si>
    <t>Öresundskraft AB</t>
  </si>
  <si>
    <t>Helsingborg</t>
  </si>
  <si>
    <t>Hjärnarp</t>
  </si>
  <si>
    <t>Vejbystrand</t>
  </si>
  <si>
    <t>Ängelholm</t>
  </si>
  <si>
    <t>Örkelljunga Fjärrvärmeverk AB</t>
  </si>
  <si>
    <t>Örkelljunga</t>
  </si>
  <si>
    <t>Österlens Kraft AB</t>
  </si>
  <si>
    <t>Simrishamn</t>
  </si>
  <si>
    <t>Övik Energi AB</t>
  </si>
  <si>
    <t>Bjästa</t>
  </si>
  <si>
    <t>Bredbyn</t>
  </si>
  <si>
    <t>Hampnäs</t>
  </si>
  <si>
    <t>Husum</t>
  </si>
  <si>
    <t>Moliden</t>
  </si>
  <si>
    <t>Processånga</t>
  </si>
  <si>
    <t>Örnsköldsvik</t>
  </si>
  <si>
    <t>Summa alla:</t>
  </si>
  <si>
    <t>Företag</t>
  </si>
  <si>
    <t>Bränsle/Energibärare</t>
  </si>
  <si>
    <t>2008</t>
  </si>
  <si>
    <t>2007</t>
  </si>
  <si>
    <t>2006</t>
  </si>
  <si>
    <t>2005</t>
  </si>
  <si>
    <t>2004</t>
  </si>
  <si>
    <t>Industriell spillvärme</t>
  </si>
  <si>
    <t>Solvärme</t>
  </si>
  <si>
    <t>n.a</t>
  </si>
  <si>
    <t>Avfallsgas</t>
  </si>
  <si>
    <r>
      <t>Trädbränsle, oförädlat</t>
    </r>
    <r>
      <rPr>
        <vertAlign val="superscript"/>
        <sz val="11"/>
        <color theme="1"/>
        <rFont val="Calibri"/>
        <family val="2"/>
        <scheme val="minor"/>
      </rPr>
      <t>3</t>
    </r>
  </si>
  <si>
    <r>
      <t>Trädbränsle, förädlat</t>
    </r>
    <r>
      <rPr>
        <vertAlign val="superscript"/>
        <sz val="11"/>
        <color theme="1"/>
        <rFont val="Calibri"/>
        <family val="2"/>
        <scheme val="minor"/>
      </rPr>
      <t>4</t>
    </r>
  </si>
  <si>
    <t>Primära biobränslen:</t>
  </si>
  <si>
    <t>Deponi och rötgas</t>
  </si>
  <si>
    <r>
      <t>Övrig bio</t>
    </r>
    <r>
      <rPr>
        <vertAlign val="superscript"/>
        <sz val="11"/>
        <color theme="1"/>
        <rFont val="Calibri"/>
        <family val="2"/>
        <scheme val="minor"/>
      </rPr>
      <t>9</t>
    </r>
  </si>
  <si>
    <t>Torv o Torvbriketter</t>
  </si>
  <si>
    <t>Köpt hetvatten(ospecificerat bränsle)</t>
  </si>
  <si>
    <t>El till värmepumpar</t>
  </si>
  <si>
    <t>Värme från värmepumpar</t>
  </si>
  <si>
    <t>El till elpannor</t>
  </si>
  <si>
    <r>
      <t>Hjälpel</t>
    </r>
    <r>
      <rPr>
        <vertAlign val="superscript"/>
        <sz val="11"/>
        <color theme="1"/>
        <rFont val="Calibri"/>
        <family val="2"/>
        <scheme val="minor"/>
      </rPr>
      <t>7</t>
    </r>
  </si>
  <si>
    <r>
      <t>Eldningsolja</t>
    </r>
    <r>
      <rPr>
        <vertAlign val="superscript"/>
        <sz val="11"/>
        <color theme="1"/>
        <rFont val="Calibri"/>
        <family val="2"/>
        <scheme val="minor"/>
      </rPr>
      <t>1</t>
    </r>
  </si>
  <si>
    <t>Övrigt fossilt bränsle</t>
  </si>
  <si>
    <r>
      <t>SUMMA: Bränsle/energi till värme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</si>
  <si>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r>
      <t>Totala värmeleveranser</t>
    </r>
    <r>
      <rPr>
        <vertAlign val="superscript"/>
        <sz val="11"/>
        <color theme="1"/>
        <rFont val="Calibri"/>
        <family val="2"/>
        <scheme val="minor"/>
      </rPr>
      <t>8</t>
    </r>
  </si>
  <si>
    <r>
      <t xml:space="preserve">Verkningsgrad </t>
    </r>
    <r>
      <rPr>
        <sz val="9"/>
        <color theme="1"/>
        <rFont val="Calibri"/>
        <family val="2"/>
        <scheme val="minor"/>
      </rPr>
      <t>exklusive rökgaskondensering</t>
    </r>
  </si>
  <si>
    <t>EO1, EO2 inkl. WRD, EO3-5</t>
  </si>
  <si>
    <t>bark, grot, spån, stamvedsflis, övrigt oförädlat</t>
  </si>
  <si>
    <t>pellets, briketter, pulver, övrigt förädlat</t>
  </si>
  <si>
    <t>Inklusive rökgaskondensering för 2011, 2012 och 2013</t>
  </si>
  <si>
    <t>Hjälpel till produktion och distribution (inklusive schablon) samt hjälpel till kraftvärme</t>
  </si>
  <si>
    <t>För 2012, 2013 och 2014: Leveranser = Leveranser-sålt till fjvföretag.</t>
  </si>
  <si>
    <r>
      <rPr>
        <b/>
        <sz val="16"/>
        <rFont val="Calibri"/>
        <family val="2"/>
      </rPr>
      <t>Tillfört energi till värmeproduktion 2004-2014, GWh</t>
    </r>
    <r>
      <rPr>
        <b/>
        <sz val="14"/>
        <rFont val="Calibri"/>
        <family val="2"/>
      </rPr>
      <t xml:space="preserve">. 
</t>
    </r>
    <r>
      <rPr>
        <sz val="12"/>
        <rFont val="Calibri"/>
        <family val="2"/>
      </rPr>
      <t xml:space="preserve">Allokering av bränslen till värmeproduktion i kraftvärmeprocessen har gjorts med alternativsproduktionsmetoden. </t>
    </r>
  </si>
  <si>
    <t>Värme från värmepumpar inkluderar tillförd värme från värmekälla + tillförd el</t>
  </si>
  <si>
    <t xml:space="preserve">Aneby </t>
  </si>
  <si>
    <t>Torsby kommun</t>
  </si>
  <si>
    <t>Täby Kommun</t>
  </si>
  <si>
    <t xml:space="preserve">Säffle </t>
  </si>
  <si>
    <r>
      <rPr>
        <b/>
        <sz val="11"/>
        <rFont val="Calibri"/>
        <family val="2"/>
      </rPr>
      <t>Tillförd bränsle/energi till fjärrvärmeproduktion, levererad och producerad värme, GWh, 2014.</t>
    </r>
    <r>
      <rPr>
        <sz val="11"/>
        <rFont val="Calibri"/>
        <family val="2"/>
      </rPr>
      <t xml:space="preserve"> </t>
    </r>
    <r>
      <rPr>
        <sz val="12"/>
        <rFont val="Calibri"/>
        <family val="2"/>
      </rPr>
      <t xml:space="preserve">
</t>
    </r>
    <r>
      <rPr>
        <sz val="10"/>
        <rFont val="Calibri"/>
        <family val="2"/>
      </rPr>
      <t xml:space="preserve">Allokering av bränslen till värme i kraftvärmeprocessen har gjorts med alternativsproduktionsmetoden. </t>
    </r>
  </si>
  <si>
    <t xml:space="preserve">Producerad el i kraftvärmeverk </t>
  </si>
  <si>
    <t>Total värmeproduktion i kraftvärmeverk i kombinerad drift</t>
  </si>
  <si>
    <t xml:space="preserve">Torv </t>
  </si>
  <si>
    <t>Rökgas-kondensering</t>
  </si>
  <si>
    <t xml:space="preserve">Hjälpel </t>
  </si>
  <si>
    <r>
      <t>Tillförd bränsle till elproduktion i kraftvärmeanläggningar , GWh, 2014.</t>
    </r>
    <r>
      <rPr>
        <sz val="12"/>
        <color indexed="56"/>
        <rFont val="Calibri"/>
        <family val="2"/>
      </rPr>
      <t xml:space="preserve"> 
</t>
    </r>
    <r>
      <rPr>
        <sz val="10"/>
        <color indexed="56"/>
        <rFont val="Calibri"/>
        <family val="2"/>
      </rPr>
      <t>Allokering av bränslen till el i kraftvärmeprocessen har gjorts med alternativsproduktionsmetoden. Allokering har skett enligt Kraftvärmedirektivet.</t>
    </r>
  </si>
  <si>
    <t xml:space="preserve">Summa </t>
  </si>
  <si>
    <r>
      <t>Trädbränsle, oförädlat</t>
    </r>
    <r>
      <rPr>
        <vertAlign val="superscript"/>
        <sz val="11"/>
        <rFont val="Calibri"/>
        <family val="2"/>
      </rPr>
      <t>3</t>
    </r>
  </si>
  <si>
    <r>
      <t>Trädbränsle, förädlat</t>
    </r>
    <r>
      <rPr>
        <vertAlign val="superscript"/>
        <sz val="11"/>
        <rFont val="Calibri"/>
        <family val="2"/>
      </rPr>
      <t>4</t>
    </r>
  </si>
  <si>
    <t>Övrig bio</t>
  </si>
  <si>
    <r>
      <t>Hjälpel</t>
    </r>
    <r>
      <rPr>
        <vertAlign val="superscript"/>
        <sz val="11"/>
        <rFont val="Calibri"/>
        <family val="2"/>
      </rPr>
      <t>7</t>
    </r>
  </si>
  <si>
    <r>
      <t>Eldningsolja</t>
    </r>
    <r>
      <rPr>
        <vertAlign val="superscript"/>
        <sz val="11"/>
        <rFont val="Calibri"/>
        <family val="2"/>
      </rPr>
      <t>1</t>
    </r>
  </si>
  <si>
    <t>Summa: Bränslen till elproduktion</t>
  </si>
  <si>
    <t>Elproduktion i kombinerad drift</t>
  </si>
  <si>
    <t>Elproduktion i kondensdrift</t>
  </si>
  <si>
    <t>Värmeproduktion i kraftvärmeverk</t>
  </si>
  <si>
    <t>förädlat</t>
  </si>
  <si>
    <t xml:space="preserve">oförädlat </t>
  </si>
  <si>
    <r>
      <rPr>
        <b/>
        <sz val="16"/>
        <rFont val="Calibri"/>
        <family val="2"/>
      </rPr>
      <t>Tillfört bränsle till elproduktion 2004-2014, GWh</t>
    </r>
    <r>
      <rPr>
        <b/>
        <sz val="14"/>
        <rFont val="Calibri"/>
        <family val="2"/>
      </rPr>
      <t xml:space="preserve">. 
</t>
    </r>
    <r>
      <rPr>
        <sz val="12"/>
        <rFont val="Calibri"/>
        <family val="2"/>
      </rPr>
      <t xml:space="preserve">Allokering av bränslen till elproduktion i kraftvärmeprocessen har gjorts med alternativsproduktionsmetoden. </t>
    </r>
  </si>
  <si>
    <t>Vinslöv</t>
  </si>
  <si>
    <t>Katrinefors</t>
  </si>
  <si>
    <t>Kode</t>
  </si>
  <si>
    <t>Kärna</t>
  </si>
  <si>
    <t>Stålkullen</t>
  </si>
  <si>
    <t>Skene</t>
  </si>
  <si>
    <t>Åstorp</t>
  </si>
  <si>
    <t>Kristineberg</t>
  </si>
  <si>
    <t>Sundsvall 2</t>
  </si>
  <si>
    <t>Huddinge</t>
  </si>
  <si>
    <t>Farsta</t>
  </si>
  <si>
    <t>Trelleborg</t>
  </si>
  <si>
    <t>Tvååker</t>
  </si>
  <si>
    <t>Varberg</t>
  </si>
  <si>
    <t>Haninge</t>
  </si>
  <si>
    <t>Hofors</t>
  </si>
  <si>
    <t>Avesta 2</t>
  </si>
  <si>
    <t>Örnsköldsvik 2</t>
  </si>
  <si>
    <t>Örnsköldsvik 3</t>
  </si>
  <si>
    <t>Lindesberg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</si>
</sst>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"/>
    <numFmt numFmtId="166" formatCode="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56"/>
      <name val="Calibri"/>
      <family val="2"/>
    </font>
    <font>
      <sz val="12"/>
      <color indexed="56"/>
      <name val="Calibri"/>
      <family val="2"/>
    </font>
    <font>
      <sz val="10"/>
      <color indexed="56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b/>
      <sz val="14"/>
      <name val="Calibri"/>
      <family val="2"/>
    </font>
    <font>
      <b/>
      <sz val="16"/>
      <name val="Calibri"/>
      <family val="2"/>
    </font>
    <font>
      <b/>
      <sz val="14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2"/>
      <name val="Calibri"/>
      <family val="2"/>
      <scheme val="minor"/>
    </font>
    <font>
      <vertAlign val="superscript"/>
      <sz val="11"/>
      <name val="Calibri"/>
      <family val="2"/>
    </font>
    <font>
      <i/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10" fillId="2" borderId="0" xfId="0" applyFont="1" applyFill="1"/>
    <xf numFmtId="0" fontId="11" fillId="2" borderId="0" xfId="0" applyFont="1" applyFill="1"/>
    <xf numFmtId="0" fontId="3" fillId="2" borderId="2" xfId="3" applyFont="1" applyFill="1" applyBorder="1" applyAlignment="1">
      <alignment horizontal="left"/>
    </xf>
    <xf numFmtId="0" fontId="3" fillId="2" borderId="2" xfId="3" applyFont="1" applyFill="1" applyBorder="1" applyAlignment="1">
      <alignment horizontal="left" vertical="center"/>
    </xf>
    <xf numFmtId="0" fontId="3" fillId="2" borderId="2" xfId="3" applyFont="1" applyFill="1" applyBorder="1" applyAlignment="1">
      <alignment horizontal="center" vertical="center"/>
    </xf>
    <xf numFmtId="164" fontId="1" fillId="2" borderId="3" xfId="3" applyNumberFormat="1" applyFill="1" applyBorder="1"/>
    <xf numFmtId="164" fontId="1" fillId="2" borderId="0" xfId="3" applyNumberFormat="1" applyFill="1" applyBorder="1" applyAlignment="1">
      <alignment horizontal="center" vertical="center"/>
    </xf>
    <xf numFmtId="164" fontId="1" fillId="2" borderId="0" xfId="3" applyNumberFormat="1" applyFill="1" applyBorder="1"/>
    <xf numFmtId="164" fontId="1" fillId="2" borderId="4" xfId="3" applyNumberFormat="1" applyFill="1" applyBorder="1"/>
    <xf numFmtId="164" fontId="1" fillId="2" borderId="5" xfId="3" applyNumberFormat="1" applyFill="1" applyBorder="1"/>
    <xf numFmtId="164" fontId="1" fillId="2" borderId="2" xfId="3" applyNumberFormat="1" applyFill="1" applyBorder="1" applyAlignment="1">
      <alignment horizontal="center" vertical="center"/>
    </xf>
    <xf numFmtId="164" fontId="1" fillId="2" borderId="2" xfId="3" applyNumberFormat="1" applyFill="1" applyBorder="1"/>
    <xf numFmtId="164" fontId="1" fillId="2" borderId="6" xfId="3" applyNumberFormat="1" applyFill="1" applyBorder="1"/>
    <xf numFmtId="164" fontId="3" fillId="2" borderId="7" xfId="3" applyNumberFormat="1" applyFont="1" applyFill="1" applyBorder="1"/>
    <xf numFmtId="164" fontId="3" fillId="2" borderId="9" xfId="3" applyNumberFormat="1" applyFont="1" applyFill="1" applyBorder="1" applyAlignment="1">
      <alignment horizontal="center"/>
    </xf>
    <xf numFmtId="164" fontId="3" fillId="2" borderId="0" xfId="3" applyNumberFormat="1" applyFont="1" applyFill="1" applyBorder="1" applyAlignment="1">
      <alignment horizontal="center"/>
    </xf>
    <xf numFmtId="164" fontId="3" fillId="2" borderId="0" xfId="3" applyNumberFormat="1" applyFont="1" applyFill="1" applyBorder="1"/>
    <xf numFmtId="164" fontId="3" fillId="2" borderId="4" xfId="3" applyNumberFormat="1" applyFont="1" applyFill="1" applyBorder="1"/>
    <xf numFmtId="164" fontId="1" fillId="2" borderId="7" xfId="3" applyNumberFormat="1" applyFont="1" applyFill="1" applyBorder="1"/>
    <xf numFmtId="0" fontId="1" fillId="2" borderId="10" xfId="3" applyFill="1" applyBorder="1"/>
    <xf numFmtId="9" fontId="3" fillId="2" borderId="2" xfId="4" applyNumberFormat="1" applyFont="1" applyFill="1" applyBorder="1" applyAlignment="1">
      <alignment horizontal="center"/>
    </xf>
    <xf numFmtId="9" fontId="3" fillId="2" borderId="2" xfId="4" applyFont="1" applyFill="1" applyBorder="1"/>
    <xf numFmtId="9" fontId="14" fillId="2" borderId="2" xfId="4" applyFont="1" applyFill="1" applyBorder="1"/>
    <xf numFmtId="9" fontId="14" fillId="2" borderId="6" xfId="4" applyFont="1" applyFill="1" applyBorder="1"/>
    <xf numFmtId="164" fontId="0" fillId="2" borderId="0" xfId="4" applyNumberFormat="1" applyFont="1" applyFill="1" applyBorder="1" applyAlignment="1">
      <alignment horizontal="center"/>
    </xf>
    <xf numFmtId="164" fontId="0" fillId="2" borderId="0" xfId="4" applyNumberFormat="1" applyFont="1" applyFill="1" applyBorder="1" applyAlignment="1">
      <alignment horizontal="center" vertical="center"/>
    </xf>
    <xf numFmtId="0" fontId="1" fillId="2" borderId="0" xfId="3" applyFill="1"/>
    <xf numFmtId="0" fontId="1" fillId="2" borderId="0" xfId="3" applyFont="1" applyFill="1"/>
    <xf numFmtId="0" fontId="1" fillId="2" borderId="0" xfId="3" applyFill="1" applyAlignment="1">
      <alignment horizontal="right"/>
    </xf>
    <xf numFmtId="165" fontId="1" fillId="2" borderId="0" xfId="3" applyNumberFormat="1" applyFill="1"/>
    <xf numFmtId="9" fontId="1" fillId="2" borderId="0" xfId="1" applyFont="1" applyFill="1"/>
    <xf numFmtId="166" fontId="1" fillId="2" borderId="0" xfId="1" applyNumberFormat="1" applyFont="1" applyFill="1"/>
    <xf numFmtId="0" fontId="10" fillId="2" borderId="2" xfId="0" applyFont="1" applyFill="1" applyBorder="1"/>
    <xf numFmtId="0" fontId="11" fillId="2" borderId="2" xfId="0" applyFont="1" applyFill="1" applyBorder="1" applyAlignment="1">
      <alignment wrapText="1"/>
    </xf>
    <xf numFmtId="9" fontId="10" fillId="2" borderId="0" xfId="1" applyFont="1" applyFill="1"/>
    <xf numFmtId="9" fontId="11" fillId="2" borderId="2" xfId="1" applyFont="1" applyFill="1" applyBorder="1" applyAlignment="1">
      <alignment wrapText="1"/>
    </xf>
    <xf numFmtId="9" fontId="10" fillId="2" borderId="2" xfId="1" applyFont="1" applyFill="1" applyBorder="1"/>
    <xf numFmtId="9" fontId="11" fillId="2" borderId="0" xfId="1" applyFont="1" applyFill="1"/>
    <xf numFmtId="0" fontId="10" fillId="4" borderId="0" xfId="0" applyFont="1" applyFill="1"/>
    <xf numFmtId="0" fontId="11" fillId="4" borderId="2" xfId="0" applyFont="1" applyFill="1" applyBorder="1" applyAlignment="1">
      <alignment wrapText="1"/>
    </xf>
    <xf numFmtId="0" fontId="10" fillId="4" borderId="2" xfId="0" applyFont="1" applyFill="1" applyBorder="1"/>
    <xf numFmtId="0" fontId="11" fillId="4" borderId="0" xfId="0" applyFont="1" applyFill="1"/>
    <xf numFmtId="0" fontId="10" fillId="2" borderId="4" xfId="0" applyFont="1" applyFill="1" applyBorder="1"/>
    <xf numFmtId="0" fontId="10" fillId="2" borderId="6" xfId="0" applyFont="1" applyFill="1" applyBorder="1"/>
    <xf numFmtId="0" fontId="11" fillId="2" borderId="4" xfId="0" applyFont="1" applyFill="1" applyBorder="1"/>
    <xf numFmtId="0" fontId="4" fillId="2" borderId="0" xfId="2" applyFont="1" applyFill="1" applyBorder="1" applyAlignment="1">
      <alignment vertical="top" wrapText="1"/>
    </xf>
    <xf numFmtId="0" fontId="0" fillId="2" borderId="0" xfId="0" applyFill="1"/>
    <xf numFmtId="0" fontId="4" fillId="2" borderId="0" xfId="2" applyFont="1" applyFill="1" applyBorder="1" applyAlignment="1">
      <alignment vertical="top"/>
    </xf>
    <xf numFmtId="0" fontId="3" fillId="2" borderId="2" xfId="0" applyFont="1" applyFill="1" applyBorder="1" applyAlignment="1">
      <alignment wrapText="1"/>
    </xf>
    <xf numFmtId="0" fontId="0" fillId="2" borderId="2" xfId="0" applyFill="1" applyBorder="1"/>
    <xf numFmtId="0" fontId="3" fillId="2" borderId="0" xfId="0" applyFont="1" applyFill="1"/>
    <xf numFmtId="0" fontId="3" fillId="2" borderId="14" xfId="0" applyFont="1" applyFill="1" applyBorder="1"/>
    <xf numFmtId="0" fontId="3" fillId="2" borderId="4" xfId="0" applyFont="1" applyFill="1" applyBorder="1"/>
    <xf numFmtId="0" fontId="3" fillId="2" borderId="2" xfId="0" applyFont="1" applyFill="1" applyBorder="1"/>
    <xf numFmtId="0" fontId="3" fillId="2" borderId="6" xfId="0" applyFont="1" applyFill="1" applyBorder="1"/>
    <xf numFmtId="164" fontId="3" fillId="2" borderId="0" xfId="0" applyNumberFormat="1" applyFont="1" applyFill="1"/>
    <xf numFmtId="164" fontId="0" fillId="2" borderId="0" xfId="0" applyNumberFormat="1" applyFill="1"/>
    <xf numFmtId="164" fontId="0" fillId="2" borderId="2" xfId="0" applyNumberFormat="1" applyFill="1" applyBorder="1"/>
    <xf numFmtId="0" fontId="16" fillId="2" borderId="0" xfId="2" applyFont="1" applyFill="1" applyBorder="1" applyAlignment="1">
      <alignment horizontal="left" vertical="center" wrapText="1"/>
    </xf>
    <xf numFmtId="0" fontId="18" fillId="2" borderId="0" xfId="2" applyFont="1" applyFill="1" applyBorder="1" applyAlignment="1">
      <alignment horizontal="left" vertical="center" wrapText="1"/>
    </xf>
    <xf numFmtId="0" fontId="21" fillId="2" borderId="0" xfId="0" applyFont="1" applyFill="1" applyBorder="1" applyAlignment="1">
      <alignment horizontal="left" wrapText="1"/>
    </xf>
    <xf numFmtId="0" fontId="21" fillId="2" borderId="0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/>
    </xf>
    <xf numFmtId="0" fontId="10" fillId="2" borderId="15" xfId="0" applyFont="1" applyFill="1" applyBorder="1"/>
    <xf numFmtId="3" fontId="10" fillId="2" borderId="17" xfId="0" applyNumberFormat="1" applyFont="1" applyFill="1" applyBorder="1" applyAlignment="1">
      <alignment horizontal="center"/>
    </xf>
    <xf numFmtId="3" fontId="10" fillId="2" borderId="18" xfId="0" applyNumberFormat="1" applyFont="1" applyFill="1" applyBorder="1" applyAlignment="1">
      <alignment horizontal="center"/>
    </xf>
    <xf numFmtId="0" fontId="10" fillId="2" borderId="19" xfId="0" applyFont="1" applyFill="1" applyBorder="1"/>
    <xf numFmtId="3" fontId="10" fillId="2" borderId="21" xfId="0" applyNumberFormat="1" applyFont="1" applyFill="1" applyBorder="1" applyAlignment="1">
      <alignment horizontal="center"/>
    </xf>
    <xf numFmtId="3" fontId="10" fillId="2" borderId="22" xfId="0" applyNumberFormat="1" applyFont="1" applyFill="1" applyBorder="1" applyAlignment="1">
      <alignment horizontal="center"/>
    </xf>
    <xf numFmtId="3" fontId="23" fillId="2" borderId="21" xfId="0" applyNumberFormat="1" applyFont="1" applyFill="1" applyBorder="1" applyAlignment="1">
      <alignment horizontal="center"/>
    </xf>
    <xf numFmtId="3" fontId="23" fillId="2" borderId="22" xfId="0" applyNumberFormat="1" applyFont="1" applyFill="1" applyBorder="1" applyAlignment="1">
      <alignment horizontal="center"/>
    </xf>
    <xf numFmtId="164" fontId="23" fillId="2" borderId="21" xfId="0" applyNumberFormat="1" applyFont="1" applyFill="1" applyBorder="1" applyAlignment="1">
      <alignment horizontal="center"/>
    </xf>
    <xf numFmtId="3" fontId="10" fillId="5" borderId="21" xfId="0" applyNumberFormat="1" applyFont="1" applyFill="1" applyBorder="1" applyAlignment="1">
      <alignment horizontal="center"/>
    </xf>
    <xf numFmtId="3" fontId="10" fillId="5" borderId="22" xfId="0" applyNumberFormat="1" applyFont="1" applyFill="1" applyBorder="1" applyAlignment="1">
      <alignment horizontal="center"/>
    </xf>
    <xf numFmtId="0" fontId="10" fillId="5" borderId="19" xfId="0" applyFont="1" applyFill="1" applyBorder="1"/>
    <xf numFmtId="3" fontId="10" fillId="2" borderId="23" xfId="0" applyNumberFormat="1" applyFont="1" applyFill="1" applyBorder="1" applyAlignment="1">
      <alignment horizontal="center"/>
    </xf>
    <xf numFmtId="0" fontId="10" fillId="2" borderId="24" xfId="0" applyFont="1" applyFill="1" applyBorder="1"/>
    <xf numFmtId="3" fontId="10" fillId="2" borderId="2" xfId="0" applyNumberFormat="1" applyFont="1" applyFill="1" applyBorder="1" applyAlignment="1">
      <alignment horizontal="center"/>
    </xf>
    <xf numFmtId="3" fontId="10" fillId="2" borderId="26" xfId="0" applyNumberFormat="1" applyFont="1" applyFill="1" applyBorder="1" applyAlignment="1">
      <alignment horizontal="center"/>
    </xf>
    <xf numFmtId="3" fontId="10" fillId="2" borderId="27" xfId="0" applyNumberFormat="1" applyFont="1" applyFill="1" applyBorder="1" applyAlignment="1">
      <alignment horizontal="center"/>
    </xf>
    <xf numFmtId="0" fontId="11" fillId="2" borderId="19" xfId="0" applyFont="1" applyFill="1" applyBorder="1"/>
    <xf numFmtId="3" fontId="11" fillId="5" borderId="21" xfId="0" applyNumberFormat="1" applyFont="1" applyFill="1" applyBorder="1" applyAlignment="1">
      <alignment horizontal="center"/>
    </xf>
    <xf numFmtId="3" fontId="11" fillId="2" borderId="22" xfId="0" applyNumberFormat="1" applyFont="1" applyFill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" fontId="10" fillId="5" borderId="21" xfId="0" applyNumberFormat="1" applyFont="1" applyFill="1" applyBorder="1" applyAlignment="1">
      <alignment horizontal="center"/>
    </xf>
    <xf numFmtId="1" fontId="10" fillId="2" borderId="21" xfId="0" applyNumberFormat="1" applyFont="1" applyFill="1" applyBorder="1" applyAlignment="1">
      <alignment horizontal="center"/>
    </xf>
    <xf numFmtId="0" fontId="11" fillId="2" borderId="28" xfId="0" applyFont="1" applyFill="1" applyBorder="1"/>
    <xf numFmtId="3" fontId="11" fillId="2" borderId="30" xfId="0" applyNumberFormat="1" applyFont="1" applyFill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0" fontId="28" fillId="2" borderId="0" xfId="0" applyFont="1" applyFill="1"/>
    <xf numFmtId="1" fontId="10" fillId="2" borderId="16" xfId="0" applyNumberFormat="1" applyFont="1" applyFill="1" applyBorder="1" applyAlignment="1">
      <alignment horizontal="center"/>
    </xf>
    <xf numFmtId="1" fontId="10" fillId="2" borderId="20" xfId="0" applyNumberFormat="1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1" fontId="10" fillId="5" borderId="20" xfId="0" applyNumberFormat="1" applyFont="1" applyFill="1" applyBorder="1" applyAlignment="1">
      <alignment horizontal="center"/>
    </xf>
    <xf numFmtId="1" fontId="10" fillId="2" borderId="0" xfId="0" applyNumberFormat="1" applyFont="1" applyFill="1" applyBorder="1" applyAlignment="1">
      <alignment horizontal="center"/>
    </xf>
    <xf numFmtId="1" fontId="10" fillId="5" borderId="0" xfId="0" applyNumberFormat="1" applyFont="1" applyFill="1" applyBorder="1" applyAlignment="1">
      <alignment horizontal="center"/>
    </xf>
    <xf numFmtId="1" fontId="10" fillId="2" borderId="25" xfId="0" applyNumberFormat="1" applyFont="1" applyFill="1" applyBorder="1" applyAlignment="1">
      <alignment horizontal="center"/>
    </xf>
    <xf numFmtId="1" fontId="10" fillId="2" borderId="2" xfId="0" applyNumberFormat="1" applyFont="1" applyFill="1" applyBorder="1" applyAlignment="1">
      <alignment horizontal="center"/>
    </xf>
    <xf numFmtId="3" fontId="11" fillId="2" borderId="20" xfId="0" applyNumberFormat="1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3" fontId="11" fillId="2" borderId="29" xfId="0" applyNumberFormat="1" applyFont="1" applyFill="1" applyBorder="1" applyAlignment="1">
      <alignment horizontal="center"/>
    </xf>
    <xf numFmtId="1" fontId="11" fillId="2" borderId="20" xfId="0" applyNumberFormat="1" applyFont="1" applyFill="1" applyBorder="1" applyAlignment="1">
      <alignment horizontal="center"/>
    </xf>
    <xf numFmtId="0" fontId="10" fillId="6" borderId="0" xfId="0" applyFont="1" applyFill="1"/>
    <xf numFmtId="0" fontId="11" fillId="6" borderId="2" xfId="0" applyFont="1" applyFill="1" applyBorder="1" applyAlignment="1">
      <alignment wrapText="1"/>
    </xf>
    <xf numFmtId="0" fontId="10" fillId="6" borderId="2" xfId="0" applyFont="1" applyFill="1" applyBorder="1"/>
    <xf numFmtId="0" fontId="11" fillId="6" borderId="0" xfId="0" applyFont="1" applyFill="1"/>
    <xf numFmtId="0" fontId="16" fillId="3" borderId="8" xfId="2" applyFont="1" applyFill="1" applyBorder="1" applyAlignment="1">
      <alignment horizontal="left" vertical="center" wrapText="1"/>
    </xf>
    <xf numFmtId="0" fontId="16" fillId="3" borderId="9" xfId="2" applyFont="1" applyFill="1" applyBorder="1" applyAlignment="1">
      <alignment horizontal="left" vertical="center" wrapText="1"/>
    </xf>
    <xf numFmtId="0" fontId="16" fillId="3" borderId="14" xfId="2" applyFont="1" applyFill="1" applyBorder="1" applyAlignment="1">
      <alignment horizontal="left" vertical="center" wrapText="1"/>
    </xf>
    <xf numFmtId="0" fontId="16" fillId="3" borderId="7" xfId="2" applyFont="1" applyFill="1" applyBorder="1" applyAlignment="1">
      <alignment horizontal="left" vertical="center" wrapText="1"/>
    </xf>
    <xf numFmtId="0" fontId="16" fillId="3" borderId="0" xfId="2" applyFont="1" applyFill="1" applyBorder="1" applyAlignment="1">
      <alignment horizontal="left" vertical="center" wrapText="1"/>
    </xf>
    <xf numFmtId="0" fontId="16" fillId="3" borderId="4" xfId="2" applyFont="1" applyFill="1" applyBorder="1" applyAlignment="1">
      <alignment horizontal="left" vertical="center" wrapText="1"/>
    </xf>
    <xf numFmtId="0" fontId="16" fillId="3" borderId="10" xfId="2" applyFont="1" applyFill="1" applyBorder="1" applyAlignment="1">
      <alignment horizontal="left" vertical="center" wrapText="1"/>
    </xf>
    <xf numFmtId="0" fontId="16" fillId="3" borderId="2" xfId="2" applyFont="1" applyFill="1" applyBorder="1" applyAlignment="1">
      <alignment horizontal="left" vertical="center" wrapText="1"/>
    </xf>
    <xf numFmtId="0" fontId="16" fillId="3" borderId="6" xfId="2" applyFont="1" applyFill="1" applyBorder="1" applyAlignment="1">
      <alignment horizontal="left" vertical="center" wrapText="1"/>
    </xf>
    <xf numFmtId="0" fontId="7" fillId="4" borderId="8" xfId="2" applyFont="1" applyFill="1" applyBorder="1" applyAlignment="1">
      <alignment horizontal="left" vertical="top" wrapText="1"/>
    </xf>
    <xf numFmtId="0" fontId="7" fillId="4" borderId="9" xfId="2" applyFont="1" applyFill="1" applyBorder="1" applyAlignment="1">
      <alignment horizontal="left" vertical="top" wrapText="1"/>
    </xf>
    <xf numFmtId="0" fontId="7" fillId="4" borderId="14" xfId="2" applyFont="1" applyFill="1" applyBorder="1" applyAlignment="1">
      <alignment horizontal="left" vertical="top" wrapText="1"/>
    </xf>
    <xf numFmtId="0" fontId="7" fillId="4" borderId="10" xfId="2" applyFont="1" applyFill="1" applyBorder="1" applyAlignment="1">
      <alignment horizontal="left" vertical="top" wrapText="1"/>
    </xf>
    <xf numFmtId="0" fontId="7" fillId="4" borderId="2" xfId="2" applyFont="1" applyFill="1" applyBorder="1" applyAlignment="1">
      <alignment horizontal="left" vertical="top" wrapText="1"/>
    </xf>
    <xf numFmtId="0" fontId="7" fillId="4" borderId="6" xfId="2" applyFont="1" applyFill="1" applyBorder="1" applyAlignment="1">
      <alignment horizontal="left" vertical="top" wrapText="1"/>
    </xf>
    <xf numFmtId="0" fontId="16" fillId="3" borderId="11" xfId="2" applyFont="1" applyFill="1" applyBorder="1" applyAlignment="1">
      <alignment horizontal="left" vertical="center" wrapText="1"/>
    </xf>
    <xf numFmtId="0" fontId="16" fillId="3" borderId="12" xfId="2" applyFont="1" applyFill="1" applyBorder="1" applyAlignment="1">
      <alignment horizontal="left" vertical="center" wrapText="1"/>
    </xf>
    <xf numFmtId="0" fontId="18" fillId="3" borderId="12" xfId="2" applyFont="1" applyFill="1" applyBorder="1" applyAlignment="1">
      <alignment horizontal="left" vertical="center" wrapText="1"/>
    </xf>
    <xf numFmtId="0" fontId="18" fillId="3" borderId="13" xfId="2" applyFont="1" applyFill="1" applyBorder="1" applyAlignment="1">
      <alignment horizontal="left" vertical="center" wrapText="1"/>
    </xf>
    <xf numFmtId="0" fontId="4" fillId="3" borderId="11" xfId="2" applyFont="1" applyFill="1" applyBorder="1" applyAlignment="1">
      <alignment horizontal="left" vertical="top" wrapText="1"/>
    </xf>
    <xf numFmtId="0" fontId="4" fillId="3" borderId="12" xfId="2" applyFont="1" applyFill="1" applyBorder="1" applyAlignment="1">
      <alignment horizontal="left" vertical="top" wrapText="1"/>
    </xf>
    <xf numFmtId="0" fontId="4" fillId="3" borderId="13" xfId="2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wrapText="1"/>
    </xf>
  </cellXfs>
  <cellStyles count="5">
    <cellStyle name="Normal" xfId="0" builtinId="0"/>
    <cellStyle name="Normal 5" xfId="3"/>
    <cellStyle name="Procent" xfId="1" builtinId="5"/>
    <cellStyle name="Procent 4" xfId="4"/>
    <cellStyle name="Rubrik 1" xfId="2" builtin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natan/Downloads/Publiceringsfil%201506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venskfjarrvarme.se/Global/Statistik/Excel-filer/Statistik%202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emensam/Statistik/&#197;rsstatistik/2013/Reslutat%202013/Tillf&#246;rd%20energi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en hetvattenprod"/>
      <sheetName val="Köpt hetvatten"/>
      <sheetName val="Kraftvärmeprod"/>
      <sheetName val="Allokerad kvv"/>
      <sheetName val="Justerad allokering"/>
      <sheetName val="Slutlig allokering kvv"/>
      <sheetName val="Allokerat till el"/>
      <sheetName val="Spillvärme"/>
      <sheetName val="Miljö"/>
      <sheetName val="Leveranser"/>
      <sheetName val="Tillförd energi"/>
      <sheetName val="Totalt"/>
      <sheetName val="Sammanfattning bränslen"/>
      <sheetName val="Viktade värden el"/>
      <sheetName val="Miljövärden urval för publ"/>
      <sheetName val="Miljövärden för publ företag"/>
      <sheetName val="Miljövärden för publ nät"/>
      <sheetName val="Underlagsinformation"/>
      <sheetName val="Underlag till diagram"/>
      <sheetName val="Redovisning för kunder"/>
      <sheetName val="Emissionsfaktor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12">
          <cell r="C412">
            <v>1156.2032795</v>
          </cell>
          <cell r="D412">
            <v>362.17579648235301</v>
          </cell>
          <cell r="E412">
            <v>88.185630000000003</v>
          </cell>
          <cell r="F412">
            <v>324.15096690000001</v>
          </cell>
          <cell r="G412">
            <v>958.10299999999995</v>
          </cell>
          <cell r="H412">
            <v>67.857561000000004</v>
          </cell>
          <cell r="I412">
            <v>11085.367992999998</v>
          </cell>
          <cell r="J412">
            <v>117.94012805899999</v>
          </cell>
          <cell r="K412">
            <v>799.85900000000004</v>
          </cell>
          <cell r="L412">
            <v>2962.9568862999995</v>
          </cell>
          <cell r="V412">
            <v>433.24310650999996</v>
          </cell>
          <cell r="W412">
            <v>766.18422580000004</v>
          </cell>
          <cell r="Y412">
            <v>1206.0160582799999</v>
          </cell>
          <cell r="Z412">
            <v>225.16362899999996</v>
          </cell>
          <cell r="AA412">
            <v>1215.7718473</v>
          </cell>
          <cell r="AB412">
            <v>2736.0459787</v>
          </cell>
          <cell r="AC412">
            <v>5213.5012799999968</v>
          </cell>
          <cell r="AD412">
            <v>3921.0273300000003</v>
          </cell>
          <cell r="AE412">
            <v>23.089386000000001</v>
          </cell>
          <cell r="AF412">
            <v>1601.3797698899996</v>
          </cell>
          <cell r="AK412">
            <v>48535.552417999985</v>
          </cell>
          <cell r="AL412">
            <v>3591.53</v>
          </cell>
          <cell r="AV412">
            <v>83.864430880000015</v>
          </cell>
          <cell r="AW412">
            <v>14092.121298480008</v>
          </cell>
          <cell r="AX412">
            <v>3144.1345805000014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 värmebränslen"/>
      <sheetName val="Värmebränslen per nät"/>
      <sheetName val="Summa elbränslen"/>
      <sheetName val="Elbränslen per nät"/>
      <sheetName val="Totalbränsle till el och värme"/>
    </sheetNames>
    <sheetDataSet>
      <sheetData sheetId="0"/>
      <sheetData sheetId="1"/>
      <sheetData sheetId="2"/>
      <sheetData sheetId="3">
        <row r="459">
          <cell r="C459">
            <v>27479.490704715845</v>
          </cell>
          <cell r="D459">
            <v>9662.5390000000007</v>
          </cell>
          <cell r="E459">
            <v>219.596</v>
          </cell>
          <cell r="F459">
            <v>1545.9480293004788</v>
          </cell>
          <cell r="G459">
            <v>2541.9269834214033</v>
          </cell>
          <cell r="H459">
            <v>1966.980875686264</v>
          </cell>
          <cell r="I459">
            <v>52.168023331468497</v>
          </cell>
          <cell r="J459">
            <v>3001.6556048421235</v>
          </cell>
          <cell r="K459">
            <v>24.561585914147777</v>
          </cell>
          <cell r="L459">
            <v>1098.7343788274352</v>
          </cell>
          <cell r="M459">
            <v>5930.5005258694991</v>
          </cell>
          <cell r="N459">
            <v>85.315699894552196</v>
          </cell>
          <cell r="O459">
            <v>65.713069166962185</v>
          </cell>
          <cell r="P459">
            <v>1444.4164524963383</v>
          </cell>
          <cell r="R459">
            <v>1306.8261107360292</v>
          </cell>
          <cell r="S459">
            <v>511.14887442795293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 energi t värme"/>
      <sheetName val="Energi t värme per nät"/>
      <sheetName val="Summa bränsle till el"/>
      <sheetName val="Bränsle t el "/>
    </sheetNames>
    <sheetDataSet>
      <sheetData sheetId="0"/>
      <sheetData sheetId="1"/>
      <sheetData sheetId="2"/>
      <sheetData sheetId="3">
        <row r="461">
          <cell r="C461">
            <v>23177.497676000003</v>
          </cell>
          <cell r="D461">
            <v>8507.560386000001</v>
          </cell>
          <cell r="G461">
            <v>907.50016299999993</v>
          </cell>
          <cell r="H461">
            <v>63.871869294626663</v>
          </cell>
          <cell r="I461">
            <v>49.105884867991989</v>
          </cell>
          <cell r="J461">
            <v>3.4042910000000006</v>
          </cell>
          <cell r="K461">
            <v>123.94133556254518</v>
          </cell>
          <cell r="L461">
            <v>2741.3638972000008</v>
          </cell>
          <cell r="M461">
            <v>589.70115120000014</v>
          </cell>
          <cell r="N461">
            <v>2138.875</v>
          </cell>
          <cell r="Q461">
            <v>640.90218470000002</v>
          </cell>
          <cell r="R461">
            <v>810.10400600000003</v>
          </cell>
          <cell r="S461">
            <v>1731.6296945489598</v>
          </cell>
          <cell r="T461">
            <v>25.298999999999999</v>
          </cell>
          <cell r="U461">
            <v>608.5909059999999</v>
          </cell>
          <cell r="V461">
            <v>2.0113926000000006</v>
          </cell>
          <cell r="W461">
            <v>867.22022978055566</v>
          </cell>
          <cell r="X461">
            <v>18.925799999999999</v>
          </cell>
          <cell r="Y461">
            <v>18.216750000000001</v>
          </cell>
          <cell r="Z461">
            <v>31.171671</v>
          </cell>
          <cell r="AA461">
            <v>4.6669209999999994</v>
          </cell>
          <cell r="AB461">
            <v>398.5925653613852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B31" sqref="B31"/>
    </sheetView>
  </sheetViews>
  <sheetFormatPr defaultColWidth="9.140625" defaultRowHeight="15" x14ac:dyDescent="0.25"/>
  <cols>
    <col min="1" max="1" width="37.42578125" style="27" bestFit="1" customWidth="1"/>
    <col min="2" max="3" width="8.5703125" style="27" bestFit="1" customWidth="1"/>
    <col min="4" max="8" width="8" style="27" bestFit="1" customWidth="1"/>
    <col min="9" max="16384" width="9.140625" style="27"/>
  </cols>
  <sheetData>
    <row r="1" spans="1:16" ht="18.75" customHeight="1" x14ac:dyDescent="0.25">
      <c r="A1" s="107" t="s">
        <v>629</v>
      </c>
      <c r="B1" s="108"/>
      <c r="C1" s="108"/>
      <c r="D1" s="108"/>
      <c r="E1" s="108"/>
      <c r="F1" s="108"/>
      <c r="G1" s="108"/>
      <c r="H1" s="108"/>
      <c r="I1" s="108"/>
      <c r="J1" s="109"/>
    </row>
    <row r="2" spans="1:16" x14ac:dyDescent="0.25">
      <c r="A2" s="110"/>
      <c r="B2" s="111"/>
      <c r="C2" s="111"/>
      <c r="D2" s="111"/>
      <c r="E2" s="111"/>
      <c r="F2" s="111"/>
      <c r="G2" s="111"/>
      <c r="H2" s="111"/>
      <c r="I2" s="111"/>
      <c r="J2" s="112"/>
    </row>
    <row r="3" spans="1:16" x14ac:dyDescent="0.25">
      <c r="A3" s="113"/>
      <c r="B3" s="114"/>
      <c r="C3" s="114"/>
      <c r="D3" s="114"/>
      <c r="E3" s="114"/>
      <c r="F3" s="114"/>
      <c r="G3" s="114"/>
      <c r="H3" s="114"/>
      <c r="I3" s="114"/>
      <c r="J3" s="115"/>
    </row>
    <row r="6" spans="1:16" x14ac:dyDescent="0.25">
      <c r="A6" s="3" t="s">
        <v>597</v>
      </c>
      <c r="B6" s="4">
        <v>2014</v>
      </c>
      <c r="C6" s="4">
        <v>2013</v>
      </c>
      <c r="D6" s="4">
        <v>2012</v>
      </c>
      <c r="E6" s="5">
        <v>2011</v>
      </c>
      <c r="F6" s="5">
        <v>2010</v>
      </c>
      <c r="G6" s="5">
        <v>2009</v>
      </c>
      <c r="H6" s="5" t="s">
        <v>598</v>
      </c>
      <c r="I6" s="5" t="s">
        <v>599</v>
      </c>
      <c r="J6" s="5" t="s">
        <v>600</v>
      </c>
      <c r="K6" s="5" t="s">
        <v>601</v>
      </c>
      <c r="L6" s="5" t="s">
        <v>602</v>
      </c>
    </row>
    <row r="7" spans="1:16" x14ac:dyDescent="0.25">
      <c r="A7" s="6" t="s">
        <v>603</v>
      </c>
      <c r="B7" s="25">
        <f>[1]Totalt!AD412</f>
        <v>3921.0273300000003</v>
      </c>
      <c r="C7" s="26">
        <v>3834.6844010000018</v>
      </c>
      <c r="D7" s="7">
        <v>4062.6541176470591</v>
      </c>
      <c r="E7" s="8">
        <v>3852.2627938561964</v>
      </c>
      <c r="F7" s="8">
        <v>4121.5038316127693</v>
      </c>
      <c r="G7" s="8">
        <v>3589.8439999999991</v>
      </c>
      <c r="H7" s="8">
        <v>3842.1989999999996</v>
      </c>
      <c r="I7" s="8">
        <v>3739.8814999999986</v>
      </c>
      <c r="J7" s="8">
        <v>3785.0810000000006</v>
      </c>
      <c r="K7" s="8">
        <v>4171.835</v>
      </c>
      <c r="L7" s="9">
        <v>3713.226349999999</v>
      </c>
    </row>
    <row r="8" spans="1:16" x14ac:dyDescent="0.25">
      <c r="A8" s="6" t="s">
        <v>604</v>
      </c>
      <c r="B8" s="25"/>
      <c r="C8" s="26"/>
      <c r="D8" s="7"/>
      <c r="E8" s="8"/>
      <c r="F8" s="8"/>
      <c r="G8" s="8"/>
      <c r="H8" s="8" t="s">
        <v>605</v>
      </c>
      <c r="I8" s="8" t="s">
        <v>605</v>
      </c>
      <c r="J8" s="8">
        <v>8.109</v>
      </c>
      <c r="K8" s="8">
        <v>5.6239999999999997</v>
      </c>
      <c r="L8" s="9">
        <v>7.0900000000000007</v>
      </c>
    </row>
    <row r="9" spans="1:16" x14ac:dyDescent="0.25">
      <c r="A9" s="6" t="s">
        <v>7</v>
      </c>
      <c r="B9" s="25">
        <f>[1]Totalt!I412</f>
        <v>11085.367992999998</v>
      </c>
      <c r="C9" s="26">
        <v>10592.484791000001</v>
      </c>
      <c r="D9" s="7">
        <v>10117.78631210712</v>
      </c>
      <c r="E9" s="8">
        <v>9581.3940560378269</v>
      </c>
      <c r="F9" s="8">
        <v>10191.074725472401</v>
      </c>
      <c r="G9" s="8">
        <v>9477.6911432105335</v>
      </c>
      <c r="H9" s="8">
        <v>7719.6883624176662</v>
      </c>
      <c r="I9" s="8">
        <v>7285.5656209451809</v>
      </c>
      <c r="J9" s="8">
        <v>7458.7800952238676</v>
      </c>
      <c r="K9" s="8">
        <v>6761.9430452443758</v>
      </c>
      <c r="L9" s="9">
        <v>5200.3751892766732</v>
      </c>
      <c r="O9" s="27">
        <v>1</v>
      </c>
      <c r="P9" s="28" t="s">
        <v>623</v>
      </c>
    </row>
    <row r="10" spans="1:16" x14ac:dyDescent="0.25">
      <c r="A10" s="6" t="s">
        <v>606</v>
      </c>
      <c r="B10" s="25">
        <f>[1]Totalt!J412+[1]Totalt!K412</f>
        <v>917.79912805900005</v>
      </c>
      <c r="C10" s="26">
        <v>865.14805460000002</v>
      </c>
      <c r="D10" s="7">
        <v>866.87128119047986</v>
      </c>
      <c r="E10" s="8">
        <v>718.69999999999993</v>
      </c>
      <c r="F10" s="8">
        <v>740.4</v>
      </c>
      <c r="G10" s="8">
        <v>574.4</v>
      </c>
      <c r="H10" s="8">
        <v>870.10699999999997</v>
      </c>
      <c r="I10" s="8">
        <v>844.29</v>
      </c>
      <c r="J10" s="8">
        <v>828.91</v>
      </c>
      <c r="K10" s="8">
        <v>865.9</v>
      </c>
      <c r="L10" s="9">
        <v>829.90299999999991</v>
      </c>
      <c r="O10" s="27">
        <v>3</v>
      </c>
      <c r="P10" s="27" t="s">
        <v>624</v>
      </c>
    </row>
    <row r="11" spans="1:16" x14ac:dyDescent="0.25">
      <c r="A11" s="6" t="s">
        <v>10</v>
      </c>
      <c r="B11" s="25">
        <f>[1]Totalt!L412</f>
        <v>2962.9568862999995</v>
      </c>
      <c r="C11" s="26">
        <v>3005.4039199999997</v>
      </c>
      <c r="D11" s="7">
        <v>2493.2099638723676</v>
      </c>
      <c r="E11" s="8">
        <v>2445.0813815388401</v>
      </c>
      <c r="F11" s="8">
        <v>2906.5185753175629</v>
      </c>
      <c r="G11" s="8">
        <v>3165.5392955741436</v>
      </c>
      <c r="H11" s="8">
        <v>2338.7616180695959</v>
      </c>
      <c r="I11" s="8">
        <v>1453.6847154091563</v>
      </c>
      <c r="J11" s="8">
        <v>1320.9895532827941</v>
      </c>
      <c r="K11" s="8">
        <v>1393.7318648053556</v>
      </c>
      <c r="L11" s="9">
        <v>1172.118327081906</v>
      </c>
      <c r="O11" s="27">
        <v>4</v>
      </c>
      <c r="P11" s="27" t="s">
        <v>625</v>
      </c>
    </row>
    <row r="12" spans="1:16" ht="17.25" x14ac:dyDescent="0.25">
      <c r="A12" s="6" t="s">
        <v>607</v>
      </c>
      <c r="B12" s="25">
        <f>[1]Totalt!AW412</f>
        <v>14092.121298480008</v>
      </c>
      <c r="C12" s="26">
        <v>15242.232561699991</v>
      </c>
      <c r="D12" s="7">
        <v>14720.17896007144</v>
      </c>
      <c r="E12" s="8">
        <v>14284.363807058389</v>
      </c>
      <c r="F12" s="8">
        <v>18765.116243748525</v>
      </c>
      <c r="G12" s="8">
        <v>16716.689162779043</v>
      </c>
      <c r="H12" s="8">
        <v>13642</v>
      </c>
      <c r="I12" s="8">
        <v>11823.149864204535</v>
      </c>
      <c r="J12" s="8">
        <v>14182.581055496841</v>
      </c>
      <c r="K12" s="8">
        <v>13548.84573515328</v>
      </c>
      <c r="L12" s="9">
        <v>11004.57997651525</v>
      </c>
      <c r="O12" s="29">
        <v>6</v>
      </c>
      <c r="P12" s="28" t="s">
        <v>626</v>
      </c>
    </row>
    <row r="13" spans="1:16" ht="17.25" x14ac:dyDescent="0.25">
      <c r="A13" s="6" t="s">
        <v>608</v>
      </c>
      <c r="B13" s="25">
        <f>[1]Totalt!AX412</f>
        <v>3144.1345805000014</v>
      </c>
      <c r="C13" s="26">
        <v>3989.1761473999991</v>
      </c>
      <c r="D13" s="7">
        <v>4094.816132363515</v>
      </c>
      <c r="E13" s="8">
        <v>3470.5594193151019</v>
      </c>
      <c r="F13" s="8">
        <v>4579.7834783361404</v>
      </c>
      <c r="G13" s="8">
        <v>4012</v>
      </c>
      <c r="H13" s="8">
        <v>4023</v>
      </c>
      <c r="I13" s="8">
        <v>3479.1850943827053</v>
      </c>
      <c r="J13" s="8">
        <v>3882.9060004888661</v>
      </c>
      <c r="K13" s="8">
        <v>4606.4713186563831</v>
      </c>
      <c r="L13" s="9">
        <v>3650.6293705967414</v>
      </c>
      <c r="O13" s="27">
        <v>7</v>
      </c>
      <c r="P13" s="27" t="s">
        <v>627</v>
      </c>
    </row>
    <row r="14" spans="1:16" x14ac:dyDescent="0.25">
      <c r="A14" s="6" t="s">
        <v>609</v>
      </c>
      <c r="B14" s="25">
        <f>[1]Totalt!AV412</f>
        <v>83.864430880000015</v>
      </c>
      <c r="C14" s="26">
        <v>175.22474200000002</v>
      </c>
      <c r="D14" s="7">
        <v>538.82113201178743</v>
      </c>
      <c r="E14" s="8"/>
      <c r="F14" s="8"/>
      <c r="G14" s="8"/>
      <c r="H14" s="8"/>
      <c r="I14" s="8"/>
      <c r="J14" s="8"/>
      <c r="K14" s="8"/>
      <c r="L14" s="9"/>
      <c r="O14" s="27">
        <v>8</v>
      </c>
      <c r="P14" s="28" t="s">
        <v>628</v>
      </c>
    </row>
    <row r="15" spans="1:16" x14ac:dyDescent="0.25">
      <c r="A15" s="6" t="s">
        <v>610</v>
      </c>
      <c r="B15" s="25"/>
      <c r="C15" s="26"/>
      <c r="D15" s="7"/>
      <c r="E15" s="8">
        <v>115.52465567393369</v>
      </c>
      <c r="F15" s="8">
        <v>173.37</v>
      </c>
      <c r="G15" s="8">
        <v>128.60000000000002</v>
      </c>
      <c r="H15" s="8">
        <v>129.06900000000007</v>
      </c>
      <c r="I15" s="8">
        <v>26.139810493984328</v>
      </c>
      <c r="J15" s="8">
        <v>245.85900000000004</v>
      </c>
      <c r="K15" s="8">
        <v>302.90631320397836</v>
      </c>
      <c r="L15" s="9">
        <v>360.94666891746544</v>
      </c>
    </row>
    <row r="16" spans="1:16" x14ac:dyDescent="0.25">
      <c r="A16" s="6" t="s">
        <v>20</v>
      </c>
      <c r="B16" s="25">
        <f>[1]Totalt!V412</f>
        <v>433.24310650999996</v>
      </c>
      <c r="C16" s="26">
        <v>481.05299999999994</v>
      </c>
      <c r="D16" s="7">
        <v>715.33739964474523</v>
      </c>
      <c r="E16" s="8">
        <v>710.83840267551511</v>
      </c>
      <c r="F16" s="8">
        <v>983.67450983735512</v>
      </c>
      <c r="G16" s="8">
        <v>862.45624468046435</v>
      </c>
      <c r="H16" s="8">
        <v>737.93128075924255</v>
      </c>
      <c r="I16" s="8">
        <v>667.65904139378051</v>
      </c>
      <c r="J16" s="8">
        <v>743.7341631400559</v>
      </c>
      <c r="K16" s="8">
        <v>780.75316215842827</v>
      </c>
      <c r="L16" s="9">
        <v>785.85018390963705</v>
      </c>
      <c r="P16" s="90" t="s">
        <v>630</v>
      </c>
    </row>
    <row r="17" spans="1:12" x14ac:dyDescent="0.25">
      <c r="A17" s="6" t="s">
        <v>21</v>
      </c>
      <c r="B17" s="25">
        <f>[1]Totalt!W412</f>
        <v>766.18422580000004</v>
      </c>
      <c r="C17" s="26">
        <v>1394.5684399999998</v>
      </c>
      <c r="D17" s="7">
        <v>1280.9513403286476</v>
      </c>
      <c r="E17" s="8">
        <v>960.04709982937209</v>
      </c>
      <c r="F17" s="8">
        <v>2256.3852445526745</v>
      </c>
      <c r="G17" s="8">
        <v>2072.6661501367039</v>
      </c>
      <c r="H17" s="8">
        <v>1309.2826857397858</v>
      </c>
      <c r="I17" s="8">
        <v>1641.6741281915881</v>
      </c>
      <c r="J17" s="8">
        <v>1713.6957484982888</v>
      </c>
      <c r="K17" s="8" t="s">
        <v>605</v>
      </c>
      <c r="L17" s="9" t="s">
        <v>605</v>
      </c>
    </row>
    <row r="18" spans="1:12" ht="17.25" x14ac:dyDescent="0.25">
      <c r="A18" s="6" t="s">
        <v>611</v>
      </c>
      <c r="B18" s="25"/>
      <c r="C18" s="26"/>
      <c r="D18" s="7"/>
      <c r="E18" s="8"/>
      <c r="F18" s="8"/>
      <c r="G18" s="8"/>
      <c r="H18" s="8">
        <v>3288.1429840039877</v>
      </c>
      <c r="I18" s="8">
        <v>3498.5550725485823</v>
      </c>
      <c r="J18" s="8">
        <v>788.91025176562846</v>
      </c>
      <c r="K18" s="8">
        <v>1349.2552920525159</v>
      </c>
      <c r="L18" s="9">
        <v>1196.8362177197109</v>
      </c>
    </row>
    <row r="19" spans="1:12" x14ac:dyDescent="0.25">
      <c r="A19" s="6" t="s">
        <v>29</v>
      </c>
      <c r="B19" s="25"/>
      <c r="C19" s="26"/>
      <c r="D19" s="7"/>
      <c r="E19" s="8"/>
      <c r="F19" s="8"/>
      <c r="G19" s="8"/>
      <c r="H19" s="8">
        <v>840.02592297995614</v>
      </c>
      <c r="I19" s="8">
        <v>783.39243737289451</v>
      </c>
      <c r="J19" s="8">
        <v>994.97270805158803</v>
      </c>
      <c r="K19" s="8" t="s">
        <v>605</v>
      </c>
      <c r="L19" s="9" t="s">
        <v>605</v>
      </c>
    </row>
    <row r="20" spans="1:12" x14ac:dyDescent="0.25">
      <c r="A20" s="6" t="s">
        <v>612</v>
      </c>
      <c r="B20" s="25">
        <f>[1]Totalt!Y412</f>
        <v>1206.0160582799999</v>
      </c>
      <c r="C20" s="26">
        <v>1463.47236</v>
      </c>
      <c r="D20" s="7">
        <v>1617.8971451755954</v>
      </c>
      <c r="E20" s="8">
        <v>1726.9380841394538</v>
      </c>
      <c r="F20" s="8">
        <v>2674.2666892639713</v>
      </c>
      <c r="G20" s="8">
        <v>2608.0452166126561</v>
      </c>
      <c r="H20" s="8">
        <v>2549.3159979968054</v>
      </c>
      <c r="I20" s="8">
        <v>2583.6857800627899</v>
      </c>
      <c r="J20" s="8">
        <v>2166.5709744718602</v>
      </c>
      <c r="K20" s="8">
        <v>3006.3172371633814</v>
      </c>
      <c r="L20" s="9">
        <v>2849.4435989512313</v>
      </c>
    </row>
    <row r="21" spans="1:12" x14ac:dyDescent="0.25">
      <c r="A21" s="6" t="s">
        <v>613</v>
      </c>
      <c r="B21" s="25">
        <f>[1]Totalt!AE412</f>
        <v>23.089386000000001</v>
      </c>
      <c r="C21" s="26">
        <v>2.6017099999999997</v>
      </c>
      <c r="D21" s="7">
        <v>2.6352941176470588</v>
      </c>
      <c r="E21" s="8">
        <v>140.44070588235292</v>
      </c>
      <c r="F21" s="8">
        <v>17.3</v>
      </c>
      <c r="G21" s="8">
        <v>47.482999999999997</v>
      </c>
      <c r="H21" s="8">
        <v>182.96064999999999</v>
      </c>
      <c r="I21" s="8">
        <v>600.505</v>
      </c>
      <c r="J21" s="8">
        <v>652.41047999999978</v>
      </c>
      <c r="K21" s="8">
        <v>3084.7640000000001</v>
      </c>
      <c r="L21" s="9">
        <v>3971.4472869999995</v>
      </c>
    </row>
    <row r="22" spans="1:12" x14ac:dyDescent="0.25">
      <c r="A22" s="6" t="s">
        <v>614</v>
      </c>
      <c r="B22" s="25">
        <f>[1]Totalt!AA412</f>
        <v>1215.7718473</v>
      </c>
      <c r="C22" s="26">
        <v>1196.6844300000002</v>
      </c>
      <c r="D22" s="7">
        <v>1458.37</v>
      </c>
      <c r="E22" s="8">
        <v>1264.5516838571427</v>
      </c>
      <c r="F22" s="8">
        <v>1427.7951932604935</v>
      </c>
      <c r="G22" s="8">
        <v>1436.6210000000001</v>
      </c>
      <c r="H22" s="8">
        <v>1564.6350000000002</v>
      </c>
      <c r="I22" s="8">
        <v>1643.0840000000001</v>
      </c>
      <c r="J22" s="8">
        <v>1553.8881875000002</v>
      </c>
      <c r="K22" s="8">
        <v>1780.5689999999997</v>
      </c>
      <c r="L22" s="9">
        <v>1895.6057500000004</v>
      </c>
    </row>
    <row r="23" spans="1:12" x14ac:dyDescent="0.25">
      <c r="A23" s="6" t="s">
        <v>615</v>
      </c>
      <c r="B23" s="25">
        <f>[1]Totalt!AB412+[1]Totalt!AA412</f>
        <v>3951.817826</v>
      </c>
      <c r="C23" s="26">
        <v>3938.7569000000003</v>
      </c>
      <c r="D23" s="7">
        <v>4704.7999999999993</v>
      </c>
      <c r="E23" s="8">
        <v>3921.2891819999995</v>
      </c>
      <c r="F23" s="8">
        <v>4574.5218334401798</v>
      </c>
      <c r="G23" s="8">
        <v>4659.7349999999997</v>
      </c>
      <c r="H23" s="8">
        <v>4768.2410000000009</v>
      </c>
      <c r="I23" s="8">
        <v>5164.4496999999992</v>
      </c>
      <c r="J23" s="8">
        <v>5064.1500000000015</v>
      </c>
      <c r="K23" s="8">
        <v>5492.8870000000006</v>
      </c>
      <c r="L23" s="9">
        <v>5875.9270000000006</v>
      </c>
    </row>
    <row r="24" spans="1:12" x14ac:dyDescent="0.25">
      <c r="A24" s="6" t="s">
        <v>616</v>
      </c>
      <c r="B24" s="25">
        <f>[1]Totalt!Z412</f>
        <v>225.16362899999996</v>
      </c>
      <c r="C24" s="26">
        <v>276.40034000000003</v>
      </c>
      <c r="D24" s="7">
        <v>300.82823529411769</v>
      </c>
      <c r="E24" s="8">
        <v>144.71840537505014</v>
      </c>
      <c r="F24" s="8">
        <v>139.37625883982562</v>
      </c>
      <c r="G24" s="8">
        <v>211.12280000000001</v>
      </c>
      <c r="H24" s="8">
        <v>221.34484700000004</v>
      </c>
      <c r="I24" s="8">
        <v>339.31899999999996</v>
      </c>
      <c r="J24" s="8">
        <v>235.935</v>
      </c>
      <c r="K24" s="8">
        <v>444.69372999999979</v>
      </c>
      <c r="L24" s="9">
        <v>402.17589999999996</v>
      </c>
    </row>
    <row r="25" spans="1:12" ht="17.25" x14ac:dyDescent="0.25">
      <c r="A25" s="6" t="s">
        <v>617</v>
      </c>
      <c r="B25" s="25">
        <f>[1]Totalt!AF412</f>
        <v>1601.3797698899996</v>
      </c>
      <c r="C25" s="26">
        <v>1696.9427799999994</v>
      </c>
      <c r="D25" s="7">
        <v>1736.1875343008242</v>
      </c>
      <c r="E25" s="8">
        <v>1758.3712661661</v>
      </c>
      <c r="F25" s="8">
        <v>1792.0863795720459</v>
      </c>
      <c r="G25" s="8">
        <v>1458.8205390000001</v>
      </c>
      <c r="H25" s="8">
        <v>1382.0550774687335</v>
      </c>
      <c r="I25" s="8">
        <v>1612</v>
      </c>
      <c r="J25" s="8">
        <v>1156.0666999999999</v>
      </c>
      <c r="K25" s="8">
        <v>1291.3747049999997</v>
      </c>
      <c r="L25" s="9">
        <v>1107.74981</v>
      </c>
    </row>
    <row r="26" spans="1:12" x14ac:dyDescent="0.25">
      <c r="A26" s="6" t="s">
        <v>5</v>
      </c>
      <c r="B26" s="25">
        <f>[1]Totalt!G412</f>
        <v>958.10299999999995</v>
      </c>
      <c r="C26" s="26">
        <v>1675.088</v>
      </c>
      <c r="D26" s="7">
        <v>1790.1908701842046</v>
      </c>
      <c r="E26" s="8">
        <v>2111.1210444311241</v>
      </c>
      <c r="F26" s="8">
        <v>3305.9884631072509</v>
      </c>
      <c r="G26" s="8">
        <v>2451.8697420165117</v>
      </c>
      <c r="H26" s="8">
        <v>1675.8140365034592</v>
      </c>
      <c r="I26" s="8">
        <v>2049.114212873837</v>
      </c>
      <c r="J26" s="8">
        <v>1721.6433511548271</v>
      </c>
      <c r="K26" s="8">
        <v>1867.3924365878113</v>
      </c>
      <c r="L26" s="9">
        <v>2742.6258195836335</v>
      </c>
    </row>
    <row r="27" spans="1:12" ht="17.25" x14ac:dyDescent="0.25">
      <c r="A27" s="6" t="s">
        <v>618</v>
      </c>
      <c r="B27" s="25">
        <f>[1]Totalt!D412+[1]Totalt!E412+[1]Totalt!F412</f>
        <v>774.51239338235303</v>
      </c>
      <c r="C27" s="26">
        <v>1239.8003847</v>
      </c>
      <c r="D27" s="7">
        <v>1850.1618853470659</v>
      </c>
      <c r="E27" s="8">
        <v>2068.8706001072387</v>
      </c>
      <c r="F27" s="8">
        <v>4558.0694154630955</v>
      </c>
      <c r="G27" s="8">
        <v>3836.716392178595</v>
      </c>
      <c r="H27" s="8">
        <v>1269.8037483988528</v>
      </c>
      <c r="I27" s="8">
        <v>1686.4408688091753</v>
      </c>
      <c r="J27" s="8">
        <v>2701.8956247377137</v>
      </c>
      <c r="K27" s="8">
        <v>2304.0838577850745</v>
      </c>
      <c r="L27" s="9">
        <v>3209.8405354312617</v>
      </c>
    </row>
    <row r="28" spans="1:12" x14ac:dyDescent="0.25">
      <c r="A28" s="6" t="s">
        <v>1</v>
      </c>
      <c r="B28" s="25">
        <f>[1]Totalt!C412</f>
        <v>1156.2032795</v>
      </c>
      <c r="C28" s="26">
        <v>1708.2693099999999</v>
      </c>
      <c r="D28" s="7">
        <v>1242.3651922285537</v>
      </c>
      <c r="E28" s="8">
        <v>1347.6425746928876</v>
      </c>
      <c r="F28" s="8">
        <v>1606.0962613998297</v>
      </c>
      <c r="G28" s="8">
        <v>1443.7285173129358</v>
      </c>
      <c r="H28" s="8">
        <v>1449.3792809004606</v>
      </c>
      <c r="I28" s="8">
        <v>1803.0257275033955</v>
      </c>
      <c r="J28" s="8">
        <v>1947.3608102504072</v>
      </c>
      <c r="K28" s="8">
        <v>1905.537335712693</v>
      </c>
      <c r="L28" s="9">
        <v>2410.9544915612514</v>
      </c>
    </row>
    <row r="29" spans="1:12" x14ac:dyDescent="0.25">
      <c r="A29" s="9" t="s">
        <v>619</v>
      </c>
      <c r="B29" s="25">
        <f>[1]Totalt!H412</f>
        <v>67.857561000000004</v>
      </c>
      <c r="C29" s="26">
        <v>96.690328999999991</v>
      </c>
      <c r="D29" s="7">
        <v>131.92000000000002</v>
      </c>
      <c r="E29" s="8">
        <v>171.75908035336315</v>
      </c>
      <c r="F29" s="8">
        <v>325.0745209771494</v>
      </c>
      <c r="G29" s="8">
        <v>498.12006411600782</v>
      </c>
      <c r="H29" s="8">
        <v>228.98450103823399</v>
      </c>
      <c r="I29" s="8">
        <v>323.87273479925238</v>
      </c>
      <c r="J29" s="8">
        <v>265.38607776231697</v>
      </c>
      <c r="K29" s="8">
        <v>360.27871455445899</v>
      </c>
      <c r="L29" s="9">
        <v>435.84375553259201</v>
      </c>
    </row>
    <row r="30" spans="1:12" x14ac:dyDescent="0.25">
      <c r="A30" s="10" t="s">
        <v>27</v>
      </c>
      <c r="B30" s="25">
        <f>[1]Totalt!AC412</f>
        <v>5213.5012799999968</v>
      </c>
      <c r="C30" s="26">
        <v>5088.785818999997</v>
      </c>
      <c r="D30" s="11">
        <v>5166.8799999999974</v>
      </c>
      <c r="E30" s="12">
        <v>3898.9579119959885</v>
      </c>
      <c r="F30" s="12"/>
      <c r="G30" s="12"/>
      <c r="H30" s="12"/>
      <c r="I30" s="12"/>
      <c r="J30" s="12"/>
      <c r="K30" s="12"/>
      <c r="L30" s="13"/>
    </row>
    <row r="31" spans="1:12" ht="17.25" x14ac:dyDescent="0.25">
      <c r="A31" s="14" t="s">
        <v>620</v>
      </c>
      <c r="B31" s="15">
        <f>SUM(B7:B30)-B22</f>
        <v>52584.343162581368</v>
      </c>
      <c r="C31" s="15">
        <f>SUM(C7:C30)-C22</f>
        <v>56766.783990399999</v>
      </c>
      <c r="D31" s="16">
        <f>SUM(D7:D30)-D22</f>
        <v>57434.492795885155</v>
      </c>
      <c r="E31" s="17">
        <v>53428.880471128745</v>
      </c>
      <c r="F31" s="17">
        <v>63710.606430940774</v>
      </c>
      <c r="G31" s="17">
        <v>57815.527267617595</v>
      </c>
      <c r="H31" s="17">
        <v>52468.106993276779</v>
      </c>
      <c r="I31" s="17">
        <v>51405.590308990853</v>
      </c>
      <c r="J31" s="17">
        <v>51865.947594325058</v>
      </c>
      <c r="K31" s="17">
        <v>53544.594748077739</v>
      </c>
      <c r="L31" s="18">
        <v>50927.563482077363</v>
      </c>
    </row>
    <row r="32" spans="1:12" ht="17.25" x14ac:dyDescent="0.25">
      <c r="A32" s="19" t="s">
        <v>621</v>
      </c>
      <c r="B32" s="16">
        <f>[1]Totalt!AK412-[1]Totalt!AL412</f>
        <v>44944.022417999986</v>
      </c>
      <c r="C32" s="16">
        <v>48880.996426999991</v>
      </c>
      <c r="D32" s="16">
        <v>49990.84</v>
      </c>
      <c r="E32" s="17">
        <v>48079.541329865999</v>
      </c>
      <c r="F32" s="17">
        <v>61171.912360500013</v>
      </c>
      <c r="G32" s="17">
        <v>50825.087031000003</v>
      </c>
      <c r="H32" s="17">
        <v>47758.588479000064</v>
      </c>
      <c r="I32" s="17">
        <v>47432.403500000044</v>
      </c>
      <c r="J32" s="17">
        <v>46735.900920000051</v>
      </c>
      <c r="K32" s="17">
        <v>49149.252615497942</v>
      </c>
      <c r="L32" s="18">
        <v>46311.931681159156</v>
      </c>
    </row>
    <row r="33" spans="1:12" x14ac:dyDescent="0.25">
      <c r="A33" s="20" t="s">
        <v>622</v>
      </c>
      <c r="B33" s="21">
        <f>B32/(B31-B30)</f>
        <v>0.94876976283012304</v>
      </c>
      <c r="C33" s="21">
        <f>C32/(C31-C30)</f>
        <v>0.94587635273480952</v>
      </c>
      <c r="D33" s="21">
        <f>D32/(D31-D30)</f>
        <v>0.95644008451703377</v>
      </c>
      <c r="E33" s="22">
        <v>0.97071707052367839</v>
      </c>
      <c r="F33" s="23">
        <v>0.96015272475560909</v>
      </c>
      <c r="G33" s="23">
        <v>0.87909060823297325</v>
      </c>
      <c r="H33" s="23">
        <v>0.91024035773045542</v>
      </c>
      <c r="I33" s="23">
        <v>0.92270905197063946</v>
      </c>
      <c r="J33" s="23">
        <v>0.90109027382570539</v>
      </c>
      <c r="K33" s="23">
        <v>0.91791249605568093</v>
      </c>
      <c r="L33" s="24">
        <v>0.90936868985411878</v>
      </c>
    </row>
    <row r="34" spans="1:12" x14ac:dyDescent="0.25">
      <c r="B34" s="30"/>
      <c r="C34" s="30"/>
      <c r="D34" s="30"/>
      <c r="E34" s="30"/>
      <c r="F34" s="30"/>
      <c r="G34" s="30"/>
    </row>
    <row r="35" spans="1:12" x14ac:dyDescent="0.25">
      <c r="E35" s="31"/>
      <c r="F35" s="31"/>
    </row>
    <row r="36" spans="1:12" x14ac:dyDescent="0.25">
      <c r="E36" s="32"/>
      <c r="F36" s="32"/>
    </row>
  </sheetData>
  <mergeCells count="1">
    <mergeCell ref="A1:J3"/>
  </mergeCells>
  <pageMargins left="0.7" right="0.7" top="0.75" bottom="0.75" header="0.3" footer="0.3"/>
  <pageSetup paperSize="9" orientation="portrait" r:id="rId1"/>
  <ignoredErrors>
    <ignoredError sqref="H6:L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20"/>
  <sheetViews>
    <sheetView tabSelected="1" workbookViewId="0">
      <pane ySplit="3" topLeftCell="A171" activePane="bottomLeft" state="frozen"/>
      <selection pane="bottomLeft" activeCell="B187" sqref="B187"/>
    </sheetView>
  </sheetViews>
  <sheetFormatPr defaultColWidth="9.140625" defaultRowHeight="15" x14ac:dyDescent="0.25"/>
  <cols>
    <col min="1" max="1" width="32.7109375" style="1" customWidth="1"/>
    <col min="2" max="2" width="25.42578125" style="43" customWidth="1"/>
    <col min="3" max="3" width="10.5703125" style="1" customWidth="1"/>
    <col min="4" max="7" width="9.140625" style="1"/>
    <col min="8" max="8" width="14.42578125" style="1" customWidth="1"/>
    <col min="9" max="9" width="9.140625" style="1"/>
    <col min="10" max="10" width="12" style="1" bestFit="1" customWidth="1"/>
    <col min="11" max="26" width="9.140625" style="1"/>
    <col min="27" max="27" width="13.85546875" style="1" customWidth="1"/>
    <col min="28" max="28" width="12.85546875" style="1" customWidth="1"/>
    <col min="29" max="31" width="9.140625" style="1"/>
    <col min="32" max="32" width="19.28515625" style="1" customWidth="1"/>
    <col min="33" max="33" width="14.42578125" style="1" customWidth="1"/>
    <col min="34" max="35" width="9.140625" style="1"/>
    <col min="36" max="36" width="9.140625" style="103"/>
    <col min="37" max="37" width="22.140625" style="39" customWidth="1"/>
    <col min="38" max="38" width="19.140625" style="1" customWidth="1"/>
    <col min="39" max="39" width="9.140625" style="1"/>
    <col min="40" max="40" width="11.28515625" style="35" customWidth="1"/>
    <col min="41" max="16384" width="9.140625" style="1"/>
  </cols>
  <sheetData>
    <row r="1" spans="1:41" ht="15" customHeight="1" x14ac:dyDescent="0.25">
      <c r="A1" s="116" t="s">
        <v>635</v>
      </c>
      <c r="B1" s="117"/>
      <c r="C1" s="117"/>
      <c r="D1" s="117"/>
      <c r="E1" s="117"/>
      <c r="F1" s="118"/>
      <c r="AK1" s="1"/>
    </row>
    <row r="2" spans="1:41" ht="48" customHeight="1" x14ac:dyDescent="0.25">
      <c r="A2" s="119"/>
      <c r="B2" s="120"/>
      <c r="C2" s="120"/>
      <c r="D2" s="120"/>
      <c r="E2" s="120"/>
      <c r="F2" s="121"/>
      <c r="AK2" s="1"/>
    </row>
    <row r="3" spans="1:41" s="34" customFormat="1" ht="83.25" customHeight="1" x14ac:dyDescent="0.25">
      <c r="A3" s="34" t="s">
        <v>596</v>
      </c>
      <c r="B3" s="34" t="s">
        <v>0</v>
      </c>
      <c r="C3" s="34" t="s">
        <v>1</v>
      </c>
      <c r="D3" s="34" t="s">
        <v>2</v>
      </c>
      <c r="E3" s="34" t="s">
        <v>3</v>
      </c>
      <c r="F3" s="34" t="s">
        <v>4</v>
      </c>
      <c r="G3" s="34" t="s">
        <v>5</v>
      </c>
      <c r="H3" s="34" t="s">
        <v>6</v>
      </c>
      <c r="I3" s="34" t="s">
        <v>7</v>
      </c>
      <c r="J3" s="34" t="s">
        <v>8</v>
      </c>
      <c r="K3" s="34" t="s">
        <v>9</v>
      </c>
      <c r="L3" s="34" t="s">
        <v>10</v>
      </c>
      <c r="M3" s="34" t="s">
        <v>11</v>
      </c>
      <c r="N3" s="34" t="s">
        <v>12</v>
      </c>
      <c r="O3" s="34" t="s">
        <v>13</v>
      </c>
      <c r="P3" s="34" t="s">
        <v>14</v>
      </c>
      <c r="Q3" s="34" t="s">
        <v>15</v>
      </c>
      <c r="R3" s="34" t="s">
        <v>16</v>
      </c>
      <c r="S3" s="34" t="s">
        <v>17</v>
      </c>
      <c r="T3" s="34" t="s">
        <v>18</v>
      </c>
      <c r="U3" s="34" t="s">
        <v>19</v>
      </c>
      <c r="V3" s="34" t="s">
        <v>20</v>
      </c>
      <c r="W3" s="34" t="s">
        <v>21</v>
      </c>
      <c r="X3" s="34" t="s">
        <v>22</v>
      </c>
      <c r="Y3" s="34" t="s">
        <v>23</v>
      </c>
      <c r="Z3" s="34" t="s">
        <v>24</v>
      </c>
      <c r="AA3" s="34" t="s">
        <v>25</v>
      </c>
      <c r="AB3" s="34" t="s">
        <v>26</v>
      </c>
      <c r="AC3" s="34" t="s">
        <v>27</v>
      </c>
      <c r="AD3" s="129" t="s">
        <v>28</v>
      </c>
      <c r="AE3" s="34" t="s">
        <v>29</v>
      </c>
      <c r="AF3" s="34" t="s">
        <v>30</v>
      </c>
      <c r="AG3" s="34" t="s">
        <v>31</v>
      </c>
      <c r="AH3" s="34" t="s">
        <v>32</v>
      </c>
      <c r="AI3" s="34" t="s">
        <v>33</v>
      </c>
      <c r="AJ3" s="104" t="s">
        <v>34</v>
      </c>
      <c r="AK3" s="40" t="s">
        <v>35</v>
      </c>
      <c r="AL3" s="34" t="s">
        <v>36</v>
      </c>
      <c r="AM3" s="34" t="s">
        <v>37</v>
      </c>
      <c r="AN3" s="36" t="s">
        <v>38</v>
      </c>
    </row>
    <row r="4" spans="1:41" x14ac:dyDescent="0.25">
      <c r="A4" s="1" t="s">
        <v>39</v>
      </c>
      <c r="B4" s="43" t="s">
        <v>40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0.81699999999999995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2.5000000000000001E-2</v>
      </c>
      <c r="AG4" s="1">
        <v>0</v>
      </c>
      <c r="AI4" s="1">
        <v>0.84199999999999997</v>
      </c>
      <c r="AJ4" s="103">
        <v>0.84199999999999997</v>
      </c>
      <c r="AK4" s="39">
        <v>0.36</v>
      </c>
      <c r="AL4" s="1">
        <v>0</v>
      </c>
      <c r="AM4" s="1">
        <v>0</v>
      </c>
      <c r="AN4" s="35">
        <v>0.42755344418052255</v>
      </c>
      <c r="AO4" s="1">
        <f>AI4-AJ4</f>
        <v>0</v>
      </c>
    </row>
    <row r="5" spans="1:41" x14ac:dyDescent="0.25">
      <c r="A5" s="1" t="s">
        <v>39</v>
      </c>
      <c r="B5" s="43" t="s">
        <v>41</v>
      </c>
      <c r="C5" s="1">
        <v>0</v>
      </c>
      <c r="D5" s="1">
        <v>0.16465099999999999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3.8180000000000001</v>
      </c>
      <c r="M5" s="1">
        <v>0</v>
      </c>
      <c r="N5" s="1">
        <v>191.251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7.5999999999999998E-2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52.926000000000002</v>
      </c>
      <c r="AD5" s="1">
        <v>0</v>
      </c>
      <c r="AE5" s="1">
        <v>0</v>
      </c>
      <c r="AF5" s="1">
        <v>8.3910800000000005</v>
      </c>
      <c r="AG5" s="1">
        <v>0</v>
      </c>
      <c r="AI5" s="1">
        <v>256.62673100000001</v>
      </c>
      <c r="AJ5" s="103">
        <v>256.62673100000001</v>
      </c>
      <c r="AK5" s="39">
        <v>212.73</v>
      </c>
      <c r="AL5" s="1">
        <v>0</v>
      </c>
      <c r="AM5" s="1">
        <v>0</v>
      </c>
      <c r="AN5" s="35">
        <v>0.82894716061359941</v>
      </c>
      <c r="AO5" s="1">
        <f t="shared" ref="AO5:AO68" si="0">AI5-AJ5</f>
        <v>0</v>
      </c>
    </row>
    <row r="6" spans="1:41" x14ac:dyDescent="0.25">
      <c r="A6" s="1" t="s">
        <v>39</v>
      </c>
      <c r="B6" s="43" t="s">
        <v>42</v>
      </c>
      <c r="C6" s="1">
        <v>0</v>
      </c>
      <c r="D6" s="1">
        <v>0.152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3.9180000000000001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0.51200000000000001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8.5999999999999993E-2</v>
      </c>
      <c r="AG6" s="1">
        <v>0</v>
      </c>
      <c r="AI6" s="1">
        <v>4.668000000000001</v>
      </c>
      <c r="AJ6" s="103">
        <v>4.668000000000001</v>
      </c>
      <c r="AK6" s="39">
        <v>3.21</v>
      </c>
      <c r="AL6" s="1">
        <v>0</v>
      </c>
      <c r="AM6" s="1">
        <v>0</v>
      </c>
      <c r="AN6" s="35">
        <v>0.68766066838046258</v>
      </c>
      <c r="AO6" s="1">
        <f t="shared" si="0"/>
        <v>0</v>
      </c>
    </row>
    <row r="7" spans="1:41" x14ac:dyDescent="0.25">
      <c r="A7" s="1" t="s">
        <v>39</v>
      </c>
      <c r="B7" s="43" t="s">
        <v>43</v>
      </c>
      <c r="C7" s="1">
        <v>0</v>
      </c>
      <c r="D7" s="1">
        <v>0.09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0.751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5.2999999999999999E-2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1.2999999999999999E-2</v>
      </c>
      <c r="AG7" s="1">
        <v>0</v>
      </c>
      <c r="AI7" s="1">
        <v>0.90700000000000003</v>
      </c>
      <c r="AJ7" s="103">
        <v>0.90700000000000003</v>
      </c>
      <c r="AK7" s="39">
        <v>0.67</v>
      </c>
      <c r="AL7" s="1">
        <v>0</v>
      </c>
      <c r="AM7" s="1">
        <v>0</v>
      </c>
      <c r="AN7" s="35">
        <v>0.73869900771775088</v>
      </c>
      <c r="AO7" s="1">
        <f t="shared" si="0"/>
        <v>0</v>
      </c>
    </row>
    <row r="8" spans="1:41" x14ac:dyDescent="0.25">
      <c r="A8" s="1" t="s">
        <v>44</v>
      </c>
      <c r="B8" s="43" t="s">
        <v>45</v>
      </c>
      <c r="C8" s="1">
        <v>0</v>
      </c>
      <c r="D8" s="1">
        <v>0.05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2.2000000000000002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90.3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4.0999999999999996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27.4</v>
      </c>
      <c r="AD8" s="1">
        <v>0</v>
      </c>
      <c r="AE8" s="1">
        <v>0</v>
      </c>
      <c r="AF8" s="1">
        <v>3.2</v>
      </c>
      <c r="AG8" s="1">
        <v>0</v>
      </c>
      <c r="AI8" s="1">
        <v>127.24999999999999</v>
      </c>
      <c r="AJ8" s="103">
        <v>127.24999999999999</v>
      </c>
      <c r="AK8" s="39">
        <v>107.5</v>
      </c>
      <c r="AL8" s="1">
        <v>0</v>
      </c>
      <c r="AM8" s="1">
        <v>0</v>
      </c>
      <c r="AN8" s="35">
        <v>0.84479371316306495</v>
      </c>
      <c r="AO8" s="1">
        <f t="shared" si="0"/>
        <v>0</v>
      </c>
    </row>
    <row r="9" spans="1:41" x14ac:dyDescent="0.25">
      <c r="A9" s="1" t="s">
        <v>46</v>
      </c>
      <c r="B9" s="43" t="s">
        <v>47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I9" s="1">
        <v>0</v>
      </c>
      <c r="AJ9" s="103">
        <v>0</v>
      </c>
      <c r="AK9" s="39" t="s">
        <v>48</v>
      </c>
      <c r="AL9" s="1">
        <v>0</v>
      </c>
      <c r="AM9" s="1">
        <v>0</v>
      </c>
      <c r="AN9" s="35" t="s">
        <v>48</v>
      </c>
      <c r="AO9" s="1">
        <f t="shared" si="0"/>
        <v>0</v>
      </c>
    </row>
    <row r="10" spans="1:41" x14ac:dyDescent="0.25">
      <c r="A10" s="1" t="s">
        <v>46</v>
      </c>
      <c r="B10" s="43" t="s">
        <v>49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I10" s="1">
        <v>0</v>
      </c>
      <c r="AJ10" s="103">
        <v>0</v>
      </c>
      <c r="AK10" s="39" t="s">
        <v>48</v>
      </c>
      <c r="AL10" s="1">
        <v>0</v>
      </c>
      <c r="AM10" s="1">
        <v>0</v>
      </c>
      <c r="AN10" s="35" t="s">
        <v>48</v>
      </c>
      <c r="AO10" s="1">
        <f t="shared" si="0"/>
        <v>0</v>
      </c>
    </row>
    <row r="11" spans="1:41" x14ac:dyDescent="0.25">
      <c r="A11" s="1" t="s">
        <v>46</v>
      </c>
      <c r="B11" s="43" t="s">
        <v>50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I11" s="1">
        <v>0</v>
      </c>
      <c r="AJ11" s="103">
        <v>0</v>
      </c>
      <c r="AK11" s="39" t="s">
        <v>48</v>
      </c>
      <c r="AL11" s="1">
        <v>0</v>
      </c>
      <c r="AM11" s="1">
        <v>0</v>
      </c>
      <c r="AN11" s="35" t="s">
        <v>48</v>
      </c>
      <c r="AO11" s="1">
        <f t="shared" si="0"/>
        <v>0</v>
      </c>
    </row>
    <row r="12" spans="1:41" x14ac:dyDescent="0.25">
      <c r="A12" s="1" t="s">
        <v>51</v>
      </c>
      <c r="B12" s="43" t="s">
        <v>52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I12" s="1">
        <v>0</v>
      </c>
      <c r="AJ12" s="103">
        <v>0</v>
      </c>
      <c r="AK12" s="39">
        <v>21.15</v>
      </c>
      <c r="AL12" s="1">
        <v>0</v>
      </c>
      <c r="AM12" s="1">
        <v>0</v>
      </c>
      <c r="AN12" s="35" t="s">
        <v>48</v>
      </c>
      <c r="AO12" s="1">
        <f t="shared" si="0"/>
        <v>0</v>
      </c>
    </row>
    <row r="13" spans="1:41" x14ac:dyDescent="0.25">
      <c r="A13" s="1" t="s">
        <v>53</v>
      </c>
      <c r="B13" s="43" t="s">
        <v>54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90</v>
      </c>
      <c r="O13" s="1">
        <v>0</v>
      </c>
      <c r="P13" s="1">
        <v>11</v>
      </c>
      <c r="Q13" s="1">
        <v>0</v>
      </c>
      <c r="R13" s="1">
        <v>7.4</v>
      </c>
      <c r="S13" s="1">
        <v>0</v>
      </c>
      <c r="T13" s="1">
        <v>0</v>
      </c>
      <c r="U13" s="1">
        <v>0</v>
      </c>
      <c r="V13" s="1">
        <v>0</v>
      </c>
      <c r="W13" s="1">
        <v>3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16.2</v>
      </c>
      <c r="AD13" s="1">
        <v>7.9000000000000001E-2</v>
      </c>
      <c r="AE13" s="1">
        <v>0</v>
      </c>
      <c r="AF13" s="1">
        <v>2.7</v>
      </c>
      <c r="AG13" s="1">
        <v>0</v>
      </c>
      <c r="AI13" s="1">
        <v>130.37899999999999</v>
      </c>
      <c r="AJ13" s="103">
        <v>130.37899999999999</v>
      </c>
      <c r="AK13" s="39">
        <v>88.1</v>
      </c>
      <c r="AL13" s="1">
        <v>0</v>
      </c>
      <c r="AM13" s="1">
        <v>0</v>
      </c>
      <c r="AN13" s="35">
        <v>0.67572231724434151</v>
      </c>
      <c r="AO13" s="1">
        <f t="shared" si="0"/>
        <v>0</v>
      </c>
    </row>
    <row r="14" spans="1:41" x14ac:dyDescent="0.25">
      <c r="A14" s="1" t="s">
        <v>55</v>
      </c>
      <c r="B14" s="43" t="s">
        <v>56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I14" s="1">
        <v>0</v>
      </c>
      <c r="AJ14" s="103">
        <v>0</v>
      </c>
      <c r="AK14" s="39" t="s">
        <v>48</v>
      </c>
      <c r="AL14" s="1">
        <v>0</v>
      </c>
      <c r="AM14" s="1">
        <v>0</v>
      </c>
      <c r="AN14" s="35" t="s">
        <v>48</v>
      </c>
      <c r="AO14" s="1">
        <f t="shared" si="0"/>
        <v>0</v>
      </c>
    </row>
    <row r="15" spans="1:41" x14ac:dyDescent="0.25">
      <c r="A15" s="1" t="s">
        <v>57</v>
      </c>
      <c r="B15" s="43" t="s">
        <v>58</v>
      </c>
      <c r="C15" s="1">
        <v>0</v>
      </c>
      <c r="D15" s="1">
        <v>1.1850000000000001</v>
      </c>
      <c r="E15" s="1">
        <v>0</v>
      </c>
      <c r="F15" s="1">
        <v>1.145</v>
      </c>
      <c r="G15" s="1">
        <v>0</v>
      </c>
      <c r="H15" s="1">
        <v>0</v>
      </c>
      <c r="I15" s="1">
        <v>0</v>
      </c>
      <c r="J15" s="1">
        <v>2.2000000000000002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89.2</v>
      </c>
      <c r="R15" s="1">
        <v>8.048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21.38</v>
      </c>
      <c r="AD15" s="1">
        <v>4.9020000000000001</v>
      </c>
      <c r="AE15" s="1">
        <v>0</v>
      </c>
      <c r="AF15" s="1">
        <v>3.03</v>
      </c>
      <c r="AG15" s="1">
        <v>0</v>
      </c>
      <c r="AI15" s="1">
        <v>131.09</v>
      </c>
      <c r="AJ15" s="103">
        <v>131.09</v>
      </c>
      <c r="AK15" s="39">
        <v>99.6</v>
      </c>
      <c r="AL15" s="1">
        <v>0</v>
      </c>
      <c r="AM15" s="1">
        <v>0</v>
      </c>
      <c r="AN15" s="35">
        <v>0.7597833549469829</v>
      </c>
      <c r="AO15" s="1">
        <f t="shared" si="0"/>
        <v>0</v>
      </c>
    </row>
    <row r="16" spans="1:41" x14ac:dyDescent="0.25">
      <c r="A16" s="1" t="s">
        <v>59</v>
      </c>
      <c r="B16" s="43" t="s">
        <v>60</v>
      </c>
      <c r="C16" s="1">
        <v>0</v>
      </c>
      <c r="D16" s="1">
        <v>0.3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9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0.08</v>
      </c>
      <c r="AG16" s="1">
        <v>0</v>
      </c>
      <c r="AI16" s="1">
        <v>9.3800000000000008</v>
      </c>
      <c r="AJ16" s="103">
        <v>9.3800000000000008</v>
      </c>
      <c r="AK16" s="39">
        <v>7.5</v>
      </c>
      <c r="AL16" s="1">
        <v>0</v>
      </c>
      <c r="AM16" s="1">
        <v>0</v>
      </c>
      <c r="AN16" s="35">
        <v>0.79957356076759056</v>
      </c>
      <c r="AO16" s="1">
        <f t="shared" si="0"/>
        <v>0</v>
      </c>
    </row>
    <row r="17" spans="1:41" x14ac:dyDescent="0.25">
      <c r="A17" s="1" t="s">
        <v>61</v>
      </c>
      <c r="B17" s="43" t="s">
        <v>62</v>
      </c>
      <c r="C17" s="1">
        <v>0</v>
      </c>
      <c r="D17" s="1">
        <v>7.6999999999999999E-2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3.7389999999999999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5.5E-2</v>
      </c>
      <c r="AG17" s="1">
        <v>0</v>
      </c>
      <c r="AI17" s="1">
        <v>3.871</v>
      </c>
      <c r="AJ17" s="103">
        <v>3.871</v>
      </c>
      <c r="AK17" s="39">
        <v>3.2</v>
      </c>
      <c r="AL17" s="1">
        <v>0</v>
      </c>
      <c r="AM17" s="1">
        <v>0</v>
      </c>
      <c r="AN17" s="35">
        <v>0.82665977783518474</v>
      </c>
      <c r="AO17" s="1">
        <f t="shared" si="0"/>
        <v>0</v>
      </c>
    </row>
    <row r="18" spans="1:41" x14ac:dyDescent="0.25">
      <c r="A18" s="1" t="s">
        <v>61</v>
      </c>
      <c r="B18" s="43" t="s">
        <v>63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2.097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1E-3</v>
      </c>
      <c r="AG18" s="1">
        <v>0</v>
      </c>
      <c r="AI18" s="1">
        <v>2.0979999999999999</v>
      </c>
      <c r="AJ18" s="103">
        <v>2.0979999999999999</v>
      </c>
      <c r="AK18" s="39">
        <v>1.8520000000000001</v>
      </c>
      <c r="AL18" s="1">
        <v>0</v>
      </c>
      <c r="AM18" s="1">
        <v>0</v>
      </c>
      <c r="AN18" s="35">
        <v>0.88274547187797914</v>
      </c>
      <c r="AO18" s="1">
        <f t="shared" si="0"/>
        <v>0</v>
      </c>
    </row>
    <row r="19" spans="1:41" x14ac:dyDescent="0.25">
      <c r="A19" s="1" t="s">
        <v>61</v>
      </c>
      <c r="B19" s="43" t="s">
        <v>64</v>
      </c>
      <c r="C19" s="1">
        <v>0</v>
      </c>
      <c r="D19" s="1">
        <v>4.0000000000000001E-3</v>
      </c>
      <c r="E19" s="1">
        <v>0</v>
      </c>
      <c r="F19" s="1">
        <v>0</v>
      </c>
      <c r="G19" s="1">
        <v>1.48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6.5279999999999996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1E-3</v>
      </c>
      <c r="AG19" s="1">
        <v>0</v>
      </c>
      <c r="AI19" s="1">
        <v>8.0129999999999999</v>
      </c>
      <c r="AJ19" s="103">
        <v>8.0129999999999999</v>
      </c>
      <c r="AK19" s="39">
        <v>7.3579999999999997</v>
      </c>
      <c r="AL19" s="1">
        <v>0</v>
      </c>
      <c r="AM19" s="1">
        <v>0</v>
      </c>
      <c r="AN19" s="35">
        <v>0.91825783102458503</v>
      </c>
      <c r="AO19" s="1">
        <f t="shared" si="0"/>
        <v>0</v>
      </c>
    </row>
    <row r="20" spans="1:41" x14ac:dyDescent="0.25">
      <c r="A20" s="1" t="s">
        <v>61</v>
      </c>
      <c r="B20" s="43" t="s">
        <v>65</v>
      </c>
      <c r="C20" s="1">
        <v>0</v>
      </c>
      <c r="D20" s="1">
        <v>0.184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3.9940000000000002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6.8000000000000005E-2</v>
      </c>
      <c r="AG20" s="1">
        <v>0</v>
      </c>
      <c r="AI20" s="1">
        <v>4.2459999999999996</v>
      </c>
      <c r="AJ20" s="103">
        <v>4.2459999999999996</v>
      </c>
      <c r="AK20" s="39">
        <v>3.42</v>
      </c>
      <c r="AL20" s="1">
        <v>0</v>
      </c>
      <c r="AM20" s="1">
        <v>0</v>
      </c>
      <c r="AN20" s="35">
        <v>0.80546396608572779</v>
      </c>
      <c r="AO20" s="1">
        <f t="shared" si="0"/>
        <v>0</v>
      </c>
    </row>
    <row r="21" spans="1:41" x14ac:dyDescent="0.25">
      <c r="A21" s="1" t="s">
        <v>61</v>
      </c>
      <c r="B21" s="43" t="s">
        <v>66</v>
      </c>
      <c r="C21" s="1">
        <v>0</v>
      </c>
      <c r="D21" s="1">
        <v>0.13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3.758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0.01</v>
      </c>
      <c r="AG21" s="1">
        <v>0</v>
      </c>
      <c r="AI21" s="1">
        <v>3.8979999999999997</v>
      </c>
      <c r="AJ21" s="103">
        <v>3.8979999999999997</v>
      </c>
      <c r="AK21" s="39">
        <v>3.2280000000000002</v>
      </c>
      <c r="AL21" s="1">
        <v>0</v>
      </c>
      <c r="AM21" s="1">
        <v>0</v>
      </c>
      <c r="AN21" s="35">
        <v>0.82811698306824022</v>
      </c>
      <c r="AO21" s="1">
        <f t="shared" si="0"/>
        <v>0</v>
      </c>
    </row>
    <row r="22" spans="1:41" x14ac:dyDescent="0.25">
      <c r="A22" s="1" t="s">
        <v>61</v>
      </c>
      <c r="B22" s="43" t="s">
        <v>67</v>
      </c>
      <c r="C22" s="1">
        <v>0</v>
      </c>
      <c r="D22" s="1">
        <v>1.637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29.706</v>
      </c>
      <c r="Q22" s="1">
        <v>0</v>
      </c>
      <c r="R22" s="1">
        <v>1.0860000000000001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3.3210000000000002</v>
      </c>
      <c r="AD22" s="1">
        <v>0</v>
      </c>
      <c r="AE22" s="1">
        <v>0</v>
      </c>
      <c r="AF22" s="1">
        <v>0.94499999999999995</v>
      </c>
      <c r="AG22" s="1">
        <v>0</v>
      </c>
      <c r="AI22" s="1">
        <v>36.695</v>
      </c>
      <c r="AJ22" s="103">
        <v>36.695</v>
      </c>
      <c r="AK22" s="39">
        <v>21.513999999999999</v>
      </c>
      <c r="AL22" s="1">
        <v>0</v>
      </c>
      <c r="AM22" s="1">
        <v>0</v>
      </c>
      <c r="AN22" s="35">
        <v>0.58629241041013758</v>
      </c>
      <c r="AO22" s="1">
        <f t="shared" si="0"/>
        <v>0</v>
      </c>
    </row>
    <row r="23" spans="1:41" x14ac:dyDescent="0.25">
      <c r="A23" s="1" t="s">
        <v>61</v>
      </c>
      <c r="B23" s="43" t="s">
        <v>68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0.67300000000000004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26.930599999999998</v>
      </c>
      <c r="AE23" s="1">
        <v>0</v>
      </c>
      <c r="AF23" s="1">
        <v>0.67300000000000004</v>
      </c>
      <c r="AG23" s="1">
        <v>0</v>
      </c>
      <c r="AI23" s="1">
        <v>28.276600000000002</v>
      </c>
      <c r="AJ23" s="103">
        <v>28.276600000000002</v>
      </c>
      <c r="AK23" s="39">
        <v>23.940999999999999</v>
      </c>
      <c r="AL23" s="1">
        <v>0</v>
      </c>
      <c r="AM23" s="1">
        <v>0</v>
      </c>
      <c r="AN23" s="35">
        <v>0.84667180636993122</v>
      </c>
      <c r="AO23" s="1">
        <f t="shared" si="0"/>
        <v>0</v>
      </c>
    </row>
    <row r="24" spans="1:41" x14ac:dyDescent="0.25">
      <c r="A24" s="1" t="s">
        <v>61</v>
      </c>
      <c r="B24" s="43" t="s">
        <v>69</v>
      </c>
      <c r="C24" s="1">
        <v>0</v>
      </c>
      <c r="D24" s="1">
        <v>0.14000000000000001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6.782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7.5999999999999998E-2</v>
      </c>
      <c r="AG24" s="1">
        <v>0</v>
      </c>
      <c r="AI24" s="1">
        <v>6.9979999999999993</v>
      </c>
      <c r="AJ24" s="103">
        <v>6.9979999999999993</v>
      </c>
      <c r="AK24" s="39">
        <v>5.5449999999999999</v>
      </c>
      <c r="AL24" s="1">
        <v>0</v>
      </c>
      <c r="AM24" s="1">
        <v>0</v>
      </c>
      <c r="AN24" s="35">
        <v>0.79236924835667344</v>
      </c>
      <c r="AO24" s="1">
        <f t="shared" si="0"/>
        <v>0</v>
      </c>
    </row>
    <row r="25" spans="1:41" x14ac:dyDescent="0.25">
      <c r="A25" s="1" t="s">
        <v>61</v>
      </c>
      <c r="B25" s="43" t="s">
        <v>70</v>
      </c>
      <c r="C25" s="1">
        <v>0</v>
      </c>
      <c r="D25" s="1">
        <v>2.4E-2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2.5680000000000001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4.8000000000000001E-2</v>
      </c>
      <c r="AG25" s="1">
        <v>0</v>
      </c>
      <c r="AI25" s="1">
        <v>2.64</v>
      </c>
      <c r="AJ25" s="103">
        <v>2.64</v>
      </c>
      <c r="AK25" s="39">
        <v>2.19</v>
      </c>
      <c r="AL25" s="1">
        <v>0</v>
      </c>
      <c r="AM25" s="1">
        <v>0</v>
      </c>
      <c r="AN25" s="35">
        <v>0.82954545454545447</v>
      </c>
      <c r="AO25" s="1">
        <f t="shared" si="0"/>
        <v>0</v>
      </c>
    </row>
    <row r="26" spans="1:41" x14ac:dyDescent="0.25">
      <c r="A26" s="1" t="s">
        <v>61</v>
      </c>
      <c r="B26" s="43" t="s">
        <v>71</v>
      </c>
      <c r="C26" s="1">
        <v>0</v>
      </c>
      <c r="D26" s="1">
        <v>0.14000000000000001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3.544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5.8000000000000003E-2</v>
      </c>
      <c r="AG26" s="1">
        <v>0</v>
      </c>
      <c r="AI26" s="1">
        <v>3.742</v>
      </c>
      <c r="AJ26" s="103">
        <v>3.742</v>
      </c>
      <c r="AK26" s="39">
        <v>2.73</v>
      </c>
      <c r="AL26" s="1">
        <v>0</v>
      </c>
      <c r="AM26" s="1">
        <v>0</v>
      </c>
      <c r="AN26" s="35">
        <v>0.7295563869588455</v>
      </c>
      <c r="AO26" s="1">
        <f t="shared" si="0"/>
        <v>0</v>
      </c>
    </row>
    <row r="27" spans="1:41" x14ac:dyDescent="0.25">
      <c r="A27" s="1" t="s">
        <v>72</v>
      </c>
      <c r="B27" s="43" t="s">
        <v>73</v>
      </c>
      <c r="C27" s="1">
        <v>0</v>
      </c>
      <c r="D27" s="1">
        <v>0.24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5.54</v>
      </c>
      <c r="P27" s="1">
        <v>10.99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1.9</v>
      </c>
      <c r="AD27" s="1">
        <v>0</v>
      </c>
      <c r="AE27" s="1">
        <v>0</v>
      </c>
      <c r="AF27" s="1">
        <v>0.27</v>
      </c>
      <c r="AG27" s="1">
        <v>0</v>
      </c>
      <c r="AI27" s="1">
        <v>18.939999999999998</v>
      </c>
      <c r="AJ27" s="103">
        <v>18.939999999999998</v>
      </c>
      <c r="AK27" s="39">
        <v>13.773999999999999</v>
      </c>
      <c r="AL27" s="1">
        <v>0</v>
      </c>
      <c r="AM27" s="1">
        <v>0</v>
      </c>
      <c r="AN27" s="35">
        <v>0.72724392819429784</v>
      </c>
      <c r="AO27" s="1">
        <f t="shared" si="0"/>
        <v>0</v>
      </c>
    </row>
    <row r="28" spans="1:41" x14ac:dyDescent="0.25">
      <c r="A28" s="1" t="s">
        <v>72</v>
      </c>
      <c r="B28" s="43" t="s">
        <v>74</v>
      </c>
      <c r="C28" s="1">
        <v>0</v>
      </c>
      <c r="D28" s="1">
        <v>0.87795400000000001</v>
      </c>
      <c r="E28" s="1">
        <v>0.45</v>
      </c>
      <c r="F28" s="1">
        <v>0</v>
      </c>
      <c r="G28" s="1">
        <v>0</v>
      </c>
      <c r="H28" s="1">
        <v>0</v>
      </c>
      <c r="I28" s="1">
        <v>86.836200000000005</v>
      </c>
      <c r="J28" s="1">
        <v>0</v>
      </c>
      <c r="K28" s="1">
        <v>0</v>
      </c>
      <c r="L28" s="1">
        <v>10.6503</v>
      </c>
      <c r="M28" s="1">
        <v>1.24</v>
      </c>
      <c r="N28" s="1">
        <v>1.57206</v>
      </c>
      <c r="O28" s="1">
        <v>1.23</v>
      </c>
      <c r="P28" s="1">
        <v>4.0599999999999996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11.23</v>
      </c>
      <c r="AD28" s="1">
        <v>0</v>
      </c>
      <c r="AE28" s="1">
        <v>0</v>
      </c>
      <c r="AF28" s="1">
        <v>6.1103500000000004</v>
      </c>
      <c r="AG28" s="1">
        <v>0</v>
      </c>
      <c r="AI28" s="1">
        <v>124.25686400000001</v>
      </c>
      <c r="AJ28" s="103">
        <v>124.25686400000001</v>
      </c>
      <c r="AK28" s="39">
        <v>116.577</v>
      </c>
      <c r="AL28" s="1">
        <v>0</v>
      </c>
      <c r="AM28" s="1">
        <v>0</v>
      </c>
      <c r="AN28" s="35">
        <v>0.93819364377327263</v>
      </c>
      <c r="AO28" s="1">
        <f t="shared" si="0"/>
        <v>0</v>
      </c>
    </row>
    <row r="29" spans="1:41" x14ac:dyDescent="0.25">
      <c r="A29" s="1" t="s">
        <v>72</v>
      </c>
      <c r="B29" s="43" t="s">
        <v>75</v>
      </c>
      <c r="C29" s="1">
        <v>0</v>
      </c>
      <c r="D29" s="1">
        <v>0.15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7.26</v>
      </c>
      <c r="N29" s="1">
        <v>0</v>
      </c>
      <c r="O29" s="1">
        <v>7.26</v>
      </c>
      <c r="P29" s="1">
        <v>4.03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2.84</v>
      </c>
      <c r="AD29" s="1">
        <v>0</v>
      </c>
      <c r="AE29" s="1">
        <v>0</v>
      </c>
      <c r="AF29" s="1">
        <v>0.51</v>
      </c>
      <c r="AG29" s="1">
        <v>0</v>
      </c>
      <c r="AI29" s="1">
        <v>22.05</v>
      </c>
      <c r="AJ29" s="103">
        <v>22.05</v>
      </c>
      <c r="AK29" s="39">
        <v>16.312000000000001</v>
      </c>
      <c r="AL29" s="1">
        <v>0</v>
      </c>
      <c r="AM29" s="1">
        <v>0</v>
      </c>
      <c r="AN29" s="35">
        <v>0.73977324263038546</v>
      </c>
      <c r="AO29" s="1">
        <f t="shared" si="0"/>
        <v>0</v>
      </c>
    </row>
    <row r="30" spans="1:41" x14ac:dyDescent="0.25">
      <c r="A30" s="1" t="s">
        <v>76</v>
      </c>
      <c r="B30" s="43" t="s">
        <v>77</v>
      </c>
      <c r="C30" s="1">
        <v>0</v>
      </c>
      <c r="D30" s="1">
        <v>0.05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28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4</v>
      </c>
      <c r="AD30" s="1">
        <v>0</v>
      </c>
      <c r="AE30" s="1">
        <v>0</v>
      </c>
      <c r="AF30" s="1">
        <v>0.72719999999999996</v>
      </c>
      <c r="AG30" s="1">
        <v>0</v>
      </c>
      <c r="AI30" s="1">
        <v>32.777200000000001</v>
      </c>
      <c r="AJ30" s="103">
        <v>32.777200000000001</v>
      </c>
      <c r="AK30" s="39">
        <v>24.24</v>
      </c>
      <c r="AL30" s="1">
        <v>0</v>
      </c>
      <c r="AM30" s="1">
        <v>0</v>
      </c>
      <c r="AN30" s="35">
        <v>0.73953845966098375</v>
      </c>
      <c r="AO30" s="1">
        <f t="shared" si="0"/>
        <v>0</v>
      </c>
    </row>
    <row r="31" spans="1:41" x14ac:dyDescent="0.25">
      <c r="A31" s="1" t="s">
        <v>76</v>
      </c>
      <c r="B31" s="43" t="s">
        <v>78</v>
      </c>
      <c r="C31" s="1">
        <v>0</v>
      </c>
      <c r="D31" s="1">
        <v>0.05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2.6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6.1800000000000001E-2</v>
      </c>
      <c r="AG31" s="1">
        <v>0</v>
      </c>
      <c r="AI31" s="1">
        <v>2.7117999999999998</v>
      </c>
      <c r="AJ31" s="103">
        <v>2.7117999999999998</v>
      </c>
      <c r="AK31" s="39">
        <v>2.06</v>
      </c>
      <c r="AL31" s="1">
        <v>0</v>
      </c>
      <c r="AM31" s="1">
        <v>0</v>
      </c>
      <c r="AN31" s="35">
        <v>0.75964304152223627</v>
      </c>
      <c r="AO31" s="1">
        <f t="shared" si="0"/>
        <v>0</v>
      </c>
    </row>
    <row r="32" spans="1:41" x14ac:dyDescent="0.25">
      <c r="A32" s="1" t="s">
        <v>79</v>
      </c>
      <c r="B32" s="43" t="s">
        <v>80</v>
      </c>
      <c r="C32" s="1">
        <v>0</v>
      </c>
      <c r="D32" s="1">
        <v>1.1038600000000001</v>
      </c>
      <c r="E32" s="1">
        <v>2.33</v>
      </c>
      <c r="F32" s="1">
        <v>0</v>
      </c>
      <c r="G32" s="1">
        <v>0</v>
      </c>
      <c r="H32" s="1">
        <v>0</v>
      </c>
      <c r="I32" s="1">
        <v>161.571</v>
      </c>
      <c r="J32" s="1">
        <v>2.714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131.85599999999999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1.7</v>
      </c>
      <c r="AB32" s="1">
        <v>2.2789999999999999</v>
      </c>
      <c r="AC32" s="1">
        <v>7.0780000000000003</v>
      </c>
      <c r="AD32" s="1">
        <v>96.543999999999997</v>
      </c>
      <c r="AE32" s="1">
        <v>0</v>
      </c>
      <c r="AF32" s="1">
        <v>6.3862899999999998</v>
      </c>
      <c r="AG32" s="1">
        <v>9.4E-2</v>
      </c>
      <c r="AI32" s="1">
        <v>413.56214999999992</v>
      </c>
      <c r="AJ32" s="103">
        <v>413.65614999999991</v>
      </c>
      <c r="AK32" s="39">
        <v>355.608</v>
      </c>
      <c r="AL32" s="1">
        <v>5.8339999999999996</v>
      </c>
      <c r="AM32" s="1">
        <v>5.8339999999999996</v>
      </c>
      <c r="AN32" s="35">
        <v>0.85967052587033965</v>
      </c>
      <c r="AO32" s="1">
        <f t="shared" si="0"/>
        <v>-9.3999999999994088E-2</v>
      </c>
    </row>
    <row r="33" spans="1:41" x14ac:dyDescent="0.25">
      <c r="A33" s="1" t="s">
        <v>79</v>
      </c>
      <c r="B33" s="43" t="s">
        <v>81</v>
      </c>
      <c r="C33" s="1">
        <v>0</v>
      </c>
      <c r="D33" s="1">
        <v>4.0000000000000001E-3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2.4569999999999999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5.0000000000000001E-3</v>
      </c>
      <c r="AG33" s="1">
        <v>0</v>
      </c>
      <c r="AI33" s="1">
        <v>2.4659999999999997</v>
      </c>
      <c r="AJ33" s="103">
        <v>2.4659999999999997</v>
      </c>
      <c r="AK33" s="39">
        <v>1.7909999999999999</v>
      </c>
      <c r="AL33" s="1">
        <v>0</v>
      </c>
      <c r="AM33" s="1">
        <v>0</v>
      </c>
      <c r="AN33" s="35">
        <v>0.72627737226277378</v>
      </c>
      <c r="AO33" s="1">
        <f t="shared" si="0"/>
        <v>0</v>
      </c>
    </row>
    <row r="34" spans="1:41" x14ac:dyDescent="0.25">
      <c r="A34" s="1" t="s">
        <v>79</v>
      </c>
      <c r="B34" s="43" t="s">
        <v>82</v>
      </c>
      <c r="C34" s="1">
        <v>0</v>
      </c>
      <c r="D34" s="1">
        <v>1.0999999999999999E-2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3.0419999999999998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0.42699999999999999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0.1</v>
      </c>
      <c r="AG34" s="1">
        <v>0</v>
      </c>
      <c r="AI34" s="1">
        <v>3.58</v>
      </c>
      <c r="AJ34" s="103">
        <v>3.58</v>
      </c>
      <c r="AK34" s="39">
        <v>2.39</v>
      </c>
      <c r="AL34" s="1">
        <v>0</v>
      </c>
      <c r="AM34" s="1">
        <v>0</v>
      </c>
      <c r="AN34" s="35">
        <v>0.66759776536312854</v>
      </c>
      <c r="AO34" s="1">
        <f t="shared" si="0"/>
        <v>0</v>
      </c>
    </row>
    <row r="35" spans="1:41" x14ac:dyDescent="0.25">
      <c r="A35" s="1" t="s">
        <v>83</v>
      </c>
      <c r="B35" s="43" t="s">
        <v>84</v>
      </c>
      <c r="C35" s="1">
        <v>0</v>
      </c>
      <c r="D35" s="1">
        <v>0.33</v>
      </c>
      <c r="E35" s="1">
        <v>9.3679299999999994</v>
      </c>
      <c r="F35" s="1">
        <v>0</v>
      </c>
      <c r="G35" s="1">
        <v>0</v>
      </c>
      <c r="H35" s="1">
        <v>0.35</v>
      </c>
      <c r="I35" s="1">
        <v>193.95699999999999</v>
      </c>
      <c r="J35" s="1">
        <v>0</v>
      </c>
      <c r="K35" s="1">
        <v>0</v>
      </c>
      <c r="L35" s="1">
        <v>0</v>
      </c>
      <c r="M35" s="1">
        <v>20.569900000000001</v>
      </c>
      <c r="N35" s="1">
        <v>257.20499999999998</v>
      </c>
      <c r="O35" s="1">
        <v>0</v>
      </c>
      <c r="P35" s="1">
        <v>31.3919</v>
      </c>
      <c r="Q35" s="1">
        <v>0</v>
      </c>
      <c r="R35" s="1">
        <v>13.853</v>
      </c>
      <c r="S35" s="1">
        <v>0</v>
      </c>
      <c r="T35" s="1">
        <v>0</v>
      </c>
      <c r="U35" s="1">
        <v>0</v>
      </c>
      <c r="V35" s="1">
        <v>0</v>
      </c>
      <c r="W35" s="1">
        <v>17.510000000000002</v>
      </c>
      <c r="X35" s="1">
        <v>0</v>
      </c>
      <c r="Y35" s="1">
        <v>0</v>
      </c>
      <c r="Z35" s="1">
        <v>4.1000000000000003E-3</v>
      </c>
      <c r="AA35" s="1">
        <v>8.42</v>
      </c>
      <c r="AB35" s="1">
        <v>16.62</v>
      </c>
      <c r="AC35" s="1">
        <v>6.681</v>
      </c>
      <c r="AD35" s="1">
        <v>0</v>
      </c>
      <c r="AE35" s="1">
        <v>0</v>
      </c>
      <c r="AF35" s="1">
        <v>23.337</v>
      </c>
      <c r="AG35" s="1">
        <v>0</v>
      </c>
      <c r="AI35" s="1">
        <v>599.59682999999984</v>
      </c>
      <c r="AJ35" s="103">
        <v>599.59682999999984</v>
      </c>
      <c r="AK35" s="39">
        <v>550.18899999999996</v>
      </c>
      <c r="AL35" s="1">
        <v>0</v>
      </c>
      <c r="AM35" s="1">
        <v>0</v>
      </c>
      <c r="AN35" s="35">
        <v>0.91759824680860991</v>
      </c>
      <c r="AO35" s="1">
        <f t="shared" si="0"/>
        <v>0</v>
      </c>
    </row>
    <row r="36" spans="1:41" x14ac:dyDescent="0.25">
      <c r="A36" s="1" t="s">
        <v>83</v>
      </c>
      <c r="B36" s="43" t="s">
        <v>85</v>
      </c>
      <c r="C36" s="1">
        <v>0</v>
      </c>
      <c r="D36" s="1">
        <v>5.78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5.75</v>
      </c>
      <c r="S36" s="1">
        <v>12.4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0.33</v>
      </c>
      <c r="AG36" s="1">
        <v>0</v>
      </c>
      <c r="AI36" s="1">
        <v>24.259999999999998</v>
      </c>
      <c r="AJ36" s="103">
        <v>24.259999999999998</v>
      </c>
      <c r="AK36" s="39">
        <v>17.352</v>
      </c>
      <c r="AL36" s="1">
        <v>0</v>
      </c>
      <c r="AM36" s="1">
        <v>0</v>
      </c>
      <c r="AN36" s="35">
        <v>0.71525144270403962</v>
      </c>
      <c r="AO36" s="1">
        <f t="shared" si="0"/>
        <v>0</v>
      </c>
    </row>
    <row r="37" spans="1:41" x14ac:dyDescent="0.25">
      <c r="A37" s="1" t="s">
        <v>86</v>
      </c>
      <c r="B37" s="43" t="s">
        <v>87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0.7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29.8</v>
      </c>
      <c r="AE37" s="1">
        <v>21.058800000000002</v>
      </c>
      <c r="AF37" s="1">
        <v>0.14000000000000001</v>
      </c>
      <c r="AG37" s="1">
        <v>0</v>
      </c>
      <c r="AI37" s="1">
        <v>51.698800000000006</v>
      </c>
      <c r="AJ37" s="103">
        <v>51.698800000000006</v>
      </c>
      <c r="AK37" s="39">
        <v>34.799999999999997</v>
      </c>
      <c r="AL37" s="1">
        <v>0</v>
      </c>
      <c r="AM37" s="1">
        <v>0</v>
      </c>
      <c r="AN37" s="35">
        <v>0.67312974382384105</v>
      </c>
      <c r="AO37" s="1">
        <f t="shared" si="0"/>
        <v>0</v>
      </c>
    </row>
    <row r="38" spans="1:41" x14ac:dyDescent="0.25">
      <c r="A38" s="1" t="s">
        <v>88</v>
      </c>
      <c r="B38" s="43" t="s">
        <v>89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I38" s="1">
        <v>0</v>
      </c>
      <c r="AJ38" s="103">
        <v>0</v>
      </c>
      <c r="AK38" s="39" t="s">
        <v>48</v>
      </c>
      <c r="AL38" s="1">
        <v>0</v>
      </c>
      <c r="AM38" s="1">
        <v>0</v>
      </c>
      <c r="AN38" s="35" t="s">
        <v>48</v>
      </c>
      <c r="AO38" s="1">
        <f t="shared" si="0"/>
        <v>0</v>
      </c>
    </row>
    <row r="39" spans="1:41" x14ac:dyDescent="0.25">
      <c r="A39" s="1" t="s">
        <v>88</v>
      </c>
      <c r="B39" s="43" t="s">
        <v>90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I39" s="1">
        <v>0</v>
      </c>
      <c r="AJ39" s="103">
        <v>0</v>
      </c>
      <c r="AK39" s="39" t="s">
        <v>48</v>
      </c>
      <c r="AL39" s="1">
        <v>0</v>
      </c>
      <c r="AM39" s="1">
        <v>0</v>
      </c>
      <c r="AN39" s="35" t="s">
        <v>48</v>
      </c>
      <c r="AO39" s="1">
        <f t="shared" si="0"/>
        <v>0</v>
      </c>
    </row>
    <row r="40" spans="1:41" x14ac:dyDescent="0.25">
      <c r="A40" s="1" t="s">
        <v>91</v>
      </c>
      <c r="B40" s="43" t="s">
        <v>655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0.18</v>
      </c>
      <c r="AG40" s="1">
        <v>0</v>
      </c>
      <c r="AI40" s="1">
        <v>0.18</v>
      </c>
      <c r="AJ40" s="103">
        <v>0.18</v>
      </c>
      <c r="AK40" s="39">
        <v>6</v>
      </c>
      <c r="AL40" s="1">
        <v>0</v>
      </c>
      <c r="AM40" s="1">
        <v>0</v>
      </c>
      <c r="AN40" s="35">
        <v>33.333333333333336</v>
      </c>
      <c r="AO40" s="1">
        <f t="shared" si="0"/>
        <v>0</v>
      </c>
    </row>
    <row r="41" spans="1:41" x14ac:dyDescent="0.25">
      <c r="A41" s="1" t="s">
        <v>93</v>
      </c>
      <c r="B41" s="43" t="s">
        <v>94</v>
      </c>
      <c r="C41" s="1">
        <v>0</v>
      </c>
      <c r="D41" s="1">
        <v>1.7999999999999999E-2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5.7510000000000003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0.88600000000000001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0.129</v>
      </c>
      <c r="AG41" s="1">
        <v>0</v>
      </c>
      <c r="AI41" s="1">
        <v>6.7840000000000007</v>
      </c>
      <c r="AJ41" s="103">
        <v>6.7840000000000007</v>
      </c>
      <c r="AK41" s="39">
        <v>4.0190000000000001</v>
      </c>
      <c r="AL41" s="1">
        <v>0</v>
      </c>
      <c r="AM41" s="1">
        <v>0</v>
      </c>
      <c r="AN41" s="35">
        <v>0.59242334905660377</v>
      </c>
      <c r="AO41" s="1">
        <f t="shared" si="0"/>
        <v>0</v>
      </c>
    </row>
    <row r="42" spans="1:41" x14ac:dyDescent="0.25">
      <c r="A42" s="1" t="s">
        <v>93</v>
      </c>
      <c r="B42" s="43" t="s">
        <v>95</v>
      </c>
      <c r="C42" s="1">
        <v>0</v>
      </c>
      <c r="D42" s="1">
        <v>0.27638400000000002</v>
      </c>
      <c r="E42" s="1">
        <v>0</v>
      </c>
      <c r="F42" s="1">
        <v>0</v>
      </c>
      <c r="G42" s="1">
        <v>0</v>
      </c>
      <c r="H42" s="1">
        <v>0.214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180.28899999999999</v>
      </c>
      <c r="O42" s="1">
        <v>0</v>
      </c>
      <c r="P42" s="1">
        <v>48.387599999999999</v>
      </c>
      <c r="Q42" s="1">
        <v>30.482600000000001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19.905999999999999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60.265000000000001</v>
      </c>
      <c r="AD42" s="1">
        <v>0.64100000000000001</v>
      </c>
      <c r="AE42" s="1">
        <v>0</v>
      </c>
      <c r="AF42" s="1">
        <v>9.8112899999999996</v>
      </c>
      <c r="AG42" s="1">
        <v>0</v>
      </c>
      <c r="AI42" s="1">
        <v>350.272874</v>
      </c>
      <c r="AJ42" s="103">
        <v>350.272874</v>
      </c>
      <c r="AK42" s="39">
        <v>321.67599999999999</v>
      </c>
      <c r="AL42" s="1">
        <v>0</v>
      </c>
      <c r="AM42" s="1">
        <v>0</v>
      </c>
      <c r="AN42" s="35">
        <v>0.91835829685172821</v>
      </c>
      <c r="AO42" s="1">
        <f t="shared" si="0"/>
        <v>0</v>
      </c>
    </row>
    <row r="43" spans="1:41" x14ac:dyDescent="0.25">
      <c r="A43" s="1" t="s">
        <v>96</v>
      </c>
      <c r="B43" s="43" t="s">
        <v>97</v>
      </c>
      <c r="C43" s="1">
        <v>0</v>
      </c>
      <c r="D43" s="1">
        <v>0.19700000000000001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1.1060000000000001</v>
      </c>
      <c r="O43" s="1">
        <v>0</v>
      </c>
      <c r="P43" s="1">
        <v>0</v>
      </c>
      <c r="Q43" s="1">
        <v>2.0213299999999998</v>
      </c>
      <c r="R43" s="1">
        <v>8.5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0.20899999999999999</v>
      </c>
      <c r="AG43" s="1">
        <v>0</v>
      </c>
      <c r="AI43" s="1">
        <v>12.033329999999999</v>
      </c>
      <c r="AJ43" s="103">
        <v>12.033329999999999</v>
      </c>
      <c r="AK43" s="39">
        <v>8.2460000000000004</v>
      </c>
      <c r="AL43" s="1">
        <v>0</v>
      </c>
      <c r="AM43" s="1">
        <v>0</v>
      </c>
      <c r="AN43" s="35">
        <v>0.68526334771837893</v>
      </c>
      <c r="AO43" s="1">
        <f t="shared" si="0"/>
        <v>0</v>
      </c>
    </row>
    <row r="44" spans="1:41" x14ac:dyDescent="0.25">
      <c r="A44" s="1" t="s">
        <v>96</v>
      </c>
      <c r="B44" s="43" t="s">
        <v>98</v>
      </c>
      <c r="C44" s="1">
        <v>0</v>
      </c>
      <c r="D44" s="1">
        <v>9.0999999999999998E-2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4.2240000000000002</v>
      </c>
      <c r="N44" s="1">
        <v>29.853000000000002</v>
      </c>
      <c r="O44" s="1">
        <v>0</v>
      </c>
      <c r="P44" s="1">
        <v>4.492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5.1379999999999999</v>
      </c>
      <c r="AD44" s="1">
        <v>0</v>
      </c>
      <c r="AE44" s="1">
        <v>0</v>
      </c>
      <c r="AF44" s="1">
        <v>1.133</v>
      </c>
      <c r="AG44" s="1">
        <v>0</v>
      </c>
      <c r="AI44" s="1">
        <v>44.930999999999997</v>
      </c>
      <c r="AJ44" s="103">
        <v>44.930999999999997</v>
      </c>
      <c r="AK44" s="39">
        <v>30.108000000000001</v>
      </c>
      <c r="AL44" s="1">
        <v>0</v>
      </c>
      <c r="AM44" s="1">
        <v>0</v>
      </c>
      <c r="AN44" s="35">
        <v>0.67009414435467718</v>
      </c>
      <c r="AO44" s="1">
        <f t="shared" si="0"/>
        <v>0</v>
      </c>
    </row>
    <row r="45" spans="1:41" x14ac:dyDescent="0.25">
      <c r="A45" s="1" t="s">
        <v>99</v>
      </c>
      <c r="B45" s="43" t="s">
        <v>100</v>
      </c>
      <c r="C45" s="1">
        <v>0</v>
      </c>
      <c r="D45" s="1">
        <v>0.42799999999999999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5.5220000000000002</v>
      </c>
      <c r="S45" s="1">
        <v>33.499000000000002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0.432</v>
      </c>
      <c r="AG45" s="1">
        <v>0</v>
      </c>
      <c r="AI45" s="1">
        <v>39.881000000000007</v>
      </c>
      <c r="AJ45" s="103">
        <v>39.881000000000007</v>
      </c>
      <c r="AK45" s="39">
        <v>30.693000000000001</v>
      </c>
      <c r="AL45" s="1">
        <v>0</v>
      </c>
      <c r="AM45" s="1">
        <v>0</v>
      </c>
      <c r="AN45" s="35">
        <v>0.76961460344524946</v>
      </c>
      <c r="AO45" s="1">
        <f t="shared" si="0"/>
        <v>0</v>
      </c>
    </row>
    <row r="46" spans="1:41" x14ac:dyDescent="0.25">
      <c r="A46" s="1" t="s">
        <v>99</v>
      </c>
      <c r="B46" s="43" t="s">
        <v>101</v>
      </c>
      <c r="C46" s="1">
        <v>0</v>
      </c>
      <c r="D46" s="1">
        <v>0.17050000000000001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3.0249999999999999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8.6800000000000002E-2</v>
      </c>
      <c r="AG46" s="1">
        <v>0</v>
      </c>
      <c r="AI46" s="1">
        <v>3.2823000000000002</v>
      </c>
      <c r="AJ46" s="103">
        <v>3.2823000000000002</v>
      </c>
      <c r="AK46" s="39">
        <v>2.33</v>
      </c>
      <c r="AL46" s="1">
        <v>0</v>
      </c>
      <c r="AM46" s="1">
        <v>0</v>
      </c>
      <c r="AN46" s="35">
        <v>0.70986808030953896</v>
      </c>
      <c r="AO46" s="1">
        <f t="shared" si="0"/>
        <v>0</v>
      </c>
    </row>
    <row r="47" spans="1:41" x14ac:dyDescent="0.25">
      <c r="A47" s="1" t="s">
        <v>99</v>
      </c>
      <c r="B47" s="43" t="s">
        <v>102</v>
      </c>
      <c r="C47" s="1">
        <v>0</v>
      </c>
      <c r="D47" s="1">
        <v>1.5699999999999999E-2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2.9809999999999999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4.9700000000000001E-2</v>
      </c>
      <c r="AG47" s="1">
        <v>0</v>
      </c>
      <c r="AI47" s="1">
        <v>3.0463999999999998</v>
      </c>
      <c r="AJ47" s="103">
        <v>3.0463999999999998</v>
      </c>
      <c r="AK47" s="39">
        <v>2.1859999999999999</v>
      </c>
      <c r="AL47" s="1">
        <v>0</v>
      </c>
      <c r="AM47" s="1">
        <v>0</v>
      </c>
      <c r="AN47" s="35">
        <v>0.71756827731092443</v>
      </c>
      <c r="AO47" s="1">
        <f t="shared" si="0"/>
        <v>0</v>
      </c>
    </row>
    <row r="48" spans="1:41" x14ac:dyDescent="0.25">
      <c r="A48" s="1" t="s">
        <v>99</v>
      </c>
      <c r="B48" s="43" t="s">
        <v>103</v>
      </c>
      <c r="C48" s="1">
        <v>0</v>
      </c>
      <c r="D48" s="1">
        <v>5.4000000000000003E-3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0.68959999999999999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1.14E-2</v>
      </c>
      <c r="AG48" s="1">
        <v>0</v>
      </c>
      <c r="AI48" s="1">
        <v>0.70639999999999992</v>
      </c>
      <c r="AJ48" s="103">
        <v>0.70639999999999992</v>
      </c>
      <c r="AK48" s="39">
        <v>0.42799999999999999</v>
      </c>
      <c r="AL48" s="1">
        <v>0</v>
      </c>
      <c r="AM48" s="1">
        <v>0</v>
      </c>
      <c r="AN48" s="35">
        <v>0.60588901472253687</v>
      </c>
      <c r="AO48" s="1">
        <f t="shared" si="0"/>
        <v>0</v>
      </c>
    </row>
    <row r="49" spans="1:41" x14ac:dyDescent="0.25">
      <c r="A49" s="1" t="s">
        <v>104</v>
      </c>
      <c r="B49" s="43" t="s">
        <v>105</v>
      </c>
      <c r="C49" s="1">
        <v>0</v>
      </c>
      <c r="D49" s="1">
        <v>0</v>
      </c>
      <c r="E49" s="1">
        <v>0</v>
      </c>
      <c r="F49" s="1">
        <v>0</v>
      </c>
      <c r="G49" s="1">
        <v>2.1789999999999998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6.1749999999999998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0.1</v>
      </c>
      <c r="AG49" s="1">
        <v>0</v>
      </c>
      <c r="AI49" s="1">
        <v>8.4539999999999988</v>
      </c>
      <c r="AJ49" s="103">
        <v>8.4539999999999988</v>
      </c>
      <c r="AK49" s="39">
        <v>6.95</v>
      </c>
      <c r="AL49" s="1">
        <v>0</v>
      </c>
      <c r="AM49" s="1">
        <v>0</v>
      </c>
      <c r="AN49" s="35">
        <v>0.82209604920747592</v>
      </c>
      <c r="AO49" s="1">
        <f t="shared" si="0"/>
        <v>0</v>
      </c>
    </row>
    <row r="50" spans="1:41" x14ac:dyDescent="0.25">
      <c r="A50" s="1" t="s">
        <v>104</v>
      </c>
      <c r="B50" s="43" t="s">
        <v>106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I50" s="1">
        <v>0</v>
      </c>
      <c r="AJ50" s="103">
        <v>0</v>
      </c>
      <c r="AK50" s="39" t="s">
        <v>48</v>
      </c>
      <c r="AL50" s="1">
        <v>0</v>
      </c>
      <c r="AM50" s="1">
        <v>0</v>
      </c>
      <c r="AN50" s="35" t="s">
        <v>48</v>
      </c>
      <c r="AO50" s="1">
        <f t="shared" si="0"/>
        <v>0</v>
      </c>
    </row>
    <row r="51" spans="1:41" x14ac:dyDescent="0.25">
      <c r="A51" s="1" t="s">
        <v>104</v>
      </c>
      <c r="B51" s="43" t="s">
        <v>107</v>
      </c>
      <c r="C51" s="1">
        <v>0</v>
      </c>
      <c r="D51" s="1">
        <v>0.28499999999999998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60.7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0.97099999999999997</v>
      </c>
      <c r="AG51" s="1">
        <v>0</v>
      </c>
      <c r="AI51" s="1">
        <v>61.955999999999996</v>
      </c>
      <c r="AJ51" s="103">
        <v>61.955999999999996</v>
      </c>
      <c r="AK51" s="39">
        <v>54.47</v>
      </c>
      <c r="AL51" s="1">
        <v>0</v>
      </c>
      <c r="AM51" s="1">
        <v>0</v>
      </c>
      <c r="AN51" s="35">
        <v>0.87917231583704569</v>
      </c>
      <c r="AO51" s="1">
        <f t="shared" si="0"/>
        <v>0</v>
      </c>
    </row>
    <row r="52" spans="1:41" x14ac:dyDescent="0.25">
      <c r="A52" s="1" t="s">
        <v>104</v>
      </c>
      <c r="B52" s="43" t="s">
        <v>108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10.1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19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0.81116999999999995</v>
      </c>
      <c r="AG52" s="1">
        <v>0</v>
      </c>
      <c r="AI52" s="1">
        <v>29.911170000000002</v>
      </c>
      <c r="AJ52" s="103">
        <v>29.911170000000002</v>
      </c>
      <c r="AK52" s="39">
        <v>27.039000000000001</v>
      </c>
      <c r="AL52" s="1">
        <v>0</v>
      </c>
      <c r="AM52" s="1">
        <v>0</v>
      </c>
      <c r="AN52" s="35">
        <v>0.90397667493448097</v>
      </c>
      <c r="AO52" s="1">
        <f t="shared" si="0"/>
        <v>0</v>
      </c>
    </row>
    <row r="53" spans="1:41" x14ac:dyDescent="0.25">
      <c r="A53" s="1" t="s">
        <v>104</v>
      </c>
      <c r="B53" s="43" t="s">
        <v>109</v>
      </c>
      <c r="C53" s="1">
        <v>0</v>
      </c>
      <c r="D53" s="1">
        <v>0.7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24.7</v>
      </c>
      <c r="Q53" s="1">
        <v>0</v>
      </c>
      <c r="R53" s="1">
        <v>8.6999999999999993</v>
      </c>
      <c r="S53" s="1">
        <v>0</v>
      </c>
      <c r="T53" s="1">
        <v>0</v>
      </c>
      <c r="U53" s="1">
        <v>0</v>
      </c>
      <c r="V53" s="1">
        <v>0</v>
      </c>
      <c r="W53" s="1">
        <v>0.9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8.7200000000000006</v>
      </c>
      <c r="AE53" s="1">
        <v>0</v>
      </c>
      <c r="AF53" s="1">
        <v>0.78900000000000003</v>
      </c>
      <c r="AG53" s="1">
        <v>0</v>
      </c>
      <c r="AI53" s="1">
        <v>44.508999999999993</v>
      </c>
      <c r="AJ53" s="103">
        <v>44.508999999999993</v>
      </c>
      <c r="AK53" s="39">
        <v>26.3</v>
      </c>
      <c r="AL53" s="1">
        <v>0</v>
      </c>
      <c r="AM53" s="1">
        <v>0</v>
      </c>
      <c r="AN53" s="35">
        <v>0.59089172976252002</v>
      </c>
      <c r="AO53" s="1">
        <f t="shared" si="0"/>
        <v>0</v>
      </c>
    </row>
    <row r="54" spans="1:41" x14ac:dyDescent="0.25">
      <c r="A54" s="1" t="s">
        <v>104</v>
      </c>
      <c r="B54" s="43" t="s">
        <v>110</v>
      </c>
      <c r="C54" s="1">
        <v>0</v>
      </c>
      <c r="D54" s="1">
        <v>0.5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15.2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0.42599999999999999</v>
      </c>
      <c r="AG54" s="1">
        <v>0</v>
      </c>
      <c r="AI54" s="1">
        <v>16.125999999999998</v>
      </c>
      <c r="AJ54" s="103">
        <v>16.125999999999998</v>
      </c>
      <c r="AK54" s="39">
        <v>14.2</v>
      </c>
      <c r="AL54" s="1">
        <v>0</v>
      </c>
      <c r="AM54" s="1">
        <v>0</v>
      </c>
      <c r="AN54" s="35">
        <v>0.88056554632270878</v>
      </c>
      <c r="AO54" s="1">
        <f t="shared" si="0"/>
        <v>0</v>
      </c>
    </row>
    <row r="55" spans="1:41" x14ac:dyDescent="0.25">
      <c r="A55" s="1" t="s">
        <v>104</v>
      </c>
      <c r="B55" s="43" t="s">
        <v>111</v>
      </c>
      <c r="C55" s="1">
        <v>4.1952699999999998</v>
      </c>
      <c r="D55" s="1">
        <v>2.0259999999999998</v>
      </c>
      <c r="E55" s="1">
        <v>0</v>
      </c>
      <c r="F55" s="1">
        <v>44.124200000000002</v>
      </c>
      <c r="G55" s="1">
        <v>0</v>
      </c>
      <c r="H55" s="1">
        <v>0</v>
      </c>
      <c r="I55" s="1">
        <v>178.00800000000001</v>
      </c>
      <c r="J55" s="1">
        <v>0</v>
      </c>
      <c r="K55" s="1">
        <v>0</v>
      </c>
      <c r="L55" s="1">
        <v>77.812299999999993</v>
      </c>
      <c r="M55" s="1">
        <v>89.436099999999996</v>
      </c>
      <c r="N55" s="1">
        <v>142.89500000000001</v>
      </c>
      <c r="O55" s="1">
        <v>95.037899999999993</v>
      </c>
      <c r="P55" s="1">
        <v>115.997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10.8736</v>
      </c>
      <c r="Y55" s="1">
        <v>53</v>
      </c>
      <c r="Z55" s="1">
        <v>2.62</v>
      </c>
      <c r="AA55" s="1">
        <v>16.899999999999999</v>
      </c>
      <c r="AB55" s="1">
        <v>38</v>
      </c>
      <c r="AC55" s="1">
        <v>133.821</v>
      </c>
      <c r="AD55" s="1">
        <v>75.578999999999994</v>
      </c>
      <c r="AE55" s="1">
        <v>0</v>
      </c>
      <c r="AF55" s="1">
        <v>32.201599999999999</v>
      </c>
      <c r="AG55" s="1">
        <v>0</v>
      </c>
      <c r="AI55" s="1">
        <v>1112.5269700000001</v>
      </c>
      <c r="AJ55" s="103">
        <v>1112.5269700000001</v>
      </c>
      <c r="AK55" s="39">
        <v>959.51300000000003</v>
      </c>
      <c r="AL55" s="1">
        <v>0</v>
      </c>
      <c r="AM55" s="1">
        <v>0</v>
      </c>
      <c r="AN55" s="35">
        <v>0.86246268708434093</v>
      </c>
      <c r="AO55" s="1">
        <f t="shared" si="0"/>
        <v>0</v>
      </c>
    </row>
    <row r="56" spans="1:41" x14ac:dyDescent="0.25">
      <c r="A56" s="1" t="s">
        <v>104</v>
      </c>
      <c r="B56" s="43" t="s">
        <v>112</v>
      </c>
      <c r="C56" s="1">
        <v>0</v>
      </c>
      <c r="D56" s="1">
        <v>0</v>
      </c>
      <c r="E56" s="1">
        <v>0</v>
      </c>
      <c r="F56" s="1">
        <v>2.5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24</v>
      </c>
      <c r="S56" s="1">
        <v>0</v>
      </c>
      <c r="T56" s="1">
        <v>0</v>
      </c>
      <c r="U56" s="1">
        <v>0</v>
      </c>
      <c r="V56" s="1">
        <v>0</v>
      </c>
      <c r="W56" s="1">
        <v>10.5</v>
      </c>
      <c r="X56" s="1">
        <v>0</v>
      </c>
      <c r="Y56" s="1">
        <v>0</v>
      </c>
      <c r="Z56" s="1">
        <v>0</v>
      </c>
      <c r="AA56" s="1">
        <v>78.400000000000006</v>
      </c>
      <c r="AB56" s="1">
        <v>154.80000000000001</v>
      </c>
      <c r="AC56" s="1">
        <v>0</v>
      </c>
      <c r="AD56" s="1">
        <v>0</v>
      </c>
      <c r="AE56" s="1">
        <v>0</v>
      </c>
      <c r="AF56" s="1">
        <v>8.3640000000000008</v>
      </c>
      <c r="AG56" s="1">
        <v>0</v>
      </c>
      <c r="AI56" s="1">
        <v>278.56400000000002</v>
      </c>
      <c r="AJ56" s="103">
        <v>278.56400000000002</v>
      </c>
      <c r="AK56" s="39">
        <v>278.8</v>
      </c>
      <c r="AL56" s="1">
        <v>19.7</v>
      </c>
      <c r="AM56" s="1">
        <v>0</v>
      </c>
      <c r="AN56" s="35">
        <v>1.0008472020792349</v>
      </c>
      <c r="AO56" s="1">
        <f t="shared" si="0"/>
        <v>0</v>
      </c>
    </row>
    <row r="57" spans="1:41" x14ac:dyDescent="0.25">
      <c r="A57" s="1" t="s">
        <v>104</v>
      </c>
      <c r="B57" s="43" t="s">
        <v>113</v>
      </c>
      <c r="C57" s="1">
        <v>0</v>
      </c>
      <c r="D57" s="1">
        <v>0.3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3.2</v>
      </c>
      <c r="S57" s="1">
        <v>22.3</v>
      </c>
      <c r="T57" s="1">
        <v>0</v>
      </c>
      <c r="U57" s="1">
        <v>0</v>
      </c>
      <c r="V57" s="1">
        <v>0</v>
      </c>
      <c r="W57" s="1">
        <v>4.3</v>
      </c>
      <c r="X57" s="1">
        <v>0</v>
      </c>
      <c r="Y57" s="1">
        <v>0</v>
      </c>
      <c r="Z57" s="1">
        <v>0</v>
      </c>
      <c r="AA57" s="1">
        <v>8.1</v>
      </c>
      <c r="AB57" s="1">
        <v>5.4</v>
      </c>
      <c r="AC57" s="1">
        <v>0</v>
      </c>
      <c r="AD57" s="1">
        <v>0</v>
      </c>
      <c r="AE57" s="1">
        <v>0</v>
      </c>
      <c r="AF57" s="1">
        <v>1.395</v>
      </c>
      <c r="AG57" s="1">
        <v>0</v>
      </c>
      <c r="AI57" s="1">
        <v>44.995000000000005</v>
      </c>
      <c r="AJ57" s="103">
        <v>44.995000000000005</v>
      </c>
      <c r="AK57" s="39">
        <v>46.5</v>
      </c>
      <c r="AL57" s="1">
        <v>0</v>
      </c>
      <c r="AM57" s="1">
        <v>0</v>
      </c>
      <c r="AN57" s="35">
        <v>1.0334481609067674</v>
      </c>
      <c r="AO57" s="1">
        <f t="shared" si="0"/>
        <v>0</v>
      </c>
    </row>
    <row r="58" spans="1:41" x14ac:dyDescent="0.25">
      <c r="A58" s="1" t="s">
        <v>104</v>
      </c>
      <c r="B58" s="43" t="s">
        <v>114</v>
      </c>
      <c r="C58" s="1">
        <v>0</v>
      </c>
      <c r="D58" s="1">
        <v>0.13700000000000001</v>
      </c>
      <c r="E58" s="1">
        <v>0</v>
      </c>
      <c r="F58" s="1">
        <v>3.9089999999999998</v>
      </c>
      <c r="G58" s="1">
        <v>563.70299999999997</v>
      </c>
      <c r="H58" s="1">
        <v>0</v>
      </c>
      <c r="I58" s="1">
        <v>1129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2</v>
      </c>
      <c r="AB58" s="1">
        <v>4</v>
      </c>
      <c r="AC58" s="1">
        <v>21.734000000000002</v>
      </c>
      <c r="AD58" s="1">
        <v>103.5</v>
      </c>
      <c r="AE58" s="1">
        <v>0</v>
      </c>
      <c r="AF58" s="1">
        <v>29.033999999999999</v>
      </c>
      <c r="AG58" s="1">
        <v>0</v>
      </c>
      <c r="AI58" s="1">
        <v>1857.0170000000001</v>
      </c>
      <c r="AJ58" s="103">
        <v>1857.0170000000001</v>
      </c>
      <c r="AK58" s="39">
        <v>1940</v>
      </c>
      <c r="AL58" s="1">
        <v>0</v>
      </c>
      <c r="AM58" s="1">
        <v>0</v>
      </c>
      <c r="AN58" s="35">
        <v>1.0446861821943472</v>
      </c>
      <c r="AO58" s="1">
        <f t="shared" si="0"/>
        <v>0</v>
      </c>
    </row>
    <row r="59" spans="1:41" x14ac:dyDescent="0.25">
      <c r="A59" s="1" t="s">
        <v>104</v>
      </c>
      <c r="B59" s="43" t="s">
        <v>115</v>
      </c>
      <c r="C59" s="1">
        <v>0</v>
      </c>
      <c r="D59" s="1">
        <v>2.7160000000000002</v>
      </c>
      <c r="E59" s="1">
        <v>0</v>
      </c>
      <c r="F59" s="1">
        <v>0</v>
      </c>
      <c r="G59" s="1">
        <v>0</v>
      </c>
      <c r="H59" s="1">
        <v>0</v>
      </c>
      <c r="I59" s="1">
        <v>61.497999999999998</v>
      </c>
      <c r="J59" s="1">
        <v>0</v>
      </c>
      <c r="K59" s="1">
        <v>0</v>
      </c>
      <c r="L59" s="1">
        <v>2.2850000000000001</v>
      </c>
      <c r="M59" s="1">
        <v>16.126999999999999</v>
      </c>
      <c r="N59" s="1">
        <v>2.5139999999999998</v>
      </c>
      <c r="O59" s="1">
        <v>5.4909999999999997</v>
      </c>
      <c r="P59" s="1">
        <v>11.714</v>
      </c>
      <c r="Q59" s="1">
        <v>21.319500000000001</v>
      </c>
      <c r="R59" s="1">
        <v>0</v>
      </c>
      <c r="S59" s="1">
        <v>0</v>
      </c>
      <c r="T59" s="1">
        <v>0</v>
      </c>
      <c r="U59" s="1">
        <v>0.55600000000000005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9.5210000000000008</v>
      </c>
      <c r="AD59" s="1">
        <v>0</v>
      </c>
      <c r="AE59" s="1">
        <v>0</v>
      </c>
      <c r="AF59" s="1">
        <v>2.9739599999999999</v>
      </c>
      <c r="AG59" s="1">
        <v>0</v>
      </c>
      <c r="AI59" s="1">
        <v>136.71545999999998</v>
      </c>
      <c r="AJ59" s="103">
        <v>136.71545999999998</v>
      </c>
      <c r="AK59" s="39">
        <v>99.132000000000005</v>
      </c>
      <c r="AL59" s="1">
        <v>0</v>
      </c>
      <c r="AM59" s="1">
        <v>0</v>
      </c>
      <c r="AN59" s="35">
        <v>0.72509722016807765</v>
      </c>
      <c r="AO59" s="1">
        <f t="shared" si="0"/>
        <v>0</v>
      </c>
    </row>
    <row r="60" spans="1:41" x14ac:dyDescent="0.25">
      <c r="A60" s="1" t="s">
        <v>104</v>
      </c>
      <c r="B60" s="43" t="s">
        <v>116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I60" s="1">
        <v>0</v>
      </c>
      <c r="AJ60" s="103">
        <v>0</v>
      </c>
      <c r="AK60" s="39" t="s">
        <v>48</v>
      </c>
      <c r="AL60" s="1">
        <v>0</v>
      </c>
      <c r="AM60" s="1">
        <v>0</v>
      </c>
      <c r="AN60" s="35" t="s">
        <v>48</v>
      </c>
      <c r="AO60" s="1">
        <f t="shared" si="0"/>
        <v>0</v>
      </c>
    </row>
    <row r="61" spans="1:41" x14ac:dyDescent="0.25">
      <c r="A61" s="1" t="s">
        <v>104</v>
      </c>
      <c r="B61" s="43" t="s">
        <v>117</v>
      </c>
      <c r="C61" s="1">
        <v>41.867899999999999</v>
      </c>
      <c r="D61" s="1">
        <v>11.94</v>
      </c>
      <c r="E61" s="1">
        <v>0</v>
      </c>
      <c r="F61" s="1">
        <v>10.8</v>
      </c>
      <c r="G61" s="1">
        <v>0</v>
      </c>
      <c r="H61" s="1">
        <v>0</v>
      </c>
      <c r="I61" s="1">
        <v>682.21600000000001</v>
      </c>
      <c r="J61" s="1">
        <v>0</v>
      </c>
      <c r="K61" s="1">
        <v>0</v>
      </c>
      <c r="L61" s="1">
        <v>49.454099999999997</v>
      </c>
      <c r="M61" s="1">
        <v>0</v>
      </c>
      <c r="N61" s="1">
        <v>79.715500000000006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55.1</v>
      </c>
      <c r="AD61" s="1">
        <v>0</v>
      </c>
      <c r="AE61" s="1">
        <v>0</v>
      </c>
      <c r="AF61" s="1">
        <v>70.8</v>
      </c>
      <c r="AG61" s="1">
        <v>0</v>
      </c>
      <c r="AI61" s="1">
        <v>1001.8935</v>
      </c>
      <c r="AJ61" s="103">
        <v>1001.8935</v>
      </c>
      <c r="AK61" s="39">
        <v>870.2</v>
      </c>
      <c r="AL61" s="1">
        <v>0</v>
      </c>
      <c r="AM61" s="1">
        <v>0</v>
      </c>
      <c r="AN61" s="35">
        <v>0.86855539036833762</v>
      </c>
      <c r="AO61" s="1">
        <f t="shared" si="0"/>
        <v>0</v>
      </c>
    </row>
    <row r="62" spans="1:41" x14ac:dyDescent="0.25">
      <c r="A62" s="1" t="s">
        <v>104</v>
      </c>
      <c r="B62" s="43" t="s">
        <v>118</v>
      </c>
      <c r="C62" s="1">
        <v>0</v>
      </c>
      <c r="D62" s="1">
        <v>7.0999999999999994E-2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5.77</v>
      </c>
      <c r="N62" s="1">
        <v>4.97</v>
      </c>
      <c r="O62" s="1">
        <v>0</v>
      </c>
      <c r="P62" s="1">
        <v>5.2</v>
      </c>
      <c r="Q62" s="1">
        <v>0</v>
      </c>
      <c r="R62" s="1">
        <v>0</v>
      </c>
      <c r="S62" s="1">
        <v>0</v>
      </c>
      <c r="T62" s="1">
        <v>0</v>
      </c>
      <c r="U62" s="1">
        <v>8.3879999999999999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0.66198000000000001</v>
      </c>
      <c r="AG62" s="1">
        <v>0</v>
      </c>
      <c r="AI62" s="1">
        <v>25.060980000000001</v>
      </c>
      <c r="AJ62" s="103">
        <v>25.060980000000001</v>
      </c>
      <c r="AK62" s="39">
        <v>22.065999999999999</v>
      </c>
      <c r="AL62" s="1">
        <v>0</v>
      </c>
      <c r="AM62" s="1">
        <v>0</v>
      </c>
      <c r="AN62" s="35">
        <v>0.88049230317409766</v>
      </c>
      <c r="AO62" s="1">
        <f t="shared" si="0"/>
        <v>0</v>
      </c>
    </row>
    <row r="63" spans="1:41" x14ac:dyDescent="0.25">
      <c r="A63" s="1" t="s">
        <v>104</v>
      </c>
      <c r="B63" s="43" t="s">
        <v>119</v>
      </c>
      <c r="C63" s="1">
        <v>0</v>
      </c>
      <c r="D63" s="1">
        <v>0.33200000000000002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37.920999999999999</v>
      </c>
      <c r="P63" s="1">
        <v>23.021999999999998</v>
      </c>
      <c r="Q63" s="1">
        <v>0</v>
      </c>
      <c r="R63" s="1">
        <v>3.7999999999999999E-2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1.6513199999999999</v>
      </c>
      <c r="AG63" s="1">
        <v>0</v>
      </c>
      <c r="AI63" s="1">
        <v>62.964319999999994</v>
      </c>
      <c r="AJ63" s="103">
        <v>62.964319999999994</v>
      </c>
      <c r="AK63" s="39">
        <v>55.043999999999997</v>
      </c>
      <c r="AL63" s="1">
        <v>0</v>
      </c>
      <c r="AM63" s="1">
        <v>0</v>
      </c>
      <c r="AN63" s="35">
        <v>0.87420939351048343</v>
      </c>
      <c r="AO63" s="1">
        <f t="shared" si="0"/>
        <v>0</v>
      </c>
    </row>
    <row r="64" spans="1:41" x14ac:dyDescent="0.25">
      <c r="A64" s="1" t="s">
        <v>104</v>
      </c>
      <c r="B64" s="43" t="s">
        <v>120</v>
      </c>
      <c r="C64" s="1">
        <v>0</v>
      </c>
      <c r="D64" s="1">
        <v>0</v>
      </c>
      <c r="E64" s="1">
        <v>0</v>
      </c>
      <c r="F64" s="1">
        <v>0</v>
      </c>
      <c r="G64" s="1">
        <v>2.02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25.164999999999999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2.0169999999999999</v>
      </c>
      <c r="AD64" s="1">
        <v>0</v>
      </c>
      <c r="AE64" s="1">
        <v>0</v>
      </c>
      <c r="AF64" s="1">
        <v>0.79500000000000004</v>
      </c>
      <c r="AG64" s="1">
        <v>0</v>
      </c>
      <c r="AI64" s="1">
        <v>29.997</v>
      </c>
      <c r="AJ64" s="103">
        <v>29.997</v>
      </c>
      <c r="AK64" s="39">
        <v>27.52</v>
      </c>
      <c r="AL64" s="1">
        <v>0</v>
      </c>
      <c r="AM64" s="1">
        <v>0</v>
      </c>
      <c r="AN64" s="35">
        <v>0.91742507584091737</v>
      </c>
      <c r="AO64" s="1">
        <f t="shared" si="0"/>
        <v>0</v>
      </c>
    </row>
    <row r="65" spans="1:41" x14ac:dyDescent="0.25">
      <c r="A65" s="1" t="s">
        <v>104</v>
      </c>
      <c r="B65" s="43" t="s">
        <v>121</v>
      </c>
      <c r="C65" s="1">
        <v>0</v>
      </c>
      <c r="D65" s="1">
        <v>1.2090000000000001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73.888999999999996</v>
      </c>
      <c r="AE65" s="1">
        <v>0</v>
      </c>
      <c r="AF65" s="1">
        <v>1.89516</v>
      </c>
      <c r="AG65" s="1">
        <v>0</v>
      </c>
      <c r="AI65" s="1">
        <v>76.993160000000003</v>
      </c>
      <c r="AJ65" s="103">
        <v>76.993160000000003</v>
      </c>
      <c r="AK65" s="39">
        <v>63.171999999999997</v>
      </c>
      <c r="AL65" s="1">
        <v>0</v>
      </c>
      <c r="AM65" s="1">
        <v>0</v>
      </c>
      <c r="AN65" s="35">
        <v>0.8204884693653306</v>
      </c>
      <c r="AO65" s="1">
        <f t="shared" si="0"/>
        <v>0</v>
      </c>
    </row>
    <row r="66" spans="1:41" x14ac:dyDescent="0.25">
      <c r="A66" s="1" t="s">
        <v>104</v>
      </c>
      <c r="B66" s="43" t="s">
        <v>122</v>
      </c>
      <c r="C66" s="1">
        <v>0</v>
      </c>
      <c r="D66" s="1">
        <v>2.4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31.088999999999999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0.82199999999999995</v>
      </c>
      <c r="AG66" s="1">
        <v>0</v>
      </c>
      <c r="AI66" s="1">
        <v>34.311</v>
      </c>
      <c r="AJ66" s="103">
        <v>34.311</v>
      </c>
      <c r="AK66" s="39">
        <v>27.4</v>
      </c>
      <c r="AL66" s="1">
        <v>0</v>
      </c>
      <c r="AM66" s="1">
        <v>0</v>
      </c>
      <c r="AN66" s="35">
        <v>0.79857771560141055</v>
      </c>
      <c r="AO66" s="1">
        <f t="shared" si="0"/>
        <v>0</v>
      </c>
    </row>
    <row r="67" spans="1:41" x14ac:dyDescent="0.25">
      <c r="A67" s="1" t="s">
        <v>104</v>
      </c>
      <c r="B67" s="43" t="s">
        <v>123</v>
      </c>
      <c r="C67" s="1">
        <v>0</v>
      </c>
      <c r="D67" s="1">
        <v>0.27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40.1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0.7</v>
      </c>
      <c r="X67" s="1">
        <v>0</v>
      </c>
      <c r="Y67" s="1">
        <v>0</v>
      </c>
      <c r="Z67" s="1">
        <v>0</v>
      </c>
      <c r="AA67" s="1">
        <v>9.5</v>
      </c>
      <c r="AB67" s="1">
        <v>5.6</v>
      </c>
      <c r="AC67" s="1">
        <v>0</v>
      </c>
      <c r="AD67" s="1">
        <v>0</v>
      </c>
      <c r="AE67" s="1">
        <v>0</v>
      </c>
      <c r="AF67" s="1">
        <v>1.6679999999999999</v>
      </c>
      <c r="AG67" s="1">
        <v>0</v>
      </c>
      <c r="AI67" s="1">
        <v>57.838000000000008</v>
      </c>
      <c r="AJ67" s="103">
        <v>57.838000000000008</v>
      </c>
      <c r="AK67" s="39">
        <v>55.6</v>
      </c>
      <c r="AL67" s="1">
        <v>0</v>
      </c>
      <c r="AM67" s="1">
        <v>0</v>
      </c>
      <c r="AN67" s="35">
        <v>0.96130571596528225</v>
      </c>
      <c r="AO67" s="1">
        <f t="shared" si="0"/>
        <v>0</v>
      </c>
    </row>
    <row r="68" spans="1:41" x14ac:dyDescent="0.25">
      <c r="A68" s="1" t="s">
        <v>104</v>
      </c>
      <c r="B68" s="43" t="s">
        <v>124</v>
      </c>
      <c r="C68" s="1">
        <v>0</v>
      </c>
      <c r="D68" s="1">
        <v>0.7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24.3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0.66600000000000004</v>
      </c>
      <c r="AG68" s="1">
        <v>0</v>
      </c>
      <c r="AI68" s="1">
        <v>25.666</v>
      </c>
      <c r="AJ68" s="103">
        <v>25.666</v>
      </c>
      <c r="AK68" s="39">
        <v>22.2</v>
      </c>
      <c r="AL68" s="1">
        <v>0</v>
      </c>
      <c r="AM68" s="1">
        <v>0</v>
      </c>
      <c r="AN68" s="35">
        <v>0.86495753136445097</v>
      </c>
      <c r="AO68" s="1">
        <f t="shared" si="0"/>
        <v>0</v>
      </c>
    </row>
    <row r="69" spans="1:41" x14ac:dyDescent="0.25">
      <c r="A69" s="1" t="s">
        <v>104</v>
      </c>
      <c r="B69" s="43" t="s">
        <v>125</v>
      </c>
      <c r="C69" s="1">
        <v>0</v>
      </c>
      <c r="D69" s="1">
        <v>0.39400000000000002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3.637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6.9330000000000003E-2</v>
      </c>
      <c r="AG69" s="1">
        <v>0</v>
      </c>
      <c r="AI69" s="1">
        <v>4.1003299999999996</v>
      </c>
      <c r="AJ69" s="103">
        <v>4.1003299999999996</v>
      </c>
      <c r="AK69" s="39">
        <v>2.3109999999999999</v>
      </c>
      <c r="AL69" s="1">
        <v>0</v>
      </c>
      <c r="AM69" s="1">
        <v>0</v>
      </c>
      <c r="AN69" s="35">
        <v>0.56361317259830312</v>
      </c>
      <c r="AO69" s="1">
        <f t="shared" ref="AO69:AO132" si="1">AI69-AJ69</f>
        <v>0</v>
      </c>
    </row>
    <row r="70" spans="1:41" x14ac:dyDescent="0.25">
      <c r="A70" s="1" t="s">
        <v>104</v>
      </c>
      <c r="B70" s="43" t="s">
        <v>126</v>
      </c>
      <c r="C70" s="1">
        <v>0</v>
      </c>
      <c r="D70" s="1">
        <v>0.8</v>
      </c>
      <c r="E70" s="1">
        <v>0</v>
      </c>
      <c r="F70" s="1">
        <v>0</v>
      </c>
      <c r="G70" s="1">
        <v>0</v>
      </c>
      <c r="H70" s="1">
        <v>1.43</v>
      </c>
      <c r="I70" s="1">
        <v>0</v>
      </c>
      <c r="J70" s="1">
        <v>0.53600000000000003</v>
      </c>
      <c r="K70" s="1">
        <v>0</v>
      </c>
      <c r="L70" s="1">
        <v>0</v>
      </c>
      <c r="M70" s="1">
        <v>0</v>
      </c>
      <c r="N70" s="1">
        <v>0</v>
      </c>
      <c r="O70" s="1">
        <v>29.164999999999999</v>
      </c>
      <c r="P70" s="1">
        <v>18.084</v>
      </c>
      <c r="Q70" s="1">
        <v>24.350999999999999</v>
      </c>
      <c r="R70" s="1">
        <v>0</v>
      </c>
      <c r="S70" s="1">
        <v>7.4749999999999996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11.244999999999999</v>
      </c>
      <c r="AD70" s="1">
        <v>3.657</v>
      </c>
      <c r="AE70" s="1">
        <v>0</v>
      </c>
      <c r="AF70" s="1">
        <v>1.3440000000000001</v>
      </c>
      <c r="AG70" s="1">
        <v>0</v>
      </c>
      <c r="AI70" s="1">
        <v>98.086999999999989</v>
      </c>
      <c r="AJ70" s="103">
        <v>98.086999999999989</v>
      </c>
      <c r="AK70" s="39">
        <v>77.644000000000005</v>
      </c>
      <c r="AL70" s="1">
        <v>0</v>
      </c>
      <c r="AM70" s="1">
        <v>0</v>
      </c>
      <c r="AN70" s="35">
        <v>0.79158298245435188</v>
      </c>
      <c r="AO70" s="1">
        <f t="shared" si="1"/>
        <v>0</v>
      </c>
    </row>
    <row r="71" spans="1:41" x14ac:dyDescent="0.25">
      <c r="A71" s="1" t="s">
        <v>104</v>
      </c>
      <c r="B71" s="43" t="s">
        <v>127</v>
      </c>
      <c r="C71" s="1">
        <v>0</v>
      </c>
      <c r="D71" s="1">
        <v>1.9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52.5</v>
      </c>
      <c r="S71" s="1">
        <v>0</v>
      </c>
      <c r="T71" s="1">
        <v>0</v>
      </c>
      <c r="U71" s="1">
        <v>0</v>
      </c>
      <c r="V71" s="1">
        <v>0</v>
      </c>
      <c r="W71" s="1">
        <v>8.8000000000000007</v>
      </c>
      <c r="X71" s="1">
        <v>0</v>
      </c>
      <c r="Y71" s="1">
        <v>0</v>
      </c>
      <c r="Z71" s="1">
        <v>0</v>
      </c>
      <c r="AA71" s="1">
        <v>7.5</v>
      </c>
      <c r="AB71" s="1">
        <v>15</v>
      </c>
      <c r="AC71" s="1">
        <v>0</v>
      </c>
      <c r="AD71" s="1">
        <v>0</v>
      </c>
      <c r="AE71" s="1">
        <v>0</v>
      </c>
      <c r="AF71" s="1">
        <v>1.875</v>
      </c>
      <c r="AG71" s="1">
        <v>0</v>
      </c>
      <c r="AI71" s="1">
        <v>87.575000000000003</v>
      </c>
      <c r="AJ71" s="103">
        <v>87.575000000000003</v>
      </c>
      <c r="AK71" s="39">
        <v>62.5</v>
      </c>
      <c r="AL71" s="1">
        <v>0</v>
      </c>
      <c r="AM71" s="1">
        <v>0</v>
      </c>
      <c r="AN71" s="35">
        <v>0.71367399371966889</v>
      </c>
      <c r="AO71" s="1">
        <f t="shared" si="1"/>
        <v>0</v>
      </c>
    </row>
    <row r="72" spans="1:41" x14ac:dyDescent="0.25">
      <c r="A72" s="1" t="s">
        <v>128</v>
      </c>
      <c r="B72" s="43" t="s">
        <v>129</v>
      </c>
      <c r="C72" s="1">
        <v>0</v>
      </c>
      <c r="D72" s="1">
        <v>0.111111</v>
      </c>
      <c r="E72" s="1">
        <v>0</v>
      </c>
      <c r="F72" s="1">
        <v>0</v>
      </c>
      <c r="G72" s="1">
        <v>0</v>
      </c>
      <c r="H72" s="1">
        <v>0</v>
      </c>
      <c r="I72" s="1">
        <v>8.2222200000000001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0.21299999999999999</v>
      </c>
      <c r="AG72" s="1">
        <v>0</v>
      </c>
      <c r="AI72" s="1">
        <v>8.5463309999999986</v>
      </c>
      <c r="AJ72" s="103">
        <v>8.5463309999999986</v>
      </c>
      <c r="AK72" s="39">
        <v>7.1</v>
      </c>
      <c r="AL72" s="1">
        <v>0</v>
      </c>
      <c r="AM72" s="1">
        <v>0</v>
      </c>
      <c r="AN72" s="35">
        <v>0.83076585730180597</v>
      </c>
      <c r="AO72" s="1">
        <f t="shared" si="1"/>
        <v>0</v>
      </c>
    </row>
    <row r="73" spans="1:41" x14ac:dyDescent="0.25">
      <c r="A73" s="1" t="s">
        <v>130</v>
      </c>
      <c r="B73" s="43" t="s">
        <v>131</v>
      </c>
      <c r="C73" s="1">
        <v>0</v>
      </c>
      <c r="D73" s="1">
        <v>0.66261300000000001</v>
      </c>
      <c r="E73" s="1">
        <v>0</v>
      </c>
      <c r="F73" s="1">
        <v>0</v>
      </c>
      <c r="G73" s="1">
        <v>0</v>
      </c>
      <c r="H73" s="1">
        <v>0</v>
      </c>
      <c r="I73" s="1">
        <v>94.660200000000003</v>
      </c>
      <c r="J73" s="1">
        <v>0</v>
      </c>
      <c r="K73" s="1">
        <v>0</v>
      </c>
      <c r="L73" s="1">
        <v>0</v>
      </c>
      <c r="M73" s="1">
        <v>3</v>
      </c>
      <c r="N73" s="1">
        <v>0</v>
      </c>
      <c r="O73" s="1">
        <v>3</v>
      </c>
      <c r="P73" s="1">
        <v>11</v>
      </c>
      <c r="Q73" s="1">
        <v>2.6635300000000002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12</v>
      </c>
      <c r="AD73" s="1">
        <v>0</v>
      </c>
      <c r="AE73" s="1">
        <v>0</v>
      </c>
      <c r="AF73" s="1">
        <v>2.96658</v>
      </c>
      <c r="AG73" s="1">
        <v>0</v>
      </c>
      <c r="AI73" s="1">
        <v>129.952923</v>
      </c>
      <c r="AJ73" s="103">
        <v>129.952923</v>
      </c>
      <c r="AK73" s="39">
        <v>98.885999999999996</v>
      </c>
      <c r="AL73" s="1">
        <v>0</v>
      </c>
      <c r="AM73" s="1">
        <v>0</v>
      </c>
      <c r="AN73" s="35">
        <v>0.76093709719788294</v>
      </c>
      <c r="AO73" s="1">
        <f t="shared" si="1"/>
        <v>0</v>
      </c>
    </row>
    <row r="74" spans="1:41" x14ac:dyDescent="0.25">
      <c r="A74" s="1" t="s">
        <v>130</v>
      </c>
      <c r="B74" s="43" t="s">
        <v>132</v>
      </c>
      <c r="C74" s="1">
        <v>0</v>
      </c>
      <c r="D74" s="1">
        <v>0.05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1.4159999999999999</v>
      </c>
      <c r="N74" s="1">
        <v>0</v>
      </c>
      <c r="O74" s="1">
        <v>1.4159999999999999</v>
      </c>
      <c r="P74" s="1">
        <v>1.4179999999999999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7.911E-2</v>
      </c>
      <c r="AG74" s="1">
        <v>0</v>
      </c>
      <c r="AI74" s="1">
        <v>4.3791099999999998</v>
      </c>
      <c r="AJ74" s="103">
        <v>4.3791099999999998</v>
      </c>
      <c r="AK74" s="39">
        <v>2.637</v>
      </c>
      <c r="AL74" s="1">
        <v>0</v>
      </c>
      <c r="AM74" s="1">
        <v>0</v>
      </c>
      <c r="AN74" s="35">
        <v>0.60217715471865285</v>
      </c>
      <c r="AO74" s="1">
        <f t="shared" si="1"/>
        <v>0</v>
      </c>
    </row>
    <row r="75" spans="1:41" x14ac:dyDescent="0.25">
      <c r="A75" s="1" t="s">
        <v>130</v>
      </c>
      <c r="B75" s="43" t="s">
        <v>133</v>
      </c>
      <c r="C75" s="1">
        <v>0</v>
      </c>
      <c r="D75" s="1">
        <v>4.2999999999999997E-2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6.66</v>
      </c>
      <c r="N75" s="1">
        <v>0</v>
      </c>
      <c r="O75" s="1">
        <v>6.66</v>
      </c>
      <c r="P75" s="1">
        <v>6.67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0.39345000000000002</v>
      </c>
      <c r="AG75" s="1">
        <v>0</v>
      </c>
      <c r="AI75" s="1">
        <v>20.426450000000003</v>
      </c>
      <c r="AJ75" s="103">
        <v>20.426450000000003</v>
      </c>
      <c r="AK75" s="39">
        <v>13.115</v>
      </c>
      <c r="AL75" s="1">
        <v>0</v>
      </c>
      <c r="AM75" s="1">
        <v>0</v>
      </c>
      <c r="AN75" s="35">
        <v>0.64205968242156608</v>
      </c>
      <c r="AO75" s="1">
        <f t="shared" si="1"/>
        <v>0</v>
      </c>
    </row>
    <row r="76" spans="1:41" x14ac:dyDescent="0.25">
      <c r="A76" s="1" t="s">
        <v>134</v>
      </c>
      <c r="B76" s="43" t="s">
        <v>135</v>
      </c>
      <c r="C76" s="1">
        <v>0</v>
      </c>
      <c r="D76" s="1">
        <v>2.415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2.069</v>
      </c>
      <c r="Q76" s="1">
        <v>0</v>
      </c>
      <c r="R76" s="1">
        <v>17.815999999999999</v>
      </c>
      <c r="S76" s="1">
        <v>11.295999999999999</v>
      </c>
      <c r="T76" s="1">
        <v>0</v>
      </c>
      <c r="U76" s="1">
        <v>0</v>
      </c>
      <c r="V76" s="1">
        <v>0</v>
      </c>
      <c r="W76" s="1">
        <v>0</v>
      </c>
      <c r="X76" s="1">
        <v>14.063499999999999</v>
      </c>
      <c r="Y76" s="1">
        <v>0</v>
      </c>
      <c r="Z76" s="1">
        <v>0.17199999999999999</v>
      </c>
      <c r="AA76" s="1">
        <v>0.06</v>
      </c>
      <c r="AB76" s="1">
        <v>0.21299999999999999</v>
      </c>
      <c r="AC76" s="1">
        <v>0</v>
      </c>
      <c r="AD76" s="1">
        <v>0</v>
      </c>
      <c r="AE76" s="1">
        <v>0</v>
      </c>
      <c r="AF76" s="1">
        <v>0.91818</v>
      </c>
      <c r="AG76" s="1">
        <v>0</v>
      </c>
      <c r="AI76" s="1">
        <v>49.022679999999994</v>
      </c>
      <c r="AJ76" s="103">
        <v>49.022679999999994</v>
      </c>
      <c r="AK76" s="39">
        <v>30.606000000000002</v>
      </c>
      <c r="AL76" s="1">
        <v>0</v>
      </c>
      <c r="AM76" s="1">
        <v>0</v>
      </c>
      <c r="AN76" s="35">
        <v>0.62432327241187147</v>
      </c>
      <c r="AO76" s="1">
        <f t="shared" si="1"/>
        <v>0</v>
      </c>
    </row>
    <row r="77" spans="1:41" x14ac:dyDescent="0.25">
      <c r="A77" s="1" t="s">
        <v>136</v>
      </c>
      <c r="B77" s="43" t="s">
        <v>137</v>
      </c>
      <c r="C77" s="1">
        <v>0</v>
      </c>
      <c r="D77" s="1">
        <v>0.6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6.6929999999999996</v>
      </c>
      <c r="N77" s="1">
        <v>0</v>
      </c>
      <c r="O77" s="1">
        <v>0</v>
      </c>
      <c r="P77" s="1">
        <v>0</v>
      </c>
      <c r="Q77" s="1">
        <v>11.124700000000001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2.3250000000000002</v>
      </c>
      <c r="AD77" s="1">
        <v>0</v>
      </c>
      <c r="AE77" s="1">
        <v>0</v>
      </c>
      <c r="AF77" s="1">
        <v>0.379</v>
      </c>
      <c r="AG77" s="1">
        <v>0</v>
      </c>
      <c r="AI77" s="1">
        <v>21.121700000000001</v>
      </c>
      <c r="AJ77" s="103">
        <v>21.121700000000001</v>
      </c>
      <c r="AK77" s="39">
        <v>15.928000000000001</v>
      </c>
      <c r="AL77" s="1">
        <v>0</v>
      </c>
      <c r="AM77" s="1">
        <v>0</v>
      </c>
      <c r="AN77" s="35">
        <v>0.75410596684925935</v>
      </c>
      <c r="AO77" s="1">
        <f t="shared" si="1"/>
        <v>0</v>
      </c>
    </row>
    <row r="78" spans="1:41" x14ac:dyDescent="0.25">
      <c r="A78" s="1" t="s">
        <v>136</v>
      </c>
      <c r="B78" s="43" t="s">
        <v>138</v>
      </c>
      <c r="C78" s="1">
        <v>0</v>
      </c>
      <c r="D78" s="1">
        <v>0.29899999999999999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38.190800000000003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2.0590000000000002</v>
      </c>
      <c r="AE78" s="1">
        <v>0</v>
      </c>
      <c r="AF78" s="1">
        <v>0.152</v>
      </c>
      <c r="AG78" s="1">
        <v>0</v>
      </c>
      <c r="AI78" s="1">
        <v>40.700800000000001</v>
      </c>
      <c r="AJ78" s="103">
        <v>40.700800000000001</v>
      </c>
      <c r="AK78" s="39">
        <v>29.317</v>
      </c>
      <c r="AL78" s="1">
        <v>0</v>
      </c>
      <c r="AM78" s="1">
        <v>0</v>
      </c>
      <c r="AN78" s="35">
        <v>0.720305251985219</v>
      </c>
      <c r="AO78" s="1">
        <f t="shared" si="1"/>
        <v>0</v>
      </c>
    </row>
    <row r="79" spans="1:41" x14ac:dyDescent="0.25">
      <c r="A79" s="1" t="s">
        <v>139</v>
      </c>
      <c r="B79" s="43" t="s">
        <v>140</v>
      </c>
      <c r="C79" s="1">
        <v>0</v>
      </c>
      <c r="D79" s="1">
        <v>0.45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2.5</v>
      </c>
      <c r="P79" s="1">
        <v>0</v>
      </c>
      <c r="Q79" s="1">
        <v>48.6</v>
      </c>
      <c r="R79" s="1">
        <v>2.56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8.5</v>
      </c>
      <c r="AD79" s="1">
        <v>0</v>
      </c>
      <c r="AE79" s="1">
        <v>0</v>
      </c>
      <c r="AF79" s="1">
        <v>1.4</v>
      </c>
      <c r="AG79" s="1">
        <v>0</v>
      </c>
      <c r="AI79" s="1">
        <v>64.010000000000005</v>
      </c>
      <c r="AJ79" s="103">
        <v>64.010000000000005</v>
      </c>
      <c r="AK79" s="39">
        <v>41.4</v>
      </c>
      <c r="AL79" s="1">
        <v>0</v>
      </c>
      <c r="AM79" s="1">
        <v>0</v>
      </c>
      <c r="AN79" s="35">
        <v>0.64677394157162937</v>
      </c>
      <c r="AO79" s="1">
        <f t="shared" si="1"/>
        <v>0</v>
      </c>
    </row>
    <row r="80" spans="1:41" x14ac:dyDescent="0.25">
      <c r="A80" s="1" t="s">
        <v>141</v>
      </c>
      <c r="B80" s="43" t="s">
        <v>142</v>
      </c>
      <c r="C80" s="1">
        <v>0</v>
      </c>
      <c r="D80" s="1">
        <v>10.1737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104.872</v>
      </c>
      <c r="M80" s="1">
        <v>0</v>
      </c>
      <c r="N80" s="1">
        <v>25.1693</v>
      </c>
      <c r="O80" s="1">
        <v>0.52436099999999997</v>
      </c>
      <c r="P80" s="1">
        <v>3.6705299999999998</v>
      </c>
      <c r="Q80" s="1">
        <v>15.2065</v>
      </c>
      <c r="R80" s="1">
        <v>42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1.89232</v>
      </c>
      <c r="Y80" s="1">
        <v>0</v>
      </c>
      <c r="Z80" s="1">
        <v>5</v>
      </c>
      <c r="AA80" s="1">
        <v>0</v>
      </c>
      <c r="AB80" s="1">
        <v>0</v>
      </c>
      <c r="AC80" s="1">
        <v>21</v>
      </c>
      <c r="AD80" s="1">
        <v>0</v>
      </c>
      <c r="AE80" s="1">
        <v>0</v>
      </c>
      <c r="AF80" s="1">
        <v>4.66859</v>
      </c>
      <c r="AG80" s="1">
        <v>0</v>
      </c>
      <c r="AI80" s="1">
        <v>234.17730100000003</v>
      </c>
      <c r="AJ80" s="103">
        <v>234.17730100000003</v>
      </c>
      <c r="AK80" s="39">
        <v>195</v>
      </c>
      <c r="AL80" s="1">
        <v>0</v>
      </c>
      <c r="AM80" s="1">
        <v>0</v>
      </c>
      <c r="AN80" s="35">
        <v>0.83270239757353759</v>
      </c>
      <c r="AO80" s="1">
        <f t="shared" si="1"/>
        <v>0</v>
      </c>
    </row>
    <row r="81" spans="1:41" x14ac:dyDescent="0.25">
      <c r="A81" s="1" t="s">
        <v>143</v>
      </c>
      <c r="B81" s="43" t="s">
        <v>144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I81" s="1">
        <v>0</v>
      </c>
      <c r="AJ81" s="103">
        <v>0</v>
      </c>
      <c r="AK81" s="39" t="s">
        <v>48</v>
      </c>
      <c r="AL81" s="1">
        <v>0</v>
      </c>
      <c r="AM81" s="1">
        <v>0</v>
      </c>
      <c r="AN81" s="35" t="s">
        <v>48</v>
      </c>
      <c r="AO81" s="1">
        <f t="shared" si="1"/>
        <v>0</v>
      </c>
    </row>
    <row r="82" spans="1:41" x14ac:dyDescent="0.25">
      <c r="A82" s="1" t="s">
        <v>143</v>
      </c>
      <c r="B82" s="43" t="s">
        <v>145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I82" s="1">
        <v>0</v>
      </c>
      <c r="AJ82" s="103">
        <v>0</v>
      </c>
      <c r="AK82" s="39" t="s">
        <v>48</v>
      </c>
      <c r="AL82" s="1">
        <v>0</v>
      </c>
      <c r="AM82" s="1">
        <v>0</v>
      </c>
      <c r="AN82" s="35" t="s">
        <v>48</v>
      </c>
      <c r="AO82" s="1">
        <f t="shared" si="1"/>
        <v>0</v>
      </c>
    </row>
    <row r="83" spans="1:41" x14ac:dyDescent="0.25">
      <c r="A83" s="1" t="s">
        <v>143</v>
      </c>
      <c r="B83" s="43" t="s">
        <v>146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I83" s="1">
        <v>0</v>
      </c>
      <c r="AJ83" s="103">
        <v>0</v>
      </c>
      <c r="AK83" s="39" t="s">
        <v>48</v>
      </c>
      <c r="AL83" s="1">
        <v>0</v>
      </c>
      <c r="AM83" s="1">
        <v>0</v>
      </c>
      <c r="AN83" s="35" t="s">
        <v>48</v>
      </c>
      <c r="AO83" s="1">
        <f t="shared" si="1"/>
        <v>0</v>
      </c>
    </row>
    <row r="84" spans="1:41" x14ac:dyDescent="0.25">
      <c r="A84" s="1" t="s">
        <v>143</v>
      </c>
      <c r="B84" s="43" t="s">
        <v>147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I84" s="1">
        <v>0</v>
      </c>
      <c r="AJ84" s="103">
        <v>0</v>
      </c>
      <c r="AK84" s="39" t="s">
        <v>48</v>
      </c>
      <c r="AL84" s="1">
        <v>0</v>
      </c>
      <c r="AM84" s="1">
        <v>0</v>
      </c>
      <c r="AN84" s="35" t="s">
        <v>48</v>
      </c>
      <c r="AO84" s="1">
        <f t="shared" si="1"/>
        <v>0</v>
      </c>
    </row>
    <row r="85" spans="1:41" x14ac:dyDescent="0.25">
      <c r="A85" s="1" t="s">
        <v>143</v>
      </c>
      <c r="B85" s="43" t="s">
        <v>148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I85" s="1">
        <v>0</v>
      </c>
      <c r="AJ85" s="103">
        <v>0</v>
      </c>
      <c r="AK85" s="39" t="s">
        <v>48</v>
      </c>
      <c r="AL85" s="1">
        <v>0</v>
      </c>
      <c r="AM85" s="1">
        <v>0</v>
      </c>
      <c r="AN85" s="35" t="s">
        <v>48</v>
      </c>
      <c r="AO85" s="1">
        <f t="shared" si="1"/>
        <v>0</v>
      </c>
    </row>
    <row r="86" spans="1:41" x14ac:dyDescent="0.25">
      <c r="A86" s="1" t="s">
        <v>143</v>
      </c>
      <c r="B86" s="43" t="s">
        <v>149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I86" s="1">
        <v>0</v>
      </c>
      <c r="AJ86" s="103">
        <v>0</v>
      </c>
      <c r="AK86" s="39" t="s">
        <v>48</v>
      </c>
      <c r="AL86" s="1">
        <v>0</v>
      </c>
      <c r="AM86" s="1">
        <v>0</v>
      </c>
      <c r="AN86" s="35" t="s">
        <v>48</v>
      </c>
      <c r="AO86" s="1">
        <f t="shared" si="1"/>
        <v>0</v>
      </c>
    </row>
    <row r="87" spans="1:41" x14ac:dyDescent="0.25">
      <c r="A87" s="1" t="s">
        <v>143</v>
      </c>
      <c r="B87" s="43" t="s">
        <v>150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I87" s="1">
        <v>0</v>
      </c>
      <c r="AJ87" s="103">
        <v>0</v>
      </c>
      <c r="AK87" s="39" t="s">
        <v>48</v>
      </c>
      <c r="AL87" s="1">
        <v>0</v>
      </c>
      <c r="AM87" s="1">
        <v>0</v>
      </c>
      <c r="AN87" s="35" t="s">
        <v>48</v>
      </c>
      <c r="AO87" s="1">
        <f t="shared" si="1"/>
        <v>0</v>
      </c>
    </row>
    <row r="88" spans="1:41" x14ac:dyDescent="0.25">
      <c r="A88" s="1" t="s">
        <v>151</v>
      </c>
      <c r="B88" s="43" t="s">
        <v>152</v>
      </c>
      <c r="C88" s="1">
        <v>0</v>
      </c>
      <c r="D88" s="1">
        <v>1.4480299999999999</v>
      </c>
      <c r="E88" s="1">
        <v>0</v>
      </c>
      <c r="F88" s="1">
        <v>4.3040000000000003</v>
      </c>
      <c r="G88" s="1">
        <v>0</v>
      </c>
      <c r="H88" s="1">
        <v>0</v>
      </c>
      <c r="I88" s="1">
        <v>0</v>
      </c>
      <c r="J88" s="1">
        <v>2.1746099999999999</v>
      </c>
      <c r="K88" s="1">
        <v>0</v>
      </c>
      <c r="L88" s="1">
        <v>0</v>
      </c>
      <c r="M88" s="1">
        <v>119.83799999999999</v>
      </c>
      <c r="N88" s="1">
        <v>387.15499999999997</v>
      </c>
      <c r="O88" s="1">
        <v>5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7.99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157.87</v>
      </c>
      <c r="AD88" s="1">
        <v>0</v>
      </c>
      <c r="AE88" s="1">
        <v>0</v>
      </c>
      <c r="AF88" s="1">
        <v>25.4057</v>
      </c>
      <c r="AG88" s="1">
        <v>0</v>
      </c>
      <c r="AI88" s="1">
        <v>711.18534</v>
      </c>
      <c r="AJ88" s="103">
        <v>711.18534</v>
      </c>
      <c r="AK88" s="39">
        <v>623.6</v>
      </c>
      <c r="AL88" s="1">
        <v>0</v>
      </c>
      <c r="AM88" s="1">
        <v>0</v>
      </c>
      <c r="AN88" s="35">
        <v>0.87684597098134787</v>
      </c>
      <c r="AO88" s="1">
        <f t="shared" si="1"/>
        <v>0</v>
      </c>
    </row>
    <row r="89" spans="1:41" x14ac:dyDescent="0.25">
      <c r="A89" s="1" t="s">
        <v>151</v>
      </c>
      <c r="B89" s="43" t="s">
        <v>153</v>
      </c>
      <c r="C89" s="1">
        <v>0</v>
      </c>
      <c r="D89" s="1">
        <v>0.14000000000000001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0.75900000000000001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0.02</v>
      </c>
      <c r="AG89" s="1">
        <v>0</v>
      </c>
      <c r="AI89" s="1">
        <v>0.91900000000000004</v>
      </c>
      <c r="AJ89" s="103">
        <v>0.91900000000000004</v>
      </c>
      <c r="AK89" s="39">
        <v>0.8</v>
      </c>
      <c r="AL89" s="1">
        <v>0</v>
      </c>
      <c r="AM89" s="1">
        <v>0</v>
      </c>
      <c r="AN89" s="35">
        <v>0.87051142546245919</v>
      </c>
      <c r="AO89" s="1">
        <f t="shared" si="1"/>
        <v>0</v>
      </c>
    </row>
    <row r="90" spans="1:41" x14ac:dyDescent="0.25">
      <c r="A90" s="1" t="s">
        <v>151</v>
      </c>
      <c r="B90" s="43" t="s">
        <v>154</v>
      </c>
      <c r="C90" s="1">
        <v>0</v>
      </c>
      <c r="D90" s="1">
        <v>2.9000000000000001E-2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5.7279999999999998</v>
      </c>
      <c r="S90" s="1">
        <v>0</v>
      </c>
      <c r="T90" s="1">
        <v>0</v>
      </c>
      <c r="U90" s="1">
        <v>0</v>
      </c>
      <c r="V90" s="1">
        <v>0</v>
      </c>
      <c r="W90" s="1">
        <v>2.3849999999999998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0.2</v>
      </c>
      <c r="AG90" s="1">
        <v>0</v>
      </c>
      <c r="AI90" s="1">
        <v>8.3419999999999987</v>
      </c>
      <c r="AJ90" s="103">
        <v>8.3419999999999987</v>
      </c>
      <c r="AK90" s="39">
        <v>3.9</v>
      </c>
      <c r="AL90" s="1">
        <v>0</v>
      </c>
      <c r="AM90" s="1">
        <v>0</v>
      </c>
      <c r="AN90" s="35">
        <v>0.46751378566291063</v>
      </c>
      <c r="AO90" s="1">
        <f t="shared" si="1"/>
        <v>0</v>
      </c>
    </row>
    <row r="91" spans="1:41" x14ac:dyDescent="0.25">
      <c r="A91" s="1" t="s">
        <v>155</v>
      </c>
      <c r="B91" s="43" t="s">
        <v>156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13.9886</v>
      </c>
      <c r="N91" s="1">
        <v>89.590199999999996</v>
      </c>
      <c r="O91" s="1">
        <v>0</v>
      </c>
      <c r="P91" s="1">
        <v>0</v>
      </c>
      <c r="Q91" s="1">
        <v>6.67997</v>
      </c>
      <c r="R91" s="1">
        <v>0</v>
      </c>
      <c r="S91" s="1">
        <v>4</v>
      </c>
      <c r="T91" s="1">
        <v>0</v>
      </c>
      <c r="U91" s="1">
        <v>0</v>
      </c>
      <c r="V91" s="1">
        <v>0</v>
      </c>
      <c r="W91" s="1">
        <v>0.79526399999999997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3.012</v>
      </c>
      <c r="AG91" s="1">
        <v>0</v>
      </c>
      <c r="AI91" s="1">
        <v>118.066034</v>
      </c>
      <c r="AJ91" s="103">
        <v>118.066034</v>
      </c>
      <c r="AK91" s="39">
        <v>100.4</v>
      </c>
      <c r="AL91" s="1">
        <v>0</v>
      </c>
      <c r="AM91" s="1">
        <v>0</v>
      </c>
      <c r="AN91" s="35">
        <v>0.85037158104252075</v>
      </c>
      <c r="AO91" s="1">
        <f t="shared" si="1"/>
        <v>0</v>
      </c>
    </row>
    <row r="92" spans="1:41" x14ac:dyDescent="0.25">
      <c r="A92" s="1" t="s">
        <v>155</v>
      </c>
      <c r="B92" s="43" t="s">
        <v>157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12.834</v>
      </c>
      <c r="T92" s="1">
        <v>0</v>
      </c>
      <c r="U92" s="1">
        <v>0</v>
      </c>
      <c r="V92" s="1">
        <v>0</v>
      </c>
      <c r="W92" s="1">
        <v>7.0000000000000007E-2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0.27600000000000002</v>
      </c>
      <c r="AG92" s="1">
        <v>0</v>
      </c>
      <c r="AI92" s="1">
        <v>13.18</v>
      </c>
      <c r="AJ92" s="103">
        <v>13.18</v>
      </c>
      <c r="AK92" s="39">
        <v>9.1999999999999993</v>
      </c>
      <c r="AL92" s="1">
        <v>0</v>
      </c>
      <c r="AM92" s="1">
        <v>0</v>
      </c>
      <c r="AN92" s="35">
        <v>0.69802731411229135</v>
      </c>
      <c r="AO92" s="1">
        <f t="shared" si="1"/>
        <v>0</v>
      </c>
    </row>
    <row r="93" spans="1:41" x14ac:dyDescent="0.25">
      <c r="A93" s="1" t="s">
        <v>155</v>
      </c>
      <c r="B93" s="43" t="s">
        <v>158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5.4889999999999999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0.14599999999999999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0.13200000000000001</v>
      </c>
      <c r="AG93" s="1">
        <v>0</v>
      </c>
      <c r="AI93" s="1">
        <v>5.7669999999999995</v>
      </c>
      <c r="AJ93" s="103">
        <v>5.7669999999999995</v>
      </c>
      <c r="AK93" s="39">
        <v>4.4000000000000004</v>
      </c>
      <c r="AL93" s="1">
        <v>0</v>
      </c>
      <c r="AM93" s="1">
        <v>0</v>
      </c>
      <c r="AN93" s="35">
        <v>0.76296167851569285</v>
      </c>
      <c r="AO93" s="1">
        <f t="shared" si="1"/>
        <v>0</v>
      </c>
    </row>
    <row r="94" spans="1:41" x14ac:dyDescent="0.25">
      <c r="A94" s="1" t="s">
        <v>159</v>
      </c>
      <c r="B94" s="43" t="s">
        <v>160</v>
      </c>
      <c r="C94" s="1">
        <v>0</v>
      </c>
      <c r="D94" s="1">
        <v>4.3999999999999997E-2</v>
      </c>
      <c r="E94" s="1">
        <v>0</v>
      </c>
      <c r="F94" s="1">
        <v>0</v>
      </c>
      <c r="G94" s="1">
        <v>1.0089999999999999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65.272000000000006</v>
      </c>
      <c r="O94" s="1">
        <v>0</v>
      </c>
      <c r="P94" s="1">
        <v>0.80500000000000005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3.91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0.879</v>
      </c>
      <c r="AD94" s="1">
        <v>0</v>
      </c>
      <c r="AE94" s="1">
        <v>0</v>
      </c>
      <c r="AF94" s="1">
        <v>1.3640000000000001</v>
      </c>
      <c r="AG94" s="1">
        <v>0</v>
      </c>
      <c r="AI94" s="1">
        <v>73.283000000000015</v>
      </c>
      <c r="AJ94" s="103">
        <v>73.283000000000015</v>
      </c>
      <c r="AK94" s="39">
        <v>55.631</v>
      </c>
      <c r="AL94" s="1">
        <v>0</v>
      </c>
      <c r="AM94" s="1">
        <v>0</v>
      </c>
      <c r="AN94" s="35">
        <v>0.75912558164922272</v>
      </c>
      <c r="AO94" s="1">
        <f t="shared" si="1"/>
        <v>0</v>
      </c>
    </row>
    <row r="95" spans="1:41" x14ac:dyDescent="0.25">
      <c r="A95" s="1" t="s">
        <v>159</v>
      </c>
      <c r="B95" s="43" t="s">
        <v>161</v>
      </c>
      <c r="C95" s="1">
        <v>0</v>
      </c>
      <c r="D95" s="1">
        <v>2.9000000000000001E-2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2.3860000000000001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3.6999999999999998E-2</v>
      </c>
      <c r="AG95" s="1">
        <v>0</v>
      </c>
      <c r="AI95" s="1">
        <v>2.452</v>
      </c>
      <c r="AJ95" s="103">
        <v>2.452</v>
      </c>
      <c r="AK95" s="39">
        <v>1.893</v>
      </c>
      <c r="AL95" s="1">
        <v>0</v>
      </c>
      <c r="AM95" s="1">
        <v>0</v>
      </c>
      <c r="AN95" s="35">
        <v>0.77202283849918441</v>
      </c>
      <c r="AO95" s="1">
        <f t="shared" si="1"/>
        <v>0</v>
      </c>
    </row>
    <row r="96" spans="1:41" x14ac:dyDescent="0.25">
      <c r="A96" s="1" t="s">
        <v>159</v>
      </c>
      <c r="B96" s="43" t="s">
        <v>162</v>
      </c>
      <c r="C96" s="1">
        <v>0</v>
      </c>
      <c r="D96" s="1">
        <v>0.183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3.7589999999999999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0.04</v>
      </c>
      <c r="AG96" s="1">
        <v>0</v>
      </c>
      <c r="AI96" s="1">
        <v>3.9819999999999998</v>
      </c>
      <c r="AJ96" s="103">
        <v>3.9819999999999998</v>
      </c>
      <c r="AK96" s="39">
        <v>3.0760000000000001</v>
      </c>
      <c r="AL96" s="1">
        <v>0</v>
      </c>
      <c r="AM96" s="1">
        <v>0</v>
      </c>
      <c r="AN96" s="35">
        <v>0.77247614264188857</v>
      </c>
      <c r="AO96" s="1">
        <f t="shared" si="1"/>
        <v>0</v>
      </c>
    </row>
    <row r="97" spans="1:41" x14ac:dyDescent="0.25">
      <c r="A97" s="1" t="s">
        <v>163</v>
      </c>
      <c r="B97" s="43" t="s">
        <v>164</v>
      </c>
      <c r="C97" s="1">
        <v>0</v>
      </c>
      <c r="D97" s="1">
        <v>0.18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5.7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0.09</v>
      </c>
      <c r="AG97" s="1">
        <v>0</v>
      </c>
      <c r="AI97" s="1">
        <v>5.97</v>
      </c>
      <c r="AJ97" s="103">
        <v>5.97</v>
      </c>
      <c r="AK97" s="39">
        <v>4.43</v>
      </c>
      <c r="AL97" s="1">
        <v>0</v>
      </c>
      <c r="AM97" s="1">
        <v>0</v>
      </c>
      <c r="AN97" s="35">
        <v>0.74204355108877718</v>
      </c>
      <c r="AO97" s="1">
        <f t="shared" si="1"/>
        <v>0</v>
      </c>
    </row>
    <row r="98" spans="1:41" x14ac:dyDescent="0.25">
      <c r="A98" s="1" t="s">
        <v>163</v>
      </c>
      <c r="B98" s="43" t="s">
        <v>165</v>
      </c>
      <c r="C98" s="1">
        <v>0</v>
      </c>
      <c r="D98" s="1">
        <v>0.60610299999999995</v>
      </c>
      <c r="E98" s="1">
        <v>0</v>
      </c>
      <c r="F98" s="1">
        <v>0</v>
      </c>
      <c r="G98" s="1">
        <v>0</v>
      </c>
      <c r="H98" s="1">
        <v>1.73</v>
      </c>
      <c r="I98" s="1">
        <v>0</v>
      </c>
      <c r="J98" s="1">
        <v>0.63</v>
      </c>
      <c r="K98" s="1">
        <v>0</v>
      </c>
      <c r="L98" s="1">
        <v>34.546500000000002</v>
      </c>
      <c r="M98" s="1">
        <v>33.586599999999997</v>
      </c>
      <c r="N98" s="1">
        <v>40.631399999999999</v>
      </c>
      <c r="O98" s="1">
        <v>6.5784700000000003</v>
      </c>
      <c r="P98" s="1">
        <v>48.847700000000003</v>
      </c>
      <c r="Q98" s="1">
        <v>44.2256</v>
      </c>
      <c r="R98" s="1">
        <v>21.9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81.593000000000004</v>
      </c>
      <c r="AD98" s="1">
        <v>1.2952300000000001</v>
      </c>
      <c r="AE98" s="1">
        <v>0</v>
      </c>
      <c r="AF98" s="1">
        <v>9.3611799999999992</v>
      </c>
      <c r="AG98" s="1">
        <v>0</v>
      </c>
      <c r="AI98" s="1">
        <v>325.53178299999996</v>
      </c>
      <c r="AJ98" s="103">
        <v>325.53178299999996</v>
      </c>
      <c r="AK98" s="39">
        <v>320.49</v>
      </c>
      <c r="AL98" s="1">
        <v>48.91</v>
      </c>
      <c r="AM98" s="1">
        <v>0</v>
      </c>
      <c r="AN98" s="35">
        <v>0.9845121635941767</v>
      </c>
      <c r="AO98" s="1">
        <f t="shared" si="1"/>
        <v>0</v>
      </c>
    </row>
    <row r="99" spans="1:41" x14ac:dyDescent="0.25">
      <c r="A99" s="1" t="s">
        <v>163</v>
      </c>
      <c r="B99" s="43" t="s">
        <v>166</v>
      </c>
      <c r="C99" s="1">
        <v>0</v>
      </c>
      <c r="D99" s="1">
        <v>0.06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5.39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0.06</v>
      </c>
      <c r="AG99" s="1">
        <v>0</v>
      </c>
      <c r="AI99" s="1">
        <v>5.5099999999999989</v>
      </c>
      <c r="AJ99" s="103">
        <v>5.5099999999999989</v>
      </c>
      <c r="AK99" s="39">
        <v>4.3</v>
      </c>
      <c r="AL99" s="1">
        <v>0</v>
      </c>
      <c r="AM99" s="1">
        <v>0</v>
      </c>
      <c r="AN99" s="35">
        <v>0.78039927404718701</v>
      </c>
      <c r="AO99" s="1">
        <f t="shared" si="1"/>
        <v>0</v>
      </c>
    </row>
    <row r="100" spans="1:41" x14ac:dyDescent="0.25">
      <c r="A100" s="1" t="s">
        <v>163</v>
      </c>
      <c r="B100" s="43" t="s">
        <v>167</v>
      </c>
      <c r="C100" s="1">
        <v>0</v>
      </c>
      <c r="D100" s="1">
        <v>0.16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5.8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0.11</v>
      </c>
      <c r="AG100" s="1">
        <v>0</v>
      </c>
      <c r="AI100" s="1">
        <v>6.07</v>
      </c>
      <c r="AJ100" s="103">
        <v>6.07</v>
      </c>
      <c r="AK100" s="39">
        <v>4.4400000000000004</v>
      </c>
      <c r="AL100" s="1">
        <v>0</v>
      </c>
      <c r="AM100" s="1">
        <v>0</v>
      </c>
      <c r="AN100" s="35">
        <v>0.73146622734761124</v>
      </c>
      <c r="AO100" s="1">
        <f t="shared" si="1"/>
        <v>0</v>
      </c>
    </row>
    <row r="101" spans="1:41" x14ac:dyDescent="0.25">
      <c r="A101" s="1" t="s">
        <v>168</v>
      </c>
      <c r="B101" s="43" t="s">
        <v>169</v>
      </c>
      <c r="C101" s="1">
        <v>0</v>
      </c>
      <c r="D101" s="1">
        <v>8.1</v>
      </c>
      <c r="E101" s="1">
        <v>0</v>
      </c>
      <c r="F101" s="1">
        <v>0</v>
      </c>
      <c r="G101" s="1">
        <v>0</v>
      </c>
      <c r="H101" s="1">
        <v>0</v>
      </c>
      <c r="I101" s="1">
        <v>62.4</v>
      </c>
      <c r="J101" s="1">
        <v>0</v>
      </c>
      <c r="K101" s="1">
        <v>0</v>
      </c>
      <c r="L101" s="1">
        <v>7.1</v>
      </c>
      <c r="M101" s="1">
        <v>0</v>
      </c>
      <c r="N101" s="1">
        <v>44.2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10</v>
      </c>
      <c r="AE101" s="1">
        <v>0</v>
      </c>
      <c r="AF101" s="1">
        <v>3.15</v>
      </c>
      <c r="AG101" s="1">
        <v>0</v>
      </c>
      <c r="AI101" s="1">
        <v>134.95000000000002</v>
      </c>
      <c r="AJ101" s="103">
        <v>134.95000000000002</v>
      </c>
      <c r="AK101" s="39">
        <v>105</v>
      </c>
      <c r="AL101" s="1">
        <v>0</v>
      </c>
      <c r="AM101" s="1">
        <v>0</v>
      </c>
      <c r="AN101" s="35">
        <v>0.77806595035198212</v>
      </c>
      <c r="AO101" s="1">
        <f t="shared" si="1"/>
        <v>0</v>
      </c>
    </row>
    <row r="102" spans="1:41" x14ac:dyDescent="0.25">
      <c r="A102" s="1" t="s">
        <v>170</v>
      </c>
      <c r="B102" s="43" t="s">
        <v>171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I102" s="1">
        <v>0</v>
      </c>
      <c r="AJ102" s="103">
        <v>0</v>
      </c>
      <c r="AK102" s="39" t="s">
        <v>48</v>
      </c>
      <c r="AL102" s="1">
        <v>0</v>
      </c>
      <c r="AM102" s="1">
        <v>0</v>
      </c>
      <c r="AN102" s="35" t="s">
        <v>48</v>
      </c>
      <c r="AO102" s="1">
        <f t="shared" si="1"/>
        <v>0</v>
      </c>
    </row>
    <row r="103" spans="1:41" x14ac:dyDescent="0.25">
      <c r="A103" s="1" t="s">
        <v>172</v>
      </c>
      <c r="B103" s="43" t="s">
        <v>173</v>
      </c>
      <c r="C103" s="1">
        <v>724.79499999999996</v>
      </c>
      <c r="D103" s="1">
        <v>38.887</v>
      </c>
      <c r="E103" s="1">
        <v>0</v>
      </c>
      <c r="F103" s="1">
        <v>76.489999999999995</v>
      </c>
      <c r="G103" s="1">
        <v>0</v>
      </c>
      <c r="H103" s="1">
        <v>0</v>
      </c>
      <c r="I103" s="1">
        <v>1718.03</v>
      </c>
      <c r="J103" s="1">
        <v>0</v>
      </c>
      <c r="K103" s="1">
        <v>0</v>
      </c>
      <c r="L103" s="1">
        <v>0</v>
      </c>
      <c r="M103" s="1">
        <v>0</v>
      </c>
      <c r="N103" s="1">
        <v>395.16899999999998</v>
      </c>
      <c r="O103" s="1">
        <v>0</v>
      </c>
      <c r="P103" s="1">
        <v>0</v>
      </c>
      <c r="Q103" s="1">
        <v>27.530999999999999</v>
      </c>
      <c r="R103" s="1">
        <v>482.79300000000001</v>
      </c>
      <c r="S103" s="1">
        <v>0</v>
      </c>
      <c r="T103" s="1">
        <v>0</v>
      </c>
      <c r="U103" s="1">
        <v>0</v>
      </c>
      <c r="V103" s="1">
        <v>272.88900000000001</v>
      </c>
      <c r="W103" s="1">
        <v>245.87799999999999</v>
      </c>
      <c r="X103" s="1">
        <v>0</v>
      </c>
      <c r="Y103" s="1">
        <v>0</v>
      </c>
      <c r="Z103" s="1">
        <v>45.976999999999997</v>
      </c>
      <c r="AA103" s="1">
        <v>587.12900000000002</v>
      </c>
      <c r="AB103" s="1">
        <v>1429.1</v>
      </c>
      <c r="AC103" s="1">
        <v>700.8</v>
      </c>
      <c r="AD103" s="1">
        <v>1.0661</v>
      </c>
      <c r="AE103" s="1">
        <v>0</v>
      </c>
      <c r="AF103" s="1">
        <v>310.23700000000002</v>
      </c>
      <c r="AG103" s="1">
        <v>898.38639999999998</v>
      </c>
      <c r="AI103" s="1">
        <v>7056.7710999999999</v>
      </c>
      <c r="AJ103" s="103">
        <v>7955.1575000000003</v>
      </c>
      <c r="AK103" s="39">
        <v>7504.6790000000001</v>
      </c>
      <c r="AL103" s="1">
        <v>583</v>
      </c>
      <c r="AM103" s="1">
        <v>208.18299999999999</v>
      </c>
      <c r="AN103" s="35">
        <v>0.94337277420340204</v>
      </c>
      <c r="AO103" s="1">
        <f t="shared" si="1"/>
        <v>-898.38640000000032</v>
      </c>
    </row>
    <row r="104" spans="1:41" x14ac:dyDescent="0.25">
      <c r="A104" s="1" t="s">
        <v>172</v>
      </c>
      <c r="B104" s="43" t="s">
        <v>174</v>
      </c>
      <c r="C104" s="1">
        <v>0</v>
      </c>
      <c r="D104" s="1">
        <v>8.04556</v>
      </c>
      <c r="E104" s="1">
        <v>0</v>
      </c>
      <c r="F104" s="1">
        <v>1.5243500000000001</v>
      </c>
      <c r="G104" s="1">
        <v>0</v>
      </c>
      <c r="H104" s="1">
        <v>0</v>
      </c>
      <c r="I104" s="1">
        <v>0</v>
      </c>
      <c r="J104" s="1">
        <v>1.4055200000000001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62.633800000000001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1.29281</v>
      </c>
      <c r="AG104" s="1">
        <v>0</v>
      </c>
      <c r="AI104" s="1">
        <v>74.90204</v>
      </c>
      <c r="AJ104" s="103">
        <v>74.90204</v>
      </c>
      <c r="AK104" s="39">
        <v>55.81</v>
      </c>
      <c r="AL104" s="1">
        <v>0</v>
      </c>
      <c r="AM104" s="1">
        <v>0</v>
      </c>
      <c r="AN104" s="35">
        <v>0.74510654182449509</v>
      </c>
      <c r="AO104" s="1">
        <f t="shared" si="1"/>
        <v>0</v>
      </c>
    </row>
    <row r="105" spans="1:41" x14ac:dyDescent="0.25">
      <c r="A105" s="1" t="s">
        <v>175</v>
      </c>
      <c r="B105" s="43" t="s">
        <v>176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I105" s="1">
        <v>0</v>
      </c>
      <c r="AJ105" s="103">
        <v>0</v>
      </c>
      <c r="AK105" s="39" t="s">
        <v>48</v>
      </c>
      <c r="AL105" s="1">
        <v>0</v>
      </c>
      <c r="AM105" s="1">
        <v>0</v>
      </c>
      <c r="AN105" s="35" t="s">
        <v>48</v>
      </c>
      <c r="AO105" s="1">
        <f t="shared" si="1"/>
        <v>0</v>
      </c>
    </row>
    <row r="106" spans="1:41" x14ac:dyDescent="0.25">
      <c r="A106" s="1" t="s">
        <v>175</v>
      </c>
      <c r="B106" s="43" t="s">
        <v>177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I106" s="1">
        <v>0</v>
      </c>
      <c r="AJ106" s="103">
        <v>0</v>
      </c>
      <c r="AK106" s="39" t="s">
        <v>48</v>
      </c>
      <c r="AL106" s="1">
        <v>0</v>
      </c>
      <c r="AM106" s="1">
        <v>0</v>
      </c>
      <c r="AN106" s="35" t="s">
        <v>48</v>
      </c>
      <c r="AO106" s="1">
        <f t="shared" si="1"/>
        <v>0</v>
      </c>
    </row>
    <row r="107" spans="1:41" x14ac:dyDescent="0.25">
      <c r="A107" s="1" t="s">
        <v>175</v>
      </c>
      <c r="B107" s="43" t="s">
        <v>278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I107" s="1">
        <v>0</v>
      </c>
      <c r="AJ107" s="103">
        <v>0</v>
      </c>
      <c r="AK107" s="39" t="s">
        <v>48</v>
      </c>
      <c r="AL107" s="1">
        <v>0</v>
      </c>
      <c r="AM107" s="1">
        <v>0</v>
      </c>
      <c r="AN107" s="35" t="s">
        <v>48</v>
      </c>
      <c r="AO107" s="1">
        <f t="shared" si="1"/>
        <v>0</v>
      </c>
    </row>
    <row r="108" spans="1:41" x14ac:dyDescent="0.25">
      <c r="A108" s="1" t="s">
        <v>175</v>
      </c>
      <c r="B108" s="43" t="s">
        <v>179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I108" s="1">
        <v>0</v>
      </c>
      <c r="AJ108" s="103">
        <v>0</v>
      </c>
      <c r="AK108" s="39" t="s">
        <v>48</v>
      </c>
      <c r="AL108" s="1">
        <v>0</v>
      </c>
      <c r="AM108" s="1">
        <v>0</v>
      </c>
      <c r="AN108" s="35" t="s">
        <v>48</v>
      </c>
      <c r="AO108" s="1">
        <f t="shared" si="1"/>
        <v>0</v>
      </c>
    </row>
    <row r="109" spans="1:41" x14ac:dyDescent="0.25">
      <c r="A109" s="1" t="s">
        <v>175</v>
      </c>
      <c r="B109" s="43" t="s">
        <v>180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I109" s="1">
        <v>0</v>
      </c>
      <c r="AJ109" s="103">
        <v>0</v>
      </c>
      <c r="AK109" s="39" t="s">
        <v>48</v>
      </c>
      <c r="AL109" s="1">
        <v>0</v>
      </c>
      <c r="AM109" s="1">
        <v>0</v>
      </c>
      <c r="AN109" s="35" t="s">
        <v>48</v>
      </c>
      <c r="AO109" s="1">
        <f t="shared" si="1"/>
        <v>0</v>
      </c>
    </row>
    <row r="110" spans="1:41" x14ac:dyDescent="0.25">
      <c r="A110" s="1" t="s">
        <v>175</v>
      </c>
      <c r="B110" s="43" t="s">
        <v>181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I110" s="1">
        <v>0</v>
      </c>
      <c r="AJ110" s="103">
        <v>0</v>
      </c>
      <c r="AK110" s="39" t="s">
        <v>48</v>
      </c>
      <c r="AL110" s="1">
        <v>0</v>
      </c>
      <c r="AM110" s="1">
        <v>0</v>
      </c>
      <c r="AN110" s="35" t="s">
        <v>48</v>
      </c>
      <c r="AO110" s="1">
        <f t="shared" si="1"/>
        <v>0</v>
      </c>
    </row>
    <row r="111" spans="1:41" x14ac:dyDescent="0.25">
      <c r="A111" s="1" t="s">
        <v>175</v>
      </c>
      <c r="B111" s="43" t="s">
        <v>182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I111" s="1">
        <v>0</v>
      </c>
      <c r="AJ111" s="103">
        <v>0</v>
      </c>
      <c r="AK111" s="39" t="s">
        <v>48</v>
      </c>
      <c r="AL111" s="1">
        <v>0</v>
      </c>
      <c r="AM111" s="1">
        <v>0</v>
      </c>
      <c r="AN111" s="35" t="s">
        <v>48</v>
      </c>
      <c r="AO111" s="1">
        <f t="shared" si="1"/>
        <v>0</v>
      </c>
    </row>
    <row r="112" spans="1:41" x14ac:dyDescent="0.25">
      <c r="A112" s="1" t="s">
        <v>175</v>
      </c>
      <c r="B112" s="43" t="s">
        <v>183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I112" s="1">
        <v>0</v>
      </c>
      <c r="AJ112" s="103">
        <v>0</v>
      </c>
      <c r="AK112" s="39" t="s">
        <v>48</v>
      </c>
      <c r="AL112" s="1">
        <v>0</v>
      </c>
      <c r="AM112" s="1">
        <v>0</v>
      </c>
      <c r="AN112" s="35" t="s">
        <v>48</v>
      </c>
      <c r="AO112" s="1">
        <f t="shared" si="1"/>
        <v>0</v>
      </c>
    </row>
    <row r="113" spans="1:41" x14ac:dyDescent="0.25">
      <c r="A113" s="1" t="s">
        <v>184</v>
      </c>
      <c r="B113" s="43" t="s">
        <v>185</v>
      </c>
      <c r="C113" s="1">
        <v>0</v>
      </c>
      <c r="D113" s="1">
        <v>0.33700000000000002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12</v>
      </c>
      <c r="O113" s="1">
        <v>0</v>
      </c>
      <c r="P113" s="1">
        <v>10.228</v>
      </c>
      <c r="Q113" s="1">
        <v>0</v>
      </c>
      <c r="R113" s="1">
        <v>4.8470000000000004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0.32900000000000001</v>
      </c>
      <c r="AA113" s="1">
        <v>0</v>
      </c>
      <c r="AB113" s="1">
        <v>0</v>
      </c>
      <c r="AC113" s="1">
        <v>0</v>
      </c>
      <c r="AD113" s="1">
        <v>6.8000000000000005E-2</v>
      </c>
      <c r="AE113" s="1">
        <v>0</v>
      </c>
      <c r="AF113" s="1">
        <v>0.64527000000000001</v>
      </c>
      <c r="AG113" s="1">
        <v>0</v>
      </c>
      <c r="AI113" s="1">
        <v>28.454270000000001</v>
      </c>
      <c r="AJ113" s="103">
        <v>28.454270000000001</v>
      </c>
      <c r="AK113" s="39">
        <v>21.509</v>
      </c>
      <c r="AL113" s="1">
        <v>0</v>
      </c>
      <c r="AM113" s="1">
        <v>0</v>
      </c>
      <c r="AN113" s="35">
        <v>0.75591466588318734</v>
      </c>
      <c r="AO113" s="1">
        <f t="shared" si="1"/>
        <v>0</v>
      </c>
    </row>
    <row r="114" spans="1:41" x14ac:dyDescent="0.25">
      <c r="A114" s="1" t="s">
        <v>184</v>
      </c>
      <c r="B114" s="43" t="s">
        <v>186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5.5341199999999997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0.11928</v>
      </c>
      <c r="AG114" s="1">
        <v>0</v>
      </c>
      <c r="AI114" s="1">
        <v>5.6533999999999995</v>
      </c>
      <c r="AJ114" s="103">
        <v>5.6533999999999995</v>
      </c>
      <c r="AK114" s="39">
        <v>3.976</v>
      </c>
      <c r="AL114" s="1">
        <v>0</v>
      </c>
      <c r="AM114" s="1">
        <v>0</v>
      </c>
      <c r="AN114" s="35">
        <v>0.70329359323592888</v>
      </c>
      <c r="AO114" s="1">
        <f t="shared" si="1"/>
        <v>0</v>
      </c>
    </row>
    <row r="115" spans="1:41" x14ac:dyDescent="0.25">
      <c r="A115" s="1" t="s">
        <v>184</v>
      </c>
      <c r="B115" s="43" t="s">
        <v>187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2.08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6.2E-2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5.901E-2</v>
      </c>
      <c r="AG115" s="1">
        <v>0</v>
      </c>
      <c r="AI115" s="1">
        <v>2.2010099999999997</v>
      </c>
      <c r="AJ115" s="103">
        <v>2.2010099999999997</v>
      </c>
      <c r="AK115" s="39">
        <v>1.9670000000000001</v>
      </c>
      <c r="AL115" s="1">
        <v>0</v>
      </c>
      <c r="AM115" s="1">
        <v>0</v>
      </c>
      <c r="AN115" s="35">
        <v>0.89368062843876239</v>
      </c>
      <c r="AO115" s="1">
        <f t="shared" si="1"/>
        <v>0</v>
      </c>
    </row>
    <row r="116" spans="1:41" x14ac:dyDescent="0.25">
      <c r="A116" s="1" t="s">
        <v>188</v>
      </c>
      <c r="B116" s="43" t="s">
        <v>189</v>
      </c>
      <c r="C116" s="1">
        <v>0</v>
      </c>
      <c r="D116" s="1">
        <v>0.34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12.84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0.87</v>
      </c>
      <c r="AG116" s="1">
        <v>0</v>
      </c>
      <c r="AI116" s="1">
        <v>14.049999999999999</v>
      </c>
      <c r="AJ116" s="103">
        <v>14.049999999999999</v>
      </c>
      <c r="AK116" s="39">
        <v>11.5</v>
      </c>
      <c r="AL116" s="1">
        <v>0</v>
      </c>
      <c r="AM116" s="1">
        <v>0</v>
      </c>
      <c r="AN116" s="35">
        <v>0.81850533807829184</v>
      </c>
      <c r="AO116" s="1">
        <f t="shared" si="1"/>
        <v>0</v>
      </c>
    </row>
    <row r="117" spans="1:41" x14ac:dyDescent="0.25">
      <c r="A117" s="1" t="s">
        <v>188</v>
      </c>
      <c r="B117" s="43" t="s">
        <v>190</v>
      </c>
      <c r="C117" s="1">
        <v>0</v>
      </c>
      <c r="D117" s="1">
        <v>0.22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0.21099999999999999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8.91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0.03</v>
      </c>
      <c r="AG117" s="1">
        <v>0</v>
      </c>
      <c r="AI117" s="1">
        <v>9.3709999999999987</v>
      </c>
      <c r="AJ117" s="103">
        <v>9.3709999999999987</v>
      </c>
      <c r="AK117" s="39">
        <v>7.6</v>
      </c>
      <c r="AL117" s="1">
        <v>0</v>
      </c>
      <c r="AM117" s="1">
        <v>0</v>
      </c>
      <c r="AN117" s="35">
        <v>0.81101269875146742</v>
      </c>
      <c r="AO117" s="1">
        <f t="shared" si="1"/>
        <v>0</v>
      </c>
    </row>
    <row r="118" spans="1:41" x14ac:dyDescent="0.25">
      <c r="A118" s="1" t="s">
        <v>188</v>
      </c>
      <c r="B118" s="43" t="s">
        <v>191</v>
      </c>
      <c r="C118" s="1">
        <v>0</v>
      </c>
      <c r="D118" s="1">
        <v>0.6</v>
      </c>
      <c r="E118" s="1">
        <v>0</v>
      </c>
      <c r="F118" s="1">
        <v>3.7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14</v>
      </c>
      <c r="AE118" s="1">
        <v>0</v>
      </c>
      <c r="AF118" s="1">
        <v>6.8000000000000005E-2</v>
      </c>
      <c r="AG118" s="1">
        <v>0</v>
      </c>
      <c r="AI118" s="1">
        <v>18.368000000000002</v>
      </c>
      <c r="AJ118" s="103">
        <v>18.368000000000002</v>
      </c>
      <c r="AK118" s="39">
        <v>16.100000000000001</v>
      </c>
      <c r="AL118" s="1">
        <v>0</v>
      </c>
      <c r="AM118" s="1">
        <v>0</v>
      </c>
      <c r="AN118" s="35">
        <v>0.87652439024390238</v>
      </c>
      <c r="AO118" s="1">
        <f t="shared" si="1"/>
        <v>0</v>
      </c>
    </row>
    <row r="119" spans="1:41" x14ac:dyDescent="0.25">
      <c r="A119" s="1" t="s">
        <v>188</v>
      </c>
      <c r="B119" s="43" t="s">
        <v>192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1.7</v>
      </c>
      <c r="K119" s="1">
        <v>0</v>
      </c>
      <c r="L119" s="1">
        <v>0</v>
      </c>
      <c r="M119" s="1">
        <v>30.48</v>
      </c>
      <c r="N119" s="1">
        <v>91.43</v>
      </c>
      <c r="O119" s="1">
        <v>0</v>
      </c>
      <c r="P119" s="1">
        <v>30.48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7.47</v>
      </c>
      <c r="X119" s="1">
        <v>0</v>
      </c>
      <c r="Y119" s="1">
        <v>0</v>
      </c>
      <c r="Z119" s="1">
        <v>0.13</v>
      </c>
      <c r="AA119" s="1">
        <v>13.5</v>
      </c>
      <c r="AB119" s="1">
        <v>10.8</v>
      </c>
      <c r="AC119" s="1">
        <v>0</v>
      </c>
      <c r="AD119" s="1">
        <v>0</v>
      </c>
      <c r="AE119" s="1">
        <v>0</v>
      </c>
      <c r="AF119" s="1">
        <v>1.23</v>
      </c>
      <c r="AG119" s="1">
        <v>0</v>
      </c>
      <c r="AI119" s="1">
        <v>187.22</v>
      </c>
      <c r="AJ119" s="103">
        <v>187.22</v>
      </c>
      <c r="AK119" s="39">
        <v>165.9</v>
      </c>
      <c r="AL119" s="1">
        <v>0</v>
      </c>
      <c r="AM119" s="1">
        <v>0</v>
      </c>
      <c r="AN119" s="35">
        <v>0.88612327742762531</v>
      </c>
      <c r="AO119" s="1">
        <f t="shared" si="1"/>
        <v>0</v>
      </c>
    </row>
    <row r="120" spans="1:41" x14ac:dyDescent="0.25">
      <c r="A120" s="1" t="s">
        <v>193</v>
      </c>
      <c r="B120" s="43" t="s">
        <v>194</v>
      </c>
      <c r="C120" s="1">
        <v>0</v>
      </c>
      <c r="D120" s="1">
        <v>0.7</v>
      </c>
      <c r="E120" s="1">
        <v>0</v>
      </c>
      <c r="F120" s="1">
        <v>0.3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2.7063000000000001</v>
      </c>
      <c r="P120" s="1">
        <v>59.132599999999996</v>
      </c>
      <c r="Q120" s="1">
        <v>0</v>
      </c>
      <c r="R120" s="1">
        <v>4.8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86.152199999999993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1.5041199999999999</v>
      </c>
      <c r="AG120" s="1">
        <v>0</v>
      </c>
      <c r="AI120" s="1">
        <v>155.29521999999997</v>
      </c>
      <c r="AJ120" s="103">
        <v>155.29521999999997</v>
      </c>
      <c r="AK120" s="39">
        <v>155</v>
      </c>
      <c r="AL120" s="1">
        <v>0</v>
      </c>
      <c r="AM120" s="1">
        <v>0</v>
      </c>
      <c r="AN120" s="35">
        <v>0.99809897561560512</v>
      </c>
      <c r="AO120" s="1">
        <f t="shared" si="1"/>
        <v>0</v>
      </c>
    </row>
    <row r="121" spans="1:41" x14ac:dyDescent="0.25">
      <c r="A121" s="1" t="s">
        <v>195</v>
      </c>
      <c r="B121" s="43" t="s">
        <v>196</v>
      </c>
      <c r="C121" s="1">
        <v>0</v>
      </c>
      <c r="D121" s="1">
        <v>1.1282000000000001</v>
      </c>
      <c r="E121" s="1">
        <v>0</v>
      </c>
      <c r="F121" s="1">
        <v>1.23529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55.459099999999999</v>
      </c>
      <c r="M121" s="1">
        <v>74.945899999999995</v>
      </c>
      <c r="N121" s="1">
        <v>15.3294</v>
      </c>
      <c r="O121" s="1">
        <v>0</v>
      </c>
      <c r="P121" s="1">
        <v>0</v>
      </c>
      <c r="Q121" s="1">
        <v>101.636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0.35699999999999998</v>
      </c>
      <c r="X121" s="1">
        <v>0</v>
      </c>
      <c r="Y121" s="1">
        <v>0</v>
      </c>
      <c r="Z121" s="1">
        <v>9.5294100000000004</v>
      </c>
      <c r="AA121" s="1">
        <v>0</v>
      </c>
      <c r="AB121" s="1">
        <v>0</v>
      </c>
      <c r="AC121" s="1">
        <v>185.39099999999999</v>
      </c>
      <c r="AD121" s="1">
        <v>281.95999999999998</v>
      </c>
      <c r="AE121" s="1">
        <v>0</v>
      </c>
      <c r="AF121" s="1">
        <v>11.1793</v>
      </c>
      <c r="AG121" s="1">
        <v>0</v>
      </c>
      <c r="AI121" s="1">
        <v>738.15059999999994</v>
      </c>
      <c r="AJ121" s="103">
        <v>738.15059999999994</v>
      </c>
      <c r="AK121" s="39">
        <v>650.6</v>
      </c>
      <c r="AL121" s="1">
        <v>0</v>
      </c>
      <c r="AM121" s="1">
        <v>0</v>
      </c>
      <c r="AN121" s="35">
        <v>0.881391954433147</v>
      </c>
      <c r="AO121" s="1">
        <f t="shared" si="1"/>
        <v>0</v>
      </c>
    </row>
    <row r="122" spans="1:41" x14ac:dyDescent="0.25">
      <c r="A122" s="1" t="s">
        <v>197</v>
      </c>
      <c r="B122" s="43" t="s">
        <v>198</v>
      </c>
      <c r="C122" s="1">
        <v>0</v>
      </c>
      <c r="D122" s="1">
        <v>0.99</v>
      </c>
      <c r="E122" s="1">
        <v>0</v>
      </c>
      <c r="F122" s="1">
        <v>6.202</v>
      </c>
      <c r="G122" s="1">
        <v>306.404</v>
      </c>
      <c r="H122" s="1">
        <v>0</v>
      </c>
      <c r="I122" s="1">
        <v>916.15</v>
      </c>
      <c r="J122" s="1">
        <v>0</v>
      </c>
      <c r="K122" s="1">
        <v>0</v>
      </c>
      <c r="L122" s="1">
        <v>0</v>
      </c>
      <c r="M122" s="1">
        <v>33.314999999999998</v>
      </c>
      <c r="N122" s="1">
        <v>72.099000000000004</v>
      </c>
      <c r="O122" s="1">
        <v>0</v>
      </c>
      <c r="P122" s="1">
        <v>63.646000000000001</v>
      </c>
      <c r="Q122" s="1">
        <v>24.21</v>
      </c>
      <c r="R122" s="1">
        <v>96.99</v>
      </c>
      <c r="S122" s="1">
        <v>0</v>
      </c>
      <c r="T122" s="1">
        <v>0</v>
      </c>
      <c r="U122" s="1">
        <v>0</v>
      </c>
      <c r="V122" s="1">
        <v>0</v>
      </c>
      <c r="W122" s="1">
        <v>1.415</v>
      </c>
      <c r="X122" s="1">
        <v>0</v>
      </c>
      <c r="Y122" s="1">
        <v>0</v>
      </c>
      <c r="Z122" s="1">
        <v>0</v>
      </c>
      <c r="AA122" s="1">
        <v>136.4</v>
      </c>
      <c r="AB122" s="1">
        <v>306.7</v>
      </c>
      <c r="AC122" s="1">
        <v>472.74200000000002</v>
      </c>
      <c r="AD122" s="1">
        <v>944.90099999999995</v>
      </c>
      <c r="AE122" s="1">
        <v>0</v>
      </c>
      <c r="AF122" s="1">
        <v>60.518999999999998</v>
      </c>
      <c r="AG122" s="1">
        <v>128.01499999999999</v>
      </c>
      <c r="AI122" s="1">
        <v>3442.683</v>
      </c>
      <c r="AJ122" s="103">
        <v>3570.6979999999999</v>
      </c>
      <c r="AK122" s="39">
        <v>3176.9430000000002</v>
      </c>
      <c r="AL122" s="1">
        <v>78.5</v>
      </c>
      <c r="AM122" s="1">
        <v>77.593999999999994</v>
      </c>
      <c r="AN122" s="35">
        <v>0.88972604235922514</v>
      </c>
      <c r="AO122" s="1">
        <f t="shared" si="1"/>
        <v>-128.01499999999987</v>
      </c>
    </row>
    <row r="123" spans="1:41" x14ac:dyDescent="0.25">
      <c r="A123" s="1" t="s">
        <v>197</v>
      </c>
      <c r="B123" s="43" t="s">
        <v>199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16.634599999999999</v>
      </c>
      <c r="N123" s="1">
        <v>36</v>
      </c>
      <c r="O123" s="1">
        <v>0</v>
      </c>
      <c r="P123" s="1">
        <v>31.779599999999999</v>
      </c>
      <c r="Q123" s="1">
        <v>9.6827000000000005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29.007999999999999</v>
      </c>
      <c r="AD123" s="1">
        <v>0</v>
      </c>
      <c r="AE123" s="1">
        <v>0</v>
      </c>
      <c r="AF123" s="1">
        <v>2.0209999999999999</v>
      </c>
      <c r="AG123" s="1">
        <v>0</v>
      </c>
      <c r="AI123" s="1">
        <v>125.12589999999999</v>
      </c>
      <c r="AJ123" s="103">
        <v>125.12589999999999</v>
      </c>
      <c r="AK123" s="39">
        <v>116.473</v>
      </c>
      <c r="AL123" s="1">
        <v>0</v>
      </c>
      <c r="AM123" s="1">
        <v>0</v>
      </c>
      <c r="AN123" s="35">
        <v>0.9308464514540955</v>
      </c>
      <c r="AO123" s="1">
        <f t="shared" si="1"/>
        <v>0</v>
      </c>
    </row>
    <row r="124" spans="1:41" x14ac:dyDescent="0.25">
      <c r="A124" s="1" t="s">
        <v>200</v>
      </c>
      <c r="B124" s="43" t="s">
        <v>201</v>
      </c>
      <c r="C124" s="1">
        <v>0</v>
      </c>
      <c r="D124" s="1">
        <v>4.391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34.188000000000002</v>
      </c>
      <c r="N124" s="1">
        <v>93.207999999999998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3.556</v>
      </c>
      <c r="AG124" s="1">
        <v>0</v>
      </c>
      <c r="AI124" s="1">
        <v>135.34300000000002</v>
      </c>
      <c r="AJ124" s="103">
        <v>135.34300000000002</v>
      </c>
      <c r="AK124" s="39">
        <v>114.6</v>
      </c>
      <c r="AL124" s="1">
        <v>0</v>
      </c>
      <c r="AM124" s="1">
        <v>0</v>
      </c>
      <c r="AN124" s="35">
        <v>0.84673754830319992</v>
      </c>
      <c r="AO124" s="1">
        <f t="shared" si="1"/>
        <v>0</v>
      </c>
    </row>
    <row r="125" spans="1:41" x14ac:dyDescent="0.25">
      <c r="A125" s="1" t="s">
        <v>200</v>
      </c>
      <c r="B125" s="43" t="s">
        <v>202</v>
      </c>
      <c r="C125" s="1">
        <v>0</v>
      </c>
      <c r="D125" s="1">
        <v>2.266E-2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0.22115000000000001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3.0830000000000002</v>
      </c>
      <c r="AE125" s="1">
        <v>0</v>
      </c>
      <c r="AF125" s="1">
        <v>7.4999999999999997E-2</v>
      </c>
      <c r="AG125" s="1">
        <v>0</v>
      </c>
      <c r="AI125" s="1">
        <v>3.4018100000000002</v>
      </c>
      <c r="AJ125" s="103">
        <v>3.4018100000000002</v>
      </c>
      <c r="AK125" s="39">
        <v>2.5</v>
      </c>
      <c r="AL125" s="1">
        <v>0</v>
      </c>
      <c r="AM125" s="1">
        <v>0</v>
      </c>
      <c r="AN125" s="35">
        <v>0.73490288993212427</v>
      </c>
      <c r="AO125" s="1">
        <f t="shared" si="1"/>
        <v>0</v>
      </c>
    </row>
    <row r="126" spans="1:41" x14ac:dyDescent="0.25">
      <c r="A126" s="1" t="s">
        <v>203</v>
      </c>
      <c r="B126" s="43" t="s">
        <v>204</v>
      </c>
      <c r="C126" s="1">
        <v>0</v>
      </c>
      <c r="D126" s="1">
        <v>0.4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3.3</v>
      </c>
      <c r="O126" s="1">
        <v>0</v>
      </c>
      <c r="P126" s="1">
        <v>24.3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0.15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0.26</v>
      </c>
      <c r="AG126" s="1">
        <v>0</v>
      </c>
      <c r="AI126" s="1">
        <v>28.41</v>
      </c>
      <c r="AJ126" s="103">
        <v>28.41</v>
      </c>
      <c r="AK126" s="39">
        <v>18.8</v>
      </c>
      <c r="AL126" s="1">
        <v>0</v>
      </c>
      <c r="AM126" s="1">
        <v>0</v>
      </c>
      <c r="AN126" s="35">
        <v>0.66173882435762055</v>
      </c>
      <c r="AO126" s="1">
        <f t="shared" si="1"/>
        <v>0</v>
      </c>
    </row>
    <row r="127" spans="1:41" x14ac:dyDescent="0.25">
      <c r="A127" s="1" t="s">
        <v>205</v>
      </c>
      <c r="B127" s="43" t="s">
        <v>206</v>
      </c>
      <c r="C127" s="1">
        <v>0</v>
      </c>
      <c r="D127" s="1">
        <v>0.99399999999999999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15.6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2.2999999999999998</v>
      </c>
      <c r="AD127" s="1">
        <v>0</v>
      </c>
      <c r="AE127" s="1">
        <v>0</v>
      </c>
      <c r="AF127" s="1">
        <v>0.33</v>
      </c>
      <c r="AG127" s="1">
        <v>0</v>
      </c>
      <c r="AI127" s="1">
        <v>19.224</v>
      </c>
      <c r="AJ127" s="103">
        <v>19.224</v>
      </c>
      <c r="AK127" s="39">
        <v>10.49</v>
      </c>
      <c r="AL127" s="1">
        <v>0</v>
      </c>
      <c r="AM127" s="1">
        <v>0</v>
      </c>
      <c r="AN127" s="35">
        <v>0.54567207657095296</v>
      </c>
      <c r="AO127" s="1">
        <f t="shared" si="1"/>
        <v>0</v>
      </c>
    </row>
    <row r="128" spans="1:41" x14ac:dyDescent="0.25">
      <c r="A128" s="1" t="s">
        <v>205</v>
      </c>
      <c r="B128" s="43" t="s">
        <v>207</v>
      </c>
      <c r="C128" s="1">
        <v>0</v>
      </c>
      <c r="D128" s="1">
        <v>1.99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55.2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6</v>
      </c>
      <c r="AD128" s="1">
        <v>0.36</v>
      </c>
      <c r="AE128" s="1">
        <v>0</v>
      </c>
      <c r="AF128" s="1">
        <v>0.90200000000000002</v>
      </c>
      <c r="AG128" s="1">
        <v>0</v>
      </c>
      <c r="AI128" s="1">
        <v>64.451999999999998</v>
      </c>
      <c r="AJ128" s="103">
        <v>64.451999999999998</v>
      </c>
      <c r="AK128" s="39">
        <v>45.3</v>
      </c>
      <c r="AL128" s="1">
        <v>0</v>
      </c>
      <c r="AM128" s="1">
        <v>0</v>
      </c>
      <c r="AN128" s="35">
        <v>0.70284863153975052</v>
      </c>
      <c r="AO128" s="1">
        <f t="shared" si="1"/>
        <v>0</v>
      </c>
    </row>
    <row r="129" spans="1:41" x14ac:dyDescent="0.25">
      <c r="A129" s="1" t="s">
        <v>205</v>
      </c>
      <c r="B129" s="43" t="s">
        <v>208</v>
      </c>
      <c r="C129" s="1">
        <v>0</v>
      </c>
      <c r="D129" s="1">
        <v>7.3000000000000001E-3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0.22700000000000001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2E-3</v>
      </c>
      <c r="AG129" s="1">
        <v>0</v>
      </c>
      <c r="AI129" s="1">
        <v>0.23630000000000001</v>
      </c>
      <c r="AJ129" s="103">
        <v>0.23630000000000001</v>
      </c>
      <c r="AK129" s="39">
        <v>0.23400000000000001</v>
      </c>
      <c r="AL129" s="1">
        <v>0</v>
      </c>
      <c r="AM129" s="1">
        <v>0</v>
      </c>
      <c r="AN129" s="35">
        <v>0.99026661024121876</v>
      </c>
      <c r="AO129" s="1">
        <f t="shared" si="1"/>
        <v>0</v>
      </c>
    </row>
    <row r="130" spans="1:41" x14ac:dyDescent="0.25">
      <c r="A130" s="1" t="s">
        <v>209</v>
      </c>
      <c r="B130" s="43" t="s">
        <v>210</v>
      </c>
      <c r="C130" s="1">
        <v>0</v>
      </c>
      <c r="D130" s="1">
        <v>2.9589400000000001</v>
      </c>
      <c r="E130" s="1">
        <v>0</v>
      </c>
      <c r="F130" s="1">
        <v>0</v>
      </c>
      <c r="G130" s="1">
        <v>20.741</v>
      </c>
      <c r="H130" s="1">
        <v>0</v>
      </c>
      <c r="I130" s="1">
        <v>395.25299999999999</v>
      </c>
      <c r="J130" s="1">
        <v>0</v>
      </c>
      <c r="K130" s="1">
        <v>0</v>
      </c>
      <c r="L130" s="1">
        <v>0</v>
      </c>
      <c r="M130" s="1">
        <v>0</v>
      </c>
      <c r="N130" s="1">
        <v>129.92099999999999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1.1559999999999999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103.6</v>
      </c>
      <c r="AD130" s="1">
        <v>0</v>
      </c>
      <c r="AE130" s="1">
        <v>0</v>
      </c>
      <c r="AF130" s="1">
        <v>21.229600000000001</v>
      </c>
      <c r="AG130" s="1">
        <v>0</v>
      </c>
      <c r="AI130" s="1">
        <v>674.85953999999992</v>
      </c>
      <c r="AJ130" s="103">
        <v>674.85953999999992</v>
      </c>
      <c r="AK130" s="39">
        <v>524</v>
      </c>
      <c r="AL130" s="1">
        <v>0</v>
      </c>
      <c r="AM130" s="1">
        <v>0</v>
      </c>
      <c r="AN130" s="35">
        <v>0.77645786855143228</v>
      </c>
      <c r="AO130" s="1">
        <f t="shared" si="1"/>
        <v>0</v>
      </c>
    </row>
    <row r="131" spans="1:41" x14ac:dyDescent="0.25">
      <c r="A131" s="1" t="s">
        <v>211</v>
      </c>
      <c r="B131" s="43" t="s">
        <v>212</v>
      </c>
      <c r="C131" s="1">
        <v>0</v>
      </c>
      <c r="D131" s="1">
        <v>0.2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3.5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1.296</v>
      </c>
      <c r="AG131" s="1">
        <v>54.6</v>
      </c>
      <c r="AI131" s="1">
        <v>4.9960000000000004</v>
      </c>
      <c r="AJ131" s="103">
        <v>59.596000000000004</v>
      </c>
      <c r="AK131" s="39">
        <v>43.2</v>
      </c>
      <c r="AL131" s="1">
        <v>0</v>
      </c>
      <c r="AM131" s="1">
        <v>0</v>
      </c>
      <c r="AN131" s="35">
        <v>0.72488086448754951</v>
      </c>
      <c r="AO131" s="1">
        <f t="shared" si="1"/>
        <v>-54.6</v>
      </c>
    </row>
    <row r="132" spans="1:41" x14ac:dyDescent="0.25">
      <c r="A132" s="1" t="s">
        <v>213</v>
      </c>
      <c r="B132" s="43" t="s">
        <v>214</v>
      </c>
      <c r="C132" s="1">
        <v>0</v>
      </c>
      <c r="D132" s="1">
        <v>1.18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11.6487</v>
      </c>
      <c r="N132" s="1">
        <v>11.6487</v>
      </c>
      <c r="O132" s="1">
        <v>17.4876</v>
      </c>
      <c r="P132" s="1">
        <v>17.4876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8.9</v>
      </c>
      <c r="AD132" s="1">
        <v>0</v>
      </c>
      <c r="AE132" s="1">
        <v>0</v>
      </c>
      <c r="AF132" s="1">
        <v>1.6739999999999999</v>
      </c>
      <c r="AG132" s="1">
        <v>0</v>
      </c>
      <c r="AI132" s="1">
        <v>70.026600000000016</v>
      </c>
      <c r="AJ132" s="103">
        <v>70.026600000000016</v>
      </c>
      <c r="AK132" s="39">
        <v>55.8</v>
      </c>
      <c r="AL132" s="1">
        <v>0</v>
      </c>
      <c r="AM132" s="1">
        <v>0</v>
      </c>
      <c r="AN132" s="35">
        <v>0.796840057920847</v>
      </c>
      <c r="AO132" s="1">
        <f t="shared" si="1"/>
        <v>0</v>
      </c>
    </row>
    <row r="133" spans="1:41" x14ac:dyDescent="0.25">
      <c r="A133" s="1" t="s">
        <v>213</v>
      </c>
      <c r="B133" s="43" t="s">
        <v>215</v>
      </c>
      <c r="C133" s="1">
        <v>0</v>
      </c>
      <c r="D133" s="1">
        <v>0.72699999999999998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7.2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0.183</v>
      </c>
      <c r="AG133" s="1">
        <v>0</v>
      </c>
      <c r="AI133" s="1">
        <v>8.1100000000000012</v>
      </c>
      <c r="AJ133" s="103">
        <v>8.1100000000000012</v>
      </c>
      <c r="AK133" s="39">
        <v>6.1</v>
      </c>
      <c r="AL133" s="1">
        <v>0</v>
      </c>
      <c r="AM133" s="1">
        <v>0</v>
      </c>
      <c r="AN133" s="35">
        <v>0.75215782983970392</v>
      </c>
      <c r="AO133" s="1">
        <f t="shared" ref="AO133:AO196" si="2">AI133-AJ133</f>
        <v>0</v>
      </c>
    </row>
    <row r="134" spans="1:41" x14ac:dyDescent="0.25">
      <c r="A134" s="1" t="s">
        <v>213</v>
      </c>
      <c r="B134" s="43" t="s">
        <v>216</v>
      </c>
      <c r="C134" s="1">
        <v>0</v>
      </c>
      <c r="D134" s="1">
        <v>0.29599999999999999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2.6070000000000002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5.9249999999999997E-2</v>
      </c>
      <c r="AG134" s="1">
        <v>0</v>
      </c>
      <c r="AI134" s="1">
        <v>2.96225</v>
      </c>
      <c r="AJ134" s="103">
        <v>2.96225</v>
      </c>
      <c r="AK134" s="39">
        <v>1.9750000000000001</v>
      </c>
      <c r="AL134" s="1">
        <v>0</v>
      </c>
      <c r="AM134" s="1">
        <v>0</v>
      </c>
      <c r="AN134" s="35">
        <v>0.66672293020508067</v>
      </c>
      <c r="AO134" s="1">
        <f t="shared" si="2"/>
        <v>0</v>
      </c>
    </row>
    <row r="135" spans="1:41" x14ac:dyDescent="0.25">
      <c r="A135" s="1" t="s">
        <v>213</v>
      </c>
      <c r="B135" s="43" t="s">
        <v>217</v>
      </c>
      <c r="C135" s="1">
        <v>0</v>
      </c>
      <c r="D135" s="1">
        <v>1.3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8.56996</v>
      </c>
      <c r="N135" s="1">
        <v>8.56996</v>
      </c>
      <c r="O135" s="1">
        <v>12.888500000000001</v>
      </c>
      <c r="P135" s="1">
        <v>12.888500000000001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7.2</v>
      </c>
      <c r="AD135" s="1">
        <v>0</v>
      </c>
      <c r="AE135" s="1">
        <v>0</v>
      </c>
      <c r="AF135" s="1">
        <v>1.47</v>
      </c>
      <c r="AG135" s="1">
        <v>0</v>
      </c>
      <c r="AI135" s="1">
        <v>52.886920000000003</v>
      </c>
      <c r="AJ135" s="103">
        <v>52.886920000000003</v>
      </c>
      <c r="AK135" s="39">
        <v>49</v>
      </c>
      <c r="AL135" s="1">
        <v>0</v>
      </c>
      <c r="AM135" s="1">
        <v>0</v>
      </c>
      <c r="AN135" s="35">
        <v>0.92650507913866031</v>
      </c>
      <c r="AO135" s="1">
        <f t="shared" si="2"/>
        <v>0</v>
      </c>
    </row>
    <row r="136" spans="1:41" x14ac:dyDescent="0.25">
      <c r="A136" s="1" t="s">
        <v>218</v>
      </c>
      <c r="B136" s="43" t="s">
        <v>219</v>
      </c>
      <c r="C136" s="1">
        <v>0</v>
      </c>
      <c r="D136" s="1">
        <v>0.2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30.7</v>
      </c>
      <c r="O136" s="1">
        <v>0</v>
      </c>
      <c r="P136" s="1">
        <v>5.6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5.6</v>
      </c>
      <c r="AD136" s="1">
        <v>0</v>
      </c>
      <c r="AE136" s="1">
        <v>0</v>
      </c>
      <c r="AF136" s="1">
        <v>0.72199999999999998</v>
      </c>
      <c r="AG136" s="1">
        <v>0</v>
      </c>
      <c r="AI136" s="1">
        <v>42.822000000000003</v>
      </c>
      <c r="AJ136" s="103">
        <v>42.822000000000003</v>
      </c>
      <c r="AK136" s="39">
        <v>30.33</v>
      </c>
      <c r="AL136" s="1">
        <v>0</v>
      </c>
      <c r="AM136" s="1">
        <v>0</v>
      </c>
      <c r="AN136" s="35">
        <v>0.70828079024800328</v>
      </c>
      <c r="AO136" s="1">
        <f t="shared" si="2"/>
        <v>0</v>
      </c>
    </row>
    <row r="137" spans="1:41" x14ac:dyDescent="0.25">
      <c r="A137" s="1" t="s">
        <v>220</v>
      </c>
      <c r="B137" s="43" t="s">
        <v>221</v>
      </c>
      <c r="C137" s="1">
        <v>0</v>
      </c>
      <c r="D137" s="1">
        <v>0</v>
      </c>
      <c r="E137" s="1">
        <v>0.46</v>
      </c>
      <c r="F137" s="1">
        <v>0</v>
      </c>
      <c r="G137" s="1">
        <v>0</v>
      </c>
      <c r="H137" s="1">
        <v>0</v>
      </c>
      <c r="I137" s="1">
        <v>0</v>
      </c>
      <c r="J137" s="1">
        <v>3</v>
      </c>
      <c r="K137" s="1">
        <v>0</v>
      </c>
      <c r="L137" s="1">
        <v>0</v>
      </c>
      <c r="M137" s="1">
        <v>30.397300000000001</v>
      </c>
      <c r="N137" s="1">
        <v>33.770400000000002</v>
      </c>
      <c r="O137" s="1">
        <v>12.8857</v>
      </c>
      <c r="P137" s="1">
        <v>25.1252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12.8666</v>
      </c>
      <c r="Z137" s="1">
        <v>3.2</v>
      </c>
      <c r="AA137" s="1">
        <v>0</v>
      </c>
      <c r="AB137" s="1">
        <v>0</v>
      </c>
      <c r="AC137" s="1">
        <v>33.299999999999997</v>
      </c>
      <c r="AD137" s="1">
        <v>40.5</v>
      </c>
      <c r="AE137" s="1">
        <v>0</v>
      </c>
      <c r="AF137" s="1">
        <v>6.3815299999999997</v>
      </c>
      <c r="AG137" s="1">
        <v>0</v>
      </c>
      <c r="AI137" s="1">
        <v>201.88673</v>
      </c>
      <c r="AJ137" s="103">
        <v>201.88673</v>
      </c>
      <c r="AK137" s="39">
        <v>164</v>
      </c>
      <c r="AL137" s="1">
        <v>0</v>
      </c>
      <c r="AM137" s="1">
        <v>0</v>
      </c>
      <c r="AN137" s="35">
        <v>0.8123366998910726</v>
      </c>
      <c r="AO137" s="1">
        <f t="shared" si="2"/>
        <v>0</v>
      </c>
    </row>
    <row r="138" spans="1:41" x14ac:dyDescent="0.25">
      <c r="A138" s="1" t="s">
        <v>222</v>
      </c>
      <c r="B138" s="43" t="s">
        <v>223</v>
      </c>
      <c r="C138" s="1">
        <v>0</v>
      </c>
      <c r="D138" s="1">
        <v>1.4159999999999999</v>
      </c>
      <c r="E138" s="1">
        <v>0</v>
      </c>
      <c r="F138" s="1">
        <v>0</v>
      </c>
      <c r="G138" s="1">
        <v>0</v>
      </c>
      <c r="H138" s="1">
        <v>0</v>
      </c>
      <c r="I138" s="1">
        <v>109.991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88.1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15.236000000000001</v>
      </c>
      <c r="AD138" s="1">
        <v>1.883</v>
      </c>
      <c r="AE138" s="1">
        <v>0</v>
      </c>
      <c r="AF138" s="1">
        <v>9.1</v>
      </c>
      <c r="AG138" s="1">
        <v>0</v>
      </c>
      <c r="AI138" s="1">
        <v>225.726</v>
      </c>
      <c r="AJ138" s="103">
        <v>225.726</v>
      </c>
      <c r="AK138" s="39">
        <v>165</v>
      </c>
      <c r="AL138" s="1">
        <v>0</v>
      </c>
      <c r="AM138" s="1">
        <v>0</v>
      </c>
      <c r="AN138" s="35">
        <v>0.73097472156508336</v>
      </c>
      <c r="AO138" s="1">
        <f t="shared" si="2"/>
        <v>0</v>
      </c>
    </row>
    <row r="139" spans="1:41" x14ac:dyDescent="0.25">
      <c r="A139" s="1" t="s">
        <v>222</v>
      </c>
      <c r="B139" s="43" t="s">
        <v>224</v>
      </c>
      <c r="C139" s="1">
        <v>0</v>
      </c>
      <c r="D139" s="1">
        <v>0.15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21.4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0.64</v>
      </c>
      <c r="AG139" s="1">
        <v>0</v>
      </c>
      <c r="AI139" s="1">
        <v>22.189999999999998</v>
      </c>
      <c r="AJ139" s="103">
        <v>22.189999999999998</v>
      </c>
      <c r="AK139" s="39">
        <v>15</v>
      </c>
      <c r="AL139" s="1">
        <v>0</v>
      </c>
      <c r="AM139" s="1">
        <v>0</v>
      </c>
      <c r="AN139" s="35">
        <v>0.67598017124831011</v>
      </c>
      <c r="AO139" s="1">
        <f t="shared" si="2"/>
        <v>0</v>
      </c>
    </row>
    <row r="140" spans="1:41" x14ac:dyDescent="0.25">
      <c r="A140" s="1" t="s">
        <v>225</v>
      </c>
      <c r="B140" s="43" t="s">
        <v>226</v>
      </c>
      <c r="C140" s="1">
        <v>0</v>
      </c>
      <c r="D140" s="1">
        <v>0</v>
      </c>
      <c r="E140" s="1">
        <v>0</v>
      </c>
      <c r="F140" s="1">
        <v>0</v>
      </c>
      <c r="G140" s="1">
        <v>1.1870000000000001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4.2699999999999996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42.478999999999999</v>
      </c>
      <c r="AE140" s="1">
        <v>0</v>
      </c>
      <c r="AF140" s="1">
        <v>0.34950799999999999</v>
      </c>
      <c r="AG140" s="1">
        <v>0</v>
      </c>
      <c r="AI140" s="1">
        <v>48.285508</v>
      </c>
      <c r="AJ140" s="103">
        <v>48.285508</v>
      </c>
      <c r="AK140" s="39">
        <v>42.039000000000001</v>
      </c>
      <c r="AL140" s="1">
        <v>0</v>
      </c>
      <c r="AM140" s="1">
        <v>0</v>
      </c>
      <c r="AN140" s="35">
        <v>0.87063389702765481</v>
      </c>
      <c r="AO140" s="1">
        <f t="shared" si="2"/>
        <v>0</v>
      </c>
    </row>
    <row r="141" spans="1:41" x14ac:dyDescent="0.25">
      <c r="A141" s="1" t="s">
        <v>227</v>
      </c>
      <c r="B141" s="43" t="s">
        <v>228</v>
      </c>
      <c r="C141" s="1">
        <v>0</v>
      </c>
      <c r="D141" s="1">
        <v>0.1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38.299999999999997</v>
      </c>
      <c r="Q141" s="1">
        <v>0</v>
      </c>
      <c r="R141" s="1">
        <v>5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1</v>
      </c>
      <c r="AG141" s="1">
        <v>0</v>
      </c>
      <c r="AI141" s="1">
        <v>44.4</v>
      </c>
      <c r="AJ141" s="103">
        <v>44.4</v>
      </c>
      <c r="AK141" s="39">
        <v>34</v>
      </c>
      <c r="AL141" s="1">
        <v>0</v>
      </c>
      <c r="AM141" s="1">
        <v>0</v>
      </c>
      <c r="AN141" s="35">
        <v>0.76576576576576583</v>
      </c>
      <c r="AO141" s="1">
        <f t="shared" si="2"/>
        <v>0</v>
      </c>
    </row>
    <row r="142" spans="1:41" x14ac:dyDescent="0.25">
      <c r="A142" s="1" t="s">
        <v>229</v>
      </c>
      <c r="B142" s="43" t="s">
        <v>230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I142" s="1">
        <v>0</v>
      </c>
      <c r="AJ142" s="103">
        <v>0</v>
      </c>
      <c r="AK142" s="39" t="s">
        <v>48</v>
      </c>
      <c r="AL142" s="1">
        <v>0</v>
      </c>
      <c r="AM142" s="1">
        <v>0</v>
      </c>
      <c r="AN142" s="35" t="s">
        <v>48</v>
      </c>
      <c r="AO142" s="1">
        <f t="shared" si="2"/>
        <v>0</v>
      </c>
    </row>
    <row r="143" spans="1:41" x14ac:dyDescent="0.25">
      <c r="A143" s="1" t="s">
        <v>229</v>
      </c>
      <c r="B143" s="43" t="s">
        <v>231</v>
      </c>
      <c r="C143" s="1">
        <v>0</v>
      </c>
      <c r="D143" s="1">
        <v>0.3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18</v>
      </c>
      <c r="R143" s="1">
        <v>6.3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0.2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0.56340000000000001</v>
      </c>
      <c r="AG143" s="1">
        <v>0</v>
      </c>
      <c r="AI143" s="1">
        <v>25.363400000000002</v>
      </c>
      <c r="AJ143" s="103">
        <v>25.363400000000002</v>
      </c>
      <c r="AK143" s="39">
        <v>18.78</v>
      </c>
      <c r="AL143" s="1">
        <v>0</v>
      </c>
      <c r="AM143" s="1">
        <v>0</v>
      </c>
      <c r="AN143" s="35">
        <v>0.74043700765670217</v>
      </c>
      <c r="AO143" s="1">
        <f t="shared" si="2"/>
        <v>0</v>
      </c>
    </row>
    <row r="144" spans="1:41" x14ac:dyDescent="0.25">
      <c r="A144" s="1" t="s">
        <v>229</v>
      </c>
      <c r="B144" s="43" t="s">
        <v>232</v>
      </c>
      <c r="C144" s="1">
        <v>0</v>
      </c>
      <c r="D144" s="1">
        <v>3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64.400000000000006</v>
      </c>
      <c r="Q144" s="1">
        <v>0</v>
      </c>
      <c r="R144" s="1">
        <v>11.2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0.81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1.5731999999999999</v>
      </c>
      <c r="AG144" s="1">
        <v>0</v>
      </c>
      <c r="AI144" s="1">
        <v>80.983200000000011</v>
      </c>
      <c r="AJ144" s="103">
        <v>80.983200000000011</v>
      </c>
      <c r="AK144" s="39">
        <v>52.44</v>
      </c>
      <c r="AL144" s="1">
        <v>0</v>
      </c>
      <c r="AM144" s="1">
        <v>0</v>
      </c>
      <c r="AN144" s="35">
        <v>0.64754171235515501</v>
      </c>
      <c r="AO144" s="1">
        <f t="shared" si="2"/>
        <v>0</v>
      </c>
    </row>
    <row r="145" spans="1:41" x14ac:dyDescent="0.25">
      <c r="A145" s="1" t="s">
        <v>229</v>
      </c>
      <c r="B145" s="43" t="s">
        <v>233</v>
      </c>
      <c r="C145" s="1">
        <v>0</v>
      </c>
      <c r="D145" s="1">
        <v>2.8</v>
      </c>
      <c r="E145" s="1">
        <v>0</v>
      </c>
      <c r="F145" s="1">
        <v>2.6</v>
      </c>
      <c r="G145" s="1">
        <v>0</v>
      </c>
      <c r="H145" s="1">
        <v>0</v>
      </c>
      <c r="I145" s="1">
        <v>0</v>
      </c>
      <c r="J145" s="1">
        <v>0.7</v>
      </c>
      <c r="K145" s="1">
        <v>0</v>
      </c>
      <c r="L145" s="1">
        <v>52.379899999999999</v>
      </c>
      <c r="M145" s="1">
        <v>51.359400000000001</v>
      </c>
      <c r="N145" s="1">
        <v>28.229299999999999</v>
      </c>
      <c r="O145" s="1">
        <v>39.794400000000003</v>
      </c>
      <c r="P145" s="1">
        <v>27.9315</v>
      </c>
      <c r="Q145" s="1">
        <v>155.9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30.656099999999999</v>
      </c>
      <c r="Z145" s="1">
        <v>0</v>
      </c>
      <c r="AA145" s="1">
        <v>0</v>
      </c>
      <c r="AB145" s="1">
        <v>0</v>
      </c>
      <c r="AC145" s="1">
        <v>124.8</v>
      </c>
      <c r="AD145" s="1">
        <v>4.9000000000000004</v>
      </c>
      <c r="AE145" s="1">
        <v>0</v>
      </c>
      <c r="AF145" s="1">
        <v>15.3012</v>
      </c>
      <c r="AG145" s="1">
        <v>0</v>
      </c>
      <c r="AI145" s="1">
        <v>537.35179999999991</v>
      </c>
      <c r="AJ145" s="103">
        <v>537.35179999999991</v>
      </c>
      <c r="AK145" s="39">
        <v>510.04</v>
      </c>
      <c r="AL145" s="1">
        <v>0</v>
      </c>
      <c r="AM145" s="1">
        <v>1.383</v>
      </c>
      <c r="AN145" s="35">
        <v>0.94917333486181699</v>
      </c>
      <c r="AO145" s="1">
        <f t="shared" si="2"/>
        <v>0</v>
      </c>
    </row>
    <row r="146" spans="1:41" x14ac:dyDescent="0.25">
      <c r="A146" s="1" t="s">
        <v>234</v>
      </c>
      <c r="B146" s="43" t="s">
        <v>235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8.6999999999999994E-2</v>
      </c>
      <c r="AG146" s="1">
        <v>0</v>
      </c>
      <c r="AI146" s="1">
        <v>8.6999999999999994E-2</v>
      </c>
      <c r="AJ146" s="103">
        <v>8.6999999999999994E-2</v>
      </c>
      <c r="AK146" s="39">
        <v>2.9</v>
      </c>
      <c r="AL146" s="1">
        <v>0</v>
      </c>
      <c r="AM146" s="1">
        <v>0</v>
      </c>
      <c r="AN146" s="35">
        <v>33.333333333333336</v>
      </c>
      <c r="AO146" s="1">
        <f t="shared" si="2"/>
        <v>0</v>
      </c>
    </row>
    <row r="147" spans="1:41" x14ac:dyDescent="0.25">
      <c r="A147" s="1" t="s">
        <v>234</v>
      </c>
      <c r="B147" s="43" t="s">
        <v>236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I147" s="1">
        <v>0</v>
      </c>
      <c r="AJ147" s="103">
        <v>0</v>
      </c>
      <c r="AK147" s="39" t="s">
        <v>48</v>
      </c>
      <c r="AL147" s="1">
        <v>0</v>
      </c>
      <c r="AM147" s="1">
        <v>0</v>
      </c>
      <c r="AN147" s="35" t="s">
        <v>48</v>
      </c>
      <c r="AO147" s="1">
        <f t="shared" si="2"/>
        <v>0</v>
      </c>
    </row>
    <row r="148" spans="1:41" x14ac:dyDescent="0.25">
      <c r="A148" s="1" t="s">
        <v>234</v>
      </c>
      <c r="B148" s="43" t="s">
        <v>237</v>
      </c>
      <c r="C148" s="1">
        <v>0</v>
      </c>
      <c r="D148" s="1">
        <v>0.77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1.79</v>
      </c>
      <c r="O148" s="1">
        <v>0</v>
      </c>
      <c r="P148" s="1">
        <v>11.91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2</v>
      </c>
      <c r="AD148" s="1">
        <v>0</v>
      </c>
      <c r="AE148" s="1">
        <v>0</v>
      </c>
      <c r="AF148" s="1">
        <v>0.4</v>
      </c>
      <c r="AG148" s="1">
        <v>0</v>
      </c>
      <c r="AI148" s="1">
        <v>16.869999999999997</v>
      </c>
      <c r="AJ148" s="103">
        <v>16.869999999999997</v>
      </c>
      <c r="AK148" s="39">
        <v>11.72</v>
      </c>
      <c r="AL148" s="1">
        <v>0</v>
      </c>
      <c r="AM148" s="1">
        <v>0</v>
      </c>
      <c r="AN148" s="35">
        <v>0.6947243627741555</v>
      </c>
      <c r="AO148" s="1">
        <f t="shared" si="2"/>
        <v>0</v>
      </c>
    </row>
    <row r="149" spans="1:41" x14ac:dyDescent="0.25">
      <c r="A149" s="1" t="s">
        <v>234</v>
      </c>
      <c r="B149" s="43" t="s">
        <v>238</v>
      </c>
      <c r="C149" s="1">
        <v>0</v>
      </c>
      <c r="D149" s="1">
        <v>6.9291099999999997</v>
      </c>
      <c r="E149" s="1">
        <v>0</v>
      </c>
      <c r="F149" s="1">
        <v>42.640900000000002</v>
      </c>
      <c r="G149" s="1">
        <v>0</v>
      </c>
      <c r="H149" s="1">
        <v>0</v>
      </c>
      <c r="I149" s="1">
        <v>296.774</v>
      </c>
      <c r="J149" s="1">
        <v>0</v>
      </c>
      <c r="K149" s="1">
        <v>0</v>
      </c>
      <c r="L149" s="1">
        <v>0</v>
      </c>
      <c r="M149" s="1">
        <v>2.0838000000000001</v>
      </c>
      <c r="N149" s="1">
        <v>37.502299999999998</v>
      </c>
      <c r="O149" s="1">
        <v>0</v>
      </c>
      <c r="P149" s="1">
        <v>7.99986</v>
      </c>
      <c r="Q149" s="1">
        <v>0</v>
      </c>
      <c r="R149" s="1">
        <v>31.36</v>
      </c>
      <c r="S149" s="1">
        <v>0</v>
      </c>
      <c r="T149" s="1">
        <v>92.9375</v>
      </c>
      <c r="U149" s="1">
        <v>0</v>
      </c>
      <c r="V149" s="1">
        <v>0</v>
      </c>
      <c r="W149" s="1">
        <v>11.42</v>
      </c>
      <c r="X149" s="1">
        <v>0</v>
      </c>
      <c r="Y149" s="1">
        <v>0</v>
      </c>
      <c r="Z149" s="1">
        <v>0</v>
      </c>
      <c r="AA149" s="1">
        <v>24.46</v>
      </c>
      <c r="AB149" s="1">
        <v>53.92</v>
      </c>
      <c r="AC149" s="1">
        <v>89.587000000000003</v>
      </c>
      <c r="AD149" s="1">
        <v>0</v>
      </c>
      <c r="AE149" s="1">
        <v>0</v>
      </c>
      <c r="AF149" s="1">
        <v>21.429300000000001</v>
      </c>
      <c r="AG149" s="1">
        <v>0</v>
      </c>
      <c r="AI149" s="1">
        <v>719.04376999999999</v>
      </c>
      <c r="AJ149" s="103">
        <v>719.04376999999999</v>
      </c>
      <c r="AK149" s="39">
        <v>619.51</v>
      </c>
      <c r="AL149" s="1">
        <v>0</v>
      </c>
      <c r="AM149" s="1">
        <v>7.3040000000000003</v>
      </c>
      <c r="AN149" s="35">
        <v>0.86157481066834085</v>
      </c>
      <c r="AO149" s="1">
        <f t="shared" si="2"/>
        <v>0</v>
      </c>
    </row>
    <row r="150" spans="1:41" x14ac:dyDescent="0.25">
      <c r="A150" s="1" t="s">
        <v>234</v>
      </c>
      <c r="B150" s="43" t="s">
        <v>239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I150" s="1">
        <v>0</v>
      </c>
      <c r="AJ150" s="103">
        <v>0</v>
      </c>
      <c r="AK150" s="39" t="s">
        <v>48</v>
      </c>
      <c r="AL150" s="1">
        <v>0</v>
      </c>
      <c r="AM150" s="1">
        <v>0</v>
      </c>
      <c r="AN150" s="35" t="s">
        <v>48</v>
      </c>
      <c r="AO150" s="1">
        <f t="shared" si="2"/>
        <v>0</v>
      </c>
    </row>
    <row r="151" spans="1:41" x14ac:dyDescent="0.25">
      <c r="A151" s="1" t="s">
        <v>234</v>
      </c>
      <c r="B151" s="43" t="s">
        <v>240</v>
      </c>
      <c r="C151" s="1">
        <v>0</v>
      </c>
      <c r="D151" s="1">
        <v>0.12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3.28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0.05</v>
      </c>
      <c r="AG151" s="1">
        <v>0</v>
      </c>
      <c r="AI151" s="1">
        <v>3.4499999999999997</v>
      </c>
      <c r="AJ151" s="103">
        <v>3.4499999999999997</v>
      </c>
      <c r="AK151" s="39">
        <v>2.91</v>
      </c>
      <c r="AL151" s="1">
        <v>0</v>
      </c>
      <c r="AM151" s="1">
        <v>0</v>
      </c>
      <c r="AN151" s="35">
        <v>0.84347826086956534</v>
      </c>
      <c r="AO151" s="1">
        <f t="shared" si="2"/>
        <v>0</v>
      </c>
    </row>
    <row r="152" spans="1:41" x14ac:dyDescent="0.25">
      <c r="A152" s="1" t="s">
        <v>241</v>
      </c>
      <c r="B152" s="43" t="s">
        <v>242</v>
      </c>
      <c r="C152" s="1">
        <v>0</v>
      </c>
      <c r="D152" s="1">
        <v>0.95</v>
      </c>
      <c r="E152" s="1">
        <v>0</v>
      </c>
      <c r="F152" s="1">
        <v>0.28000000000000003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45.693899999999999</v>
      </c>
      <c r="N152" s="1">
        <v>135.07599999999999</v>
      </c>
      <c r="O152" s="1">
        <v>7.9351399999999996</v>
      </c>
      <c r="P152" s="1">
        <v>2.1843900000000001</v>
      </c>
      <c r="Q152" s="1">
        <v>0</v>
      </c>
      <c r="R152" s="1">
        <v>0.02</v>
      </c>
      <c r="S152" s="1">
        <v>0</v>
      </c>
      <c r="T152" s="1">
        <v>79.7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85.4</v>
      </c>
      <c r="AD152" s="1">
        <v>0</v>
      </c>
      <c r="AE152" s="1">
        <v>0</v>
      </c>
      <c r="AF152" s="1">
        <v>14.321899999999999</v>
      </c>
      <c r="AG152" s="1">
        <v>0</v>
      </c>
      <c r="AI152" s="1">
        <v>371.56133</v>
      </c>
      <c r="AJ152" s="103">
        <v>371.56133</v>
      </c>
      <c r="AK152" s="39">
        <v>347</v>
      </c>
      <c r="AL152" s="1">
        <v>0</v>
      </c>
      <c r="AM152" s="1">
        <v>0</v>
      </c>
      <c r="AN152" s="35">
        <v>0.93389696931055766</v>
      </c>
      <c r="AO152" s="1">
        <f t="shared" si="2"/>
        <v>0</v>
      </c>
    </row>
    <row r="153" spans="1:41" x14ac:dyDescent="0.25">
      <c r="A153" s="1" t="s">
        <v>243</v>
      </c>
      <c r="B153" s="43" t="s">
        <v>244</v>
      </c>
      <c r="C153" s="1">
        <v>0</v>
      </c>
      <c r="D153" s="1">
        <v>6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12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164.6</v>
      </c>
      <c r="AE153" s="1">
        <v>0</v>
      </c>
      <c r="AF153" s="1">
        <v>4.71</v>
      </c>
      <c r="AG153" s="1">
        <v>0</v>
      </c>
      <c r="AI153" s="1">
        <v>188.31</v>
      </c>
      <c r="AJ153" s="103">
        <v>188.31</v>
      </c>
      <c r="AK153" s="39">
        <v>157</v>
      </c>
      <c r="AL153" s="1">
        <v>0</v>
      </c>
      <c r="AM153" s="1">
        <v>0</v>
      </c>
      <c r="AN153" s="35">
        <v>0.83373161276618346</v>
      </c>
      <c r="AO153" s="1">
        <f t="shared" si="2"/>
        <v>0</v>
      </c>
    </row>
    <row r="154" spans="1:41" x14ac:dyDescent="0.25">
      <c r="A154" s="1" t="s">
        <v>245</v>
      </c>
      <c r="B154" s="43" t="s">
        <v>246</v>
      </c>
      <c r="C154" s="1">
        <v>0</v>
      </c>
      <c r="D154" s="1">
        <v>5.5570000000000004</v>
      </c>
      <c r="E154" s="1">
        <v>0</v>
      </c>
      <c r="F154" s="1">
        <v>3.4493399999999999</v>
      </c>
      <c r="G154" s="1">
        <v>0</v>
      </c>
      <c r="H154" s="1">
        <v>0</v>
      </c>
      <c r="I154" s="1">
        <v>151.15600000000001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334.96199999999999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12.766999999999999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129.095</v>
      </c>
      <c r="AD154" s="1">
        <v>7.9729999999999999</v>
      </c>
      <c r="AE154" s="1">
        <v>0</v>
      </c>
      <c r="AF154" s="1">
        <v>26.020900000000001</v>
      </c>
      <c r="AG154" s="1">
        <v>0</v>
      </c>
      <c r="AI154" s="1">
        <v>670.98023999999987</v>
      </c>
      <c r="AJ154" s="103">
        <v>670.98023999999987</v>
      </c>
      <c r="AK154" s="39">
        <v>544.4</v>
      </c>
      <c r="AL154" s="1">
        <v>54.646000000000001</v>
      </c>
      <c r="AM154" s="1">
        <v>0</v>
      </c>
      <c r="AN154" s="35">
        <v>0.81135027165628615</v>
      </c>
      <c r="AO154" s="1">
        <f t="shared" si="2"/>
        <v>0</v>
      </c>
    </row>
    <row r="155" spans="1:41" x14ac:dyDescent="0.25">
      <c r="A155" s="1" t="s">
        <v>247</v>
      </c>
      <c r="B155" s="43" t="s">
        <v>656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I155" s="1">
        <v>0</v>
      </c>
      <c r="AJ155" s="103">
        <v>0</v>
      </c>
      <c r="AK155" s="39" t="s">
        <v>48</v>
      </c>
      <c r="AL155" s="1">
        <v>0</v>
      </c>
      <c r="AM155" s="1">
        <v>0</v>
      </c>
      <c r="AN155" s="35" t="s">
        <v>48</v>
      </c>
      <c r="AO155" s="1">
        <f t="shared" si="2"/>
        <v>0</v>
      </c>
    </row>
    <row r="156" spans="1:41" x14ac:dyDescent="0.25">
      <c r="A156" s="1" t="s">
        <v>249</v>
      </c>
      <c r="B156" s="43" t="s">
        <v>250</v>
      </c>
      <c r="C156" s="1">
        <v>0</v>
      </c>
      <c r="D156" s="1">
        <v>0.3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0.65294099999999999</v>
      </c>
      <c r="K156" s="1">
        <v>0</v>
      </c>
      <c r="L156" s="1">
        <v>38.799999999999997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2.7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1.84</v>
      </c>
      <c r="AG156" s="1">
        <v>0</v>
      </c>
      <c r="AI156" s="1">
        <v>44.292941000000006</v>
      </c>
      <c r="AJ156" s="103">
        <v>44.292941000000006</v>
      </c>
      <c r="AK156" s="39">
        <v>35.1</v>
      </c>
      <c r="AL156" s="1">
        <v>0</v>
      </c>
      <c r="AM156" s="1">
        <v>0</v>
      </c>
      <c r="AN156" s="35">
        <v>0.79245132988572597</v>
      </c>
      <c r="AO156" s="1">
        <f t="shared" si="2"/>
        <v>0</v>
      </c>
    </row>
    <row r="157" spans="1:41" x14ac:dyDescent="0.25">
      <c r="A157" s="1" t="s">
        <v>251</v>
      </c>
      <c r="B157" s="43" t="s">
        <v>252</v>
      </c>
      <c r="C157" s="1">
        <v>0</v>
      </c>
      <c r="D157" s="1">
        <v>7.0000000000000001E-3</v>
      </c>
      <c r="E157" s="1">
        <v>0</v>
      </c>
      <c r="F157" s="1">
        <v>0</v>
      </c>
      <c r="G157" s="1">
        <v>50.271999999999998</v>
      </c>
      <c r="H157" s="1">
        <v>0</v>
      </c>
      <c r="I157" s="1">
        <v>0</v>
      </c>
      <c r="J157" s="1">
        <v>6.5819999999999999</v>
      </c>
      <c r="K157" s="1">
        <v>0</v>
      </c>
      <c r="L157" s="1">
        <v>111.846</v>
      </c>
      <c r="M157" s="1">
        <v>34.8474</v>
      </c>
      <c r="N157" s="1">
        <v>110</v>
      </c>
      <c r="O157" s="1">
        <v>23.146899999999999</v>
      </c>
      <c r="P157" s="1">
        <v>44.244599999999998</v>
      </c>
      <c r="Q157" s="1">
        <v>10</v>
      </c>
      <c r="R157" s="1">
        <v>8.9830000000000005</v>
      </c>
      <c r="S157" s="1">
        <v>0</v>
      </c>
      <c r="T157" s="1">
        <v>0</v>
      </c>
      <c r="U157" s="1">
        <v>0</v>
      </c>
      <c r="V157" s="1">
        <v>0</v>
      </c>
      <c r="W157" s="1">
        <v>77.472999999999999</v>
      </c>
      <c r="X157" s="1">
        <v>0</v>
      </c>
      <c r="Y157" s="1">
        <v>23.427</v>
      </c>
      <c r="Z157" s="1">
        <v>0</v>
      </c>
      <c r="AA157" s="1">
        <v>66.768000000000001</v>
      </c>
      <c r="AB157" s="1">
        <v>136.54599999999999</v>
      </c>
      <c r="AC157" s="1">
        <v>77.888000000000005</v>
      </c>
      <c r="AD157" s="1">
        <v>50.3</v>
      </c>
      <c r="AE157" s="1">
        <v>0</v>
      </c>
      <c r="AF157" s="1">
        <v>22.728999999999999</v>
      </c>
      <c r="AG157" s="1">
        <v>0</v>
      </c>
      <c r="AI157" s="1">
        <v>855.05990000000008</v>
      </c>
      <c r="AJ157" s="103">
        <v>855.05990000000008</v>
      </c>
      <c r="AK157" s="39">
        <v>788</v>
      </c>
      <c r="AL157" s="1">
        <v>0</v>
      </c>
      <c r="AM157" s="1">
        <v>29.753</v>
      </c>
      <c r="AN157" s="35">
        <v>0.92157286290703133</v>
      </c>
      <c r="AO157" s="1">
        <f t="shared" si="2"/>
        <v>0</v>
      </c>
    </row>
    <row r="158" spans="1:41" x14ac:dyDescent="0.25">
      <c r="A158" s="1" t="s">
        <v>251</v>
      </c>
      <c r="B158" s="43" t="s">
        <v>253</v>
      </c>
      <c r="C158" s="1">
        <v>0</v>
      </c>
      <c r="D158" s="1">
        <v>0</v>
      </c>
      <c r="E158" s="1">
        <v>0</v>
      </c>
      <c r="F158" s="1">
        <v>0</v>
      </c>
      <c r="G158" s="1">
        <v>2.3719999999999999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30.19</v>
      </c>
      <c r="R158" s="1">
        <v>3.2559999999999998</v>
      </c>
      <c r="S158" s="1">
        <v>13.311</v>
      </c>
      <c r="T158" s="1">
        <v>0</v>
      </c>
      <c r="U158" s="1">
        <v>0</v>
      </c>
      <c r="V158" s="1">
        <v>0</v>
      </c>
      <c r="W158" s="1">
        <v>13.398999999999999</v>
      </c>
      <c r="X158" s="1">
        <v>0</v>
      </c>
      <c r="Y158" s="1">
        <v>0</v>
      </c>
      <c r="Z158" s="1">
        <v>0.251</v>
      </c>
      <c r="AA158" s="1">
        <v>1.016</v>
      </c>
      <c r="AB158" s="1">
        <v>2.0430000000000001</v>
      </c>
      <c r="AC158" s="1">
        <v>3.27</v>
      </c>
      <c r="AD158" s="1">
        <v>0</v>
      </c>
      <c r="AE158" s="1">
        <v>0</v>
      </c>
      <c r="AF158" s="1">
        <v>1.5980000000000001</v>
      </c>
      <c r="AG158" s="1">
        <v>0</v>
      </c>
      <c r="AI158" s="1">
        <v>70.705999999999989</v>
      </c>
      <c r="AJ158" s="103">
        <v>70.705999999999989</v>
      </c>
      <c r="AK158" s="39">
        <v>50.2</v>
      </c>
      <c r="AL158" s="1">
        <v>0</v>
      </c>
      <c r="AM158" s="1">
        <v>0</v>
      </c>
      <c r="AN158" s="35">
        <v>0.70998217973015032</v>
      </c>
      <c r="AO158" s="1">
        <f t="shared" si="2"/>
        <v>0</v>
      </c>
    </row>
    <row r="159" spans="1:41" x14ac:dyDescent="0.25">
      <c r="A159" s="1" t="s">
        <v>254</v>
      </c>
      <c r="B159" s="43" t="s">
        <v>255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2.67</v>
      </c>
      <c r="AG159" s="1">
        <v>103</v>
      </c>
      <c r="AI159" s="1">
        <v>2.67</v>
      </c>
      <c r="AJ159" s="103">
        <v>105.67</v>
      </c>
      <c r="AK159" s="39">
        <v>89</v>
      </c>
      <c r="AL159" s="1">
        <v>0</v>
      </c>
      <c r="AM159" s="1">
        <v>0</v>
      </c>
      <c r="AN159" s="35">
        <v>0.84224472414119422</v>
      </c>
      <c r="AO159" s="1">
        <f t="shared" si="2"/>
        <v>-103</v>
      </c>
    </row>
    <row r="160" spans="1:41" x14ac:dyDescent="0.25">
      <c r="A160" s="1" t="s">
        <v>256</v>
      </c>
      <c r="B160" s="43" t="s">
        <v>657</v>
      </c>
      <c r="C160" s="1">
        <v>0</v>
      </c>
      <c r="D160" s="1">
        <v>1.9E-2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1.4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2.5999999999999999E-2</v>
      </c>
      <c r="AG160" s="1">
        <v>0</v>
      </c>
      <c r="AI160" s="1">
        <v>1.4449999999999998</v>
      </c>
      <c r="AJ160" s="103">
        <v>1.4449999999999998</v>
      </c>
      <c r="AK160" s="39">
        <v>1.1399999999999999</v>
      </c>
      <c r="AL160" s="1">
        <v>0</v>
      </c>
      <c r="AM160" s="1">
        <v>0</v>
      </c>
      <c r="AN160" s="35">
        <v>0.78892733564013839</v>
      </c>
      <c r="AO160" s="1">
        <f t="shared" si="2"/>
        <v>0</v>
      </c>
    </row>
    <row r="161" spans="1:41" x14ac:dyDescent="0.25">
      <c r="A161" s="1" t="s">
        <v>256</v>
      </c>
      <c r="B161" s="43" t="s">
        <v>658</v>
      </c>
      <c r="C161" s="1">
        <v>0</v>
      </c>
      <c r="D161" s="1">
        <v>0.02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0.92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3.2000000000000001E-2</v>
      </c>
      <c r="AG161" s="1">
        <v>0</v>
      </c>
      <c r="AI161" s="1">
        <v>0.97200000000000009</v>
      </c>
      <c r="AJ161" s="103">
        <v>0.97200000000000009</v>
      </c>
      <c r="AK161" s="39">
        <v>0.75600000000000001</v>
      </c>
      <c r="AL161" s="1">
        <v>0</v>
      </c>
      <c r="AM161" s="1">
        <v>0</v>
      </c>
      <c r="AN161" s="35">
        <v>0.77777777777777768</v>
      </c>
      <c r="AO161" s="1">
        <f t="shared" si="2"/>
        <v>0</v>
      </c>
    </row>
    <row r="162" spans="1:41" x14ac:dyDescent="0.25">
      <c r="A162" s="1" t="s">
        <v>256</v>
      </c>
      <c r="B162" s="43" t="s">
        <v>659</v>
      </c>
      <c r="C162" s="1">
        <v>0</v>
      </c>
      <c r="D162" s="1">
        <v>0.03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3.23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4.2999999999999997E-2</v>
      </c>
      <c r="AG162" s="1">
        <v>0</v>
      </c>
      <c r="AI162" s="1">
        <v>3.3029999999999999</v>
      </c>
      <c r="AJ162" s="103">
        <v>3.3029999999999999</v>
      </c>
      <c r="AK162" s="39">
        <v>2.76</v>
      </c>
      <c r="AL162" s="1">
        <v>0</v>
      </c>
      <c r="AM162" s="1">
        <v>0</v>
      </c>
      <c r="AN162" s="35">
        <v>0.83560399636693905</v>
      </c>
      <c r="AO162" s="1">
        <f t="shared" si="2"/>
        <v>0</v>
      </c>
    </row>
    <row r="163" spans="1:41" x14ac:dyDescent="0.25">
      <c r="A163" s="1" t="s">
        <v>256</v>
      </c>
      <c r="B163" s="43" t="s">
        <v>260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22.9422</v>
      </c>
      <c r="N163" s="1">
        <v>38.262999999999998</v>
      </c>
      <c r="O163" s="1">
        <v>0</v>
      </c>
      <c r="P163" s="1">
        <v>15.3985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0.71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4.17</v>
      </c>
      <c r="AG163" s="1">
        <v>27.04</v>
      </c>
      <c r="AI163" s="1">
        <v>81.483699999999999</v>
      </c>
      <c r="AJ163" s="103">
        <v>108.52369999999999</v>
      </c>
      <c r="AK163" s="39">
        <v>107</v>
      </c>
      <c r="AL163" s="1">
        <v>0</v>
      </c>
      <c r="AM163" s="1">
        <v>0</v>
      </c>
      <c r="AN163" s="35">
        <v>0.98595974888434512</v>
      </c>
      <c r="AO163" s="1">
        <f t="shared" si="2"/>
        <v>-27.039999999999992</v>
      </c>
    </row>
    <row r="164" spans="1:41" x14ac:dyDescent="0.25">
      <c r="A164" s="1" t="s">
        <v>261</v>
      </c>
      <c r="B164" s="43" t="s">
        <v>262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15.999000000000001</v>
      </c>
      <c r="S164" s="1">
        <v>0</v>
      </c>
      <c r="T164" s="1">
        <v>0</v>
      </c>
      <c r="U164" s="1">
        <v>0</v>
      </c>
      <c r="V164" s="1">
        <v>0</v>
      </c>
      <c r="W164" s="1">
        <v>0.26400000000000001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0.38643</v>
      </c>
      <c r="AG164" s="1">
        <v>0</v>
      </c>
      <c r="AI164" s="1">
        <v>16.649430000000002</v>
      </c>
      <c r="AJ164" s="103">
        <v>16.649430000000002</v>
      </c>
      <c r="AK164" s="39">
        <v>12.881</v>
      </c>
      <c r="AL164" s="1">
        <v>0</v>
      </c>
      <c r="AM164" s="1">
        <v>0</v>
      </c>
      <c r="AN164" s="35">
        <v>0.77366011929537515</v>
      </c>
      <c r="AO164" s="1">
        <f t="shared" si="2"/>
        <v>0</v>
      </c>
    </row>
    <row r="165" spans="1:41" x14ac:dyDescent="0.25">
      <c r="A165" s="1" t="s">
        <v>261</v>
      </c>
      <c r="B165" s="43" t="s">
        <v>263</v>
      </c>
      <c r="C165" s="1">
        <v>0</v>
      </c>
      <c r="D165" s="1">
        <v>4.0000000000000001E-3</v>
      </c>
      <c r="E165" s="1">
        <v>0</v>
      </c>
      <c r="F165" s="1">
        <v>0</v>
      </c>
      <c r="G165" s="1">
        <v>0</v>
      </c>
      <c r="H165" s="1">
        <v>0</v>
      </c>
      <c r="I165" s="1">
        <v>80.912899999999993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9.5050000000000008</v>
      </c>
      <c r="S165" s="1">
        <v>0</v>
      </c>
      <c r="T165" s="1">
        <v>0</v>
      </c>
      <c r="U165" s="1">
        <v>0</v>
      </c>
      <c r="V165" s="1">
        <v>0</v>
      </c>
      <c r="W165" s="1">
        <v>0.94399999999999995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134.286</v>
      </c>
      <c r="AE165" s="1">
        <v>0</v>
      </c>
      <c r="AF165" s="1">
        <v>5.54697</v>
      </c>
      <c r="AG165" s="1">
        <v>0</v>
      </c>
      <c r="AI165" s="1">
        <v>231.19887</v>
      </c>
      <c r="AJ165" s="103">
        <v>231.19887</v>
      </c>
      <c r="AK165" s="39">
        <v>184.899</v>
      </c>
      <c r="AL165" s="1">
        <v>0</v>
      </c>
      <c r="AM165" s="1">
        <v>0</v>
      </c>
      <c r="AN165" s="35">
        <v>0.79974006793372299</v>
      </c>
      <c r="AO165" s="1">
        <f t="shared" si="2"/>
        <v>0</v>
      </c>
    </row>
    <row r="166" spans="1:41" x14ac:dyDescent="0.25">
      <c r="A166" s="1" t="s">
        <v>264</v>
      </c>
      <c r="B166" s="43" t="s">
        <v>265</v>
      </c>
      <c r="C166" s="1">
        <v>0</v>
      </c>
      <c r="D166" s="1">
        <v>1.02261</v>
      </c>
      <c r="E166" s="1">
        <v>0</v>
      </c>
      <c r="F166" s="1">
        <v>0</v>
      </c>
      <c r="G166" s="1">
        <v>3.5139999999999998</v>
      </c>
      <c r="H166" s="1">
        <v>0</v>
      </c>
      <c r="I166" s="1">
        <v>85.044799999999995</v>
      </c>
      <c r="J166" s="1">
        <v>11.659000000000001</v>
      </c>
      <c r="K166" s="1">
        <v>0</v>
      </c>
      <c r="L166" s="1">
        <v>32.310499999999998</v>
      </c>
      <c r="M166" s="1">
        <v>0</v>
      </c>
      <c r="N166" s="1">
        <v>0</v>
      </c>
      <c r="O166" s="1">
        <v>0</v>
      </c>
      <c r="P166" s="1">
        <v>43.622999999999998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18.18</v>
      </c>
      <c r="AD166" s="1">
        <v>57.134999999999998</v>
      </c>
      <c r="AE166" s="1">
        <v>0</v>
      </c>
      <c r="AF166" s="1">
        <v>6.6159600000000003</v>
      </c>
      <c r="AG166" s="1">
        <v>42.542000000000002</v>
      </c>
      <c r="AI166" s="1">
        <v>259.10486999999995</v>
      </c>
      <c r="AJ166" s="103">
        <v>301.64686999999992</v>
      </c>
      <c r="AK166" s="39">
        <v>242</v>
      </c>
      <c r="AL166" s="1">
        <v>32.015999999999998</v>
      </c>
      <c r="AM166" s="1">
        <v>0</v>
      </c>
      <c r="AN166" s="35">
        <v>0.80226259267997735</v>
      </c>
      <c r="AO166" s="1">
        <f t="shared" si="2"/>
        <v>-42.541999999999973</v>
      </c>
    </row>
    <row r="167" spans="1:41" x14ac:dyDescent="0.25">
      <c r="A167" s="1" t="s">
        <v>266</v>
      </c>
      <c r="B167" s="43" t="s">
        <v>267</v>
      </c>
      <c r="C167" s="1">
        <v>0</v>
      </c>
      <c r="D167" s="1">
        <v>1.4179999999999999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8.5060000000000002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0.16400000000000001</v>
      </c>
      <c r="AG167" s="1">
        <v>0</v>
      </c>
      <c r="AI167" s="1">
        <v>10.087999999999999</v>
      </c>
      <c r="AJ167" s="103">
        <v>10.087999999999999</v>
      </c>
      <c r="AK167" s="39">
        <v>8.1340000000000003</v>
      </c>
      <c r="AL167" s="1">
        <v>0</v>
      </c>
      <c r="AM167" s="1">
        <v>0</v>
      </c>
      <c r="AN167" s="35">
        <v>0.80630452022204613</v>
      </c>
      <c r="AO167" s="1">
        <f t="shared" si="2"/>
        <v>0</v>
      </c>
    </row>
    <row r="168" spans="1:41" x14ac:dyDescent="0.25">
      <c r="A168" s="1" t="s">
        <v>266</v>
      </c>
      <c r="B168" s="43" t="s">
        <v>268</v>
      </c>
      <c r="C168" s="1">
        <v>0</v>
      </c>
      <c r="D168" s="1">
        <v>0.30399999999999999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8.9740000000000002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0.16300000000000001</v>
      </c>
      <c r="AG168" s="1">
        <v>0</v>
      </c>
      <c r="AI168" s="1">
        <v>9.4410000000000007</v>
      </c>
      <c r="AJ168" s="103">
        <v>9.4410000000000007</v>
      </c>
      <c r="AK168" s="39">
        <v>6.7670000000000003</v>
      </c>
      <c r="AL168" s="1">
        <v>0</v>
      </c>
      <c r="AM168" s="1">
        <v>0</v>
      </c>
      <c r="AN168" s="35">
        <v>0.71676729160046604</v>
      </c>
      <c r="AO168" s="1">
        <f t="shared" si="2"/>
        <v>0</v>
      </c>
    </row>
    <row r="169" spans="1:41" x14ac:dyDescent="0.25">
      <c r="A169" s="1" t="s">
        <v>266</v>
      </c>
      <c r="B169" s="43" t="s">
        <v>269</v>
      </c>
      <c r="C169" s="1">
        <v>0</v>
      </c>
      <c r="D169" s="1">
        <v>0.23599999999999999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0.92300000000000004</v>
      </c>
      <c r="P169" s="1">
        <v>10.163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3.2959999999999998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0.222</v>
      </c>
      <c r="AG169" s="1">
        <v>0</v>
      </c>
      <c r="AI169" s="1">
        <v>14.84</v>
      </c>
      <c r="AJ169" s="103">
        <v>14.84</v>
      </c>
      <c r="AK169" s="39">
        <v>10.448</v>
      </c>
      <c r="AL169" s="1">
        <v>0</v>
      </c>
      <c r="AM169" s="1">
        <v>0</v>
      </c>
      <c r="AN169" s="35">
        <v>0.7040431266846362</v>
      </c>
      <c r="AO169" s="1">
        <f t="shared" si="2"/>
        <v>0</v>
      </c>
    </row>
    <row r="170" spans="1:41" x14ac:dyDescent="0.25">
      <c r="A170" s="1" t="s">
        <v>266</v>
      </c>
      <c r="B170" s="43" t="s">
        <v>270</v>
      </c>
      <c r="C170" s="1">
        <v>0</v>
      </c>
      <c r="D170" s="1">
        <v>0.48199999999999998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7.9370000000000003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0.18</v>
      </c>
      <c r="AG170" s="1">
        <v>0</v>
      </c>
      <c r="AI170" s="1">
        <v>8.5990000000000002</v>
      </c>
      <c r="AJ170" s="103">
        <v>8.5990000000000002</v>
      </c>
      <c r="AK170" s="39">
        <v>6.5030000000000001</v>
      </c>
      <c r="AL170" s="1">
        <v>0</v>
      </c>
      <c r="AM170" s="1">
        <v>0</v>
      </c>
      <c r="AN170" s="35">
        <v>0.75625072682870098</v>
      </c>
      <c r="AO170" s="1">
        <f t="shared" si="2"/>
        <v>0</v>
      </c>
    </row>
    <row r="171" spans="1:41" x14ac:dyDescent="0.25">
      <c r="A171" s="1" t="s">
        <v>266</v>
      </c>
      <c r="B171" s="43" t="s">
        <v>271</v>
      </c>
      <c r="C171" s="1">
        <v>0</v>
      </c>
      <c r="D171" s="1">
        <v>3.2000000000000001E-2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0.442</v>
      </c>
      <c r="Q171" s="1">
        <v>0</v>
      </c>
      <c r="R171" s="1">
        <v>3.141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11.115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0.30299999999999999</v>
      </c>
      <c r="AG171" s="1">
        <v>0</v>
      </c>
      <c r="AI171" s="1">
        <v>15.033000000000001</v>
      </c>
      <c r="AJ171" s="103">
        <v>15.033000000000001</v>
      </c>
      <c r="AK171" s="39">
        <v>11.792999999999999</v>
      </c>
      <c r="AL171" s="1">
        <v>0</v>
      </c>
      <c r="AM171" s="1">
        <v>0</v>
      </c>
      <c r="AN171" s="35">
        <v>0.78447415685491906</v>
      </c>
      <c r="AO171" s="1">
        <f t="shared" si="2"/>
        <v>0</v>
      </c>
    </row>
    <row r="172" spans="1:41" x14ac:dyDescent="0.25">
      <c r="A172" s="1" t="s">
        <v>266</v>
      </c>
      <c r="B172" s="43" t="s">
        <v>272</v>
      </c>
      <c r="C172" s="1">
        <v>0</v>
      </c>
      <c r="D172" s="1">
        <v>0.11700000000000001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6.069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24.568999999999999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0.5</v>
      </c>
      <c r="AG172" s="1">
        <v>0</v>
      </c>
      <c r="AI172" s="1">
        <v>31.254999999999999</v>
      </c>
      <c r="AJ172" s="103">
        <v>31.254999999999999</v>
      </c>
      <c r="AK172" s="39">
        <v>24.687000000000001</v>
      </c>
      <c r="AL172" s="1">
        <v>0</v>
      </c>
      <c r="AM172" s="1">
        <v>0</v>
      </c>
      <c r="AN172" s="35">
        <v>0.78985762278035521</v>
      </c>
      <c r="AO172" s="1">
        <f t="shared" si="2"/>
        <v>0</v>
      </c>
    </row>
    <row r="173" spans="1:41" x14ac:dyDescent="0.25">
      <c r="A173" s="1" t="s">
        <v>266</v>
      </c>
      <c r="B173" s="43" t="s">
        <v>273</v>
      </c>
      <c r="C173" s="1">
        <v>0</v>
      </c>
      <c r="D173" s="1">
        <v>0.18099999999999999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15.598000000000001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0.28799999999999998</v>
      </c>
      <c r="AG173" s="1">
        <v>0</v>
      </c>
      <c r="AI173" s="1">
        <v>16.067</v>
      </c>
      <c r="AJ173" s="103">
        <v>16.067</v>
      </c>
      <c r="AK173" s="39">
        <v>11.433</v>
      </c>
      <c r="AL173" s="1">
        <v>0</v>
      </c>
      <c r="AM173" s="1">
        <v>0</v>
      </c>
      <c r="AN173" s="35">
        <v>0.71158274724590775</v>
      </c>
      <c r="AO173" s="1">
        <f t="shared" si="2"/>
        <v>0</v>
      </c>
    </row>
    <row r="174" spans="1:41" x14ac:dyDescent="0.25">
      <c r="A174" s="1" t="s">
        <v>266</v>
      </c>
      <c r="B174" s="43" t="s">
        <v>274</v>
      </c>
      <c r="C174" s="1">
        <v>0</v>
      </c>
      <c r="D174" s="1">
        <v>2.4E-2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7.2329999999999997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0.14000000000000001</v>
      </c>
      <c r="AG174" s="1">
        <v>0</v>
      </c>
      <c r="AI174" s="1">
        <v>7.3969999999999994</v>
      </c>
      <c r="AJ174" s="103">
        <v>7.3969999999999994</v>
      </c>
      <c r="AK174" s="39">
        <v>5.05</v>
      </c>
      <c r="AL174" s="1">
        <v>0</v>
      </c>
      <c r="AM174" s="1">
        <v>0</v>
      </c>
      <c r="AN174" s="35">
        <v>0.68270920643504129</v>
      </c>
      <c r="AO174" s="1">
        <f t="shared" si="2"/>
        <v>0</v>
      </c>
    </row>
    <row r="175" spans="1:41" x14ac:dyDescent="0.25">
      <c r="A175" s="1" t="s">
        <v>275</v>
      </c>
      <c r="B175" s="43" t="s">
        <v>276</v>
      </c>
      <c r="C175" s="1">
        <v>0</v>
      </c>
      <c r="D175" s="1">
        <v>0.13100000000000001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1.72</v>
      </c>
      <c r="S175" s="1">
        <v>28.7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0.42799999999999999</v>
      </c>
      <c r="AG175" s="1">
        <v>0</v>
      </c>
      <c r="AI175" s="1">
        <v>30.978999999999999</v>
      </c>
      <c r="AJ175" s="103">
        <v>30.978999999999999</v>
      </c>
      <c r="AK175" s="39">
        <v>27.425999999999998</v>
      </c>
      <c r="AL175" s="1">
        <v>0</v>
      </c>
      <c r="AM175" s="1">
        <v>0</v>
      </c>
      <c r="AN175" s="35">
        <v>0.88530940314406525</v>
      </c>
      <c r="AO175" s="1">
        <f t="shared" si="2"/>
        <v>0</v>
      </c>
    </row>
    <row r="176" spans="1:41" x14ac:dyDescent="0.25">
      <c r="A176" s="1" t="s">
        <v>277</v>
      </c>
      <c r="B176" s="43" t="s">
        <v>278</v>
      </c>
      <c r="C176" s="1">
        <v>0</v>
      </c>
      <c r="D176" s="1">
        <v>0.190805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9.3494299999999999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0.23100000000000001</v>
      </c>
      <c r="AG176" s="1">
        <v>0</v>
      </c>
      <c r="AI176" s="1">
        <v>9.771234999999999</v>
      </c>
      <c r="AJ176" s="103">
        <v>9.771234999999999</v>
      </c>
      <c r="AK176" s="39">
        <v>7.7</v>
      </c>
      <c r="AL176" s="1">
        <v>0</v>
      </c>
      <c r="AM176" s="1">
        <v>0</v>
      </c>
      <c r="AN176" s="35">
        <v>0.78802730668129473</v>
      </c>
      <c r="AO176" s="1">
        <f t="shared" si="2"/>
        <v>0</v>
      </c>
    </row>
    <row r="177" spans="1:41" x14ac:dyDescent="0.25">
      <c r="A177" s="1" t="s">
        <v>277</v>
      </c>
      <c r="B177" s="43" t="s">
        <v>279</v>
      </c>
      <c r="C177" s="1">
        <v>0</v>
      </c>
      <c r="D177" s="1">
        <v>0.09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2.21</v>
      </c>
      <c r="S177" s="1">
        <v>8.74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0.13</v>
      </c>
      <c r="AG177" s="1">
        <v>0</v>
      </c>
      <c r="AI177" s="1">
        <v>11.17</v>
      </c>
      <c r="AJ177" s="103">
        <v>11.17</v>
      </c>
      <c r="AK177" s="39">
        <v>9</v>
      </c>
      <c r="AL177" s="1">
        <v>0</v>
      </c>
      <c r="AM177" s="1">
        <v>0</v>
      </c>
      <c r="AN177" s="35">
        <v>0.80572963294538946</v>
      </c>
      <c r="AO177" s="1">
        <f t="shared" si="2"/>
        <v>0</v>
      </c>
    </row>
    <row r="178" spans="1:41" x14ac:dyDescent="0.25">
      <c r="A178" s="1" t="s">
        <v>277</v>
      </c>
      <c r="B178" s="43" t="s">
        <v>280</v>
      </c>
      <c r="C178" s="1">
        <v>0</v>
      </c>
      <c r="D178" s="1">
        <v>9.6000000000000002E-2</v>
      </c>
      <c r="E178" s="1">
        <v>0</v>
      </c>
      <c r="F178" s="1">
        <v>0</v>
      </c>
      <c r="G178" s="1">
        <v>0.78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22.18</v>
      </c>
      <c r="Q178" s="1">
        <v>0</v>
      </c>
      <c r="R178" s="1">
        <v>8.11</v>
      </c>
      <c r="S178" s="1">
        <v>0</v>
      </c>
      <c r="T178" s="1">
        <v>0</v>
      </c>
      <c r="U178" s="1">
        <v>0</v>
      </c>
      <c r="V178" s="1">
        <v>0</v>
      </c>
      <c r="W178" s="1">
        <v>1.59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0.52400000000000002</v>
      </c>
      <c r="AG178" s="1">
        <v>0</v>
      </c>
      <c r="AI178" s="1">
        <v>33.28</v>
      </c>
      <c r="AJ178" s="103">
        <v>33.28</v>
      </c>
      <c r="AK178" s="39">
        <v>27</v>
      </c>
      <c r="AL178" s="1">
        <v>0</v>
      </c>
      <c r="AM178" s="1">
        <v>0</v>
      </c>
      <c r="AN178" s="35">
        <v>0.81129807692307687</v>
      </c>
      <c r="AO178" s="1">
        <f t="shared" si="2"/>
        <v>0</v>
      </c>
    </row>
    <row r="179" spans="1:41" x14ac:dyDescent="0.25">
      <c r="A179" s="1" t="s">
        <v>277</v>
      </c>
      <c r="B179" s="43" t="s">
        <v>281</v>
      </c>
      <c r="C179" s="1">
        <v>0</v>
      </c>
      <c r="D179" s="1">
        <v>0.02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1.58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1.2999999999999999E-2</v>
      </c>
      <c r="AG179" s="1">
        <v>0</v>
      </c>
      <c r="AI179" s="1">
        <v>1.613</v>
      </c>
      <c r="AJ179" s="103">
        <v>1.613</v>
      </c>
      <c r="AK179" s="39">
        <v>1.4</v>
      </c>
      <c r="AL179" s="1">
        <v>0</v>
      </c>
      <c r="AM179" s="1">
        <v>0</v>
      </c>
      <c r="AN179" s="35">
        <v>0.86794792312461244</v>
      </c>
      <c r="AO179" s="1">
        <f t="shared" si="2"/>
        <v>0</v>
      </c>
    </row>
    <row r="180" spans="1:41" x14ac:dyDescent="0.25">
      <c r="A180" s="1" t="s">
        <v>282</v>
      </c>
      <c r="B180" s="43" t="s">
        <v>283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I180" s="1">
        <v>0</v>
      </c>
      <c r="AJ180" s="103">
        <v>0</v>
      </c>
      <c r="AK180" s="39" t="s">
        <v>48</v>
      </c>
      <c r="AL180" s="1">
        <v>0</v>
      </c>
      <c r="AM180" s="1">
        <v>0</v>
      </c>
      <c r="AN180" s="35" t="s">
        <v>48</v>
      </c>
      <c r="AO180" s="1">
        <f t="shared" si="2"/>
        <v>0</v>
      </c>
    </row>
    <row r="181" spans="1:41" x14ac:dyDescent="0.25">
      <c r="A181" s="1" t="s">
        <v>284</v>
      </c>
      <c r="B181" s="43" t="s">
        <v>285</v>
      </c>
      <c r="C181" s="1">
        <v>0</v>
      </c>
      <c r="D181" s="1">
        <v>0.312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51.511000000000003</v>
      </c>
      <c r="AE181" s="1">
        <v>0</v>
      </c>
      <c r="AF181" s="1">
        <v>1.1859999999999999</v>
      </c>
      <c r="AG181" s="1">
        <v>0</v>
      </c>
      <c r="AI181" s="1">
        <v>53.009</v>
      </c>
      <c r="AJ181" s="103">
        <v>53.009</v>
      </c>
      <c r="AK181" s="39">
        <v>39.554000000000002</v>
      </c>
      <c r="AL181" s="1">
        <v>0</v>
      </c>
      <c r="AM181" s="1">
        <v>0</v>
      </c>
      <c r="AN181" s="35">
        <v>0.74617517779999631</v>
      </c>
      <c r="AO181" s="1">
        <f t="shared" si="2"/>
        <v>0</v>
      </c>
    </row>
    <row r="182" spans="1:41" x14ac:dyDescent="0.25">
      <c r="A182" s="1" t="s">
        <v>286</v>
      </c>
      <c r="B182" s="43" t="s">
        <v>287</v>
      </c>
      <c r="C182" s="1">
        <v>0</v>
      </c>
      <c r="D182" s="1">
        <v>1.71</v>
      </c>
      <c r="E182" s="1">
        <v>0.89</v>
      </c>
      <c r="F182" s="1">
        <v>0</v>
      </c>
      <c r="G182" s="1">
        <v>0</v>
      </c>
      <c r="H182" s="1">
        <v>0</v>
      </c>
      <c r="I182" s="1">
        <v>325.29599999999999</v>
      </c>
      <c r="J182" s="1">
        <v>0</v>
      </c>
      <c r="K182" s="1">
        <v>0</v>
      </c>
      <c r="L182" s="1">
        <v>3.4510000000000001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6.7480000000000002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8.5640000000000001</v>
      </c>
      <c r="AE182" s="1">
        <v>0</v>
      </c>
      <c r="AF182" s="1">
        <v>12.6836</v>
      </c>
      <c r="AG182" s="1">
        <v>0</v>
      </c>
      <c r="AI182" s="1">
        <v>359.34260000000006</v>
      </c>
      <c r="AJ182" s="103">
        <v>359.34260000000006</v>
      </c>
      <c r="AK182" s="39">
        <v>276.94</v>
      </c>
      <c r="AL182" s="1">
        <v>0</v>
      </c>
      <c r="AM182" s="1">
        <v>0</v>
      </c>
      <c r="AN182" s="35">
        <v>0.77068513446499232</v>
      </c>
      <c r="AO182" s="1">
        <f t="shared" si="2"/>
        <v>0</v>
      </c>
    </row>
    <row r="183" spans="1:41" x14ac:dyDescent="0.25">
      <c r="A183" s="1" t="s">
        <v>288</v>
      </c>
      <c r="B183" s="43" t="s">
        <v>289</v>
      </c>
      <c r="C183" s="1">
        <v>0</v>
      </c>
      <c r="D183" s="1">
        <v>7.5999999999999998E-2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13.918799999999999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2.5000000000000001E-2</v>
      </c>
      <c r="AG183" s="1">
        <v>0</v>
      </c>
      <c r="AI183" s="1">
        <v>14.0198</v>
      </c>
      <c r="AJ183" s="103">
        <v>14.0198</v>
      </c>
      <c r="AK183" s="39">
        <v>10.331</v>
      </c>
      <c r="AL183" s="1">
        <v>0</v>
      </c>
      <c r="AM183" s="1">
        <v>0</v>
      </c>
      <c r="AN183" s="35">
        <v>0.73688640351502865</v>
      </c>
      <c r="AO183" s="1">
        <f t="shared" si="2"/>
        <v>0</v>
      </c>
    </row>
    <row r="184" spans="1:41" x14ac:dyDescent="0.25">
      <c r="A184" s="1" t="s">
        <v>290</v>
      </c>
      <c r="B184" s="43" t="s">
        <v>291</v>
      </c>
      <c r="C184" s="1">
        <v>0</v>
      </c>
      <c r="D184" s="1">
        <v>0.44500000000000001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16.600000000000001</v>
      </c>
      <c r="AE184" s="1">
        <v>0</v>
      </c>
      <c r="AF184" s="1">
        <v>0.08</v>
      </c>
      <c r="AG184" s="1">
        <v>0</v>
      </c>
      <c r="AI184" s="1">
        <v>17.125</v>
      </c>
      <c r="AJ184" s="103">
        <v>17.125</v>
      </c>
      <c r="AK184" s="39">
        <v>13.4</v>
      </c>
      <c r="AL184" s="1">
        <v>0</v>
      </c>
      <c r="AM184" s="1">
        <v>0</v>
      </c>
      <c r="AN184" s="35">
        <v>0.7824817518248175</v>
      </c>
      <c r="AO184" s="1">
        <f t="shared" si="2"/>
        <v>0</v>
      </c>
    </row>
    <row r="185" spans="1:41" x14ac:dyDescent="0.25">
      <c r="A185" s="1" t="s">
        <v>290</v>
      </c>
      <c r="B185" s="43" t="s">
        <v>292</v>
      </c>
      <c r="C185" s="1">
        <v>0</v>
      </c>
      <c r="D185" s="1">
        <v>2.3570000000000002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3.1080000000000001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75.953000000000003</v>
      </c>
      <c r="AE185" s="1">
        <v>0</v>
      </c>
      <c r="AF185" s="1">
        <v>1.3</v>
      </c>
      <c r="AG185" s="1">
        <v>0</v>
      </c>
      <c r="AI185" s="1">
        <v>82.718000000000004</v>
      </c>
      <c r="AJ185" s="103">
        <v>82.718000000000004</v>
      </c>
      <c r="AK185" s="39">
        <v>81</v>
      </c>
      <c r="AL185" s="1">
        <v>0</v>
      </c>
      <c r="AM185" s="1">
        <v>0</v>
      </c>
      <c r="AN185" s="35">
        <v>0.97923063903866148</v>
      </c>
      <c r="AO185" s="1">
        <f t="shared" si="2"/>
        <v>0</v>
      </c>
    </row>
    <row r="186" spans="1:41" x14ac:dyDescent="0.25">
      <c r="A186" s="1" t="s">
        <v>290</v>
      </c>
      <c r="B186" s="43" t="s">
        <v>674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I186" s="1">
        <v>0</v>
      </c>
      <c r="AJ186" s="103">
        <v>0</v>
      </c>
      <c r="AK186" s="39" t="s">
        <v>48</v>
      </c>
      <c r="AL186" s="1">
        <v>0</v>
      </c>
      <c r="AM186" s="1">
        <v>0</v>
      </c>
      <c r="AN186" s="35" t="s">
        <v>48</v>
      </c>
      <c r="AO186" s="1">
        <f t="shared" si="2"/>
        <v>0</v>
      </c>
    </row>
    <row r="187" spans="1:41" x14ac:dyDescent="0.25">
      <c r="A187" s="1" t="s">
        <v>290</v>
      </c>
      <c r="B187" s="43" t="s">
        <v>294</v>
      </c>
      <c r="C187" s="1">
        <v>0</v>
      </c>
      <c r="D187" s="1">
        <v>0.32700000000000001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3.7930000000000001</v>
      </c>
      <c r="AE187" s="1">
        <v>0</v>
      </c>
      <c r="AF187" s="1">
        <v>3.356E-2</v>
      </c>
      <c r="AG187" s="1">
        <v>0</v>
      </c>
      <c r="AI187" s="1">
        <v>4.1535599999999997</v>
      </c>
      <c r="AJ187" s="103">
        <v>4.1535599999999997</v>
      </c>
      <c r="AK187" s="39">
        <v>3.319</v>
      </c>
      <c r="AL187" s="1">
        <v>0</v>
      </c>
      <c r="AM187" s="1">
        <v>0</v>
      </c>
      <c r="AN187" s="35">
        <v>0.79907356580860756</v>
      </c>
      <c r="AO187" s="1">
        <f t="shared" si="2"/>
        <v>0</v>
      </c>
    </row>
    <row r="188" spans="1:41" x14ac:dyDescent="0.25">
      <c r="A188" s="1" t="s">
        <v>295</v>
      </c>
      <c r="B188" s="43" t="s">
        <v>296</v>
      </c>
      <c r="C188" s="1">
        <v>0</v>
      </c>
      <c r="D188" s="1">
        <v>0.78614099999999998</v>
      </c>
      <c r="E188" s="1">
        <v>0</v>
      </c>
      <c r="F188" s="1">
        <v>0</v>
      </c>
      <c r="G188" s="1">
        <v>0</v>
      </c>
      <c r="H188" s="1">
        <v>0.24</v>
      </c>
      <c r="I188" s="1">
        <v>113.13200000000001</v>
      </c>
      <c r="J188" s="1">
        <v>0</v>
      </c>
      <c r="K188" s="1">
        <v>0</v>
      </c>
      <c r="L188" s="1">
        <v>15.2608</v>
      </c>
      <c r="M188" s="1">
        <v>0</v>
      </c>
      <c r="N188" s="1">
        <v>11.2</v>
      </c>
      <c r="O188" s="1">
        <v>0</v>
      </c>
      <c r="P188" s="1">
        <v>0</v>
      </c>
      <c r="Q188" s="1">
        <v>0</v>
      </c>
      <c r="R188" s="1">
        <v>5.9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24.265499999999999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6</v>
      </c>
      <c r="AG188" s="1">
        <v>0</v>
      </c>
      <c r="AI188" s="1">
        <v>176.78444099999999</v>
      </c>
      <c r="AJ188" s="103">
        <v>176.78444099999999</v>
      </c>
      <c r="AK188" s="39">
        <v>128.9</v>
      </c>
      <c r="AL188" s="1">
        <v>0</v>
      </c>
      <c r="AM188" s="1">
        <v>0</v>
      </c>
      <c r="AN188" s="35">
        <v>0.72913656468218269</v>
      </c>
      <c r="AO188" s="1">
        <f t="shared" si="2"/>
        <v>0</v>
      </c>
    </row>
    <row r="189" spans="1:41" x14ac:dyDescent="0.25">
      <c r="A189" s="1" t="s">
        <v>297</v>
      </c>
      <c r="B189" s="43" t="s">
        <v>298</v>
      </c>
      <c r="C189" s="1">
        <v>0</v>
      </c>
      <c r="D189" s="1">
        <v>0.04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8.5</v>
      </c>
      <c r="R189" s="1">
        <v>1.5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0.14099999999999999</v>
      </c>
      <c r="AG189" s="1">
        <v>0</v>
      </c>
      <c r="AI189" s="1">
        <v>10.180999999999999</v>
      </c>
      <c r="AJ189" s="103">
        <v>10.180999999999999</v>
      </c>
      <c r="AK189" s="39">
        <v>7</v>
      </c>
      <c r="AL189" s="1">
        <v>0</v>
      </c>
      <c r="AM189" s="1">
        <v>0</v>
      </c>
      <c r="AN189" s="35">
        <v>0.68755524997544448</v>
      </c>
      <c r="AO189" s="1">
        <f t="shared" si="2"/>
        <v>0</v>
      </c>
    </row>
    <row r="190" spans="1:41" x14ac:dyDescent="0.25">
      <c r="A190" s="1" t="s">
        <v>297</v>
      </c>
      <c r="B190" s="43" t="s">
        <v>299</v>
      </c>
      <c r="C190" s="1">
        <v>0</v>
      </c>
      <c r="D190" s="1">
        <v>0.17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10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1.6</v>
      </c>
      <c r="AD190" s="1">
        <v>0</v>
      </c>
      <c r="AE190" s="1">
        <v>0</v>
      </c>
      <c r="AF190" s="1">
        <v>0.26600000000000001</v>
      </c>
      <c r="AG190" s="1">
        <v>0</v>
      </c>
      <c r="AI190" s="1">
        <v>12.036</v>
      </c>
      <c r="AJ190" s="103">
        <v>12.036</v>
      </c>
      <c r="AK190" s="39">
        <v>8.6999999999999993</v>
      </c>
      <c r="AL190" s="1">
        <v>0</v>
      </c>
      <c r="AM190" s="1">
        <v>0</v>
      </c>
      <c r="AN190" s="35">
        <v>0.72283150548354935</v>
      </c>
      <c r="AO190" s="1">
        <f t="shared" si="2"/>
        <v>0</v>
      </c>
    </row>
    <row r="191" spans="1:41" x14ac:dyDescent="0.25">
      <c r="A191" s="1" t="s">
        <v>297</v>
      </c>
      <c r="B191" s="43" t="s">
        <v>300</v>
      </c>
      <c r="C191" s="1">
        <v>0</v>
      </c>
      <c r="D191" s="1">
        <v>1.4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9.8000000000000007</v>
      </c>
      <c r="N191" s="1">
        <v>31.4</v>
      </c>
      <c r="O191" s="1">
        <v>34.799999999999997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2.19</v>
      </c>
      <c r="AG191" s="1">
        <v>0</v>
      </c>
      <c r="AI191" s="1">
        <v>79.59</v>
      </c>
      <c r="AJ191" s="103">
        <v>79.59</v>
      </c>
      <c r="AK191" s="39">
        <v>52</v>
      </c>
      <c r="AL191" s="1">
        <v>0</v>
      </c>
      <c r="AM191" s="1">
        <v>0</v>
      </c>
      <c r="AN191" s="35">
        <v>0.65334841060434723</v>
      </c>
      <c r="AO191" s="1">
        <f t="shared" si="2"/>
        <v>0</v>
      </c>
    </row>
    <row r="192" spans="1:41" x14ac:dyDescent="0.25">
      <c r="A192" s="1" t="s">
        <v>301</v>
      </c>
      <c r="B192" s="43" t="s">
        <v>302</v>
      </c>
      <c r="C192" s="1">
        <v>0</v>
      </c>
      <c r="D192" s="1">
        <v>0.01</v>
      </c>
      <c r="E192" s="1">
        <v>46.485100000000003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799.85900000000004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26.3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17.399999999999999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21.3</v>
      </c>
      <c r="AG192" s="1">
        <v>0</v>
      </c>
      <c r="AI192" s="1">
        <v>911.3540999999999</v>
      </c>
      <c r="AJ192" s="103">
        <v>911.3540999999999</v>
      </c>
      <c r="AK192" s="39">
        <v>743.5</v>
      </c>
      <c r="AL192" s="1">
        <v>0</v>
      </c>
      <c r="AM192" s="1">
        <v>0</v>
      </c>
      <c r="AN192" s="35">
        <v>0.81581901041538085</v>
      </c>
      <c r="AO192" s="1">
        <f t="shared" si="2"/>
        <v>0</v>
      </c>
    </row>
    <row r="193" spans="1:41" x14ac:dyDescent="0.25">
      <c r="A193" s="1" t="s">
        <v>301</v>
      </c>
      <c r="B193" s="43" t="s">
        <v>303</v>
      </c>
      <c r="C193" s="1">
        <v>0</v>
      </c>
      <c r="D193" s="1">
        <v>1.2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3</v>
      </c>
      <c r="O193" s="1">
        <v>0</v>
      </c>
      <c r="P193" s="1">
        <v>8.9</v>
      </c>
      <c r="Q193" s="1">
        <v>0</v>
      </c>
      <c r="R193" s="1">
        <v>15.2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0.46</v>
      </c>
      <c r="AG193" s="1">
        <v>0</v>
      </c>
      <c r="AI193" s="1">
        <v>28.76</v>
      </c>
      <c r="AJ193" s="103">
        <v>28.76</v>
      </c>
      <c r="AK193" s="39">
        <v>21.1</v>
      </c>
      <c r="AL193" s="1">
        <v>0</v>
      </c>
      <c r="AM193" s="1">
        <v>0</v>
      </c>
      <c r="AN193" s="35">
        <v>0.73365785813630047</v>
      </c>
      <c r="AO193" s="1">
        <f t="shared" si="2"/>
        <v>0</v>
      </c>
    </row>
    <row r="194" spans="1:41" x14ac:dyDescent="0.25">
      <c r="A194" s="1" t="s">
        <v>304</v>
      </c>
      <c r="B194" s="43" t="s">
        <v>305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I194" s="1">
        <v>0</v>
      </c>
      <c r="AJ194" s="103">
        <v>0</v>
      </c>
      <c r="AK194" s="39" t="s">
        <v>48</v>
      </c>
      <c r="AL194" s="1">
        <v>0</v>
      </c>
      <c r="AM194" s="1">
        <v>0</v>
      </c>
      <c r="AN194" s="35" t="s">
        <v>48</v>
      </c>
      <c r="AO194" s="1">
        <f t="shared" si="2"/>
        <v>0</v>
      </c>
    </row>
    <row r="195" spans="1:41" x14ac:dyDescent="0.25">
      <c r="A195" s="1" t="s">
        <v>306</v>
      </c>
      <c r="B195" s="43" t="s">
        <v>307</v>
      </c>
      <c r="C195" s="1">
        <v>0</v>
      </c>
      <c r="D195" s="1">
        <v>0.02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25.6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3.1</v>
      </c>
      <c r="AD195" s="1">
        <v>0</v>
      </c>
      <c r="AE195" s="1">
        <v>0</v>
      </c>
      <c r="AF195" s="1">
        <v>0.5</v>
      </c>
      <c r="AG195" s="1">
        <v>0</v>
      </c>
      <c r="AI195" s="1">
        <v>29.220000000000002</v>
      </c>
      <c r="AJ195" s="103">
        <v>29.220000000000002</v>
      </c>
      <c r="AK195" s="39">
        <v>22.3</v>
      </c>
      <c r="AL195" s="1">
        <v>0</v>
      </c>
      <c r="AM195" s="1">
        <v>0</v>
      </c>
      <c r="AN195" s="35">
        <v>0.76317590691307324</v>
      </c>
      <c r="AO195" s="1">
        <f t="shared" si="2"/>
        <v>0</v>
      </c>
    </row>
    <row r="196" spans="1:41" x14ac:dyDescent="0.25">
      <c r="A196" s="1" t="s">
        <v>308</v>
      </c>
      <c r="B196" s="43" t="s">
        <v>660</v>
      </c>
      <c r="C196" s="1">
        <v>0</v>
      </c>
      <c r="D196" s="1">
        <v>0.2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10.057</v>
      </c>
      <c r="N196" s="1">
        <v>35.917900000000003</v>
      </c>
      <c r="O196" s="1">
        <v>0</v>
      </c>
      <c r="P196" s="1">
        <v>47.677300000000002</v>
      </c>
      <c r="Q196" s="1">
        <v>0</v>
      </c>
      <c r="R196" s="1">
        <v>0</v>
      </c>
      <c r="S196" s="1">
        <v>0.3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18.100000000000001</v>
      </c>
      <c r="AD196" s="1">
        <v>0</v>
      </c>
      <c r="AE196" s="1">
        <v>0</v>
      </c>
      <c r="AF196" s="1">
        <v>2.8095699999999999</v>
      </c>
      <c r="AG196" s="1">
        <v>0</v>
      </c>
      <c r="AI196" s="1">
        <v>115.06177000000001</v>
      </c>
      <c r="AJ196" s="103">
        <v>115.06177000000001</v>
      </c>
      <c r="AK196" s="39">
        <v>69.8</v>
      </c>
      <c r="AL196" s="1">
        <v>0</v>
      </c>
      <c r="AM196" s="1">
        <v>0</v>
      </c>
      <c r="AN196" s="35">
        <v>0.60663068193718894</v>
      </c>
      <c r="AO196" s="1">
        <f t="shared" si="2"/>
        <v>0</v>
      </c>
    </row>
    <row r="197" spans="1:41" x14ac:dyDescent="0.25">
      <c r="A197" s="1" t="s">
        <v>308</v>
      </c>
      <c r="B197" s="43" t="s">
        <v>310</v>
      </c>
      <c r="C197" s="1">
        <v>0</v>
      </c>
      <c r="D197" s="1">
        <v>0.15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8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0.21</v>
      </c>
      <c r="AG197" s="1">
        <v>0</v>
      </c>
      <c r="AI197" s="1">
        <v>8.3600000000000012</v>
      </c>
      <c r="AJ197" s="103">
        <v>8.3600000000000012</v>
      </c>
      <c r="AK197" s="39">
        <v>7.19</v>
      </c>
      <c r="AL197" s="1">
        <v>0</v>
      </c>
      <c r="AM197" s="1">
        <v>0</v>
      </c>
      <c r="AN197" s="35">
        <v>0.86004784688995206</v>
      </c>
      <c r="AO197" s="1">
        <f t="shared" ref="AO197:AO260" si="3">AI197-AJ197</f>
        <v>0</v>
      </c>
    </row>
    <row r="198" spans="1:41" x14ac:dyDescent="0.25">
      <c r="A198" s="1" t="s">
        <v>308</v>
      </c>
      <c r="B198" s="43" t="s">
        <v>311</v>
      </c>
      <c r="C198" s="1">
        <v>0</v>
      </c>
      <c r="D198" s="1">
        <v>1.2E-2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1.25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0.05</v>
      </c>
      <c r="AG198" s="1">
        <v>0</v>
      </c>
      <c r="AI198" s="1">
        <v>1.3120000000000001</v>
      </c>
      <c r="AJ198" s="103">
        <v>1.3120000000000001</v>
      </c>
      <c r="AK198" s="39">
        <v>1.0549999999999999</v>
      </c>
      <c r="AL198" s="1">
        <v>0</v>
      </c>
      <c r="AM198" s="1">
        <v>0</v>
      </c>
      <c r="AN198" s="35">
        <v>0.80411585365853655</v>
      </c>
      <c r="AO198" s="1">
        <f t="shared" si="3"/>
        <v>0</v>
      </c>
    </row>
    <row r="199" spans="1:41" x14ac:dyDescent="0.25">
      <c r="A199" s="1" t="s">
        <v>312</v>
      </c>
      <c r="B199" s="43" t="s">
        <v>313</v>
      </c>
      <c r="C199" s="1">
        <v>0</v>
      </c>
      <c r="D199" s="1">
        <v>0</v>
      </c>
      <c r="E199" s="1">
        <v>0</v>
      </c>
      <c r="F199" s="1">
        <v>0.99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11.93</v>
      </c>
      <c r="Q199" s="1">
        <v>0</v>
      </c>
      <c r="R199" s="1">
        <v>8.4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0.42299999999999999</v>
      </c>
      <c r="AG199" s="1">
        <v>0</v>
      </c>
      <c r="AI199" s="1">
        <v>21.742999999999999</v>
      </c>
      <c r="AJ199" s="103">
        <v>21.742999999999999</v>
      </c>
      <c r="AK199" s="39">
        <v>14.1</v>
      </c>
      <c r="AL199" s="1">
        <v>0</v>
      </c>
      <c r="AM199" s="1">
        <v>0</v>
      </c>
      <c r="AN199" s="35">
        <v>0.64848456974658508</v>
      </c>
      <c r="AO199" s="1">
        <f t="shared" si="3"/>
        <v>0</v>
      </c>
    </row>
    <row r="200" spans="1:41" x14ac:dyDescent="0.25">
      <c r="A200" s="1" t="s">
        <v>314</v>
      </c>
      <c r="B200" s="43" t="s">
        <v>315</v>
      </c>
      <c r="C200" s="1">
        <v>0</v>
      </c>
      <c r="D200" s="1">
        <v>0.26</v>
      </c>
      <c r="E200" s="1">
        <v>0</v>
      </c>
      <c r="F200" s="1">
        <v>2.17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6.6</v>
      </c>
      <c r="N200" s="1">
        <v>70.3</v>
      </c>
      <c r="O200" s="1">
        <v>6.6</v>
      </c>
      <c r="P200" s="1">
        <v>10.199999999999999</v>
      </c>
      <c r="Q200" s="1">
        <v>8.5882400000000008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4.9349999999999996</v>
      </c>
      <c r="AG200" s="1">
        <v>91.4</v>
      </c>
      <c r="AI200" s="1">
        <v>109.65324</v>
      </c>
      <c r="AJ200" s="103">
        <v>201.05324000000002</v>
      </c>
      <c r="AK200" s="39">
        <v>164.5</v>
      </c>
      <c r="AL200" s="1">
        <v>0</v>
      </c>
      <c r="AM200" s="1">
        <v>0</v>
      </c>
      <c r="AN200" s="35">
        <v>0.81819124128514409</v>
      </c>
      <c r="AO200" s="1">
        <f t="shared" si="3"/>
        <v>-91.40000000000002</v>
      </c>
    </row>
    <row r="201" spans="1:41" x14ac:dyDescent="0.25">
      <c r="A201" s="1" t="s">
        <v>316</v>
      </c>
      <c r="B201" s="43" t="s">
        <v>317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12.4</v>
      </c>
      <c r="Q201" s="1">
        <v>0</v>
      </c>
      <c r="R201" s="1">
        <v>8.5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0.23</v>
      </c>
      <c r="AG201" s="1">
        <v>0</v>
      </c>
      <c r="AI201" s="1">
        <v>21.13</v>
      </c>
      <c r="AJ201" s="103">
        <v>21.13</v>
      </c>
      <c r="AK201" s="39">
        <v>15.5</v>
      </c>
      <c r="AL201" s="1">
        <v>0</v>
      </c>
      <c r="AM201" s="1">
        <v>0</v>
      </c>
      <c r="AN201" s="35">
        <v>0.73355418835778519</v>
      </c>
      <c r="AO201" s="1">
        <f t="shared" si="3"/>
        <v>0</v>
      </c>
    </row>
    <row r="202" spans="1:41" x14ac:dyDescent="0.25">
      <c r="A202" s="1" t="s">
        <v>318</v>
      </c>
      <c r="B202" s="43" t="s">
        <v>319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I202" s="1">
        <v>0</v>
      </c>
      <c r="AJ202" s="103">
        <v>0</v>
      </c>
      <c r="AK202" s="39" t="s">
        <v>48</v>
      </c>
      <c r="AL202" s="1">
        <v>0</v>
      </c>
      <c r="AM202" s="1">
        <v>0</v>
      </c>
      <c r="AN202" s="35" t="s">
        <v>48</v>
      </c>
      <c r="AO202" s="1">
        <f t="shared" si="3"/>
        <v>0</v>
      </c>
    </row>
    <row r="203" spans="1:41" x14ac:dyDescent="0.25">
      <c r="A203" s="1" t="s">
        <v>320</v>
      </c>
      <c r="B203" s="43" t="s">
        <v>321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I203" s="1">
        <v>0</v>
      </c>
      <c r="AJ203" s="103">
        <v>0</v>
      </c>
      <c r="AK203" s="39" t="s">
        <v>48</v>
      </c>
      <c r="AL203" s="1">
        <v>0</v>
      </c>
      <c r="AM203" s="1">
        <v>0</v>
      </c>
      <c r="AN203" s="35" t="s">
        <v>48</v>
      </c>
      <c r="AO203" s="1">
        <f t="shared" si="3"/>
        <v>0</v>
      </c>
    </row>
    <row r="204" spans="1:41" x14ac:dyDescent="0.25">
      <c r="A204" s="1" t="s">
        <v>320</v>
      </c>
      <c r="B204" s="43" t="s">
        <v>322</v>
      </c>
      <c r="C204" s="1">
        <v>0</v>
      </c>
      <c r="D204" s="1">
        <v>0.15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8.3149999999999995</v>
      </c>
      <c r="O204" s="1">
        <v>0</v>
      </c>
      <c r="P204" s="1">
        <v>25.795999999999999</v>
      </c>
      <c r="Q204" s="1">
        <v>0</v>
      </c>
      <c r="R204" s="1">
        <v>6.5819999999999999</v>
      </c>
      <c r="S204" s="1">
        <v>0</v>
      </c>
      <c r="T204" s="1">
        <v>0</v>
      </c>
      <c r="U204" s="1">
        <v>0</v>
      </c>
      <c r="V204" s="1">
        <v>0.876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4.2510000000000003</v>
      </c>
      <c r="AD204" s="1">
        <v>0</v>
      </c>
      <c r="AE204" s="1">
        <v>0</v>
      </c>
      <c r="AF204" s="1">
        <v>1.78</v>
      </c>
      <c r="AG204" s="1">
        <v>0</v>
      </c>
      <c r="AI204" s="1">
        <v>47.749999999999993</v>
      </c>
      <c r="AJ204" s="103">
        <v>47.749999999999993</v>
      </c>
      <c r="AK204" s="39">
        <v>34.4</v>
      </c>
      <c r="AL204" s="1">
        <v>0</v>
      </c>
      <c r="AM204" s="1">
        <v>0</v>
      </c>
      <c r="AN204" s="35">
        <v>0.72041884816753932</v>
      </c>
      <c r="AO204" s="1">
        <f t="shared" si="3"/>
        <v>0</v>
      </c>
    </row>
    <row r="205" spans="1:41" x14ac:dyDescent="0.25">
      <c r="A205" s="1" t="s">
        <v>320</v>
      </c>
      <c r="B205" s="43" t="s">
        <v>323</v>
      </c>
      <c r="C205" s="1">
        <v>0</v>
      </c>
      <c r="D205" s="1">
        <v>0.318</v>
      </c>
      <c r="E205" s="1">
        <v>0</v>
      </c>
      <c r="F205" s="1">
        <v>0</v>
      </c>
      <c r="G205" s="1">
        <v>0</v>
      </c>
      <c r="H205" s="1">
        <v>0</v>
      </c>
      <c r="I205" s="1">
        <v>2.1709999999999998</v>
      </c>
      <c r="J205" s="1">
        <v>0</v>
      </c>
      <c r="K205" s="1">
        <v>0</v>
      </c>
      <c r="L205" s="1">
        <v>0</v>
      </c>
      <c r="M205" s="1">
        <v>0</v>
      </c>
      <c r="N205" s="1">
        <v>12.973000000000001</v>
      </c>
      <c r="O205" s="1">
        <v>0</v>
      </c>
      <c r="P205" s="1">
        <v>14.721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20.805</v>
      </c>
      <c r="Z205" s="1">
        <v>0.49399999999999999</v>
      </c>
      <c r="AA205" s="1">
        <v>0</v>
      </c>
      <c r="AB205" s="1">
        <v>0</v>
      </c>
      <c r="AC205" s="1">
        <v>5.0979999999999999</v>
      </c>
      <c r="AD205" s="1">
        <v>0</v>
      </c>
      <c r="AE205" s="1">
        <v>0</v>
      </c>
      <c r="AF205" s="1">
        <v>1.2150000000000001</v>
      </c>
      <c r="AG205" s="1">
        <v>0</v>
      </c>
      <c r="AI205" s="1">
        <v>57.795000000000002</v>
      </c>
      <c r="AJ205" s="103">
        <v>57.795000000000002</v>
      </c>
      <c r="AK205" s="39">
        <v>40.5</v>
      </c>
      <c r="AL205" s="1">
        <v>0</v>
      </c>
      <c r="AM205" s="1">
        <v>0</v>
      </c>
      <c r="AN205" s="35">
        <v>0.70075266026472871</v>
      </c>
      <c r="AO205" s="1">
        <f t="shared" si="3"/>
        <v>0</v>
      </c>
    </row>
    <row r="206" spans="1:41" x14ac:dyDescent="0.25">
      <c r="A206" s="1" t="s">
        <v>320</v>
      </c>
      <c r="B206" s="43" t="s">
        <v>324</v>
      </c>
      <c r="C206" s="1">
        <v>301.298</v>
      </c>
      <c r="D206" s="1">
        <v>17.196400000000001</v>
      </c>
      <c r="E206" s="1">
        <v>0</v>
      </c>
      <c r="F206" s="1">
        <v>10.237</v>
      </c>
      <c r="G206" s="1">
        <v>0</v>
      </c>
      <c r="H206" s="1">
        <v>0</v>
      </c>
      <c r="I206" s="1">
        <v>458.87700000000001</v>
      </c>
      <c r="J206" s="1">
        <v>3.4482400000000002</v>
      </c>
      <c r="K206" s="1">
        <v>0</v>
      </c>
      <c r="L206" s="1">
        <v>146.20500000000001</v>
      </c>
      <c r="M206" s="1">
        <v>63.617800000000003</v>
      </c>
      <c r="N206" s="1">
        <v>189.828</v>
      </c>
      <c r="O206" s="1">
        <v>184.88800000000001</v>
      </c>
      <c r="P206" s="1">
        <v>40.251600000000003</v>
      </c>
      <c r="Q206" s="1">
        <v>43.1858</v>
      </c>
      <c r="R206" s="1">
        <v>0</v>
      </c>
      <c r="S206" s="1">
        <v>0</v>
      </c>
      <c r="T206" s="1">
        <v>0</v>
      </c>
      <c r="U206" s="1">
        <v>0</v>
      </c>
      <c r="V206" s="1">
        <v>29.339700000000001</v>
      </c>
      <c r="W206" s="1">
        <v>0</v>
      </c>
      <c r="X206" s="1">
        <v>7.8156999999999996</v>
      </c>
      <c r="Y206" s="1">
        <v>50.934399999999997</v>
      </c>
      <c r="Z206" s="1">
        <v>0</v>
      </c>
      <c r="AA206" s="1">
        <v>6.5730000000000004</v>
      </c>
      <c r="AB206" s="1">
        <v>22.475000000000001</v>
      </c>
      <c r="AC206" s="1">
        <v>201.351</v>
      </c>
      <c r="AD206" s="1">
        <v>0</v>
      </c>
      <c r="AE206" s="1">
        <v>0</v>
      </c>
      <c r="AF206" s="1">
        <v>64.376599999999996</v>
      </c>
      <c r="AG206" s="1">
        <v>0</v>
      </c>
      <c r="AI206" s="1">
        <v>1841.8982400000004</v>
      </c>
      <c r="AJ206" s="103">
        <v>1841.8982400000004</v>
      </c>
      <c r="AK206" s="39">
        <v>1360.5</v>
      </c>
      <c r="AL206" s="1">
        <v>0</v>
      </c>
      <c r="AM206" s="1">
        <v>0</v>
      </c>
      <c r="AN206" s="35">
        <v>0.73864015419223139</v>
      </c>
      <c r="AO206" s="1">
        <f t="shared" si="3"/>
        <v>0</v>
      </c>
    </row>
    <row r="207" spans="1:41" x14ac:dyDescent="0.25">
      <c r="A207" s="1" t="s">
        <v>320</v>
      </c>
      <c r="B207" s="43" t="s">
        <v>325</v>
      </c>
      <c r="C207" s="1">
        <v>3.1509500000000003E-2</v>
      </c>
      <c r="D207" s="1">
        <v>1.7154E-3</v>
      </c>
      <c r="E207" s="1">
        <v>0</v>
      </c>
      <c r="F207" s="1">
        <v>9.7300000000000002E-4</v>
      </c>
      <c r="G207" s="1">
        <v>0</v>
      </c>
      <c r="H207" s="1">
        <v>0</v>
      </c>
      <c r="I207" s="1">
        <v>6.2614000000000003E-2</v>
      </c>
      <c r="J207" s="1">
        <v>5.8705900000000002E-4</v>
      </c>
      <c r="K207" s="1">
        <v>0</v>
      </c>
      <c r="L207" s="1">
        <v>2.5256299999999999E-2</v>
      </c>
      <c r="M207" s="1">
        <v>1.09861E-2</v>
      </c>
      <c r="N207" s="1">
        <v>3.2773400000000001E-2</v>
      </c>
      <c r="O207" s="1">
        <v>3.1934400000000002E-2</v>
      </c>
      <c r="P207" s="1">
        <v>1.9448400000000001E-2</v>
      </c>
      <c r="Q207" s="1">
        <v>7.4560800000000003E-3</v>
      </c>
      <c r="R207" s="1">
        <v>0</v>
      </c>
      <c r="S207" s="1">
        <v>0</v>
      </c>
      <c r="T207" s="1">
        <v>0</v>
      </c>
      <c r="U207" s="1">
        <v>0</v>
      </c>
      <c r="V207" s="1">
        <v>5.4065099999999998E-3</v>
      </c>
      <c r="W207" s="1">
        <v>0</v>
      </c>
      <c r="X207" s="1">
        <v>1.3108799999999999E-3</v>
      </c>
      <c r="Y207" s="1">
        <v>5.0172799999999998E-3</v>
      </c>
      <c r="Z207" s="1">
        <v>0</v>
      </c>
      <c r="AA207" s="1">
        <v>8.4730000000000005E-4</v>
      </c>
      <c r="AB207" s="1">
        <v>2.9786999999999999E-3</v>
      </c>
      <c r="AC207" s="1">
        <v>3.4279999999999998E-2</v>
      </c>
      <c r="AD207" s="1">
        <v>0</v>
      </c>
      <c r="AE207" s="1">
        <v>0</v>
      </c>
      <c r="AF207" s="1">
        <v>8.9858899999999998E-3</v>
      </c>
      <c r="AG207" s="1">
        <v>0</v>
      </c>
      <c r="AI207" s="1">
        <v>0.28408019900000003</v>
      </c>
      <c r="AJ207" s="103">
        <v>0.28408019900000003</v>
      </c>
      <c r="AK207" s="39">
        <v>0.20008000000000001</v>
      </c>
      <c r="AL207" s="1">
        <v>0</v>
      </c>
      <c r="AM207" s="1">
        <v>0</v>
      </c>
      <c r="AN207" s="35">
        <v>0.70430815207926545</v>
      </c>
      <c r="AO207" s="1">
        <f t="shared" si="3"/>
        <v>0</v>
      </c>
    </row>
    <row r="208" spans="1:41" x14ac:dyDescent="0.25">
      <c r="A208" s="1" t="s">
        <v>326</v>
      </c>
      <c r="B208" s="43" t="s">
        <v>327</v>
      </c>
      <c r="C208" s="1">
        <v>0</v>
      </c>
      <c r="D208" s="1">
        <v>1.0987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33.7072</v>
      </c>
      <c r="M208" s="1">
        <v>74.888599999999997</v>
      </c>
      <c r="N208" s="1">
        <v>60.6297</v>
      </c>
      <c r="O208" s="1">
        <v>0</v>
      </c>
      <c r="P208" s="1">
        <v>9.7212300000000003</v>
      </c>
      <c r="Q208" s="1">
        <v>0</v>
      </c>
      <c r="R208" s="1">
        <v>7.5999999999999998E-2</v>
      </c>
      <c r="S208" s="1">
        <v>25.1296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23.062000000000001</v>
      </c>
      <c r="Z208" s="1">
        <v>0</v>
      </c>
      <c r="AA208" s="1">
        <v>0</v>
      </c>
      <c r="AB208" s="1">
        <v>0</v>
      </c>
      <c r="AC208" s="1">
        <v>114.53</v>
      </c>
      <c r="AD208" s="1">
        <v>0</v>
      </c>
      <c r="AE208" s="1">
        <v>0</v>
      </c>
      <c r="AF208" s="1">
        <v>10.4209</v>
      </c>
      <c r="AG208" s="1">
        <v>20.8</v>
      </c>
      <c r="AI208" s="1">
        <v>353.26393000000002</v>
      </c>
      <c r="AJ208" s="103">
        <v>374.06393000000003</v>
      </c>
      <c r="AK208" s="39">
        <v>382.19200000000001</v>
      </c>
      <c r="AL208" s="1">
        <v>128.81100000000001</v>
      </c>
      <c r="AM208" s="1">
        <v>128</v>
      </c>
      <c r="AN208" s="35">
        <v>1.021729093206073</v>
      </c>
      <c r="AO208" s="1">
        <f t="shared" si="3"/>
        <v>-20.800000000000011</v>
      </c>
    </row>
    <row r="209" spans="1:41" x14ac:dyDescent="0.25">
      <c r="A209" s="1" t="s">
        <v>326</v>
      </c>
      <c r="B209" s="43" t="s">
        <v>328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0.78164100000000003</v>
      </c>
      <c r="N209" s="1">
        <v>7.0484299999999998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4.28</v>
      </c>
      <c r="AD209" s="1">
        <v>0</v>
      </c>
      <c r="AE209" s="1">
        <v>0</v>
      </c>
      <c r="AF209" s="1">
        <v>1.7</v>
      </c>
      <c r="AG209" s="1">
        <v>0</v>
      </c>
      <c r="AI209" s="1">
        <v>13.810071000000001</v>
      </c>
      <c r="AJ209" s="103">
        <v>13.810071000000001</v>
      </c>
      <c r="AK209" s="39">
        <v>12.811999999999999</v>
      </c>
      <c r="AL209" s="1">
        <v>0</v>
      </c>
      <c r="AM209" s="1">
        <v>0</v>
      </c>
      <c r="AN209" s="35">
        <v>0.92772875678915767</v>
      </c>
      <c r="AO209" s="1">
        <f t="shared" si="3"/>
        <v>0</v>
      </c>
    </row>
    <row r="210" spans="1:41" x14ac:dyDescent="0.25">
      <c r="A210" s="1" t="s">
        <v>329</v>
      </c>
      <c r="B210" s="43" t="s">
        <v>330</v>
      </c>
      <c r="C210" s="1">
        <v>0</v>
      </c>
      <c r="D210" s="1">
        <v>1.8582000000000001</v>
      </c>
      <c r="E210" s="1">
        <v>0</v>
      </c>
      <c r="F210" s="1">
        <v>6.5033000000000003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284.80500000000001</v>
      </c>
      <c r="U210" s="1">
        <v>0</v>
      </c>
      <c r="V210" s="1">
        <v>60.006999999999998</v>
      </c>
      <c r="W210" s="1">
        <v>20.593</v>
      </c>
      <c r="X210" s="1">
        <v>0</v>
      </c>
      <c r="Y210" s="1">
        <v>0</v>
      </c>
      <c r="Z210" s="1">
        <v>0</v>
      </c>
      <c r="AA210" s="1">
        <v>189.364</v>
      </c>
      <c r="AB210" s="1">
        <v>378.25</v>
      </c>
      <c r="AC210" s="1">
        <v>0</v>
      </c>
      <c r="AD210" s="1">
        <v>0</v>
      </c>
      <c r="AE210" s="1">
        <v>0</v>
      </c>
      <c r="AF210" s="1">
        <v>16.169</v>
      </c>
      <c r="AG210" s="1">
        <v>88.61</v>
      </c>
      <c r="AI210" s="1">
        <v>957.54949999999997</v>
      </c>
      <c r="AJ210" s="103">
        <v>1046.1595</v>
      </c>
      <c r="AK210" s="39">
        <v>957.62</v>
      </c>
      <c r="AL210" s="1">
        <v>5.8109999999999999</v>
      </c>
      <c r="AM210" s="1">
        <v>4.3620000000000001</v>
      </c>
      <c r="AN210" s="35">
        <v>0.91536711180274133</v>
      </c>
      <c r="AO210" s="1">
        <f t="shared" si="3"/>
        <v>-88.610000000000014</v>
      </c>
    </row>
    <row r="211" spans="1:41" x14ac:dyDescent="0.25">
      <c r="A211" s="1" t="s">
        <v>331</v>
      </c>
      <c r="B211" s="43" t="s">
        <v>332</v>
      </c>
      <c r="C211" s="1">
        <v>0</v>
      </c>
      <c r="D211" s="1">
        <v>3.0000000000000001E-3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16.52</v>
      </c>
      <c r="AE211" s="1">
        <v>0</v>
      </c>
      <c r="AF211" s="1">
        <v>0.05</v>
      </c>
      <c r="AG211" s="1">
        <v>0</v>
      </c>
      <c r="AI211" s="1">
        <v>16.573</v>
      </c>
      <c r="AJ211" s="103">
        <v>16.573</v>
      </c>
      <c r="AK211" s="39">
        <v>14.896000000000001</v>
      </c>
      <c r="AL211" s="1">
        <v>0</v>
      </c>
      <c r="AM211" s="1">
        <v>0</v>
      </c>
      <c r="AN211" s="35">
        <v>0.89881131961624328</v>
      </c>
      <c r="AO211" s="1">
        <f t="shared" si="3"/>
        <v>0</v>
      </c>
    </row>
    <row r="212" spans="1:41" x14ac:dyDescent="0.25">
      <c r="A212" s="1" t="s">
        <v>331</v>
      </c>
      <c r="B212" s="43" t="s">
        <v>333</v>
      </c>
      <c r="C212" s="1">
        <v>0</v>
      </c>
      <c r="D212" s="1">
        <v>2.7E-2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3.5161899999999999</v>
      </c>
      <c r="N212" s="1">
        <v>54.685600000000001</v>
      </c>
      <c r="O212" s="1">
        <v>0</v>
      </c>
      <c r="P212" s="1">
        <v>46.798900000000003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0.50900000000000001</v>
      </c>
      <c r="AA212" s="1">
        <v>0</v>
      </c>
      <c r="AB212" s="1">
        <v>0</v>
      </c>
      <c r="AC212" s="1">
        <v>23.946999999999999</v>
      </c>
      <c r="AD212" s="1">
        <v>0</v>
      </c>
      <c r="AE212" s="1">
        <v>0</v>
      </c>
      <c r="AF212" s="1">
        <v>3.93513</v>
      </c>
      <c r="AG212" s="1">
        <v>0</v>
      </c>
      <c r="AI212" s="1">
        <v>133.41881999999998</v>
      </c>
      <c r="AJ212" s="103">
        <v>133.41881999999998</v>
      </c>
      <c r="AK212" s="39">
        <v>115.727</v>
      </c>
      <c r="AL212" s="1">
        <v>0</v>
      </c>
      <c r="AM212" s="1">
        <v>0</v>
      </c>
      <c r="AN212" s="35">
        <v>0.86739636881813242</v>
      </c>
      <c r="AO212" s="1">
        <f t="shared" si="3"/>
        <v>0</v>
      </c>
    </row>
    <row r="213" spans="1:41" x14ac:dyDescent="0.25">
      <c r="A213" s="1" t="s">
        <v>331</v>
      </c>
      <c r="B213" s="43" t="s">
        <v>334</v>
      </c>
      <c r="C213" s="1">
        <v>0</v>
      </c>
      <c r="D213" s="1">
        <v>0.95899999999999996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21.779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0.84099999999999997</v>
      </c>
      <c r="AA213" s="1">
        <v>0</v>
      </c>
      <c r="AB213" s="1">
        <v>0</v>
      </c>
      <c r="AC213" s="1">
        <v>3.8180000000000001</v>
      </c>
      <c r="AD213" s="1">
        <v>0</v>
      </c>
      <c r="AE213" s="1">
        <v>0</v>
      </c>
      <c r="AF213" s="1">
        <v>0.60099999999999998</v>
      </c>
      <c r="AG213" s="1">
        <v>0</v>
      </c>
      <c r="AI213" s="1">
        <v>27.998000000000001</v>
      </c>
      <c r="AJ213" s="103">
        <v>27.998000000000001</v>
      </c>
      <c r="AK213" s="39">
        <v>18.050999999999998</v>
      </c>
      <c r="AL213" s="1">
        <v>0</v>
      </c>
      <c r="AM213" s="1">
        <v>0</v>
      </c>
      <c r="AN213" s="35">
        <v>0.64472462318737045</v>
      </c>
      <c r="AO213" s="1">
        <f t="shared" si="3"/>
        <v>0</v>
      </c>
    </row>
    <row r="214" spans="1:41" x14ac:dyDescent="0.25">
      <c r="A214" s="1" t="s">
        <v>335</v>
      </c>
      <c r="B214" s="43" t="s">
        <v>336</v>
      </c>
      <c r="C214" s="1">
        <v>0</v>
      </c>
      <c r="D214" s="1">
        <v>1.62087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2.29704</v>
      </c>
      <c r="N214" s="1">
        <v>50.5182</v>
      </c>
      <c r="O214" s="1">
        <v>79.509</v>
      </c>
      <c r="P214" s="1">
        <v>10.573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3.46801</v>
      </c>
      <c r="AG214" s="1">
        <v>0</v>
      </c>
      <c r="AI214" s="1">
        <v>147.98612</v>
      </c>
      <c r="AJ214" s="103">
        <v>147.98612</v>
      </c>
      <c r="AK214" s="39">
        <v>120.3</v>
      </c>
      <c r="AL214" s="1">
        <v>0</v>
      </c>
      <c r="AM214" s="1">
        <v>0</v>
      </c>
      <c r="AN214" s="35">
        <v>0.81291407599577581</v>
      </c>
      <c r="AO214" s="1">
        <f t="shared" si="3"/>
        <v>0</v>
      </c>
    </row>
    <row r="215" spans="1:41" x14ac:dyDescent="0.25">
      <c r="A215" s="1" t="s">
        <v>337</v>
      </c>
      <c r="B215" s="43" t="s">
        <v>338</v>
      </c>
      <c r="C215" s="1">
        <v>0</v>
      </c>
      <c r="D215" s="1">
        <v>0.04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2.3090000000000002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3.5000000000000003E-2</v>
      </c>
      <c r="AG215" s="1">
        <v>0</v>
      </c>
      <c r="AI215" s="1">
        <v>2.3840000000000003</v>
      </c>
      <c r="AJ215" s="103">
        <v>2.3840000000000003</v>
      </c>
      <c r="AK215" s="39">
        <v>1.8129999999999999</v>
      </c>
      <c r="AL215" s="1">
        <v>0</v>
      </c>
      <c r="AM215" s="1">
        <v>0</v>
      </c>
      <c r="AN215" s="35">
        <v>0.76048657718120793</v>
      </c>
      <c r="AO215" s="1">
        <f t="shared" si="3"/>
        <v>0</v>
      </c>
    </row>
    <row r="216" spans="1:41" x14ac:dyDescent="0.25">
      <c r="A216" s="1" t="s">
        <v>337</v>
      </c>
      <c r="B216" s="43" t="s">
        <v>339</v>
      </c>
      <c r="C216" s="1">
        <v>0</v>
      </c>
      <c r="D216" s="1">
        <v>1.05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11.72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1.006</v>
      </c>
      <c r="AD216" s="1">
        <v>0</v>
      </c>
      <c r="AE216" s="1">
        <v>0</v>
      </c>
      <c r="AF216" s="1">
        <v>0.24099999999999999</v>
      </c>
      <c r="AG216" s="1">
        <v>0</v>
      </c>
      <c r="AI216" s="1">
        <v>14.017000000000001</v>
      </c>
      <c r="AJ216" s="103">
        <v>14.017000000000001</v>
      </c>
      <c r="AK216" s="39">
        <v>9.7029999999999994</v>
      </c>
      <c r="AL216" s="1">
        <v>0</v>
      </c>
      <c r="AM216" s="1">
        <v>0</v>
      </c>
      <c r="AN216" s="35">
        <v>0.69223086252407784</v>
      </c>
      <c r="AO216" s="1">
        <f t="shared" si="3"/>
        <v>0</v>
      </c>
    </row>
    <row r="217" spans="1:41" x14ac:dyDescent="0.25">
      <c r="A217" s="1" t="s">
        <v>337</v>
      </c>
      <c r="B217" s="43" t="s">
        <v>340</v>
      </c>
      <c r="C217" s="1">
        <v>0</v>
      </c>
      <c r="D217" s="1">
        <v>0.22700000000000001</v>
      </c>
      <c r="E217" s="1">
        <v>1.76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120.86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26.73</v>
      </c>
      <c r="AD217" s="1">
        <v>0</v>
      </c>
      <c r="AE217" s="1">
        <v>0</v>
      </c>
      <c r="AF217" s="1">
        <v>4.09863</v>
      </c>
      <c r="AG217" s="1">
        <v>0</v>
      </c>
      <c r="AI217" s="1">
        <v>153.67563000000001</v>
      </c>
      <c r="AJ217" s="103">
        <v>153.67563000000001</v>
      </c>
      <c r="AK217" s="39">
        <v>143.143</v>
      </c>
      <c r="AL217" s="1">
        <v>0</v>
      </c>
      <c r="AM217" s="1">
        <v>0</v>
      </c>
      <c r="AN217" s="35">
        <v>0.93146193706835623</v>
      </c>
      <c r="AO217" s="1">
        <f t="shared" si="3"/>
        <v>0</v>
      </c>
    </row>
    <row r="218" spans="1:41" x14ac:dyDescent="0.25">
      <c r="A218" s="1" t="s">
        <v>341</v>
      </c>
      <c r="B218" s="43" t="s">
        <v>342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1.4890000000000001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48.5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0.19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0.9</v>
      </c>
      <c r="AG218" s="1">
        <v>0</v>
      </c>
      <c r="AI218" s="1">
        <v>51.078999999999994</v>
      </c>
      <c r="AJ218" s="103">
        <v>51.078999999999994</v>
      </c>
      <c r="AK218" s="39">
        <v>38.241</v>
      </c>
      <c r="AL218" s="1">
        <v>0</v>
      </c>
      <c r="AM218" s="1">
        <v>0</v>
      </c>
      <c r="AN218" s="35">
        <v>0.74866383445251483</v>
      </c>
      <c r="AO218" s="1">
        <f t="shared" si="3"/>
        <v>0</v>
      </c>
    </row>
    <row r="219" spans="1:41" x14ac:dyDescent="0.25">
      <c r="A219" s="1" t="s">
        <v>343</v>
      </c>
      <c r="B219" s="43" t="s">
        <v>344</v>
      </c>
      <c r="C219" s="1">
        <v>0</v>
      </c>
      <c r="D219" s="1">
        <v>1</v>
      </c>
      <c r="E219" s="1">
        <v>0.3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27</v>
      </c>
      <c r="N219" s="1">
        <v>7</v>
      </c>
      <c r="O219" s="1">
        <v>6</v>
      </c>
      <c r="P219" s="1">
        <v>26</v>
      </c>
      <c r="Q219" s="1">
        <v>0</v>
      </c>
      <c r="R219" s="1">
        <v>33</v>
      </c>
      <c r="S219" s="1">
        <v>0</v>
      </c>
      <c r="T219" s="1">
        <v>0</v>
      </c>
      <c r="U219" s="1">
        <v>0</v>
      </c>
      <c r="V219" s="1">
        <v>0</v>
      </c>
      <c r="W219" s="1">
        <v>31</v>
      </c>
      <c r="X219" s="1">
        <v>0</v>
      </c>
      <c r="Y219" s="1">
        <v>0</v>
      </c>
      <c r="Z219" s="1">
        <v>0</v>
      </c>
      <c r="AA219" s="1">
        <v>1.6</v>
      </c>
      <c r="AB219" s="1">
        <v>2.2000000000000002</v>
      </c>
      <c r="AC219" s="1">
        <v>11.7</v>
      </c>
      <c r="AD219" s="1">
        <v>0.4</v>
      </c>
      <c r="AE219" s="1">
        <v>0</v>
      </c>
      <c r="AF219" s="1">
        <v>2.2999999999999998</v>
      </c>
      <c r="AG219" s="1">
        <v>0</v>
      </c>
      <c r="AI219" s="1">
        <v>149.5</v>
      </c>
      <c r="AJ219" s="103">
        <v>149.5</v>
      </c>
      <c r="AK219" s="39">
        <v>120.6</v>
      </c>
      <c r="AL219" s="1">
        <v>0</v>
      </c>
      <c r="AM219" s="1">
        <v>0</v>
      </c>
      <c r="AN219" s="35">
        <v>0.80668896321070227</v>
      </c>
      <c r="AO219" s="1">
        <f t="shared" si="3"/>
        <v>0</v>
      </c>
    </row>
    <row r="220" spans="1:41" x14ac:dyDescent="0.25">
      <c r="A220" s="1" t="s">
        <v>345</v>
      </c>
      <c r="B220" s="43" t="s">
        <v>346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89.38</v>
      </c>
      <c r="AE220" s="1">
        <v>0</v>
      </c>
      <c r="AF220" s="1">
        <v>2.3340000000000001</v>
      </c>
      <c r="AG220" s="1">
        <v>0</v>
      </c>
      <c r="AI220" s="1">
        <v>91.713999999999999</v>
      </c>
      <c r="AJ220" s="103">
        <v>91.713999999999999</v>
      </c>
      <c r="AK220" s="39">
        <v>77.8</v>
      </c>
      <c r="AL220" s="1">
        <v>0</v>
      </c>
      <c r="AM220" s="1">
        <v>0</v>
      </c>
      <c r="AN220" s="35">
        <v>0.84828924700700004</v>
      </c>
      <c r="AO220" s="1">
        <f t="shared" si="3"/>
        <v>0</v>
      </c>
    </row>
    <row r="221" spans="1:41" x14ac:dyDescent="0.25">
      <c r="A221" s="1" t="s">
        <v>347</v>
      </c>
      <c r="B221" s="43" t="s">
        <v>661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I221" s="1">
        <v>0</v>
      </c>
      <c r="AJ221" s="103">
        <v>0</v>
      </c>
      <c r="AK221" s="39" t="s">
        <v>48</v>
      </c>
      <c r="AL221" s="1">
        <v>0</v>
      </c>
      <c r="AM221" s="1">
        <v>0</v>
      </c>
      <c r="AN221" s="35" t="s">
        <v>48</v>
      </c>
      <c r="AO221" s="1">
        <f t="shared" si="3"/>
        <v>0</v>
      </c>
    </row>
    <row r="222" spans="1:41" x14ac:dyDescent="0.25">
      <c r="A222" s="1" t="s">
        <v>349</v>
      </c>
      <c r="B222" s="43" t="s">
        <v>350</v>
      </c>
      <c r="C222" s="1">
        <v>0</v>
      </c>
      <c r="D222" s="1">
        <v>0.69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9.3949999999999996</v>
      </c>
      <c r="N222" s="1">
        <v>7.2050000000000001</v>
      </c>
      <c r="O222" s="1">
        <v>0</v>
      </c>
      <c r="P222" s="1">
        <v>1.911</v>
      </c>
      <c r="Q222" s="1">
        <v>15.8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2.8</v>
      </c>
      <c r="AD222" s="1">
        <v>17.2</v>
      </c>
      <c r="AE222" s="1">
        <v>0</v>
      </c>
      <c r="AF222" s="1">
        <v>0.72</v>
      </c>
      <c r="AG222" s="1">
        <v>0</v>
      </c>
      <c r="AI222" s="1">
        <v>55.721000000000004</v>
      </c>
      <c r="AJ222" s="103">
        <v>55.721000000000004</v>
      </c>
      <c r="AK222" s="39">
        <v>41.8</v>
      </c>
      <c r="AL222" s="1">
        <v>0</v>
      </c>
      <c r="AM222" s="1">
        <v>0</v>
      </c>
      <c r="AN222" s="35">
        <v>0.75016600563521818</v>
      </c>
      <c r="AO222" s="1">
        <f t="shared" si="3"/>
        <v>0</v>
      </c>
    </row>
    <row r="223" spans="1:41" x14ac:dyDescent="0.25">
      <c r="A223" s="1" t="s">
        <v>351</v>
      </c>
      <c r="B223" s="43" t="s">
        <v>352</v>
      </c>
      <c r="C223" s="1">
        <v>0</v>
      </c>
      <c r="D223" s="1">
        <v>0.01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7.2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0.17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0.6</v>
      </c>
      <c r="AG223" s="1">
        <v>0</v>
      </c>
      <c r="AI223" s="1">
        <v>7.9799999999999995</v>
      </c>
      <c r="AJ223" s="103">
        <v>7.9799999999999995</v>
      </c>
      <c r="AK223" s="39">
        <v>5.89</v>
      </c>
      <c r="AL223" s="1">
        <v>0</v>
      </c>
      <c r="AM223" s="1">
        <v>0</v>
      </c>
      <c r="AN223" s="35">
        <v>0.73809523809523814</v>
      </c>
      <c r="AO223" s="1">
        <f t="shared" si="3"/>
        <v>0</v>
      </c>
    </row>
    <row r="224" spans="1:41" x14ac:dyDescent="0.25">
      <c r="A224" s="1" t="s">
        <v>351</v>
      </c>
      <c r="B224" s="43" t="s">
        <v>353</v>
      </c>
      <c r="C224" s="1">
        <v>0</v>
      </c>
      <c r="D224" s="1">
        <v>1.37</v>
      </c>
      <c r="E224" s="1">
        <v>0</v>
      </c>
      <c r="F224" s="1">
        <v>0</v>
      </c>
      <c r="G224" s="1">
        <v>0</v>
      </c>
      <c r="H224" s="1">
        <v>0.66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4.4705899999999996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1.4999999999999999E-2</v>
      </c>
      <c r="X224" s="1">
        <v>0</v>
      </c>
      <c r="Y224" s="1">
        <v>0</v>
      </c>
      <c r="Z224" s="1">
        <v>1.01176</v>
      </c>
      <c r="AA224" s="1">
        <v>0</v>
      </c>
      <c r="AB224" s="1">
        <v>0</v>
      </c>
      <c r="AC224" s="1">
        <v>0</v>
      </c>
      <c r="AD224" s="1">
        <v>262.5</v>
      </c>
      <c r="AE224" s="1">
        <v>0</v>
      </c>
      <c r="AF224" s="1">
        <v>2</v>
      </c>
      <c r="AG224" s="1">
        <v>0</v>
      </c>
      <c r="AI224" s="1">
        <v>272.02735000000001</v>
      </c>
      <c r="AJ224" s="103">
        <v>272.02735000000001</v>
      </c>
      <c r="AK224" s="39">
        <v>217.47</v>
      </c>
      <c r="AL224" s="1">
        <v>0</v>
      </c>
      <c r="AM224" s="1">
        <v>0</v>
      </c>
      <c r="AN224" s="35">
        <v>0.79944167378758046</v>
      </c>
      <c r="AO224" s="1">
        <f t="shared" si="3"/>
        <v>0</v>
      </c>
    </row>
    <row r="225" spans="1:41" x14ac:dyDescent="0.25">
      <c r="A225" s="1" t="s">
        <v>351</v>
      </c>
      <c r="B225" s="43" t="s">
        <v>354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1.9294100000000001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3.9600000000000003E-2</v>
      </c>
      <c r="AG225" s="1">
        <v>0</v>
      </c>
      <c r="AI225" s="1">
        <v>1.9690100000000001</v>
      </c>
      <c r="AJ225" s="103">
        <v>1.9690100000000001</v>
      </c>
      <c r="AK225" s="39">
        <v>1.32</v>
      </c>
      <c r="AL225" s="1">
        <v>0</v>
      </c>
      <c r="AM225" s="1">
        <v>0</v>
      </c>
      <c r="AN225" s="35">
        <v>0.67038765674120493</v>
      </c>
      <c r="AO225" s="1">
        <f t="shared" si="3"/>
        <v>0</v>
      </c>
    </row>
    <row r="226" spans="1:41" x14ac:dyDescent="0.25">
      <c r="A226" s="1" t="s">
        <v>351</v>
      </c>
      <c r="B226" s="43" t="s">
        <v>355</v>
      </c>
      <c r="C226" s="1">
        <v>0</v>
      </c>
      <c r="D226" s="1">
        <v>4.4999999999999998E-2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2.2000000000000002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0.1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0.3</v>
      </c>
      <c r="AG226" s="1">
        <v>0</v>
      </c>
      <c r="AI226" s="1">
        <v>2.645</v>
      </c>
      <c r="AJ226" s="103">
        <v>2.645</v>
      </c>
      <c r="AK226" s="39">
        <v>1.94</v>
      </c>
      <c r="AL226" s="1">
        <v>0</v>
      </c>
      <c r="AM226" s="1">
        <v>0</v>
      </c>
      <c r="AN226" s="35">
        <v>0.73345935727788281</v>
      </c>
      <c r="AO226" s="1">
        <f t="shared" si="3"/>
        <v>0</v>
      </c>
    </row>
    <row r="227" spans="1:41" x14ac:dyDescent="0.25">
      <c r="A227" s="1" t="s">
        <v>356</v>
      </c>
      <c r="B227" s="43" t="s">
        <v>357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I227" s="1">
        <v>0</v>
      </c>
      <c r="AJ227" s="103">
        <v>0</v>
      </c>
      <c r="AK227" s="39" t="s">
        <v>48</v>
      </c>
      <c r="AL227" s="1">
        <v>0</v>
      </c>
      <c r="AM227" s="1">
        <v>0</v>
      </c>
      <c r="AN227" s="35" t="s">
        <v>48</v>
      </c>
      <c r="AO227" s="1">
        <f t="shared" si="3"/>
        <v>0</v>
      </c>
    </row>
    <row r="228" spans="1:41" x14ac:dyDescent="0.25">
      <c r="A228" s="1" t="s">
        <v>358</v>
      </c>
      <c r="B228" s="43" t="s">
        <v>359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I228" s="1">
        <v>0</v>
      </c>
      <c r="AJ228" s="103">
        <v>0</v>
      </c>
      <c r="AK228" s="39" t="s">
        <v>48</v>
      </c>
      <c r="AL228" s="1">
        <v>0</v>
      </c>
      <c r="AM228" s="1">
        <v>0</v>
      </c>
      <c r="AN228" s="35" t="s">
        <v>48</v>
      </c>
      <c r="AO228" s="1">
        <f t="shared" si="3"/>
        <v>0</v>
      </c>
    </row>
    <row r="229" spans="1:41" x14ac:dyDescent="0.25">
      <c r="A229" s="1" t="s">
        <v>360</v>
      </c>
      <c r="B229" s="43" t="s">
        <v>361</v>
      </c>
      <c r="C229" s="1">
        <v>0</v>
      </c>
      <c r="D229" s="1">
        <v>1.286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9.8550000000000004</v>
      </c>
      <c r="N229" s="1">
        <v>6.3680000000000003</v>
      </c>
      <c r="O229" s="1">
        <v>0</v>
      </c>
      <c r="P229" s="1">
        <v>14.7</v>
      </c>
      <c r="Q229" s="1">
        <v>0</v>
      </c>
      <c r="R229" s="1">
        <v>0</v>
      </c>
      <c r="S229" s="1">
        <v>8.3309999999999995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4.5759999999999996</v>
      </c>
      <c r="AD229" s="1">
        <v>0</v>
      </c>
      <c r="AE229" s="1">
        <v>0</v>
      </c>
      <c r="AF229" s="1">
        <v>0.79400000000000004</v>
      </c>
      <c r="AG229" s="1">
        <v>0</v>
      </c>
      <c r="AI229" s="1">
        <v>45.910000000000004</v>
      </c>
      <c r="AJ229" s="103">
        <v>45.910000000000004</v>
      </c>
      <c r="AK229" s="39">
        <v>38.555</v>
      </c>
      <c r="AL229" s="1">
        <v>0</v>
      </c>
      <c r="AM229" s="1">
        <v>0</v>
      </c>
      <c r="AN229" s="35">
        <v>0.83979525157917656</v>
      </c>
      <c r="AO229" s="1">
        <f t="shared" si="3"/>
        <v>0</v>
      </c>
    </row>
    <row r="230" spans="1:41" x14ac:dyDescent="0.25">
      <c r="A230" s="1" t="s">
        <v>360</v>
      </c>
      <c r="B230" s="43" t="s">
        <v>362</v>
      </c>
      <c r="C230" s="1">
        <v>0</v>
      </c>
      <c r="D230" s="1">
        <v>0.5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9.4</v>
      </c>
      <c r="N230" s="1">
        <v>0</v>
      </c>
      <c r="O230" s="1">
        <v>13.9</v>
      </c>
      <c r="P230" s="1">
        <v>23.2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8.1999999999999993</v>
      </c>
      <c r="AD230" s="1">
        <v>0</v>
      </c>
      <c r="AE230" s="1">
        <v>0</v>
      </c>
      <c r="AF230" s="1">
        <v>0.9</v>
      </c>
      <c r="AG230" s="1">
        <v>0</v>
      </c>
      <c r="AI230" s="1">
        <v>56.1</v>
      </c>
      <c r="AJ230" s="103">
        <v>56.1</v>
      </c>
      <c r="AK230" s="39">
        <v>45.4</v>
      </c>
      <c r="AL230" s="1">
        <v>0</v>
      </c>
      <c r="AM230" s="1">
        <v>0</v>
      </c>
      <c r="AN230" s="35">
        <v>0.80926916221033862</v>
      </c>
      <c r="AO230" s="1">
        <f t="shared" si="3"/>
        <v>0</v>
      </c>
    </row>
    <row r="231" spans="1:41" x14ac:dyDescent="0.25">
      <c r="A231" s="1" t="s">
        <v>360</v>
      </c>
      <c r="B231" s="43" t="s">
        <v>363</v>
      </c>
      <c r="C231" s="1">
        <v>0</v>
      </c>
      <c r="D231" s="1">
        <v>0.7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17.399999999999999</v>
      </c>
      <c r="P231" s="1">
        <v>2.7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1</v>
      </c>
      <c r="AD231" s="1">
        <v>0</v>
      </c>
      <c r="AE231" s="1">
        <v>0</v>
      </c>
      <c r="AF231" s="1">
        <v>0.5</v>
      </c>
      <c r="AG231" s="1">
        <v>0</v>
      </c>
      <c r="AI231" s="1">
        <v>22.299999999999997</v>
      </c>
      <c r="AJ231" s="103">
        <v>22.299999999999997</v>
      </c>
      <c r="AK231" s="39">
        <v>17.100000000000001</v>
      </c>
      <c r="AL231" s="1">
        <v>0</v>
      </c>
      <c r="AM231" s="1">
        <v>0</v>
      </c>
      <c r="AN231" s="35">
        <v>0.76681614349775806</v>
      </c>
      <c r="AO231" s="1">
        <f t="shared" si="3"/>
        <v>0</v>
      </c>
    </row>
    <row r="232" spans="1:41" x14ac:dyDescent="0.25">
      <c r="A232" s="1" t="s">
        <v>360</v>
      </c>
      <c r="B232" s="43" t="s">
        <v>364</v>
      </c>
      <c r="C232" s="1">
        <v>0</v>
      </c>
      <c r="D232" s="1">
        <v>0.54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35.200000000000003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4.8</v>
      </c>
      <c r="AD232" s="1">
        <v>0</v>
      </c>
      <c r="AE232" s="1">
        <v>0</v>
      </c>
      <c r="AF232" s="1">
        <v>0.69</v>
      </c>
      <c r="AG232" s="1">
        <v>0</v>
      </c>
      <c r="AI232" s="1">
        <v>41.23</v>
      </c>
      <c r="AJ232" s="103">
        <v>41.23</v>
      </c>
      <c r="AK232" s="39">
        <v>25.3</v>
      </c>
      <c r="AL232" s="1">
        <v>0</v>
      </c>
      <c r="AM232" s="1">
        <v>0</v>
      </c>
      <c r="AN232" s="35">
        <v>0.61363085132185313</v>
      </c>
      <c r="AO232" s="1">
        <f t="shared" si="3"/>
        <v>0</v>
      </c>
    </row>
    <row r="233" spans="1:41" x14ac:dyDescent="0.25">
      <c r="A233" s="1" t="s">
        <v>360</v>
      </c>
      <c r="B233" s="43" t="s">
        <v>365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0.27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25.9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3.6</v>
      </c>
      <c r="AD233" s="1">
        <v>0</v>
      </c>
      <c r="AE233" s="1">
        <v>0</v>
      </c>
      <c r="AF233" s="1">
        <v>0.7</v>
      </c>
      <c r="AG233" s="1">
        <v>0</v>
      </c>
      <c r="AI233" s="1">
        <v>30.47</v>
      </c>
      <c r="AJ233" s="103">
        <v>30.47</v>
      </c>
      <c r="AK233" s="39">
        <v>20.9</v>
      </c>
      <c r="AL233" s="1">
        <v>0</v>
      </c>
      <c r="AM233" s="1">
        <v>0</v>
      </c>
      <c r="AN233" s="35">
        <v>0.6859205776173285</v>
      </c>
      <c r="AO233" s="1">
        <f t="shared" si="3"/>
        <v>0</v>
      </c>
    </row>
    <row r="234" spans="1:41" x14ac:dyDescent="0.25">
      <c r="A234" s="1" t="s">
        <v>360</v>
      </c>
      <c r="B234" s="43" t="s">
        <v>366</v>
      </c>
      <c r="C234" s="1">
        <v>0</v>
      </c>
      <c r="D234" s="1">
        <v>0.7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26.6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0.5</v>
      </c>
      <c r="AG234" s="1">
        <v>0</v>
      </c>
      <c r="AI234" s="1">
        <v>27.8</v>
      </c>
      <c r="AJ234" s="103">
        <v>27.8</v>
      </c>
      <c r="AK234" s="39">
        <v>22.5</v>
      </c>
      <c r="AL234" s="1">
        <v>0</v>
      </c>
      <c r="AM234" s="1">
        <v>0</v>
      </c>
      <c r="AN234" s="35">
        <v>0.80935251798561147</v>
      </c>
      <c r="AO234" s="1">
        <f t="shared" si="3"/>
        <v>0</v>
      </c>
    </row>
    <row r="235" spans="1:41" x14ac:dyDescent="0.25">
      <c r="A235" s="1" t="s">
        <v>360</v>
      </c>
      <c r="B235" s="43" t="s">
        <v>367</v>
      </c>
      <c r="C235" s="1">
        <v>0</v>
      </c>
      <c r="D235" s="1">
        <v>0.92200000000000004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6.7770000000000001</v>
      </c>
      <c r="S235" s="1">
        <v>10.677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0.38400000000000001</v>
      </c>
      <c r="AG235" s="1">
        <v>0</v>
      </c>
      <c r="AI235" s="1">
        <v>18.759999999999998</v>
      </c>
      <c r="AJ235" s="103">
        <v>18.759999999999998</v>
      </c>
      <c r="AK235" s="39">
        <v>14.084</v>
      </c>
      <c r="AL235" s="1">
        <v>0</v>
      </c>
      <c r="AM235" s="1">
        <v>0</v>
      </c>
      <c r="AN235" s="35">
        <v>0.75074626865671645</v>
      </c>
      <c r="AO235" s="1">
        <f t="shared" si="3"/>
        <v>0</v>
      </c>
    </row>
    <row r="236" spans="1:41" x14ac:dyDescent="0.25">
      <c r="A236" s="1" t="s">
        <v>360</v>
      </c>
      <c r="B236" s="43" t="s">
        <v>368</v>
      </c>
      <c r="C236" s="1">
        <v>0</v>
      </c>
      <c r="D236" s="1">
        <v>0.22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0.46600000000000003</v>
      </c>
      <c r="K236" s="1">
        <v>0</v>
      </c>
      <c r="L236" s="1">
        <v>0</v>
      </c>
      <c r="M236" s="1">
        <v>9.26</v>
      </c>
      <c r="N236" s="1">
        <v>0</v>
      </c>
      <c r="O236" s="1">
        <v>15.24</v>
      </c>
      <c r="P236" s="1">
        <v>7.05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6.2149999999999999</v>
      </c>
      <c r="AD236" s="1">
        <v>0</v>
      </c>
      <c r="AE236" s="1">
        <v>0</v>
      </c>
      <c r="AF236" s="1">
        <v>0.71299999999999997</v>
      </c>
      <c r="AG236" s="1">
        <v>0</v>
      </c>
      <c r="AI236" s="1">
        <v>39.163999999999994</v>
      </c>
      <c r="AJ236" s="103">
        <v>39.163999999999994</v>
      </c>
      <c r="AK236" s="39">
        <v>32.165999999999997</v>
      </c>
      <c r="AL236" s="1">
        <v>0</v>
      </c>
      <c r="AM236" s="1">
        <v>0</v>
      </c>
      <c r="AN236" s="35">
        <v>0.82131549382085589</v>
      </c>
      <c r="AO236" s="1">
        <f t="shared" si="3"/>
        <v>0</v>
      </c>
    </row>
    <row r="237" spans="1:41" x14ac:dyDescent="0.25">
      <c r="A237" s="1" t="s">
        <v>360</v>
      </c>
      <c r="B237" s="43" t="s">
        <v>369</v>
      </c>
      <c r="C237" s="1">
        <v>0</v>
      </c>
      <c r="D237" s="1">
        <v>0.24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35.4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0.71</v>
      </c>
      <c r="AG237" s="1">
        <v>0</v>
      </c>
      <c r="AI237" s="1">
        <v>36.35</v>
      </c>
      <c r="AJ237" s="103">
        <v>36.35</v>
      </c>
      <c r="AK237" s="39">
        <v>28.4</v>
      </c>
      <c r="AL237" s="1">
        <v>0</v>
      </c>
      <c r="AM237" s="1">
        <v>0</v>
      </c>
      <c r="AN237" s="35">
        <v>0.78129298486932597</v>
      </c>
      <c r="AO237" s="1">
        <f t="shared" si="3"/>
        <v>0</v>
      </c>
    </row>
    <row r="238" spans="1:41" x14ac:dyDescent="0.25">
      <c r="A238" s="1" t="s">
        <v>360</v>
      </c>
      <c r="B238" s="43" t="s">
        <v>370</v>
      </c>
      <c r="C238" s="1">
        <v>0</v>
      </c>
      <c r="D238" s="1">
        <v>2.2000000000000002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9</v>
      </c>
      <c r="P238" s="1">
        <v>26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6.5</v>
      </c>
      <c r="AD238" s="1">
        <v>0</v>
      </c>
      <c r="AE238" s="1">
        <v>0</v>
      </c>
      <c r="AF238" s="1">
        <v>0.7</v>
      </c>
      <c r="AG238" s="1">
        <v>0</v>
      </c>
      <c r="AI238" s="1">
        <v>44.400000000000006</v>
      </c>
      <c r="AJ238" s="103">
        <v>44.400000000000006</v>
      </c>
      <c r="AK238" s="39">
        <v>33.799999999999997</v>
      </c>
      <c r="AL238" s="1">
        <v>0</v>
      </c>
      <c r="AM238" s="1">
        <v>0</v>
      </c>
      <c r="AN238" s="35">
        <v>0.76126126126126115</v>
      </c>
      <c r="AO238" s="1">
        <f t="shared" si="3"/>
        <v>0</v>
      </c>
    </row>
    <row r="239" spans="1:41" x14ac:dyDescent="0.25">
      <c r="A239" s="1" t="s">
        <v>360</v>
      </c>
      <c r="B239" s="43" t="s">
        <v>371</v>
      </c>
      <c r="C239" s="1">
        <v>0</v>
      </c>
      <c r="D239" s="1">
        <v>0.154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12.45</v>
      </c>
      <c r="N239" s="1">
        <v>0</v>
      </c>
      <c r="O239" s="1">
        <v>0</v>
      </c>
      <c r="P239" s="1">
        <v>7.56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0.40300000000000002</v>
      </c>
      <c r="AG239" s="1">
        <v>0</v>
      </c>
      <c r="AI239" s="1">
        <v>20.566999999999997</v>
      </c>
      <c r="AJ239" s="103">
        <v>20.566999999999997</v>
      </c>
      <c r="AK239" s="39">
        <v>16.536000000000001</v>
      </c>
      <c r="AL239" s="1">
        <v>0</v>
      </c>
      <c r="AM239" s="1">
        <v>0</v>
      </c>
      <c r="AN239" s="35">
        <v>0.80400641804833006</v>
      </c>
      <c r="AO239" s="1">
        <f t="shared" si="3"/>
        <v>0</v>
      </c>
    </row>
    <row r="240" spans="1:41" x14ac:dyDescent="0.25">
      <c r="A240" s="1" t="s">
        <v>360</v>
      </c>
      <c r="B240" s="43" t="s">
        <v>372</v>
      </c>
      <c r="C240" s="1">
        <v>0</v>
      </c>
      <c r="D240" s="1">
        <v>0.5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3.3</v>
      </c>
      <c r="N240" s="1">
        <v>0</v>
      </c>
      <c r="O240" s="1">
        <v>2.4</v>
      </c>
      <c r="P240" s="1">
        <v>17.7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5.2</v>
      </c>
      <c r="AD240" s="1">
        <v>0</v>
      </c>
      <c r="AE240" s="1">
        <v>0</v>
      </c>
      <c r="AF240" s="1">
        <v>0.5</v>
      </c>
      <c r="AG240" s="1">
        <v>0</v>
      </c>
      <c r="AI240" s="1">
        <v>29.599999999999998</v>
      </c>
      <c r="AJ240" s="103">
        <v>29.599999999999998</v>
      </c>
      <c r="AK240" s="39">
        <v>21.6</v>
      </c>
      <c r="AL240" s="1">
        <v>0</v>
      </c>
      <c r="AM240" s="1">
        <v>0</v>
      </c>
      <c r="AN240" s="35">
        <v>0.72972972972972983</v>
      </c>
      <c r="AO240" s="1">
        <f t="shared" si="3"/>
        <v>0</v>
      </c>
    </row>
    <row r="241" spans="1:41" x14ac:dyDescent="0.25">
      <c r="A241" s="1" t="s">
        <v>360</v>
      </c>
      <c r="B241" s="43" t="s">
        <v>373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I241" s="1">
        <v>0</v>
      </c>
      <c r="AJ241" s="103">
        <v>0</v>
      </c>
      <c r="AK241" s="39" t="s">
        <v>48</v>
      </c>
      <c r="AL241" s="1">
        <v>0</v>
      </c>
      <c r="AM241" s="1">
        <v>0</v>
      </c>
      <c r="AN241" s="35" t="s">
        <v>48</v>
      </c>
      <c r="AO241" s="1">
        <f t="shared" si="3"/>
        <v>0</v>
      </c>
    </row>
    <row r="242" spans="1:41" x14ac:dyDescent="0.25">
      <c r="A242" s="1" t="s">
        <v>360</v>
      </c>
      <c r="B242" s="43" t="s">
        <v>374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I242" s="1">
        <v>0</v>
      </c>
      <c r="AJ242" s="103">
        <v>0</v>
      </c>
      <c r="AK242" s="39" t="s">
        <v>48</v>
      </c>
      <c r="AL242" s="1">
        <v>0</v>
      </c>
      <c r="AM242" s="1">
        <v>0</v>
      </c>
      <c r="AN242" s="35" t="s">
        <v>48</v>
      </c>
      <c r="AO242" s="1">
        <f t="shared" si="3"/>
        <v>0</v>
      </c>
    </row>
    <row r="243" spans="1:41" x14ac:dyDescent="0.25">
      <c r="A243" s="1" t="s">
        <v>375</v>
      </c>
      <c r="B243" s="43" t="s">
        <v>376</v>
      </c>
      <c r="C243" s="1">
        <v>0</v>
      </c>
      <c r="D243" s="1">
        <v>0.16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5.8</v>
      </c>
      <c r="N243" s="1">
        <v>5.5</v>
      </c>
      <c r="O243" s="1">
        <v>0</v>
      </c>
      <c r="P243" s="1">
        <v>5</v>
      </c>
      <c r="Q243" s="1">
        <v>0</v>
      </c>
      <c r="R243" s="1">
        <v>2.4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0.42</v>
      </c>
      <c r="AG243" s="1">
        <v>0</v>
      </c>
      <c r="AI243" s="1">
        <v>19.28</v>
      </c>
      <c r="AJ243" s="103">
        <v>19.28</v>
      </c>
      <c r="AK243" s="39">
        <v>13.2</v>
      </c>
      <c r="AL243" s="1">
        <v>0</v>
      </c>
      <c r="AM243" s="1">
        <v>0</v>
      </c>
      <c r="AN243" s="35">
        <v>0.68464730290456421</v>
      </c>
      <c r="AO243" s="1">
        <f t="shared" si="3"/>
        <v>0</v>
      </c>
    </row>
    <row r="244" spans="1:41" x14ac:dyDescent="0.25">
      <c r="A244" s="1" t="s">
        <v>375</v>
      </c>
      <c r="B244" s="43" t="s">
        <v>377</v>
      </c>
      <c r="C244" s="1">
        <v>0</v>
      </c>
      <c r="D244" s="1">
        <v>0.87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21.9</v>
      </c>
      <c r="N244" s="1">
        <v>22.3</v>
      </c>
      <c r="O244" s="1">
        <v>0</v>
      </c>
      <c r="P244" s="1">
        <v>23.5</v>
      </c>
      <c r="Q244" s="1">
        <v>0</v>
      </c>
      <c r="R244" s="1">
        <v>0</v>
      </c>
      <c r="S244" s="1">
        <v>31.7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10.4</v>
      </c>
      <c r="AD244" s="1">
        <v>0</v>
      </c>
      <c r="AE244" s="1">
        <v>0</v>
      </c>
      <c r="AF244" s="1">
        <v>2.2000000000000002</v>
      </c>
      <c r="AG244" s="1">
        <v>0</v>
      </c>
      <c r="AI244" s="1">
        <v>112.87</v>
      </c>
      <c r="AJ244" s="103">
        <v>112.87</v>
      </c>
      <c r="AK244" s="39">
        <v>82.9</v>
      </c>
      <c r="AL244" s="1">
        <v>0</v>
      </c>
      <c r="AM244" s="1">
        <v>0</v>
      </c>
      <c r="AN244" s="35">
        <v>0.73447328785328259</v>
      </c>
      <c r="AO244" s="1">
        <f t="shared" si="3"/>
        <v>0</v>
      </c>
    </row>
    <row r="245" spans="1:41" x14ac:dyDescent="0.25">
      <c r="A245" s="1" t="s">
        <v>378</v>
      </c>
      <c r="B245" s="43" t="s">
        <v>379</v>
      </c>
      <c r="C245" s="1">
        <v>0</v>
      </c>
      <c r="D245" s="1">
        <v>0</v>
      </c>
      <c r="E245" s="1">
        <v>1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24</v>
      </c>
      <c r="N245" s="1">
        <v>3</v>
      </c>
      <c r="O245" s="1">
        <v>1</v>
      </c>
      <c r="P245" s="1">
        <v>18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8.1999999999999993</v>
      </c>
      <c r="AD245" s="1">
        <v>0</v>
      </c>
      <c r="AE245" s="1">
        <v>0</v>
      </c>
      <c r="AF245" s="1">
        <v>1.2</v>
      </c>
      <c r="AG245" s="1">
        <v>0</v>
      </c>
      <c r="AI245" s="1">
        <v>56.400000000000006</v>
      </c>
      <c r="AJ245" s="103">
        <v>56.400000000000006</v>
      </c>
      <c r="AK245" s="39">
        <v>43.1</v>
      </c>
      <c r="AL245" s="1">
        <v>0</v>
      </c>
      <c r="AM245" s="1">
        <v>0</v>
      </c>
      <c r="AN245" s="35">
        <v>0.76418439716312048</v>
      </c>
      <c r="AO245" s="1">
        <f t="shared" si="3"/>
        <v>0</v>
      </c>
    </row>
    <row r="246" spans="1:41" x14ac:dyDescent="0.25">
      <c r="A246" s="1" t="s">
        <v>380</v>
      </c>
      <c r="B246" s="43" t="s">
        <v>381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1.0089999999999999</v>
      </c>
      <c r="K246" s="1">
        <v>0</v>
      </c>
      <c r="L246" s="1">
        <v>0</v>
      </c>
      <c r="M246" s="1">
        <v>3.44</v>
      </c>
      <c r="N246" s="1">
        <v>61.92</v>
      </c>
      <c r="O246" s="1">
        <v>8.7200000000000006</v>
      </c>
      <c r="P246" s="1">
        <v>52.216999999999999</v>
      </c>
      <c r="Q246" s="1">
        <v>0</v>
      </c>
      <c r="R246" s="1">
        <v>22.151</v>
      </c>
      <c r="S246" s="1">
        <v>0</v>
      </c>
      <c r="T246" s="1">
        <v>0</v>
      </c>
      <c r="U246" s="1">
        <v>0</v>
      </c>
      <c r="V246" s="1">
        <v>0</v>
      </c>
      <c r="W246" s="1">
        <v>2.1030000000000002</v>
      </c>
      <c r="X246" s="1">
        <v>0</v>
      </c>
      <c r="Y246" s="1">
        <v>0</v>
      </c>
      <c r="Z246" s="1">
        <v>0</v>
      </c>
      <c r="AA246" s="1">
        <v>4.4999999999999998E-2</v>
      </c>
      <c r="AB246" s="1">
        <v>8.1000000000000003E-2</v>
      </c>
      <c r="AC246" s="1">
        <v>17.806999999999999</v>
      </c>
      <c r="AD246" s="1">
        <v>0</v>
      </c>
      <c r="AE246" s="1">
        <v>0</v>
      </c>
      <c r="AF246" s="1">
        <v>4.5183200000000001</v>
      </c>
      <c r="AG246" s="1">
        <v>0</v>
      </c>
      <c r="AI246" s="1">
        <v>174.01131999999996</v>
      </c>
      <c r="AJ246" s="103">
        <v>174.01131999999996</v>
      </c>
      <c r="AK246" s="39">
        <v>137.43</v>
      </c>
      <c r="AL246" s="1">
        <v>0</v>
      </c>
      <c r="AM246" s="1">
        <v>0</v>
      </c>
      <c r="AN246" s="35">
        <v>0.78977620536411108</v>
      </c>
      <c r="AO246" s="1">
        <f t="shared" si="3"/>
        <v>0</v>
      </c>
    </row>
    <row r="247" spans="1:41" x14ac:dyDescent="0.25">
      <c r="A247" s="1" t="s">
        <v>382</v>
      </c>
      <c r="B247" s="43" t="s">
        <v>383</v>
      </c>
      <c r="C247" s="1">
        <v>0</v>
      </c>
      <c r="D247" s="1">
        <v>0.6</v>
      </c>
      <c r="E247" s="1">
        <v>0</v>
      </c>
      <c r="F247" s="1">
        <v>0</v>
      </c>
      <c r="G247" s="1">
        <v>0</v>
      </c>
      <c r="H247" s="1">
        <v>2.8</v>
      </c>
      <c r="I247" s="1">
        <v>0</v>
      </c>
      <c r="J247" s="1">
        <v>0</v>
      </c>
      <c r="K247" s="1">
        <v>0</v>
      </c>
      <c r="L247" s="1">
        <v>14.214700000000001</v>
      </c>
      <c r="M247" s="1">
        <v>3.2456</v>
      </c>
      <c r="N247" s="1">
        <v>21.132899999999999</v>
      </c>
      <c r="O247" s="1">
        <v>50.543300000000002</v>
      </c>
      <c r="P247" s="1">
        <v>0</v>
      </c>
      <c r="Q247" s="1">
        <v>0</v>
      </c>
      <c r="R247" s="1">
        <v>75.5</v>
      </c>
      <c r="S247" s="1">
        <v>2.5159500000000001</v>
      </c>
      <c r="T247" s="1">
        <v>0</v>
      </c>
      <c r="U247" s="1">
        <v>1.4593</v>
      </c>
      <c r="V247" s="1">
        <v>0</v>
      </c>
      <c r="W247" s="1">
        <v>0</v>
      </c>
      <c r="X247" s="1">
        <v>0</v>
      </c>
      <c r="Y247" s="1">
        <v>77.09</v>
      </c>
      <c r="Z247" s="1">
        <v>0</v>
      </c>
      <c r="AA247" s="1">
        <v>0</v>
      </c>
      <c r="AB247" s="1">
        <v>0</v>
      </c>
      <c r="AC247" s="1">
        <v>32</v>
      </c>
      <c r="AD247" s="1">
        <v>0</v>
      </c>
      <c r="AE247" s="1">
        <v>0</v>
      </c>
      <c r="AF247" s="1">
        <v>9.3704800000000006</v>
      </c>
      <c r="AG247" s="1">
        <v>0</v>
      </c>
      <c r="AI247" s="1">
        <v>290.47223000000002</v>
      </c>
      <c r="AJ247" s="103">
        <v>290.47223000000002</v>
      </c>
      <c r="AK247" s="39">
        <v>213.6</v>
      </c>
      <c r="AL247" s="1">
        <v>0</v>
      </c>
      <c r="AM247" s="1">
        <v>0</v>
      </c>
      <c r="AN247" s="35">
        <v>0.73535428842888007</v>
      </c>
      <c r="AO247" s="1">
        <f t="shared" si="3"/>
        <v>0</v>
      </c>
    </row>
    <row r="248" spans="1:41" x14ac:dyDescent="0.25">
      <c r="A248" s="1" t="s">
        <v>384</v>
      </c>
      <c r="B248" s="43" t="s">
        <v>385</v>
      </c>
      <c r="C248" s="1">
        <v>0</v>
      </c>
      <c r="D248" s="1">
        <v>0.4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6.1</v>
      </c>
      <c r="K248" s="1">
        <v>0</v>
      </c>
      <c r="L248" s="1">
        <v>31.1</v>
      </c>
      <c r="M248" s="1">
        <v>0</v>
      </c>
      <c r="N248" s="1">
        <v>68.400000000000006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12.2</v>
      </c>
      <c r="AD248" s="1">
        <v>0</v>
      </c>
      <c r="AE248" s="1">
        <v>0</v>
      </c>
      <c r="AF248" s="1">
        <v>1.58</v>
      </c>
      <c r="AG248" s="1">
        <v>0</v>
      </c>
      <c r="AI248" s="1">
        <v>119.78</v>
      </c>
      <c r="AJ248" s="103">
        <v>119.78</v>
      </c>
      <c r="AK248" s="39">
        <v>84.94</v>
      </c>
      <c r="AL248" s="1">
        <v>0</v>
      </c>
      <c r="AM248" s="1">
        <v>0</v>
      </c>
      <c r="AN248" s="35">
        <v>0.70913341125396556</v>
      </c>
      <c r="AO248" s="1">
        <f t="shared" si="3"/>
        <v>0</v>
      </c>
    </row>
    <row r="249" spans="1:41" x14ac:dyDescent="0.25">
      <c r="A249" s="1" t="s">
        <v>386</v>
      </c>
      <c r="B249" s="43" t="s">
        <v>387</v>
      </c>
      <c r="C249" s="1">
        <v>0</v>
      </c>
      <c r="D249" s="1">
        <v>9.6000000000000002E-2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9.6859999999999999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0.13400000000000001</v>
      </c>
      <c r="AG249" s="1">
        <v>0</v>
      </c>
      <c r="AI249" s="1">
        <v>9.9160000000000004</v>
      </c>
      <c r="AJ249" s="103">
        <v>9.9160000000000004</v>
      </c>
      <c r="AK249" s="39">
        <v>7.851</v>
      </c>
      <c r="AL249" s="1">
        <v>0</v>
      </c>
      <c r="AM249" s="1">
        <v>0</v>
      </c>
      <c r="AN249" s="35">
        <v>0.79175070592981034</v>
      </c>
      <c r="AO249" s="1">
        <f t="shared" si="3"/>
        <v>0</v>
      </c>
    </row>
    <row r="250" spans="1:41" x14ac:dyDescent="0.25">
      <c r="A250" s="1" t="s">
        <v>386</v>
      </c>
      <c r="B250" s="43" t="s">
        <v>388</v>
      </c>
      <c r="C250" s="1">
        <v>0</v>
      </c>
      <c r="D250" s="1">
        <v>8.7999999999999995E-2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10.039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0.1</v>
      </c>
      <c r="AG250" s="1">
        <v>0</v>
      </c>
      <c r="AI250" s="1">
        <v>10.226999999999999</v>
      </c>
      <c r="AJ250" s="103">
        <v>10.226999999999999</v>
      </c>
      <c r="AK250" s="39">
        <v>7.5919999999999996</v>
      </c>
      <c r="AL250" s="1">
        <v>0</v>
      </c>
      <c r="AM250" s="1">
        <v>0</v>
      </c>
      <c r="AN250" s="35">
        <v>0.74234868485381844</v>
      </c>
      <c r="AO250" s="1">
        <f t="shared" si="3"/>
        <v>0</v>
      </c>
    </row>
    <row r="251" spans="1:41" x14ac:dyDescent="0.25">
      <c r="A251" s="1" t="s">
        <v>386</v>
      </c>
      <c r="B251" s="43" t="s">
        <v>389</v>
      </c>
      <c r="C251" s="1">
        <v>0</v>
      </c>
      <c r="D251" s="1">
        <v>0.189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7.9779999999999998</v>
      </c>
      <c r="N251" s="1">
        <v>0</v>
      </c>
      <c r="O251" s="1">
        <v>7.9779999999999998</v>
      </c>
      <c r="P251" s="1">
        <v>0</v>
      </c>
      <c r="Q251" s="1">
        <v>0</v>
      </c>
      <c r="R251" s="1">
        <v>2.29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6.2E-2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0.29099999999999998</v>
      </c>
      <c r="AG251" s="1">
        <v>0</v>
      </c>
      <c r="AI251" s="1">
        <v>18.788</v>
      </c>
      <c r="AJ251" s="103">
        <v>18.788</v>
      </c>
      <c r="AK251" s="39">
        <v>13.845000000000001</v>
      </c>
      <c r="AL251" s="1">
        <v>0</v>
      </c>
      <c r="AM251" s="1">
        <v>0</v>
      </c>
      <c r="AN251" s="35">
        <v>0.73690653608686396</v>
      </c>
      <c r="AO251" s="1">
        <f t="shared" si="3"/>
        <v>0</v>
      </c>
    </row>
    <row r="252" spans="1:41" x14ac:dyDescent="0.25">
      <c r="A252" s="1" t="s">
        <v>386</v>
      </c>
      <c r="B252" s="43" t="s">
        <v>390</v>
      </c>
      <c r="C252" s="1">
        <v>0</v>
      </c>
      <c r="D252" s="1">
        <v>0.18099999999999999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11.599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0.10299999999999999</v>
      </c>
      <c r="AG252" s="1">
        <v>0</v>
      </c>
      <c r="AI252" s="1">
        <v>11.882999999999999</v>
      </c>
      <c r="AJ252" s="103">
        <v>11.882999999999999</v>
      </c>
      <c r="AK252" s="39">
        <v>9.6989999999999998</v>
      </c>
      <c r="AL252" s="1">
        <v>0</v>
      </c>
      <c r="AM252" s="1">
        <v>0</v>
      </c>
      <c r="AN252" s="35">
        <v>0.81620802827568806</v>
      </c>
      <c r="AO252" s="1">
        <f t="shared" si="3"/>
        <v>0</v>
      </c>
    </row>
    <row r="253" spans="1:41" x14ac:dyDescent="0.25">
      <c r="A253" s="1" t="s">
        <v>386</v>
      </c>
      <c r="B253" s="43" t="s">
        <v>391</v>
      </c>
      <c r="C253" s="1">
        <v>0</v>
      </c>
      <c r="D253" s="1">
        <v>9.1999999999999998E-2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3.9369999999999998</v>
      </c>
      <c r="N253" s="1">
        <v>0</v>
      </c>
      <c r="O253" s="1">
        <v>2.3119999999999998</v>
      </c>
      <c r="P253" s="1">
        <v>0</v>
      </c>
      <c r="Q253" s="1">
        <v>0</v>
      </c>
      <c r="R253" s="1">
        <v>0.81299999999999994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5.2999999999999999E-2</v>
      </c>
      <c r="AG253" s="1">
        <v>0</v>
      </c>
      <c r="AI253" s="1">
        <v>7.206999999999999</v>
      </c>
      <c r="AJ253" s="103">
        <v>7.206999999999999</v>
      </c>
      <c r="AK253" s="39">
        <v>6.3259999999999996</v>
      </c>
      <c r="AL253" s="1">
        <v>0</v>
      </c>
      <c r="AM253" s="1">
        <v>0</v>
      </c>
      <c r="AN253" s="35">
        <v>0.87775773553489667</v>
      </c>
      <c r="AO253" s="1">
        <f t="shared" si="3"/>
        <v>0</v>
      </c>
    </row>
    <row r="254" spans="1:41" x14ac:dyDescent="0.25">
      <c r="A254" s="1" t="s">
        <v>386</v>
      </c>
      <c r="B254" s="43" t="s">
        <v>662</v>
      </c>
      <c r="C254" s="1">
        <v>0</v>
      </c>
      <c r="D254" s="1">
        <v>9.8000000000000004E-2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0.59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4.2999999999999997E-2</v>
      </c>
      <c r="AG254" s="1">
        <v>0</v>
      </c>
      <c r="AI254" s="1">
        <v>0.73099999999999998</v>
      </c>
      <c r="AJ254" s="103">
        <v>0.73099999999999998</v>
      </c>
      <c r="AK254" s="39">
        <v>0.5</v>
      </c>
      <c r="AL254" s="1">
        <v>0</v>
      </c>
      <c r="AM254" s="1">
        <v>0</v>
      </c>
      <c r="AN254" s="35">
        <v>0.6839945280437757</v>
      </c>
      <c r="AO254" s="1">
        <f t="shared" si="3"/>
        <v>0</v>
      </c>
    </row>
    <row r="255" spans="1:41" x14ac:dyDescent="0.25">
      <c r="A255" s="1" t="s">
        <v>386</v>
      </c>
      <c r="B255" s="43" t="s">
        <v>393</v>
      </c>
      <c r="C255" s="1">
        <v>0</v>
      </c>
      <c r="D255" s="1">
        <v>2.1999999999999999E-2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6.5279999999999996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5.5E-2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6.5000000000000002E-2</v>
      </c>
      <c r="AG255" s="1">
        <v>0</v>
      </c>
      <c r="AI255" s="1">
        <v>6.67</v>
      </c>
      <c r="AJ255" s="103">
        <v>6.67</v>
      </c>
      <c r="AK255" s="39">
        <v>4.8730000000000002</v>
      </c>
      <c r="AL255" s="1">
        <v>0</v>
      </c>
      <c r="AM255" s="1">
        <v>0</v>
      </c>
      <c r="AN255" s="35">
        <v>0.730584707646177</v>
      </c>
      <c r="AO255" s="1">
        <f t="shared" si="3"/>
        <v>0</v>
      </c>
    </row>
    <row r="256" spans="1:41" x14ac:dyDescent="0.25">
      <c r="A256" s="1" t="s">
        <v>386</v>
      </c>
      <c r="B256" s="43" t="s">
        <v>394</v>
      </c>
      <c r="C256" s="1">
        <v>0</v>
      </c>
      <c r="D256" s="1">
        <v>1.9E-2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3.44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2.7E-2</v>
      </c>
      <c r="AG256" s="1">
        <v>0</v>
      </c>
      <c r="AI256" s="1">
        <v>3.4860000000000002</v>
      </c>
      <c r="AJ256" s="103">
        <v>3.4860000000000002</v>
      </c>
      <c r="AK256" s="39">
        <v>2.6659999999999999</v>
      </c>
      <c r="AL256" s="1">
        <v>0</v>
      </c>
      <c r="AM256" s="1">
        <v>0</v>
      </c>
      <c r="AN256" s="35">
        <v>0.76477337923121047</v>
      </c>
      <c r="AO256" s="1">
        <f t="shared" si="3"/>
        <v>0</v>
      </c>
    </row>
    <row r="257" spans="1:41" x14ac:dyDescent="0.25">
      <c r="A257" s="1" t="s">
        <v>386</v>
      </c>
      <c r="B257" s="43" t="s">
        <v>395</v>
      </c>
      <c r="C257" s="1">
        <v>0</v>
      </c>
      <c r="D257" s="1">
        <v>9.4455700000000004E-2</v>
      </c>
      <c r="E257" s="1">
        <v>9.2999999999999999E-2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11.7684</v>
      </c>
      <c r="N257" s="1">
        <v>31.737300000000001</v>
      </c>
      <c r="O257" s="1">
        <v>11.9063</v>
      </c>
      <c r="P257" s="1">
        <v>6.89344</v>
      </c>
      <c r="Q257" s="1">
        <v>0.49</v>
      </c>
      <c r="R257" s="1">
        <v>7.1400400000000003E-2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25.695900000000002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3.5633699999999999</v>
      </c>
      <c r="AG257" s="1">
        <v>0</v>
      </c>
      <c r="AI257" s="1">
        <v>92.313566100000017</v>
      </c>
      <c r="AJ257" s="103">
        <v>92.313566100000017</v>
      </c>
      <c r="AK257" s="39">
        <v>97.12</v>
      </c>
      <c r="AL257" s="1">
        <v>0</v>
      </c>
      <c r="AM257" s="1">
        <v>0</v>
      </c>
      <c r="AN257" s="35">
        <v>1.0520663874559169</v>
      </c>
      <c r="AO257" s="1">
        <f t="shared" si="3"/>
        <v>0</v>
      </c>
    </row>
    <row r="258" spans="1:41" x14ac:dyDescent="0.25">
      <c r="A258" s="1" t="s">
        <v>386</v>
      </c>
      <c r="B258" s="43" t="s">
        <v>396</v>
      </c>
      <c r="C258" s="1">
        <v>0</v>
      </c>
      <c r="D258" s="1">
        <v>0.16200000000000001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2.8780000000000001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3.4000000000000002E-2</v>
      </c>
      <c r="AG258" s="1">
        <v>0</v>
      </c>
      <c r="AI258" s="1">
        <v>3.0739999999999998</v>
      </c>
      <c r="AJ258" s="103">
        <v>3.0739999999999998</v>
      </c>
      <c r="AK258" s="39">
        <v>2.3929999999999998</v>
      </c>
      <c r="AL258" s="1">
        <v>0</v>
      </c>
      <c r="AM258" s="1">
        <v>0</v>
      </c>
      <c r="AN258" s="35">
        <v>0.77846454131424847</v>
      </c>
      <c r="AO258" s="1">
        <f t="shared" si="3"/>
        <v>0</v>
      </c>
    </row>
    <row r="259" spans="1:41" x14ac:dyDescent="0.25">
      <c r="A259" s="1" t="s">
        <v>386</v>
      </c>
      <c r="B259" s="43" t="s">
        <v>397</v>
      </c>
      <c r="C259" s="1">
        <v>0</v>
      </c>
      <c r="D259" s="1">
        <v>1.2715099999999999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37.9086</v>
      </c>
      <c r="N259" s="1">
        <v>0</v>
      </c>
      <c r="O259" s="1">
        <v>20.412400000000002</v>
      </c>
      <c r="P259" s="1">
        <v>0</v>
      </c>
      <c r="Q259" s="1">
        <v>0</v>
      </c>
      <c r="R259" s="1">
        <v>8.3397900000000007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2.90089</v>
      </c>
      <c r="AG259" s="1">
        <v>0</v>
      </c>
      <c r="AI259" s="1">
        <v>70.833190000000002</v>
      </c>
      <c r="AJ259" s="103">
        <v>70.833190000000002</v>
      </c>
      <c r="AK259" s="39">
        <v>74.183999999999997</v>
      </c>
      <c r="AL259" s="1">
        <v>0</v>
      </c>
      <c r="AM259" s="1">
        <v>0</v>
      </c>
      <c r="AN259" s="35">
        <v>1.0473056486655479</v>
      </c>
      <c r="AO259" s="1">
        <f t="shared" si="3"/>
        <v>0</v>
      </c>
    </row>
    <row r="260" spans="1:41" x14ac:dyDescent="0.25">
      <c r="A260" s="1" t="s">
        <v>386</v>
      </c>
      <c r="B260" s="43" t="s">
        <v>398</v>
      </c>
      <c r="C260" s="1">
        <v>0</v>
      </c>
      <c r="D260" s="1">
        <v>5.7000000000000002E-2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9.76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0.13</v>
      </c>
      <c r="AA260" s="1">
        <v>0</v>
      </c>
      <c r="AB260" s="1">
        <v>0</v>
      </c>
      <c r="AC260" s="1">
        <v>0</v>
      </c>
      <c r="AD260" s="1">
        <v>5.6630000000000003</v>
      </c>
      <c r="AE260" s="1">
        <v>0</v>
      </c>
      <c r="AF260" s="1">
        <v>0.125</v>
      </c>
      <c r="AG260" s="1">
        <v>0</v>
      </c>
      <c r="AI260" s="1">
        <v>15.735000000000001</v>
      </c>
      <c r="AJ260" s="103">
        <v>15.735000000000001</v>
      </c>
      <c r="AK260" s="39">
        <v>12.15</v>
      </c>
      <c r="AL260" s="1">
        <v>0</v>
      </c>
      <c r="AM260" s="1">
        <v>0</v>
      </c>
      <c r="AN260" s="35">
        <v>0.77216396568160151</v>
      </c>
      <c r="AO260" s="1">
        <f t="shared" si="3"/>
        <v>0</v>
      </c>
    </row>
    <row r="261" spans="1:41" x14ac:dyDescent="0.25">
      <c r="A261" s="1" t="s">
        <v>386</v>
      </c>
      <c r="B261" s="43" t="s">
        <v>399</v>
      </c>
      <c r="C261" s="1">
        <v>0</v>
      </c>
      <c r="D261" s="1">
        <v>4.1000000000000002E-2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11.41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0.1</v>
      </c>
      <c r="AG261" s="1">
        <v>0</v>
      </c>
      <c r="AI261" s="1">
        <v>11.551</v>
      </c>
      <c r="AJ261" s="103">
        <v>11.551</v>
      </c>
      <c r="AK261" s="39">
        <v>8.91</v>
      </c>
      <c r="AL261" s="1">
        <v>0</v>
      </c>
      <c r="AM261" s="1">
        <v>0</v>
      </c>
      <c r="AN261" s="35">
        <v>0.77136178685828072</v>
      </c>
      <c r="AO261" s="1">
        <f t="shared" ref="AO261:AO324" si="4">AI261-AJ261</f>
        <v>0</v>
      </c>
    </row>
    <row r="262" spans="1:41" x14ac:dyDescent="0.25">
      <c r="A262" s="1" t="s">
        <v>386</v>
      </c>
      <c r="B262" s="43" t="s">
        <v>400</v>
      </c>
      <c r="C262" s="1">
        <v>0</v>
      </c>
      <c r="D262" s="1">
        <v>0.21299999999999999</v>
      </c>
      <c r="E262" s="1">
        <v>2.3563700000000001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60.756</v>
      </c>
      <c r="N262" s="1">
        <v>46.509500000000003</v>
      </c>
      <c r="O262" s="1">
        <v>38.027999999999999</v>
      </c>
      <c r="P262" s="1">
        <v>13.3856</v>
      </c>
      <c r="Q262" s="1">
        <v>64.115499999999997</v>
      </c>
      <c r="R262" s="1">
        <v>3.9E-2</v>
      </c>
      <c r="S262" s="1">
        <v>0</v>
      </c>
      <c r="T262" s="1">
        <v>2.5897000000000001</v>
      </c>
      <c r="U262" s="1">
        <v>0</v>
      </c>
      <c r="V262" s="1">
        <v>0</v>
      </c>
      <c r="W262" s="1">
        <v>0</v>
      </c>
      <c r="X262" s="1">
        <v>0</v>
      </c>
      <c r="Y262" s="1">
        <v>55.618600000000001</v>
      </c>
      <c r="Z262" s="1">
        <v>6.8460000000000001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12.8628</v>
      </c>
      <c r="AG262" s="1">
        <v>0</v>
      </c>
      <c r="AI262" s="1">
        <v>303.32006999999999</v>
      </c>
      <c r="AJ262" s="103">
        <v>303.32006999999999</v>
      </c>
      <c r="AK262" s="39">
        <v>304.428</v>
      </c>
      <c r="AL262" s="1">
        <v>0</v>
      </c>
      <c r="AM262" s="1">
        <v>0</v>
      </c>
      <c r="AN262" s="35">
        <v>1.0036526761977866</v>
      </c>
      <c r="AO262" s="1">
        <f t="shared" si="4"/>
        <v>0</v>
      </c>
    </row>
    <row r="263" spans="1:41" x14ac:dyDescent="0.25">
      <c r="A263" s="1" t="s">
        <v>386</v>
      </c>
      <c r="B263" s="43" t="s">
        <v>401</v>
      </c>
      <c r="C263" s="1">
        <v>0</v>
      </c>
      <c r="D263" s="1">
        <v>2.4350000000000001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7.7160000000000002</v>
      </c>
      <c r="P263" s="1">
        <v>3.3069999999999999</v>
      </c>
      <c r="Q263" s="1">
        <v>0</v>
      </c>
      <c r="R263" s="1">
        <v>29.827000000000002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1.9770000000000001</v>
      </c>
      <c r="AG263" s="1">
        <v>0</v>
      </c>
      <c r="AI263" s="1">
        <v>45.262</v>
      </c>
      <c r="AJ263" s="103">
        <v>45.262</v>
      </c>
      <c r="AK263" s="39">
        <v>28.03</v>
      </c>
      <c r="AL263" s="1">
        <v>0</v>
      </c>
      <c r="AM263" s="1">
        <v>0</v>
      </c>
      <c r="AN263" s="35">
        <v>0.61928328399098587</v>
      </c>
      <c r="AO263" s="1">
        <f t="shared" si="4"/>
        <v>0</v>
      </c>
    </row>
    <row r="264" spans="1:41" x14ac:dyDescent="0.25">
      <c r="A264" s="1" t="s">
        <v>386</v>
      </c>
      <c r="B264" s="43" t="s">
        <v>402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34.996000000000002</v>
      </c>
      <c r="AE264" s="1">
        <v>0</v>
      </c>
      <c r="AF264" s="1">
        <v>1.0999999999999999E-2</v>
      </c>
      <c r="AG264" s="1">
        <v>0</v>
      </c>
      <c r="AI264" s="1">
        <v>35.007000000000005</v>
      </c>
      <c r="AJ264" s="103">
        <v>35.007000000000005</v>
      </c>
      <c r="AK264" s="39">
        <v>28.052</v>
      </c>
      <c r="AL264" s="1">
        <v>0</v>
      </c>
      <c r="AM264" s="1">
        <v>0</v>
      </c>
      <c r="AN264" s="35">
        <v>0.80132544919587501</v>
      </c>
      <c r="AO264" s="1">
        <f t="shared" si="4"/>
        <v>0</v>
      </c>
    </row>
    <row r="265" spans="1:41" x14ac:dyDescent="0.25">
      <c r="A265" s="1" t="s">
        <v>386</v>
      </c>
      <c r="B265" s="43" t="s">
        <v>403</v>
      </c>
      <c r="C265" s="1">
        <v>0</v>
      </c>
      <c r="D265" s="1">
        <v>0.33100000000000002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19.285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0.16500000000000001</v>
      </c>
      <c r="AG265" s="1">
        <v>0</v>
      </c>
      <c r="AI265" s="1">
        <v>19.780999999999999</v>
      </c>
      <c r="AJ265" s="103">
        <v>19.780999999999999</v>
      </c>
      <c r="AK265" s="39">
        <v>14.253</v>
      </c>
      <c r="AL265" s="1">
        <v>0</v>
      </c>
      <c r="AM265" s="1">
        <v>0</v>
      </c>
      <c r="AN265" s="35">
        <v>0.72053991203680301</v>
      </c>
      <c r="AO265" s="1">
        <f t="shared" si="4"/>
        <v>0</v>
      </c>
    </row>
    <row r="266" spans="1:41" x14ac:dyDescent="0.25">
      <c r="A266" s="1" t="s">
        <v>386</v>
      </c>
      <c r="B266" s="43" t="s">
        <v>404</v>
      </c>
      <c r="C266" s="1">
        <v>0</v>
      </c>
      <c r="D266" s="1">
        <v>6.5000000000000002E-2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3.2770000000000001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4.8000000000000001E-2</v>
      </c>
      <c r="AG266" s="1">
        <v>0</v>
      </c>
      <c r="AI266" s="1">
        <v>3.39</v>
      </c>
      <c r="AJ266" s="103">
        <v>3.39</v>
      </c>
      <c r="AK266" s="39">
        <v>2.488</v>
      </c>
      <c r="AL266" s="1">
        <v>0</v>
      </c>
      <c r="AM266" s="1">
        <v>0</v>
      </c>
      <c r="AN266" s="35">
        <v>0.73392330383480819</v>
      </c>
      <c r="AO266" s="1">
        <f t="shared" si="4"/>
        <v>0</v>
      </c>
    </row>
    <row r="267" spans="1:41" x14ac:dyDescent="0.25">
      <c r="A267" s="1" t="s">
        <v>405</v>
      </c>
      <c r="B267" s="43" t="s">
        <v>406</v>
      </c>
      <c r="C267" s="1">
        <v>0</v>
      </c>
      <c r="D267" s="1">
        <v>0.15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11.3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0.08</v>
      </c>
      <c r="AG267" s="1">
        <v>0</v>
      </c>
      <c r="AI267" s="1">
        <v>11.530000000000001</v>
      </c>
      <c r="AJ267" s="103">
        <v>11.530000000000001</v>
      </c>
      <c r="AK267" s="39">
        <v>7.9370000000000003</v>
      </c>
      <c r="AL267" s="1">
        <v>0</v>
      </c>
      <c r="AM267" s="1">
        <v>0</v>
      </c>
      <c r="AN267" s="35">
        <v>0.68837814397224628</v>
      </c>
      <c r="AO267" s="1">
        <f t="shared" si="4"/>
        <v>0</v>
      </c>
    </row>
    <row r="268" spans="1:41" x14ac:dyDescent="0.25">
      <c r="A268" s="1" t="s">
        <v>405</v>
      </c>
      <c r="B268" s="43" t="s">
        <v>407</v>
      </c>
      <c r="C268" s="1">
        <v>0</v>
      </c>
      <c r="D268" s="1">
        <v>3.4345300000000001</v>
      </c>
      <c r="E268" s="1">
        <v>1.6</v>
      </c>
      <c r="F268" s="1">
        <v>0</v>
      </c>
      <c r="G268" s="1">
        <v>0</v>
      </c>
      <c r="H268" s="1">
        <v>0</v>
      </c>
      <c r="I268" s="1">
        <v>144.62799999999999</v>
      </c>
      <c r="J268" s="1">
        <v>0</v>
      </c>
      <c r="K268" s="1">
        <v>0</v>
      </c>
      <c r="L268" s="1">
        <v>0</v>
      </c>
      <c r="M268" s="1">
        <v>0</v>
      </c>
      <c r="N268" s="1">
        <v>175.9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20.9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51.7</v>
      </c>
      <c r="AD268" s="1">
        <v>4.55</v>
      </c>
      <c r="AE268" s="1">
        <v>0</v>
      </c>
      <c r="AF268" s="1">
        <v>9.7338299999999993</v>
      </c>
      <c r="AG268" s="1">
        <v>0</v>
      </c>
      <c r="AI268" s="1">
        <v>412.44635999999997</v>
      </c>
      <c r="AJ268" s="103">
        <v>412.44635999999997</v>
      </c>
      <c r="AK268" s="39">
        <v>315.59300000000002</v>
      </c>
      <c r="AL268" s="1">
        <v>0</v>
      </c>
      <c r="AM268" s="1">
        <v>0</v>
      </c>
      <c r="AN268" s="35">
        <v>0.76517343976559771</v>
      </c>
      <c r="AO268" s="1">
        <f t="shared" si="4"/>
        <v>0</v>
      </c>
    </row>
    <row r="269" spans="1:41" x14ac:dyDescent="0.25">
      <c r="A269" s="1" t="s">
        <v>405</v>
      </c>
      <c r="B269" s="43" t="s">
        <v>408</v>
      </c>
      <c r="C269" s="1">
        <v>0</v>
      </c>
      <c r="D269" s="1">
        <v>0.18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5.2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5.3999999999999999E-2</v>
      </c>
      <c r="AG269" s="1">
        <v>0</v>
      </c>
      <c r="AI269" s="1">
        <v>5.4340000000000002</v>
      </c>
      <c r="AJ269" s="103">
        <v>5.4340000000000002</v>
      </c>
      <c r="AK269" s="39">
        <v>3.9649999999999999</v>
      </c>
      <c r="AL269" s="1">
        <v>0</v>
      </c>
      <c r="AM269" s="1">
        <v>0</v>
      </c>
      <c r="AN269" s="35">
        <v>0.72966507177033491</v>
      </c>
      <c r="AO269" s="1">
        <f t="shared" si="4"/>
        <v>0</v>
      </c>
    </row>
    <row r="270" spans="1:41" x14ac:dyDescent="0.25">
      <c r="A270" s="1" t="s">
        <v>405</v>
      </c>
      <c r="B270" s="43" t="s">
        <v>409</v>
      </c>
      <c r="C270" s="1">
        <v>0</v>
      </c>
      <c r="D270" s="1">
        <v>0.03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2.14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2.3E-2</v>
      </c>
      <c r="AG270" s="1">
        <v>0</v>
      </c>
      <c r="AI270" s="1">
        <v>2.1930000000000001</v>
      </c>
      <c r="AJ270" s="103">
        <v>2.1930000000000001</v>
      </c>
      <c r="AK270" s="39">
        <v>1.704</v>
      </c>
      <c r="AL270" s="1">
        <v>0</v>
      </c>
      <c r="AM270" s="1">
        <v>0</v>
      </c>
      <c r="AN270" s="35">
        <v>0.77701778385772913</v>
      </c>
      <c r="AO270" s="1">
        <f t="shared" si="4"/>
        <v>0</v>
      </c>
    </row>
    <row r="271" spans="1:41" x14ac:dyDescent="0.25">
      <c r="A271" s="1" t="s">
        <v>405</v>
      </c>
      <c r="B271" s="43" t="s">
        <v>410</v>
      </c>
      <c r="C271" s="1">
        <v>0</v>
      </c>
      <c r="D271" s="1">
        <v>0.04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3.75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4.5999999999999999E-2</v>
      </c>
      <c r="AG271" s="1">
        <v>0</v>
      </c>
      <c r="AI271" s="1">
        <v>3.8359999999999999</v>
      </c>
      <c r="AJ271" s="103">
        <v>3.8359999999999999</v>
      </c>
      <c r="AK271" s="39">
        <v>2.8079999999999998</v>
      </c>
      <c r="AL271" s="1">
        <v>0</v>
      </c>
      <c r="AM271" s="1">
        <v>0</v>
      </c>
      <c r="AN271" s="35">
        <v>0.73201251303441084</v>
      </c>
      <c r="AO271" s="1">
        <f t="shared" si="4"/>
        <v>0</v>
      </c>
    </row>
    <row r="272" spans="1:41" x14ac:dyDescent="0.25">
      <c r="A272" s="1" t="s">
        <v>411</v>
      </c>
      <c r="B272" s="43" t="s">
        <v>412</v>
      </c>
      <c r="C272" s="1">
        <v>0</v>
      </c>
      <c r="D272" s="1">
        <v>2.0739999999999998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13.677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5.3490000000000002</v>
      </c>
      <c r="AA272" s="1">
        <v>0</v>
      </c>
      <c r="AB272" s="1">
        <v>0</v>
      </c>
      <c r="AC272" s="1">
        <v>0</v>
      </c>
      <c r="AD272" s="1">
        <v>22.792000000000002</v>
      </c>
      <c r="AE272" s="1">
        <v>0</v>
      </c>
      <c r="AF272" s="1">
        <v>0.9</v>
      </c>
      <c r="AG272" s="1">
        <v>0</v>
      </c>
      <c r="AI272" s="1">
        <v>44.792000000000002</v>
      </c>
      <c r="AJ272" s="103">
        <v>44.792000000000002</v>
      </c>
      <c r="AK272" s="39">
        <v>39.286999999999999</v>
      </c>
      <c r="AL272" s="1">
        <v>0</v>
      </c>
      <c r="AM272" s="1">
        <v>0</v>
      </c>
      <c r="AN272" s="35">
        <v>0.87709858903375593</v>
      </c>
      <c r="AO272" s="1">
        <f t="shared" si="4"/>
        <v>0</v>
      </c>
    </row>
    <row r="273" spans="1:41" x14ac:dyDescent="0.25">
      <c r="A273" s="1" t="s">
        <v>411</v>
      </c>
      <c r="B273" s="43" t="s">
        <v>413</v>
      </c>
      <c r="C273" s="1">
        <v>0</v>
      </c>
      <c r="D273" s="1">
        <v>0.13200000000000001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5.4729400000000004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0.1</v>
      </c>
      <c r="AG273" s="1">
        <v>0</v>
      </c>
      <c r="AI273" s="1">
        <v>5.7049399999999997</v>
      </c>
      <c r="AJ273" s="103">
        <v>5.7049399999999997</v>
      </c>
      <c r="AK273" s="39">
        <v>4.2370000000000001</v>
      </c>
      <c r="AL273" s="1">
        <v>0</v>
      </c>
      <c r="AM273" s="1">
        <v>0</v>
      </c>
      <c r="AN273" s="35">
        <v>0.74268966895357358</v>
      </c>
      <c r="AO273" s="1">
        <f t="shared" si="4"/>
        <v>0</v>
      </c>
    </row>
    <row r="274" spans="1:41" x14ac:dyDescent="0.25">
      <c r="A274" s="1" t="s">
        <v>414</v>
      </c>
      <c r="B274" s="43" t="s">
        <v>415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8.82</v>
      </c>
      <c r="AG274" s="1">
        <v>334</v>
      </c>
      <c r="AI274" s="1">
        <v>8.82</v>
      </c>
      <c r="AJ274" s="103">
        <v>342.82</v>
      </c>
      <c r="AK274" s="39">
        <v>294</v>
      </c>
      <c r="AL274" s="1">
        <v>0</v>
      </c>
      <c r="AM274" s="1">
        <v>0</v>
      </c>
      <c r="AN274" s="35">
        <v>0.85759290589813897</v>
      </c>
      <c r="AO274" s="1">
        <f t="shared" si="4"/>
        <v>-334</v>
      </c>
    </row>
    <row r="275" spans="1:41" x14ac:dyDescent="0.25">
      <c r="A275" s="1" t="s">
        <v>416</v>
      </c>
      <c r="B275" s="43" t="s">
        <v>417</v>
      </c>
      <c r="C275" s="1">
        <v>0</v>
      </c>
      <c r="D275" s="1">
        <v>1.1000000000000001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43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0.38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1.1000000000000001</v>
      </c>
      <c r="AG275" s="1">
        <v>0</v>
      </c>
      <c r="AI275" s="1">
        <v>45.580000000000005</v>
      </c>
      <c r="AJ275" s="103">
        <v>45.580000000000005</v>
      </c>
      <c r="AK275" s="39">
        <v>32.981000000000002</v>
      </c>
      <c r="AL275" s="1">
        <v>0</v>
      </c>
      <c r="AM275" s="1">
        <v>0</v>
      </c>
      <c r="AN275" s="35">
        <v>0.72358490566037736</v>
      </c>
      <c r="AO275" s="1">
        <f t="shared" si="4"/>
        <v>0</v>
      </c>
    </row>
    <row r="276" spans="1:41" x14ac:dyDescent="0.25">
      <c r="A276" s="1" t="s">
        <v>418</v>
      </c>
      <c r="B276" s="43" t="s">
        <v>419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31.4</v>
      </c>
      <c r="N276" s="1">
        <v>43.82</v>
      </c>
      <c r="O276" s="1">
        <v>8.6999999999999993</v>
      </c>
      <c r="P276" s="1">
        <v>32.603099999999998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0.46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26.1</v>
      </c>
      <c r="AD276" s="1">
        <v>0</v>
      </c>
      <c r="AE276" s="1">
        <v>0</v>
      </c>
      <c r="AF276" s="1">
        <v>3.6337000000000002</v>
      </c>
      <c r="AG276" s="1">
        <v>0</v>
      </c>
      <c r="AI276" s="1">
        <v>146.71680000000001</v>
      </c>
      <c r="AJ276" s="103">
        <v>146.71680000000001</v>
      </c>
      <c r="AK276" s="39">
        <v>106.19</v>
      </c>
      <c r="AL276" s="1">
        <v>0</v>
      </c>
      <c r="AM276" s="1">
        <v>0</v>
      </c>
      <c r="AN276" s="35">
        <v>0.72377532770616582</v>
      </c>
      <c r="AO276" s="1">
        <f t="shared" si="4"/>
        <v>0</v>
      </c>
    </row>
    <row r="277" spans="1:41" x14ac:dyDescent="0.25">
      <c r="A277" s="1" t="s">
        <v>418</v>
      </c>
      <c r="B277" s="43" t="s">
        <v>420</v>
      </c>
      <c r="C277" s="1">
        <v>0</v>
      </c>
      <c r="D277" s="1">
        <v>0.47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9.92</v>
      </c>
      <c r="N277" s="1">
        <v>4.46</v>
      </c>
      <c r="O277" s="1">
        <v>0</v>
      </c>
      <c r="P277" s="1">
        <v>5.87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4.57</v>
      </c>
      <c r="AD277" s="1">
        <v>0</v>
      </c>
      <c r="AE277" s="1">
        <v>0</v>
      </c>
      <c r="AF277" s="1">
        <v>0.71</v>
      </c>
      <c r="AG277" s="1">
        <v>0</v>
      </c>
      <c r="AI277" s="1">
        <v>26.000000000000004</v>
      </c>
      <c r="AJ277" s="103">
        <v>26.000000000000004</v>
      </c>
      <c r="AK277" s="39">
        <v>18.87</v>
      </c>
      <c r="AL277" s="1">
        <v>0</v>
      </c>
      <c r="AM277" s="1">
        <v>0</v>
      </c>
      <c r="AN277" s="35">
        <v>0.72576923076923072</v>
      </c>
      <c r="AO277" s="1">
        <f t="shared" si="4"/>
        <v>0</v>
      </c>
    </row>
    <row r="278" spans="1:41" x14ac:dyDescent="0.25">
      <c r="A278" s="1" t="s">
        <v>418</v>
      </c>
      <c r="B278" s="43" t="s">
        <v>421</v>
      </c>
      <c r="C278" s="1">
        <v>0</v>
      </c>
      <c r="D278" s="1">
        <v>7.0000000000000007E-2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0.93</v>
      </c>
      <c r="O278" s="1">
        <v>0</v>
      </c>
      <c r="P278" s="1">
        <v>8.34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1.06</v>
      </c>
      <c r="AD278" s="1">
        <v>0</v>
      </c>
      <c r="AE278" s="1">
        <v>0</v>
      </c>
      <c r="AF278" s="1">
        <v>0.19</v>
      </c>
      <c r="AG278" s="1">
        <v>0</v>
      </c>
      <c r="AI278" s="1">
        <v>10.59</v>
      </c>
      <c r="AJ278" s="103">
        <v>10.59</v>
      </c>
      <c r="AK278" s="39">
        <v>6.64</v>
      </c>
      <c r="AL278" s="1">
        <v>0</v>
      </c>
      <c r="AM278" s="1">
        <v>0</v>
      </c>
      <c r="AN278" s="35">
        <v>0.6270066100094428</v>
      </c>
      <c r="AO278" s="1">
        <f t="shared" si="4"/>
        <v>0</v>
      </c>
    </row>
    <row r="279" spans="1:41" x14ac:dyDescent="0.25">
      <c r="A279" s="1" t="s">
        <v>418</v>
      </c>
      <c r="B279" s="43" t="s">
        <v>422</v>
      </c>
      <c r="C279" s="1">
        <v>0</v>
      </c>
      <c r="D279" s="1">
        <v>1.37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8.39</v>
      </c>
      <c r="N279" s="1">
        <v>4.2</v>
      </c>
      <c r="O279" s="1">
        <v>0</v>
      </c>
      <c r="P279" s="1">
        <v>29.37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6.52</v>
      </c>
      <c r="AD279" s="1">
        <v>0</v>
      </c>
      <c r="AE279" s="1">
        <v>0</v>
      </c>
      <c r="AF279" s="1">
        <v>1</v>
      </c>
      <c r="AG279" s="1">
        <v>0</v>
      </c>
      <c r="AI279" s="1">
        <v>50.849999999999994</v>
      </c>
      <c r="AJ279" s="103">
        <v>50.849999999999994</v>
      </c>
      <c r="AK279" s="39">
        <v>38.57</v>
      </c>
      <c r="AL279" s="1">
        <v>0</v>
      </c>
      <c r="AM279" s="1">
        <v>0</v>
      </c>
      <c r="AN279" s="35">
        <v>0.75850540806293032</v>
      </c>
      <c r="AO279" s="1">
        <f t="shared" si="4"/>
        <v>0</v>
      </c>
    </row>
    <row r="280" spans="1:41" x14ac:dyDescent="0.25">
      <c r="A280" s="1" t="s">
        <v>423</v>
      </c>
      <c r="B280" s="43" t="s">
        <v>424</v>
      </c>
      <c r="C280" s="1">
        <v>0</v>
      </c>
      <c r="D280" s="1">
        <v>0</v>
      </c>
      <c r="E280" s="1">
        <v>0</v>
      </c>
      <c r="F280" s="1">
        <v>0</v>
      </c>
      <c r="G280" s="1">
        <v>1.375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81</v>
      </c>
      <c r="AE280" s="1">
        <v>0</v>
      </c>
      <c r="AF280" s="1">
        <v>1</v>
      </c>
      <c r="AG280" s="1">
        <v>0</v>
      </c>
      <c r="AI280" s="1">
        <v>83.375</v>
      </c>
      <c r="AJ280" s="103">
        <v>83.375</v>
      </c>
      <c r="AK280" s="39">
        <v>69</v>
      </c>
      <c r="AL280" s="1">
        <v>0</v>
      </c>
      <c r="AM280" s="1">
        <v>0</v>
      </c>
      <c r="AN280" s="35">
        <v>0.82758620689655171</v>
      </c>
      <c r="AO280" s="1">
        <f t="shared" si="4"/>
        <v>0</v>
      </c>
    </row>
    <row r="281" spans="1:41" x14ac:dyDescent="0.25">
      <c r="A281" s="1" t="s">
        <v>423</v>
      </c>
      <c r="B281" s="43" t="s">
        <v>425</v>
      </c>
      <c r="C281" s="1">
        <v>0</v>
      </c>
      <c r="D281" s="1">
        <v>0.14000000000000001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0.7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0.05</v>
      </c>
      <c r="AG281" s="1">
        <v>0</v>
      </c>
      <c r="AI281" s="1">
        <v>0.89</v>
      </c>
      <c r="AJ281" s="103">
        <v>0.89</v>
      </c>
      <c r="AK281" s="39">
        <v>0.84</v>
      </c>
      <c r="AL281" s="1">
        <v>0</v>
      </c>
      <c r="AM281" s="1">
        <v>0</v>
      </c>
      <c r="AN281" s="35">
        <v>0.9438202247191011</v>
      </c>
      <c r="AO281" s="1">
        <f t="shared" si="4"/>
        <v>0</v>
      </c>
    </row>
    <row r="282" spans="1:41" x14ac:dyDescent="0.25">
      <c r="A282" s="1" t="s">
        <v>426</v>
      </c>
      <c r="B282" s="43" t="s">
        <v>427</v>
      </c>
      <c r="C282" s="1">
        <v>0</v>
      </c>
      <c r="D282" s="1">
        <v>6.6539999999999999</v>
      </c>
      <c r="E282" s="1">
        <v>0</v>
      </c>
      <c r="F282" s="1">
        <v>0</v>
      </c>
      <c r="G282" s="1">
        <v>0</v>
      </c>
      <c r="H282" s="1">
        <v>0</v>
      </c>
      <c r="I282" s="1">
        <v>25.369800000000001</v>
      </c>
      <c r="J282" s="1">
        <v>0</v>
      </c>
      <c r="K282" s="1">
        <v>0</v>
      </c>
      <c r="L282" s="1">
        <v>92.4345</v>
      </c>
      <c r="M282" s="1">
        <v>0</v>
      </c>
      <c r="N282" s="1">
        <v>10.1716</v>
      </c>
      <c r="O282" s="1">
        <v>0</v>
      </c>
      <c r="P282" s="1">
        <v>0</v>
      </c>
      <c r="Q282" s="1">
        <v>11.876200000000001</v>
      </c>
      <c r="R282" s="1">
        <v>8.9949999999999992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0.40408100000000002</v>
      </c>
      <c r="Z282" s="1">
        <v>0</v>
      </c>
      <c r="AA282" s="1">
        <v>0</v>
      </c>
      <c r="AB282" s="1">
        <v>0</v>
      </c>
      <c r="AC282" s="1">
        <v>16.399999999999999</v>
      </c>
      <c r="AD282" s="1">
        <v>0</v>
      </c>
      <c r="AE282" s="1">
        <v>0</v>
      </c>
      <c r="AF282" s="1">
        <v>3.3121499999999999</v>
      </c>
      <c r="AG282" s="1">
        <v>0</v>
      </c>
      <c r="AI282" s="1">
        <v>175.61733100000004</v>
      </c>
      <c r="AJ282" s="103">
        <v>175.61733100000004</v>
      </c>
      <c r="AK282" s="39">
        <v>136.19999999999999</v>
      </c>
      <c r="AL282" s="1">
        <v>0</v>
      </c>
      <c r="AM282" s="1">
        <v>0</v>
      </c>
      <c r="AN282" s="35">
        <v>0.77554988009697035</v>
      </c>
      <c r="AO282" s="1">
        <f t="shared" si="4"/>
        <v>0</v>
      </c>
    </row>
    <row r="283" spans="1:41" x14ac:dyDescent="0.25">
      <c r="A283" s="1" t="s">
        <v>428</v>
      </c>
      <c r="B283" s="43" t="s">
        <v>429</v>
      </c>
      <c r="C283" s="1">
        <v>0</v>
      </c>
      <c r="D283" s="1">
        <v>0</v>
      </c>
      <c r="E283" s="1">
        <v>0</v>
      </c>
      <c r="F283" s="1">
        <v>5.415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17.268999999999998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4.6840000000000002</v>
      </c>
      <c r="AD283" s="1">
        <v>0</v>
      </c>
      <c r="AE283" s="1">
        <v>0</v>
      </c>
      <c r="AF283" s="1">
        <v>0.6</v>
      </c>
      <c r="AG283" s="1">
        <v>0</v>
      </c>
      <c r="AI283" s="1">
        <v>27.968</v>
      </c>
      <c r="AJ283" s="103">
        <v>27.968</v>
      </c>
      <c r="AK283" s="39">
        <v>21.4</v>
      </c>
      <c r="AL283" s="1">
        <v>0</v>
      </c>
      <c r="AM283" s="1">
        <v>0</v>
      </c>
      <c r="AN283" s="35">
        <v>0.76516018306636147</v>
      </c>
      <c r="AO283" s="1">
        <f t="shared" si="4"/>
        <v>0</v>
      </c>
    </row>
    <row r="284" spans="1:41" x14ac:dyDescent="0.25">
      <c r="A284" s="1" t="s">
        <v>428</v>
      </c>
      <c r="B284" s="43" t="s">
        <v>430</v>
      </c>
      <c r="C284" s="1">
        <v>0</v>
      </c>
      <c r="D284" s="1">
        <v>1.1599999999999999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3.2</v>
      </c>
      <c r="M284" s="1">
        <v>0</v>
      </c>
      <c r="N284" s="1">
        <v>0</v>
      </c>
      <c r="O284" s="1">
        <v>2.39</v>
      </c>
      <c r="P284" s="1">
        <v>9.6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1.83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2.48</v>
      </c>
      <c r="AD284" s="1">
        <v>0</v>
      </c>
      <c r="AE284" s="1">
        <v>0</v>
      </c>
      <c r="AF284" s="1">
        <v>0.6</v>
      </c>
      <c r="AG284" s="1">
        <v>0</v>
      </c>
      <c r="AI284" s="1">
        <v>21.26</v>
      </c>
      <c r="AJ284" s="103">
        <v>21.26</v>
      </c>
      <c r="AK284" s="39">
        <v>14.4</v>
      </c>
      <c r="AL284" s="1">
        <v>0</v>
      </c>
      <c r="AM284" s="1">
        <v>0</v>
      </c>
      <c r="AN284" s="35">
        <v>0.67732831608654742</v>
      </c>
      <c r="AO284" s="1">
        <f t="shared" si="4"/>
        <v>0</v>
      </c>
    </row>
    <row r="285" spans="1:41" x14ac:dyDescent="0.25">
      <c r="A285" s="1" t="s">
        <v>428</v>
      </c>
      <c r="B285" s="43" t="s">
        <v>431</v>
      </c>
      <c r="C285" s="1">
        <v>0</v>
      </c>
      <c r="D285" s="1">
        <v>1.07</v>
      </c>
      <c r="E285" s="1">
        <v>0</v>
      </c>
      <c r="F285" s="1">
        <v>12.08</v>
      </c>
      <c r="G285" s="1">
        <v>0</v>
      </c>
      <c r="H285" s="1">
        <v>0</v>
      </c>
      <c r="I285" s="1">
        <v>295.5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9.4600000000000009</v>
      </c>
      <c r="R285" s="1">
        <v>60.011800000000001</v>
      </c>
      <c r="S285" s="1">
        <v>0</v>
      </c>
      <c r="T285" s="1">
        <v>0</v>
      </c>
      <c r="U285" s="1">
        <v>0</v>
      </c>
      <c r="V285" s="1">
        <v>13.07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49.45</v>
      </c>
      <c r="AD285" s="1">
        <v>174.43899999999999</v>
      </c>
      <c r="AE285" s="1">
        <v>0</v>
      </c>
      <c r="AF285" s="1">
        <v>20.1356</v>
      </c>
      <c r="AG285" s="1">
        <v>0</v>
      </c>
      <c r="AI285" s="1">
        <v>635.21639999999991</v>
      </c>
      <c r="AJ285" s="103">
        <v>635.21639999999991</v>
      </c>
      <c r="AK285" s="39">
        <v>505</v>
      </c>
      <c r="AL285" s="1">
        <v>0</v>
      </c>
      <c r="AM285" s="1">
        <v>0</v>
      </c>
      <c r="AN285" s="35">
        <v>0.79500466297784511</v>
      </c>
      <c r="AO285" s="1">
        <f t="shared" si="4"/>
        <v>0</v>
      </c>
    </row>
    <row r="286" spans="1:41" x14ac:dyDescent="0.25">
      <c r="A286" s="1" t="s">
        <v>428</v>
      </c>
      <c r="B286" s="43" t="s">
        <v>432</v>
      </c>
      <c r="C286" s="1">
        <v>0</v>
      </c>
      <c r="D286" s="1">
        <v>0.26200000000000001</v>
      </c>
      <c r="E286" s="1">
        <v>0</v>
      </c>
      <c r="F286" s="1">
        <v>5.4119999999999999</v>
      </c>
      <c r="G286" s="1">
        <v>0</v>
      </c>
      <c r="H286" s="1">
        <v>0</v>
      </c>
      <c r="I286" s="1">
        <v>74.954999999999998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2.2949999999999999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30.873000000000001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3</v>
      </c>
      <c r="AG286" s="1">
        <v>0</v>
      </c>
      <c r="AI286" s="1">
        <v>116.797</v>
      </c>
      <c r="AJ286" s="103">
        <v>116.797</v>
      </c>
      <c r="AK286" s="39">
        <v>100.3</v>
      </c>
      <c r="AL286" s="1">
        <v>0</v>
      </c>
      <c r="AM286" s="1">
        <v>0</v>
      </c>
      <c r="AN286" s="35">
        <v>0.85875493377398393</v>
      </c>
      <c r="AO286" s="1">
        <f t="shared" si="4"/>
        <v>0</v>
      </c>
    </row>
    <row r="287" spans="1:41" x14ac:dyDescent="0.25">
      <c r="A287" s="1" t="s">
        <v>428</v>
      </c>
      <c r="B287" s="43" t="s">
        <v>663</v>
      </c>
      <c r="C287" s="1">
        <v>0</v>
      </c>
      <c r="D287" s="1">
        <v>0.27900000000000003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7.02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0.1</v>
      </c>
      <c r="AG287" s="1">
        <v>0</v>
      </c>
      <c r="AI287" s="1">
        <v>7.3989999999999991</v>
      </c>
      <c r="AJ287" s="103">
        <v>7.3989999999999991</v>
      </c>
      <c r="AK287" s="39">
        <v>7.5</v>
      </c>
      <c r="AL287" s="1">
        <v>0</v>
      </c>
      <c r="AM287" s="1">
        <v>0</v>
      </c>
      <c r="AN287" s="35">
        <v>1.0136504933099069</v>
      </c>
      <c r="AO287" s="1">
        <f t="shared" si="4"/>
        <v>0</v>
      </c>
    </row>
    <row r="288" spans="1:41" x14ac:dyDescent="0.25">
      <c r="A288" s="1" t="s">
        <v>434</v>
      </c>
      <c r="B288" s="43" t="s">
        <v>435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I288" s="1">
        <v>0</v>
      </c>
      <c r="AJ288" s="103">
        <v>0</v>
      </c>
      <c r="AK288" s="39" t="s">
        <v>48</v>
      </c>
      <c r="AL288" s="1">
        <v>0</v>
      </c>
      <c r="AM288" s="1">
        <v>0</v>
      </c>
      <c r="AN288" s="35" t="s">
        <v>48</v>
      </c>
      <c r="AO288" s="1">
        <f t="shared" si="4"/>
        <v>0</v>
      </c>
    </row>
    <row r="289" spans="1:41" x14ac:dyDescent="0.25">
      <c r="A289" s="1" t="s">
        <v>434</v>
      </c>
      <c r="B289" s="43" t="s">
        <v>436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I289" s="1">
        <v>0</v>
      </c>
      <c r="AJ289" s="103">
        <v>0</v>
      </c>
      <c r="AK289" s="39" t="s">
        <v>48</v>
      </c>
      <c r="AL289" s="1">
        <v>0</v>
      </c>
      <c r="AM289" s="1">
        <v>0</v>
      </c>
      <c r="AN289" s="35" t="s">
        <v>48</v>
      </c>
      <c r="AO289" s="1">
        <f t="shared" si="4"/>
        <v>0</v>
      </c>
    </row>
    <row r="290" spans="1:41" x14ac:dyDescent="0.25">
      <c r="A290" s="1" t="s">
        <v>434</v>
      </c>
      <c r="B290" s="43" t="s">
        <v>437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I290" s="1">
        <v>0</v>
      </c>
      <c r="AJ290" s="103">
        <v>0</v>
      </c>
      <c r="AK290" s="39" t="s">
        <v>48</v>
      </c>
      <c r="AL290" s="1">
        <v>0</v>
      </c>
      <c r="AM290" s="1">
        <v>0</v>
      </c>
      <c r="AN290" s="35" t="s">
        <v>48</v>
      </c>
      <c r="AO290" s="1">
        <f t="shared" si="4"/>
        <v>0</v>
      </c>
    </row>
    <row r="291" spans="1:41" x14ac:dyDescent="0.25">
      <c r="A291" s="1" t="s">
        <v>434</v>
      </c>
      <c r="B291" s="43" t="s">
        <v>438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I291" s="1">
        <v>0</v>
      </c>
      <c r="AJ291" s="103">
        <v>0</v>
      </c>
      <c r="AK291" s="39" t="s">
        <v>48</v>
      </c>
      <c r="AL291" s="1">
        <v>0</v>
      </c>
      <c r="AM291" s="1">
        <v>0</v>
      </c>
      <c r="AN291" s="35" t="s">
        <v>48</v>
      </c>
      <c r="AO291" s="1">
        <f t="shared" si="4"/>
        <v>0</v>
      </c>
    </row>
    <row r="292" spans="1:41" x14ac:dyDescent="0.25">
      <c r="A292" s="1" t="s">
        <v>439</v>
      </c>
      <c r="B292" s="43" t="s">
        <v>440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4.5882399999999999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9.2999999999999999E-2</v>
      </c>
      <c r="AG292" s="1">
        <v>0</v>
      </c>
      <c r="AI292" s="1">
        <v>4.6812399999999998</v>
      </c>
      <c r="AJ292" s="103">
        <v>4.6812399999999998</v>
      </c>
      <c r="AK292" s="39">
        <v>3.1</v>
      </c>
      <c r="AL292" s="1">
        <v>0</v>
      </c>
      <c r="AM292" s="1">
        <v>0</v>
      </c>
      <c r="AN292" s="35">
        <v>0.66221770300176885</v>
      </c>
      <c r="AO292" s="1">
        <f t="shared" si="4"/>
        <v>0</v>
      </c>
    </row>
    <row r="293" spans="1:41" x14ac:dyDescent="0.25">
      <c r="A293" s="1" t="s">
        <v>439</v>
      </c>
      <c r="B293" s="43" t="s">
        <v>441</v>
      </c>
      <c r="C293" s="1">
        <v>0</v>
      </c>
      <c r="D293" s="1">
        <v>0.3</v>
      </c>
      <c r="E293" s="1">
        <v>0</v>
      </c>
      <c r="F293" s="1">
        <v>0</v>
      </c>
      <c r="G293" s="1">
        <v>0</v>
      </c>
      <c r="H293" s="1">
        <v>1.8</v>
      </c>
      <c r="I293" s="1">
        <v>0</v>
      </c>
      <c r="J293" s="1">
        <v>0</v>
      </c>
      <c r="K293" s="1">
        <v>0</v>
      </c>
      <c r="L293" s="1">
        <v>0</v>
      </c>
      <c r="M293" s="1">
        <v>9.4</v>
      </c>
      <c r="N293" s="1">
        <v>15.3</v>
      </c>
      <c r="O293" s="1">
        <v>0</v>
      </c>
      <c r="P293" s="1">
        <v>0</v>
      </c>
      <c r="Q293" s="1">
        <v>0</v>
      </c>
      <c r="R293" s="1">
        <v>6.1</v>
      </c>
      <c r="S293" s="1">
        <v>16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3.8</v>
      </c>
      <c r="AD293" s="1">
        <v>0</v>
      </c>
      <c r="AE293" s="1">
        <v>0</v>
      </c>
      <c r="AF293" s="1">
        <v>0.8</v>
      </c>
      <c r="AG293" s="1">
        <v>0</v>
      </c>
      <c r="AI293" s="1">
        <v>53.499999999999993</v>
      </c>
      <c r="AJ293" s="103">
        <v>53.499999999999993</v>
      </c>
      <c r="AK293" s="39">
        <v>39.6</v>
      </c>
      <c r="AL293" s="1">
        <v>0</v>
      </c>
      <c r="AM293" s="1">
        <v>0</v>
      </c>
      <c r="AN293" s="35">
        <v>0.74018691588785057</v>
      </c>
      <c r="AO293" s="1">
        <f t="shared" si="4"/>
        <v>0</v>
      </c>
    </row>
    <row r="294" spans="1:41" x14ac:dyDescent="0.25">
      <c r="A294" s="1" t="s">
        <v>442</v>
      </c>
      <c r="B294" s="43" t="s">
        <v>664</v>
      </c>
      <c r="C294" s="1">
        <v>0</v>
      </c>
      <c r="D294" s="1">
        <v>2.9590999999999998</v>
      </c>
      <c r="E294" s="1">
        <v>0</v>
      </c>
      <c r="F294" s="1">
        <v>10.4</v>
      </c>
      <c r="G294" s="1">
        <v>0</v>
      </c>
      <c r="H294" s="1">
        <v>0</v>
      </c>
      <c r="I294" s="1">
        <v>424</v>
      </c>
      <c r="J294" s="1">
        <v>0</v>
      </c>
      <c r="K294" s="1">
        <v>0</v>
      </c>
      <c r="L294" s="1">
        <v>670.34299999999996</v>
      </c>
      <c r="M294" s="1">
        <v>93.434899999999999</v>
      </c>
      <c r="N294" s="1">
        <v>123.53700000000001</v>
      </c>
      <c r="O294" s="1">
        <v>157.55500000000001</v>
      </c>
      <c r="P294" s="1">
        <v>63.822000000000003</v>
      </c>
      <c r="Q294" s="1">
        <v>0</v>
      </c>
      <c r="R294" s="1">
        <v>136.76</v>
      </c>
      <c r="S294" s="1">
        <v>2.5510100000000001E-2</v>
      </c>
      <c r="T294" s="1">
        <v>0</v>
      </c>
      <c r="U294" s="1">
        <v>0</v>
      </c>
      <c r="V294" s="1">
        <v>12.95</v>
      </c>
      <c r="W294" s="1">
        <v>0</v>
      </c>
      <c r="X294" s="1">
        <v>0</v>
      </c>
      <c r="Y294" s="1">
        <v>221.87299999999999</v>
      </c>
      <c r="Z294" s="1">
        <v>0</v>
      </c>
      <c r="AA294" s="1">
        <v>0</v>
      </c>
      <c r="AB294" s="1">
        <v>0</v>
      </c>
      <c r="AC294" s="1">
        <v>426.25</v>
      </c>
      <c r="AD294" s="1">
        <v>0</v>
      </c>
      <c r="AE294" s="1">
        <v>0</v>
      </c>
      <c r="AF294" s="1">
        <v>61.5</v>
      </c>
      <c r="AG294" s="1">
        <v>25.6</v>
      </c>
      <c r="AI294" s="1">
        <v>2405.4095101000003</v>
      </c>
      <c r="AJ294" s="103">
        <v>2431.0095101000002</v>
      </c>
      <c r="AK294" s="39">
        <v>2396</v>
      </c>
      <c r="AL294" s="1">
        <v>2396</v>
      </c>
      <c r="AM294" s="1">
        <v>2396</v>
      </c>
      <c r="AN294" s="35">
        <v>0.9855987769876885</v>
      </c>
      <c r="AO294" s="1">
        <f t="shared" si="4"/>
        <v>-25.599999999999909</v>
      </c>
    </row>
    <row r="295" spans="1:41" x14ac:dyDescent="0.25">
      <c r="A295" s="1" t="s">
        <v>444</v>
      </c>
      <c r="B295" s="43" t="s">
        <v>445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1.968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12.490600000000001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0.17152000000000001</v>
      </c>
      <c r="AG295" s="1">
        <v>0</v>
      </c>
      <c r="AI295" s="1">
        <v>14.63012</v>
      </c>
      <c r="AJ295" s="103">
        <v>14.63012</v>
      </c>
      <c r="AK295" s="39">
        <v>10.45514</v>
      </c>
      <c r="AL295" s="1">
        <v>0</v>
      </c>
      <c r="AM295" s="1">
        <v>0</v>
      </c>
      <c r="AN295" s="35">
        <v>0.71463118552684468</v>
      </c>
      <c r="AO295" s="1">
        <f t="shared" si="4"/>
        <v>0</v>
      </c>
    </row>
    <row r="296" spans="1:41" x14ac:dyDescent="0.25">
      <c r="A296" s="1" t="s">
        <v>444</v>
      </c>
      <c r="B296" s="43" t="s">
        <v>446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0.59855999999999998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0.23464399999999999</v>
      </c>
      <c r="AG296" s="1">
        <v>0</v>
      </c>
      <c r="AI296" s="1">
        <v>0.83320399999999994</v>
      </c>
      <c r="AJ296" s="103">
        <v>0.83320399999999994</v>
      </c>
      <c r="AK296" s="39">
        <v>0.79830800000000002</v>
      </c>
      <c r="AL296" s="1">
        <v>0</v>
      </c>
      <c r="AM296" s="1">
        <v>0</v>
      </c>
      <c r="AN296" s="35">
        <v>0.95811829996015385</v>
      </c>
      <c r="AO296" s="1">
        <f t="shared" si="4"/>
        <v>0</v>
      </c>
    </row>
    <row r="297" spans="1:41" x14ac:dyDescent="0.25">
      <c r="A297" s="1" t="s">
        <v>444</v>
      </c>
      <c r="B297" s="43" t="s">
        <v>447</v>
      </c>
      <c r="C297" s="1">
        <v>0</v>
      </c>
      <c r="D297" s="1">
        <v>0.57999999999999996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3.0529999999999999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0.169017</v>
      </c>
      <c r="AG297" s="1">
        <v>0</v>
      </c>
      <c r="AI297" s="1">
        <v>3.8020170000000002</v>
      </c>
      <c r="AJ297" s="103">
        <v>3.8020170000000002</v>
      </c>
      <c r="AK297" s="39">
        <v>3.0086210000000002</v>
      </c>
      <c r="AL297" s="1">
        <v>0</v>
      </c>
      <c r="AM297" s="1">
        <v>0</v>
      </c>
      <c r="AN297" s="35">
        <v>0.79132234285117609</v>
      </c>
      <c r="AO297" s="1">
        <f t="shared" si="4"/>
        <v>0</v>
      </c>
    </row>
    <row r="298" spans="1:41" x14ac:dyDescent="0.25">
      <c r="A298" s="1" t="s">
        <v>444</v>
      </c>
      <c r="B298" s="43" t="s">
        <v>448</v>
      </c>
      <c r="C298" s="1">
        <v>0</v>
      </c>
      <c r="D298" s="1">
        <v>0.19724800000000001</v>
      </c>
      <c r="E298" s="1">
        <v>0</v>
      </c>
      <c r="F298" s="1">
        <v>0</v>
      </c>
      <c r="G298" s="1">
        <v>0</v>
      </c>
      <c r="H298" s="1">
        <v>2.1999999999999999E-2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98.924899999999994</v>
      </c>
      <c r="R298" s="1">
        <v>17.111000000000001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20.751000000000001</v>
      </c>
      <c r="AD298" s="1">
        <v>0</v>
      </c>
      <c r="AE298" s="1">
        <v>0</v>
      </c>
      <c r="AF298" s="1">
        <v>10.866300000000001</v>
      </c>
      <c r="AG298" s="1">
        <v>0</v>
      </c>
      <c r="AI298" s="1">
        <v>147.87244799999999</v>
      </c>
      <c r="AJ298" s="103">
        <v>147.87244799999999</v>
      </c>
      <c r="AK298" s="39">
        <v>118.904269</v>
      </c>
      <c r="AL298" s="1">
        <v>0</v>
      </c>
      <c r="AM298" s="1">
        <v>0</v>
      </c>
      <c r="AN298" s="35">
        <v>0.80410022697399319</v>
      </c>
      <c r="AO298" s="1">
        <f t="shared" si="4"/>
        <v>0</v>
      </c>
    </row>
    <row r="299" spans="1:41" x14ac:dyDescent="0.25">
      <c r="A299" s="1" t="s">
        <v>449</v>
      </c>
      <c r="B299" s="43" t="s">
        <v>665</v>
      </c>
      <c r="C299" s="1">
        <v>0</v>
      </c>
      <c r="D299" s="1">
        <v>0</v>
      </c>
      <c r="E299" s="1">
        <v>0</v>
      </c>
      <c r="F299" s="1">
        <v>0.57999999999999996</v>
      </c>
      <c r="G299" s="1">
        <v>0</v>
      </c>
      <c r="H299" s="1">
        <v>0</v>
      </c>
      <c r="I299" s="1">
        <v>0</v>
      </c>
      <c r="J299" s="1">
        <v>7.73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23.04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28.097999999999999</v>
      </c>
      <c r="AG299" s="1">
        <v>1047.6199999999999</v>
      </c>
      <c r="AI299" s="1">
        <v>59.448</v>
      </c>
      <c r="AJ299" s="103">
        <v>1107.068</v>
      </c>
      <c r="AK299" s="39">
        <v>936.6</v>
      </c>
      <c r="AL299" s="1">
        <v>0</v>
      </c>
      <c r="AM299" s="1">
        <v>0</v>
      </c>
      <c r="AN299" s="35">
        <v>0.84601849208901359</v>
      </c>
      <c r="AO299" s="1">
        <f t="shared" si="4"/>
        <v>-1047.6199999999999</v>
      </c>
    </row>
    <row r="300" spans="1:41" x14ac:dyDescent="0.25">
      <c r="A300" s="1" t="s">
        <v>451</v>
      </c>
      <c r="B300" s="43" t="s">
        <v>452</v>
      </c>
      <c r="C300" s="1">
        <v>0</v>
      </c>
      <c r="D300" s="1">
        <v>6.94</v>
      </c>
      <c r="E300" s="1">
        <v>0</v>
      </c>
      <c r="F300" s="1">
        <v>0</v>
      </c>
      <c r="G300" s="1">
        <v>0</v>
      </c>
      <c r="H300" s="1">
        <v>0</v>
      </c>
      <c r="I300" s="1">
        <v>121.023</v>
      </c>
      <c r="J300" s="1">
        <v>0</v>
      </c>
      <c r="K300" s="1">
        <v>0</v>
      </c>
      <c r="L300" s="1">
        <v>37.289900000000003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6.3637600000000001</v>
      </c>
      <c r="Z300" s="1">
        <v>8.4809999999999999</v>
      </c>
      <c r="AA300" s="1">
        <v>0</v>
      </c>
      <c r="AB300" s="1">
        <v>0</v>
      </c>
      <c r="AC300" s="1">
        <v>21.419</v>
      </c>
      <c r="AD300" s="1">
        <v>39.125</v>
      </c>
      <c r="AE300" s="1">
        <v>0</v>
      </c>
      <c r="AF300" s="1">
        <v>4.9144800000000002</v>
      </c>
      <c r="AG300" s="1">
        <v>0</v>
      </c>
      <c r="AI300" s="1">
        <v>245.55614000000003</v>
      </c>
      <c r="AJ300" s="103">
        <v>245.55614000000003</v>
      </c>
      <c r="AK300" s="39">
        <v>198.25700000000001</v>
      </c>
      <c r="AL300" s="1">
        <v>0</v>
      </c>
      <c r="AM300" s="1">
        <v>0</v>
      </c>
      <c r="AN300" s="35">
        <v>0.80737952632746213</v>
      </c>
      <c r="AO300" s="1">
        <f t="shared" si="4"/>
        <v>0</v>
      </c>
    </row>
    <row r="301" spans="1:41" x14ac:dyDescent="0.25">
      <c r="A301" s="1" t="s">
        <v>451</v>
      </c>
      <c r="B301" s="43" t="s">
        <v>453</v>
      </c>
      <c r="C301" s="1">
        <v>0</v>
      </c>
      <c r="D301" s="1">
        <v>0.105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6.9980000000000002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1.4650000000000001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0.14299999999999999</v>
      </c>
      <c r="AG301" s="1">
        <v>0</v>
      </c>
      <c r="AI301" s="1">
        <v>8.7110000000000021</v>
      </c>
      <c r="AJ301" s="103">
        <v>8.7110000000000021</v>
      </c>
      <c r="AK301" s="39">
        <v>5.8079999999999998</v>
      </c>
      <c r="AL301" s="1">
        <v>0</v>
      </c>
      <c r="AM301" s="1">
        <v>0</v>
      </c>
      <c r="AN301" s="35">
        <v>0.66674319825507966</v>
      </c>
      <c r="AO301" s="1">
        <f t="shared" si="4"/>
        <v>0</v>
      </c>
    </row>
    <row r="302" spans="1:41" x14ac:dyDescent="0.25">
      <c r="A302" s="1" t="s">
        <v>454</v>
      </c>
      <c r="B302" s="43" t="s">
        <v>455</v>
      </c>
      <c r="C302" s="1">
        <v>0</v>
      </c>
      <c r="D302" s="1">
        <v>0.2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17.100000000000001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0.8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0.4</v>
      </c>
      <c r="AG302" s="1">
        <v>0</v>
      </c>
      <c r="AI302" s="1">
        <v>18.5</v>
      </c>
      <c r="AJ302" s="103">
        <v>18.5</v>
      </c>
      <c r="AK302" s="39">
        <v>10.9</v>
      </c>
      <c r="AL302" s="1">
        <v>0</v>
      </c>
      <c r="AM302" s="1">
        <v>0</v>
      </c>
      <c r="AN302" s="35">
        <v>0.58918918918918917</v>
      </c>
      <c r="AO302" s="1">
        <f t="shared" si="4"/>
        <v>0</v>
      </c>
    </row>
    <row r="303" spans="1:41" x14ac:dyDescent="0.25">
      <c r="A303" s="1" t="s">
        <v>454</v>
      </c>
      <c r="B303" s="43" t="s">
        <v>456</v>
      </c>
      <c r="C303" s="1">
        <v>0</v>
      </c>
      <c r="D303" s="1">
        <v>0.21541299999999999</v>
      </c>
      <c r="E303" s="1">
        <v>0</v>
      </c>
      <c r="F303" s="1">
        <v>1.67</v>
      </c>
      <c r="G303" s="1">
        <v>0</v>
      </c>
      <c r="H303" s="1">
        <v>0.271561</v>
      </c>
      <c r="I303" s="1">
        <v>0</v>
      </c>
      <c r="J303" s="1">
        <v>0</v>
      </c>
      <c r="K303" s="1">
        <v>0</v>
      </c>
      <c r="L303" s="1">
        <v>124.5</v>
      </c>
      <c r="M303" s="1">
        <v>0</v>
      </c>
      <c r="N303" s="1">
        <v>41.640500000000003</v>
      </c>
      <c r="O303" s="1">
        <v>0</v>
      </c>
      <c r="P303" s="1">
        <v>0.391459</v>
      </c>
      <c r="Q303" s="1">
        <v>9.9418099999999995E-2</v>
      </c>
      <c r="R303" s="1">
        <v>13.2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10.6</v>
      </c>
      <c r="AD303" s="1">
        <v>0</v>
      </c>
      <c r="AE303" s="1">
        <v>0</v>
      </c>
      <c r="AF303" s="1">
        <v>5.4929100000000002</v>
      </c>
      <c r="AG303" s="1">
        <v>0</v>
      </c>
      <c r="AI303" s="1">
        <v>198.08126110000001</v>
      </c>
      <c r="AJ303" s="103">
        <v>198.08126110000001</v>
      </c>
      <c r="AK303" s="39">
        <v>168.6</v>
      </c>
      <c r="AL303" s="1">
        <v>0</v>
      </c>
      <c r="AM303" s="1">
        <v>0</v>
      </c>
      <c r="AN303" s="35">
        <v>0.85116582489286252</v>
      </c>
      <c r="AO303" s="1">
        <f t="shared" si="4"/>
        <v>0</v>
      </c>
    </row>
    <row r="304" spans="1:41" x14ac:dyDescent="0.25">
      <c r="A304" s="1" t="s">
        <v>454</v>
      </c>
      <c r="B304" s="43" t="s">
        <v>457</v>
      </c>
      <c r="C304" s="1">
        <v>0</v>
      </c>
      <c r="D304" s="1">
        <v>0.22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0.47</v>
      </c>
      <c r="O304" s="1">
        <v>0</v>
      </c>
      <c r="P304" s="1">
        <v>0</v>
      </c>
      <c r="Q304" s="1">
        <v>19.451799999999999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0.02</v>
      </c>
      <c r="AG304" s="1">
        <v>0</v>
      </c>
      <c r="AI304" s="1">
        <v>20.161799999999999</v>
      </c>
      <c r="AJ304" s="103">
        <v>20.161799999999999</v>
      </c>
      <c r="AK304" s="39">
        <v>16.899999999999999</v>
      </c>
      <c r="AL304" s="1">
        <v>0</v>
      </c>
      <c r="AM304" s="1">
        <v>0</v>
      </c>
      <c r="AN304" s="35">
        <v>0.83821880982848751</v>
      </c>
      <c r="AO304" s="1">
        <f t="shared" si="4"/>
        <v>0</v>
      </c>
    </row>
    <row r="305" spans="1:41" x14ac:dyDescent="0.25">
      <c r="A305" s="1" t="s">
        <v>454</v>
      </c>
      <c r="B305" s="43" t="s">
        <v>458</v>
      </c>
      <c r="C305" s="1">
        <v>84.015600000000006</v>
      </c>
      <c r="D305" s="1">
        <v>8.1780200000000001</v>
      </c>
      <c r="E305" s="1">
        <v>0</v>
      </c>
      <c r="F305" s="1">
        <v>27.8216</v>
      </c>
      <c r="G305" s="1">
        <v>0</v>
      </c>
      <c r="H305" s="1">
        <v>50</v>
      </c>
      <c r="I305" s="1">
        <v>658</v>
      </c>
      <c r="J305" s="1">
        <v>0</v>
      </c>
      <c r="K305" s="1">
        <v>0</v>
      </c>
      <c r="L305" s="1">
        <v>296.48200000000003</v>
      </c>
      <c r="M305" s="1">
        <v>12.0975</v>
      </c>
      <c r="N305" s="1">
        <v>26.111499999999999</v>
      </c>
      <c r="O305" s="1">
        <v>0</v>
      </c>
      <c r="P305" s="1">
        <v>19.138300000000001</v>
      </c>
      <c r="Q305" s="1">
        <v>26.5307</v>
      </c>
      <c r="R305" s="1">
        <v>0.5</v>
      </c>
      <c r="S305" s="1">
        <v>0</v>
      </c>
      <c r="T305" s="1">
        <v>0</v>
      </c>
      <c r="U305" s="1">
        <v>0</v>
      </c>
      <c r="V305" s="1">
        <v>0</v>
      </c>
      <c r="W305" s="1">
        <v>0.9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258.39999999999998</v>
      </c>
      <c r="AD305" s="1">
        <v>0</v>
      </c>
      <c r="AE305" s="1">
        <v>0</v>
      </c>
      <c r="AF305" s="1">
        <v>38.520699999999998</v>
      </c>
      <c r="AG305" s="1">
        <v>0</v>
      </c>
      <c r="AI305" s="1">
        <v>1506.6959200000001</v>
      </c>
      <c r="AJ305" s="103">
        <v>1506.6959200000001</v>
      </c>
      <c r="AK305" s="39">
        <v>1312</v>
      </c>
      <c r="AL305" s="1">
        <v>90.8</v>
      </c>
      <c r="AM305" s="1">
        <v>0</v>
      </c>
      <c r="AN305" s="35">
        <v>0.87077955318283462</v>
      </c>
      <c r="AO305" s="1">
        <f t="shared" si="4"/>
        <v>0</v>
      </c>
    </row>
    <row r="306" spans="1:41" x14ac:dyDescent="0.25">
      <c r="A306" s="1" t="s">
        <v>454</v>
      </c>
      <c r="B306" s="43" t="s">
        <v>459</v>
      </c>
      <c r="C306" s="1">
        <v>0</v>
      </c>
      <c r="D306" s="1">
        <v>7.0000000000000007E-2</v>
      </c>
      <c r="E306" s="1">
        <v>0</v>
      </c>
      <c r="F306" s="1">
        <v>2.5882399999999999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9.8823500000000006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8.76</v>
      </c>
      <c r="AE306" s="1">
        <v>0</v>
      </c>
      <c r="AF306" s="1">
        <v>0.38</v>
      </c>
      <c r="AG306" s="1">
        <v>0</v>
      </c>
      <c r="AI306" s="1">
        <v>21.680589999999999</v>
      </c>
      <c r="AJ306" s="103">
        <v>21.680589999999999</v>
      </c>
      <c r="AK306" s="39">
        <v>16</v>
      </c>
      <c r="AL306" s="1">
        <v>0</v>
      </c>
      <c r="AM306" s="1">
        <v>0</v>
      </c>
      <c r="AN306" s="35">
        <v>0.73798729647117545</v>
      </c>
      <c r="AO306" s="1">
        <f t="shared" si="4"/>
        <v>0</v>
      </c>
    </row>
    <row r="307" spans="1:41" x14ac:dyDescent="0.25">
      <c r="A307" s="1" t="s">
        <v>454</v>
      </c>
      <c r="B307" s="43" t="s">
        <v>460</v>
      </c>
      <c r="C307" s="1">
        <v>0</v>
      </c>
      <c r="D307" s="1">
        <v>0.54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26.96</v>
      </c>
      <c r="O307" s="1">
        <v>0</v>
      </c>
      <c r="P307" s="1">
        <v>0</v>
      </c>
      <c r="Q307" s="1">
        <v>5.8823499999999997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0.56000000000000005</v>
      </c>
      <c r="AG307" s="1">
        <v>0</v>
      </c>
      <c r="AI307" s="1">
        <v>33.942350000000005</v>
      </c>
      <c r="AJ307" s="103">
        <v>33.942350000000005</v>
      </c>
      <c r="AK307" s="39">
        <v>29.7</v>
      </c>
      <c r="AL307" s="1">
        <v>0</v>
      </c>
      <c r="AM307" s="1">
        <v>0</v>
      </c>
      <c r="AN307" s="35">
        <v>0.875013073638095</v>
      </c>
      <c r="AO307" s="1">
        <f t="shared" si="4"/>
        <v>0</v>
      </c>
    </row>
    <row r="308" spans="1:41" x14ac:dyDescent="0.25">
      <c r="A308" s="1" t="s">
        <v>461</v>
      </c>
      <c r="B308" s="43" t="s">
        <v>462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I308" s="1">
        <v>0</v>
      </c>
      <c r="AJ308" s="103">
        <v>0</v>
      </c>
      <c r="AK308" s="39" t="s">
        <v>48</v>
      </c>
      <c r="AL308" s="1">
        <v>0</v>
      </c>
      <c r="AM308" s="1">
        <v>0</v>
      </c>
      <c r="AN308" s="35" t="s">
        <v>48</v>
      </c>
      <c r="AO308" s="1">
        <f t="shared" si="4"/>
        <v>0</v>
      </c>
    </row>
    <row r="309" spans="1:41" x14ac:dyDescent="0.25">
      <c r="A309" s="1" t="s">
        <v>461</v>
      </c>
      <c r="B309" s="43" t="s">
        <v>463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I309" s="1">
        <v>0</v>
      </c>
      <c r="AJ309" s="103">
        <v>0</v>
      </c>
      <c r="AK309" s="39" t="s">
        <v>48</v>
      </c>
      <c r="AL309" s="1">
        <v>0</v>
      </c>
      <c r="AM309" s="1">
        <v>0</v>
      </c>
      <c r="AN309" s="35" t="s">
        <v>48</v>
      </c>
      <c r="AO309" s="1">
        <f t="shared" si="4"/>
        <v>0</v>
      </c>
    </row>
    <row r="310" spans="1:41" x14ac:dyDescent="0.25">
      <c r="A310" s="1" t="s">
        <v>461</v>
      </c>
      <c r="B310" s="43" t="s">
        <v>464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18.149999999999999</v>
      </c>
      <c r="AG310" s="1">
        <v>720.5</v>
      </c>
      <c r="AI310" s="1">
        <v>18.149999999999999</v>
      </c>
      <c r="AJ310" s="103">
        <v>738.65</v>
      </c>
      <c r="AK310" s="39">
        <v>605</v>
      </c>
      <c r="AL310" s="1">
        <v>0</v>
      </c>
      <c r="AM310" s="1">
        <v>0</v>
      </c>
      <c r="AN310" s="35">
        <v>0.81906180193596434</v>
      </c>
      <c r="AO310" s="1">
        <f t="shared" si="4"/>
        <v>-720.5</v>
      </c>
    </row>
    <row r="311" spans="1:41" x14ac:dyDescent="0.25">
      <c r="A311" s="1" t="s">
        <v>465</v>
      </c>
      <c r="B311" s="43" t="s">
        <v>466</v>
      </c>
      <c r="C311" s="1">
        <v>0</v>
      </c>
      <c r="D311" s="1">
        <v>0.1</v>
      </c>
      <c r="E311" s="1">
        <v>0</v>
      </c>
      <c r="F311" s="1">
        <v>0</v>
      </c>
      <c r="G311" s="1">
        <v>0</v>
      </c>
      <c r="H311" s="1">
        <v>0</v>
      </c>
      <c r="I311" s="1">
        <v>21.8765</v>
      </c>
      <c r="J311" s="1">
        <v>0</v>
      </c>
      <c r="K311" s="1">
        <v>0</v>
      </c>
      <c r="L311" s="1">
        <v>9.1797000000000004</v>
      </c>
      <c r="M311" s="1">
        <v>0</v>
      </c>
      <c r="N311" s="1">
        <v>1.62866</v>
      </c>
      <c r="O311" s="1">
        <v>0</v>
      </c>
      <c r="P311" s="1">
        <v>0</v>
      </c>
      <c r="Q311" s="1">
        <v>9.4</v>
      </c>
      <c r="R311" s="1">
        <v>0.08</v>
      </c>
      <c r="S311" s="1">
        <v>0</v>
      </c>
      <c r="T311" s="1">
        <v>0</v>
      </c>
      <c r="U311" s="1">
        <v>17.915199999999999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1.7436499999999999</v>
      </c>
      <c r="AG311" s="1">
        <v>0</v>
      </c>
      <c r="AI311" s="1">
        <v>61.92371</v>
      </c>
      <c r="AJ311" s="103">
        <v>61.92371</v>
      </c>
      <c r="AK311" s="39">
        <v>49.759</v>
      </c>
      <c r="AL311" s="1">
        <v>0</v>
      </c>
      <c r="AM311" s="1">
        <v>0</v>
      </c>
      <c r="AN311" s="35">
        <v>0.80355327547396627</v>
      </c>
      <c r="AO311" s="1">
        <f t="shared" si="4"/>
        <v>0</v>
      </c>
    </row>
    <row r="312" spans="1:41" x14ac:dyDescent="0.25">
      <c r="A312" s="1" t="s">
        <v>467</v>
      </c>
      <c r="B312" s="43" t="s">
        <v>468</v>
      </c>
      <c r="C312" s="1">
        <v>0</v>
      </c>
      <c r="D312" s="1">
        <v>0.317</v>
      </c>
      <c r="E312" s="1">
        <v>0</v>
      </c>
      <c r="F312" s="1">
        <v>0</v>
      </c>
      <c r="G312" s="1">
        <v>0</v>
      </c>
      <c r="H312" s="1">
        <v>0.46899999999999997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45.625</v>
      </c>
      <c r="O312" s="1">
        <v>0</v>
      </c>
      <c r="P312" s="1">
        <v>0</v>
      </c>
      <c r="Q312" s="1">
        <v>0</v>
      </c>
      <c r="R312" s="1">
        <v>0.85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1.474</v>
      </c>
      <c r="AA312" s="1">
        <v>0</v>
      </c>
      <c r="AB312" s="1">
        <v>0</v>
      </c>
      <c r="AC312" s="1">
        <v>2.1869999999999998</v>
      </c>
      <c r="AD312" s="1">
        <v>0</v>
      </c>
      <c r="AE312" s="1">
        <v>0</v>
      </c>
      <c r="AF312" s="1">
        <v>1.083</v>
      </c>
      <c r="AG312" s="1">
        <v>0</v>
      </c>
      <c r="AI312" s="1">
        <v>52.004999999999995</v>
      </c>
      <c r="AJ312" s="103">
        <v>52.004999999999995</v>
      </c>
      <c r="AK312" s="39">
        <v>43.046999999999997</v>
      </c>
      <c r="AL312" s="1">
        <v>0</v>
      </c>
      <c r="AM312" s="1">
        <v>0</v>
      </c>
      <c r="AN312" s="35">
        <v>0.82774733198730888</v>
      </c>
      <c r="AO312" s="1">
        <f t="shared" si="4"/>
        <v>0</v>
      </c>
    </row>
    <row r="313" spans="1:41" x14ac:dyDescent="0.25">
      <c r="A313" s="1" t="s">
        <v>467</v>
      </c>
      <c r="B313" s="43" t="s">
        <v>469</v>
      </c>
      <c r="C313" s="1">
        <v>0</v>
      </c>
      <c r="D313" s="1">
        <v>3.2000000000000001E-2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7.343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0.14000000000000001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0.16700000000000001</v>
      </c>
      <c r="AG313" s="1">
        <v>0</v>
      </c>
      <c r="AI313" s="1">
        <v>7.6819999999999995</v>
      </c>
      <c r="AJ313" s="103">
        <v>7.6819999999999995</v>
      </c>
      <c r="AK313" s="39">
        <v>7.1029999999999998</v>
      </c>
      <c r="AL313" s="1">
        <v>0</v>
      </c>
      <c r="AM313" s="1">
        <v>0</v>
      </c>
      <c r="AN313" s="35">
        <v>0.92462900286383753</v>
      </c>
      <c r="AO313" s="1">
        <f t="shared" si="4"/>
        <v>0</v>
      </c>
    </row>
    <row r="314" spans="1:41" x14ac:dyDescent="0.25">
      <c r="A314" s="1" t="s">
        <v>470</v>
      </c>
      <c r="B314" s="43" t="s">
        <v>471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I314" s="1">
        <v>0</v>
      </c>
      <c r="AJ314" s="103">
        <v>0</v>
      </c>
      <c r="AK314" s="39">
        <v>0.12</v>
      </c>
      <c r="AL314" s="1">
        <v>0</v>
      </c>
      <c r="AM314" s="1">
        <v>0</v>
      </c>
      <c r="AN314" s="35" t="s">
        <v>48</v>
      </c>
      <c r="AO314" s="1">
        <f t="shared" si="4"/>
        <v>0</v>
      </c>
    </row>
    <row r="315" spans="1:41" x14ac:dyDescent="0.25">
      <c r="A315" s="1" t="s">
        <v>472</v>
      </c>
      <c r="B315" s="43" t="s">
        <v>473</v>
      </c>
      <c r="C315" s="1">
        <v>0</v>
      </c>
      <c r="D315" s="1">
        <v>0.01</v>
      </c>
      <c r="E315" s="1">
        <v>0</v>
      </c>
      <c r="F315" s="1">
        <v>1.8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1.5446500000000001</v>
      </c>
      <c r="N315" s="1">
        <v>102.52</v>
      </c>
      <c r="O315" s="1">
        <v>1.5446500000000001</v>
      </c>
      <c r="P315" s="1">
        <v>9.8777299999999997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22.9</v>
      </c>
      <c r="AD315" s="1">
        <v>0</v>
      </c>
      <c r="AE315" s="1">
        <v>0</v>
      </c>
      <c r="AF315" s="1">
        <v>2.5158499999999999</v>
      </c>
      <c r="AG315" s="1">
        <v>0</v>
      </c>
      <c r="AI315" s="1">
        <v>142.71288000000001</v>
      </c>
      <c r="AJ315" s="103">
        <v>142.71288000000001</v>
      </c>
      <c r="AK315" s="39">
        <v>114</v>
      </c>
      <c r="AL315" s="1">
        <v>0</v>
      </c>
      <c r="AM315" s="1">
        <v>0</v>
      </c>
      <c r="AN315" s="35">
        <v>0.79880666692452695</v>
      </c>
      <c r="AO315" s="1">
        <f t="shared" si="4"/>
        <v>0</v>
      </c>
    </row>
    <row r="316" spans="1:41" x14ac:dyDescent="0.25">
      <c r="A316" s="1" t="s">
        <v>474</v>
      </c>
      <c r="B316" s="43" t="s">
        <v>666</v>
      </c>
      <c r="C316" s="1">
        <v>0</v>
      </c>
      <c r="D316" s="1">
        <v>0.64</v>
      </c>
      <c r="E316" s="1">
        <v>0</v>
      </c>
      <c r="F316" s="1">
        <v>0</v>
      </c>
      <c r="G316" s="1">
        <v>1.2E-2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40</v>
      </c>
      <c r="O316" s="1">
        <v>0</v>
      </c>
      <c r="P316" s="1">
        <v>30</v>
      </c>
      <c r="Q316" s="1">
        <v>0</v>
      </c>
      <c r="R316" s="1">
        <v>8.1176499999999994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11.5</v>
      </c>
      <c r="AD316" s="1">
        <v>0</v>
      </c>
      <c r="AE316" s="1">
        <v>1.5058800000000001</v>
      </c>
      <c r="AF316" s="1">
        <v>1.909</v>
      </c>
      <c r="AG316" s="1">
        <v>0</v>
      </c>
      <c r="AI316" s="1">
        <v>93.684530000000009</v>
      </c>
      <c r="AJ316" s="103">
        <v>93.684530000000009</v>
      </c>
      <c r="AK316" s="39">
        <v>79</v>
      </c>
      <c r="AL316" s="1">
        <v>0</v>
      </c>
      <c r="AM316" s="1">
        <v>0</v>
      </c>
      <c r="AN316" s="35">
        <v>0.8432555513701141</v>
      </c>
      <c r="AO316" s="1">
        <f t="shared" si="4"/>
        <v>0</v>
      </c>
    </row>
    <row r="317" spans="1:41" x14ac:dyDescent="0.25">
      <c r="A317" s="1" t="s">
        <v>476</v>
      </c>
      <c r="B317" s="43" t="s">
        <v>477</v>
      </c>
      <c r="C317" s="1">
        <v>0</v>
      </c>
      <c r="D317" s="1">
        <v>1.3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313.22300000000001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18.2</v>
      </c>
      <c r="X317" s="1">
        <v>0</v>
      </c>
      <c r="Y317" s="1">
        <v>0</v>
      </c>
      <c r="Z317" s="1">
        <v>11.4</v>
      </c>
      <c r="AA317" s="1">
        <v>0</v>
      </c>
      <c r="AB317" s="1">
        <v>0</v>
      </c>
      <c r="AC317" s="1">
        <v>51.4</v>
      </c>
      <c r="AD317" s="1">
        <v>0</v>
      </c>
      <c r="AE317" s="1">
        <v>0</v>
      </c>
      <c r="AF317" s="1">
        <v>7.8996700000000004</v>
      </c>
      <c r="AG317" s="1">
        <v>0</v>
      </c>
      <c r="AI317" s="1">
        <v>403.42266999999998</v>
      </c>
      <c r="AJ317" s="103">
        <v>403.42266999999998</v>
      </c>
      <c r="AK317" s="39">
        <v>321</v>
      </c>
      <c r="AL317" s="1">
        <v>0</v>
      </c>
      <c r="AM317" s="1">
        <v>0</v>
      </c>
      <c r="AN317" s="35">
        <v>0.79569152620996741</v>
      </c>
      <c r="AO317" s="1">
        <f t="shared" si="4"/>
        <v>0</v>
      </c>
    </row>
    <row r="318" spans="1:41" x14ac:dyDescent="0.25">
      <c r="A318" s="1" t="s">
        <v>478</v>
      </c>
      <c r="B318" s="43" t="s">
        <v>479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1.87</v>
      </c>
      <c r="Q318" s="1">
        <v>0</v>
      </c>
      <c r="R318" s="1">
        <v>0</v>
      </c>
      <c r="S318" s="1">
        <v>3.53</v>
      </c>
      <c r="T318" s="1">
        <v>0</v>
      </c>
      <c r="U318" s="1">
        <v>0</v>
      </c>
      <c r="V318" s="1">
        <v>0</v>
      </c>
      <c r="W318" s="1">
        <v>0.13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8.1000000000000003E-2</v>
      </c>
      <c r="AG318" s="1">
        <v>0</v>
      </c>
      <c r="AI318" s="1">
        <v>5.6110000000000007</v>
      </c>
      <c r="AJ318" s="103">
        <v>5.6110000000000007</v>
      </c>
      <c r="AK318" s="39">
        <v>3.72</v>
      </c>
      <c r="AL318" s="1">
        <v>0</v>
      </c>
      <c r="AM318" s="1">
        <v>0</v>
      </c>
      <c r="AN318" s="35">
        <v>0.66298342541436461</v>
      </c>
      <c r="AO318" s="1">
        <f t="shared" si="4"/>
        <v>0</v>
      </c>
    </row>
    <row r="319" spans="1:41" x14ac:dyDescent="0.25">
      <c r="A319" s="1" t="s">
        <v>478</v>
      </c>
      <c r="B319" s="43" t="s">
        <v>480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2.5</v>
      </c>
      <c r="Q319" s="1">
        <v>0</v>
      </c>
      <c r="R319" s="1">
        <v>0</v>
      </c>
      <c r="S319" s="1">
        <v>5.88</v>
      </c>
      <c r="T319" s="1">
        <v>0</v>
      </c>
      <c r="U319" s="1">
        <v>0</v>
      </c>
      <c r="V319" s="1">
        <v>0</v>
      </c>
      <c r="W319" s="1">
        <v>0.16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0.13</v>
      </c>
      <c r="AG319" s="1">
        <v>0</v>
      </c>
      <c r="AI319" s="1">
        <v>8.67</v>
      </c>
      <c r="AJ319" s="103">
        <v>8.67</v>
      </c>
      <c r="AK319" s="39">
        <v>6.06</v>
      </c>
      <c r="AL319" s="1">
        <v>0</v>
      </c>
      <c r="AM319" s="1">
        <v>0</v>
      </c>
      <c r="AN319" s="35">
        <v>0.69896193771626292</v>
      </c>
      <c r="AO319" s="1">
        <f t="shared" si="4"/>
        <v>0</v>
      </c>
    </row>
    <row r="320" spans="1:41" x14ac:dyDescent="0.25">
      <c r="A320" s="1" t="s">
        <v>478</v>
      </c>
      <c r="B320" s="43" t="s">
        <v>481</v>
      </c>
      <c r="C320" s="1">
        <v>0</v>
      </c>
      <c r="D320" s="1">
        <v>0.24099999999999999</v>
      </c>
      <c r="E320" s="1">
        <v>0</v>
      </c>
      <c r="F320" s="1">
        <v>0</v>
      </c>
      <c r="G320" s="1">
        <v>0</v>
      </c>
      <c r="H320" s="1">
        <v>0</v>
      </c>
      <c r="I320" s="1">
        <v>151.25299999999999</v>
      </c>
      <c r="J320" s="1">
        <v>0</v>
      </c>
      <c r="K320" s="1">
        <v>0</v>
      </c>
      <c r="L320" s="1">
        <v>13.777900000000001</v>
      </c>
      <c r="M320" s="1">
        <v>0</v>
      </c>
      <c r="N320" s="1">
        <v>0</v>
      </c>
      <c r="O320" s="1">
        <v>0</v>
      </c>
      <c r="P320" s="1">
        <v>35.180999999999997</v>
      </c>
      <c r="Q320" s="1">
        <v>0</v>
      </c>
      <c r="R320" s="1">
        <v>0</v>
      </c>
      <c r="S320" s="1">
        <v>0</v>
      </c>
      <c r="T320" s="1">
        <v>0</v>
      </c>
      <c r="U320" s="1">
        <v>1.01799</v>
      </c>
      <c r="V320" s="1">
        <v>0</v>
      </c>
      <c r="W320" s="1">
        <v>3.3</v>
      </c>
      <c r="X320" s="1">
        <v>0</v>
      </c>
      <c r="Y320" s="1">
        <v>12.1</v>
      </c>
      <c r="Z320" s="1">
        <v>0</v>
      </c>
      <c r="AA320" s="1">
        <v>0</v>
      </c>
      <c r="AB320" s="1">
        <v>0</v>
      </c>
      <c r="AC320" s="1">
        <v>43.249000000000002</v>
      </c>
      <c r="AD320" s="1">
        <v>0</v>
      </c>
      <c r="AE320" s="1">
        <v>0</v>
      </c>
      <c r="AF320" s="1">
        <v>10.1982</v>
      </c>
      <c r="AG320" s="1">
        <v>0</v>
      </c>
      <c r="AI320" s="1">
        <v>270.31808999999998</v>
      </c>
      <c r="AJ320" s="103">
        <v>270.31808999999998</v>
      </c>
      <c r="AK320" s="39">
        <v>229</v>
      </c>
      <c r="AL320" s="1">
        <v>0</v>
      </c>
      <c r="AM320" s="1">
        <v>0</v>
      </c>
      <c r="AN320" s="35">
        <v>0.847150111189377</v>
      </c>
      <c r="AO320" s="1">
        <f t="shared" si="4"/>
        <v>0</v>
      </c>
    </row>
    <row r="321" spans="1:41" x14ac:dyDescent="0.25">
      <c r="A321" s="1" t="s">
        <v>482</v>
      </c>
      <c r="B321" s="43" t="s">
        <v>483</v>
      </c>
      <c r="C321" s="1">
        <v>0</v>
      </c>
      <c r="D321" s="1">
        <v>5.7200000000000001E-2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2.6070000000000002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3.1850000000000003E-2</v>
      </c>
      <c r="AG321" s="1">
        <v>0</v>
      </c>
      <c r="AI321" s="1">
        <v>2.6960500000000001</v>
      </c>
      <c r="AJ321" s="103">
        <v>2.6960500000000001</v>
      </c>
      <c r="AK321" s="39">
        <v>2.1389999999999998</v>
      </c>
      <c r="AL321" s="1">
        <v>0</v>
      </c>
      <c r="AM321" s="1">
        <v>0</v>
      </c>
      <c r="AN321" s="35">
        <v>0.79338291203798139</v>
      </c>
      <c r="AO321" s="1">
        <f t="shared" si="4"/>
        <v>0</v>
      </c>
    </row>
    <row r="322" spans="1:41" x14ac:dyDescent="0.25">
      <c r="A322" s="1" t="s">
        <v>482</v>
      </c>
      <c r="B322" s="43" t="s">
        <v>484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0.91200000000000003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1.359E-3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9.7000000000000003E-3</v>
      </c>
      <c r="AG322" s="1">
        <v>0</v>
      </c>
      <c r="AI322" s="1">
        <v>0.92305900000000007</v>
      </c>
      <c r="AJ322" s="103">
        <v>0.92305900000000007</v>
      </c>
      <c r="AK322" s="39">
        <v>0.82099999999999995</v>
      </c>
      <c r="AL322" s="1">
        <v>0</v>
      </c>
      <c r="AM322" s="1">
        <v>0</v>
      </c>
      <c r="AN322" s="35">
        <v>0.88943393650893376</v>
      </c>
      <c r="AO322" s="1">
        <f t="shared" si="4"/>
        <v>0</v>
      </c>
    </row>
    <row r="323" spans="1:41" x14ac:dyDescent="0.25">
      <c r="A323" s="1" t="s">
        <v>482</v>
      </c>
      <c r="B323" s="43" t="s">
        <v>485</v>
      </c>
      <c r="C323" s="1">
        <v>0</v>
      </c>
      <c r="D323" s="1">
        <v>0.34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16.966699999999999</v>
      </c>
      <c r="R323" s="1">
        <v>3.032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31.594000000000001</v>
      </c>
      <c r="AE323" s="1">
        <v>0</v>
      </c>
      <c r="AF323" s="1">
        <v>0.56720000000000004</v>
      </c>
      <c r="AG323" s="1">
        <v>0</v>
      </c>
      <c r="AI323" s="1">
        <v>52.499899999999997</v>
      </c>
      <c r="AJ323" s="103">
        <v>52.499899999999997</v>
      </c>
      <c r="AK323" s="39">
        <v>42.433</v>
      </c>
      <c r="AL323" s="1">
        <v>0</v>
      </c>
      <c r="AM323" s="1">
        <v>0</v>
      </c>
      <c r="AN323" s="35">
        <v>0.80824915856982593</v>
      </c>
      <c r="AO323" s="1">
        <f t="shared" si="4"/>
        <v>0</v>
      </c>
    </row>
    <row r="324" spans="1:41" x14ac:dyDescent="0.25">
      <c r="A324" s="1" t="s">
        <v>486</v>
      </c>
      <c r="B324" s="43" t="s">
        <v>487</v>
      </c>
      <c r="C324" s="1">
        <v>0</v>
      </c>
      <c r="D324" s="1">
        <v>1.33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8.23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0.14299999999999999</v>
      </c>
      <c r="AG324" s="1">
        <v>0</v>
      </c>
      <c r="AI324" s="1">
        <v>9.7030000000000012</v>
      </c>
      <c r="AJ324" s="103">
        <v>9.7030000000000012</v>
      </c>
      <c r="AK324" s="39">
        <v>7.5430000000000001</v>
      </c>
      <c r="AL324" s="1">
        <v>0</v>
      </c>
      <c r="AM324" s="1">
        <v>0</v>
      </c>
      <c r="AN324" s="35">
        <v>0.77738843656601042</v>
      </c>
      <c r="AO324" s="1">
        <f t="shared" si="4"/>
        <v>0</v>
      </c>
    </row>
    <row r="325" spans="1:41" x14ac:dyDescent="0.25">
      <c r="A325" s="1" t="s">
        <v>486</v>
      </c>
      <c r="B325" s="43" t="s">
        <v>488</v>
      </c>
      <c r="C325" s="1">
        <v>0</v>
      </c>
      <c r="D325" s="1">
        <v>0.04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10.7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0.17399999999999999</v>
      </c>
      <c r="AG325" s="1">
        <v>0</v>
      </c>
      <c r="AI325" s="1">
        <v>10.913999999999998</v>
      </c>
      <c r="AJ325" s="103">
        <v>10.913999999999998</v>
      </c>
      <c r="AK325" s="39">
        <v>7.7160000000000002</v>
      </c>
      <c r="AL325" s="1">
        <v>0</v>
      </c>
      <c r="AM325" s="1">
        <v>0</v>
      </c>
      <c r="AN325" s="35">
        <v>0.70698185816382642</v>
      </c>
      <c r="AO325" s="1">
        <f t="shared" ref="AO325:AO388" si="5">AI325-AJ325</f>
        <v>0</v>
      </c>
    </row>
    <row r="326" spans="1:41" x14ac:dyDescent="0.25">
      <c r="A326" s="1" t="s">
        <v>486</v>
      </c>
      <c r="B326" s="43" t="s">
        <v>489</v>
      </c>
      <c r="C326" s="1">
        <v>0</v>
      </c>
      <c r="D326" s="1">
        <v>0.17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10.184699999999999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0.05</v>
      </c>
      <c r="AG326" s="1">
        <v>0</v>
      </c>
      <c r="AI326" s="1">
        <v>10.4047</v>
      </c>
      <c r="AJ326" s="103">
        <v>10.4047</v>
      </c>
      <c r="AK326" s="39">
        <v>7.64</v>
      </c>
      <c r="AL326" s="1">
        <v>0</v>
      </c>
      <c r="AM326" s="1">
        <v>0</v>
      </c>
      <c r="AN326" s="35">
        <v>0.73428354493642289</v>
      </c>
      <c r="AO326" s="1">
        <f t="shared" si="5"/>
        <v>0</v>
      </c>
    </row>
    <row r="327" spans="1:41" x14ac:dyDescent="0.25">
      <c r="A327" s="1" t="s">
        <v>486</v>
      </c>
      <c r="B327" s="43" t="s">
        <v>490</v>
      </c>
      <c r="C327" s="1">
        <v>0</v>
      </c>
      <c r="D327" s="1">
        <v>16.829999999999998</v>
      </c>
      <c r="E327" s="1">
        <v>0</v>
      </c>
      <c r="F327" s="1">
        <v>0</v>
      </c>
      <c r="G327" s="1">
        <v>0</v>
      </c>
      <c r="H327" s="1">
        <v>0</v>
      </c>
      <c r="I327" s="1">
        <v>263.39999999999998</v>
      </c>
      <c r="J327" s="1">
        <v>0</v>
      </c>
      <c r="K327" s="1">
        <v>0</v>
      </c>
      <c r="L327" s="1">
        <v>46.017000000000003</v>
      </c>
      <c r="M327" s="1">
        <v>90.405000000000001</v>
      </c>
      <c r="N327" s="1">
        <v>57.468000000000004</v>
      </c>
      <c r="O327" s="1">
        <v>33.4</v>
      </c>
      <c r="P327" s="1">
        <v>62.183999999999997</v>
      </c>
      <c r="Q327" s="1">
        <v>30</v>
      </c>
      <c r="R327" s="1">
        <v>11.4</v>
      </c>
      <c r="S327" s="1">
        <v>0.3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19.5</v>
      </c>
      <c r="Z327" s="1">
        <v>7.14</v>
      </c>
      <c r="AA327" s="1">
        <v>9.2850000000000001</v>
      </c>
      <c r="AB327" s="1">
        <v>14.333</v>
      </c>
      <c r="AC327" s="1">
        <v>194.4</v>
      </c>
      <c r="AD327" s="1">
        <v>0</v>
      </c>
      <c r="AE327" s="1">
        <v>0.52470600000000001</v>
      </c>
      <c r="AF327" s="1">
        <v>33.628</v>
      </c>
      <c r="AG327" s="1">
        <v>0</v>
      </c>
      <c r="AI327" s="1">
        <v>890.21470599999986</v>
      </c>
      <c r="AJ327" s="103">
        <v>890.21470599999986</v>
      </c>
      <c r="AK327" s="39">
        <v>788.96299999999997</v>
      </c>
      <c r="AL327" s="1">
        <v>0</v>
      </c>
      <c r="AM327" s="1">
        <v>0</v>
      </c>
      <c r="AN327" s="35">
        <v>0.88626147679029699</v>
      </c>
      <c r="AO327" s="1">
        <f t="shared" si="5"/>
        <v>0</v>
      </c>
    </row>
    <row r="328" spans="1:41" x14ac:dyDescent="0.25">
      <c r="A328" s="1" t="s">
        <v>491</v>
      </c>
      <c r="B328" s="43" t="s">
        <v>492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I328" s="1">
        <v>0</v>
      </c>
      <c r="AJ328" s="103">
        <v>0</v>
      </c>
      <c r="AK328" s="39" t="s">
        <v>48</v>
      </c>
      <c r="AL328" s="1">
        <v>0</v>
      </c>
      <c r="AM328" s="1">
        <v>0</v>
      </c>
      <c r="AN328" s="35" t="s">
        <v>48</v>
      </c>
      <c r="AO328" s="1">
        <f t="shared" si="5"/>
        <v>0</v>
      </c>
    </row>
    <row r="329" spans="1:41" x14ac:dyDescent="0.25">
      <c r="A329" s="1" t="s">
        <v>491</v>
      </c>
      <c r="B329" s="43" t="s">
        <v>493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I329" s="1">
        <v>0</v>
      </c>
      <c r="AJ329" s="103">
        <v>0</v>
      </c>
      <c r="AK329" s="39" t="s">
        <v>48</v>
      </c>
      <c r="AL329" s="1">
        <v>0</v>
      </c>
      <c r="AM329" s="1">
        <v>0</v>
      </c>
      <c r="AN329" s="35" t="s">
        <v>48</v>
      </c>
      <c r="AO329" s="1">
        <f t="shared" si="5"/>
        <v>0</v>
      </c>
    </row>
    <row r="330" spans="1:41" x14ac:dyDescent="0.25">
      <c r="A330" s="1" t="s">
        <v>494</v>
      </c>
      <c r="B330" s="43" t="s">
        <v>495</v>
      </c>
      <c r="C330" s="1">
        <v>0</v>
      </c>
      <c r="D330" s="1">
        <v>5.8999999999999997E-2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0.6</v>
      </c>
      <c r="N330" s="1">
        <v>6</v>
      </c>
      <c r="O330" s="1">
        <v>3.5</v>
      </c>
      <c r="P330" s="1">
        <v>23.9</v>
      </c>
      <c r="Q330" s="1">
        <v>1.42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0.59499999999999997</v>
      </c>
      <c r="AG330" s="1">
        <v>0</v>
      </c>
      <c r="AI330" s="1">
        <v>36.073999999999998</v>
      </c>
      <c r="AJ330" s="103">
        <v>36.073999999999998</v>
      </c>
      <c r="AK330" s="39">
        <v>35.74</v>
      </c>
      <c r="AL330" s="1">
        <v>0</v>
      </c>
      <c r="AM330" s="1">
        <v>0</v>
      </c>
      <c r="AN330" s="35">
        <v>0.99074125408881752</v>
      </c>
      <c r="AO330" s="1">
        <f t="shared" si="5"/>
        <v>0</v>
      </c>
    </row>
    <row r="331" spans="1:41" x14ac:dyDescent="0.25">
      <c r="A331" s="1" t="s">
        <v>496</v>
      </c>
      <c r="B331" s="43" t="s">
        <v>497</v>
      </c>
      <c r="C331" s="1">
        <v>0</v>
      </c>
      <c r="D331" s="1">
        <v>0.248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1.76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3.9E-2</v>
      </c>
      <c r="AG331" s="1">
        <v>0</v>
      </c>
      <c r="AI331" s="1">
        <v>2.0470000000000002</v>
      </c>
      <c r="AJ331" s="103">
        <v>2.0470000000000002</v>
      </c>
      <c r="AK331" s="39">
        <v>0.95699999999999996</v>
      </c>
      <c r="AL331" s="1">
        <v>0</v>
      </c>
      <c r="AM331" s="1">
        <v>0</v>
      </c>
      <c r="AN331" s="35">
        <v>0.46751343429408887</v>
      </c>
      <c r="AO331" s="1">
        <f t="shared" si="5"/>
        <v>0</v>
      </c>
    </row>
    <row r="332" spans="1:41" x14ac:dyDescent="0.25">
      <c r="A332" s="1" t="s">
        <v>496</v>
      </c>
      <c r="B332" s="43" t="s">
        <v>667</v>
      </c>
      <c r="C332" s="1">
        <v>0</v>
      </c>
      <c r="D332" s="1">
        <v>0.31900000000000001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4.1539999999999999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0.622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8.7499999999999994E-2</v>
      </c>
      <c r="AG332" s="1">
        <v>0</v>
      </c>
      <c r="AI332" s="1">
        <v>5.1825000000000001</v>
      </c>
      <c r="AJ332" s="103">
        <v>5.1825000000000001</v>
      </c>
      <c r="AK332" s="39">
        <v>3.5790000000000002</v>
      </c>
      <c r="AL332" s="1">
        <v>0</v>
      </c>
      <c r="AM332" s="1">
        <v>0</v>
      </c>
      <c r="AN332" s="35">
        <v>0.69059334298118669</v>
      </c>
      <c r="AO332" s="1">
        <f t="shared" si="5"/>
        <v>0</v>
      </c>
    </row>
    <row r="333" spans="1:41" x14ac:dyDescent="0.25">
      <c r="A333" s="1" t="s">
        <v>496</v>
      </c>
      <c r="B333" s="43" t="s">
        <v>668</v>
      </c>
      <c r="C333" s="1">
        <v>0</v>
      </c>
      <c r="D333" s="1">
        <v>0</v>
      </c>
      <c r="E333" s="1">
        <v>0</v>
      </c>
      <c r="F333" s="1">
        <v>0</v>
      </c>
      <c r="G333" s="1">
        <v>1.0329999999999999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33.741999999999997</v>
      </c>
      <c r="Q333" s="1">
        <v>1.68353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3.448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122.31</v>
      </c>
      <c r="AE333" s="1">
        <v>0</v>
      </c>
      <c r="AF333" s="1">
        <v>2.6219999999999999</v>
      </c>
      <c r="AG333" s="1">
        <v>0</v>
      </c>
      <c r="AI333" s="1">
        <v>164.83852999999999</v>
      </c>
      <c r="AJ333" s="103">
        <v>164.83852999999999</v>
      </c>
      <c r="AK333" s="39">
        <v>134.76</v>
      </c>
      <c r="AL333" s="1">
        <v>0</v>
      </c>
      <c r="AM333" s="1">
        <v>0</v>
      </c>
      <c r="AN333" s="35">
        <v>0.81752730990745914</v>
      </c>
      <c r="AO333" s="1">
        <f t="shared" si="5"/>
        <v>0</v>
      </c>
    </row>
    <row r="334" spans="1:41" x14ac:dyDescent="0.25">
      <c r="A334" s="1" t="s">
        <v>496</v>
      </c>
      <c r="B334" s="43" t="s">
        <v>500</v>
      </c>
      <c r="C334" s="1">
        <v>0</v>
      </c>
      <c r="D334" s="1">
        <v>0.63100000000000001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3.681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7.8700000000000006E-2</v>
      </c>
      <c r="AG334" s="1">
        <v>0</v>
      </c>
      <c r="AI334" s="1">
        <v>4.3907000000000007</v>
      </c>
      <c r="AJ334" s="103">
        <v>4.3907000000000007</v>
      </c>
      <c r="AK334" s="39">
        <v>2.7250000000000001</v>
      </c>
      <c r="AL334" s="1">
        <v>0</v>
      </c>
      <c r="AM334" s="1">
        <v>0</v>
      </c>
      <c r="AN334" s="35">
        <v>0.62062996788666946</v>
      </c>
      <c r="AO334" s="1">
        <f t="shared" si="5"/>
        <v>0</v>
      </c>
    </row>
    <row r="335" spans="1:41" x14ac:dyDescent="0.25">
      <c r="A335" s="1" t="s">
        <v>501</v>
      </c>
      <c r="B335" s="43" t="s">
        <v>502</v>
      </c>
      <c r="C335" s="1">
        <v>0</v>
      </c>
      <c r="D335" s="1">
        <v>0</v>
      </c>
      <c r="E335" s="1">
        <v>3.2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17.100000000000001</v>
      </c>
      <c r="M335" s="1">
        <v>38.700000000000003</v>
      </c>
      <c r="N335" s="1">
        <v>22.8</v>
      </c>
      <c r="O335" s="1">
        <v>1</v>
      </c>
      <c r="P335" s="1">
        <v>15.3</v>
      </c>
      <c r="Q335" s="1">
        <v>11.8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8.8000000000000007</v>
      </c>
      <c r="AD335" s="1">
        <v>0</v>
      </c>
      <c r="AE335" s="1">
        <v>0</v>
      </c>
      <c r="AF335" s="1">
        <v>3.1</v>
      </c>
      <c r="AG335" s="1">
        <v>0</v>
      </c>
      <c r="AI335" s="1">
        <v>121.79999999999998</v>
      </c>
      <c r="AJ335" s="103">
        <v>121.79999999999998</v>
      </c>
      <c r="AK335" s="39">
        <v>93.7</v>
      </c>
      <c r="AL335" s="1">
        <v>0</v>
      </c>
      <c r="AM335" s="1">
        <v>0</v>
      </c>
      <c r="AN335" s="35">
        <v>0.76929392446633837</v>
      </c>
      <c r="AO335" s="1">
        <f t="shared" si="5"/>
        <v>0</v>
      </c>
    </row>
    <row r="336" spans="1:41" x14ac:dyDescent="0.25">
      <c r="A336" s="1" t="s">
        <v>501</v>
      </c>
      <c r="B336" s="43" t="s">
        <v>503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I336" s="1">
        <v>0</v>
      </c>
      <c r="AJ336" s="103">
        <v>0</v>
      </c>
      <c r="AK336" s="39" t="s">
        <v>48</v>
      </c>
      <c r="AL336" s="1">
        <v>0</v>
      </c>
      <c r="AM336" s="1">
        <v>0</v>
      </c>
      <c r="AN336" s="35" t="s">
        <v>48</v>
      </c>
      <c r="AO336" s="1">
        <f t="shared" si="5"/>
        <v>0</v>
      </c>
    </row>
    <row r="337" spans="1:41" x14ac:dyDescent="0.25">
      <c r="A337" s="1" t="s">
        <v>501</v>
      </c>
      <c r="B337" s="43" t="s">
        <v>504</v>
      </c>
      <c r="C337" s="1">
        <v>0</v>
      </c>
      <c r="D337" s="1">
        <v>0.1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15.1</v>
      </c>
      <c r="Q337" s="1">
        <v>0</v>
      </c>
      <c r="R337" s="1">
        <v>0</v>
      </c>
      <c r="S337" s="1">
        <v>1.8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0.2</v>
      </c>
      <c r="AG337" s="1">
        <v>0</v>
      </c>
      <c r="AI337" s="1">
        <v>17.2</v>
      </c>
      <c r="AJ337" s="103">
        <v>17.2</v>
      </c>
      <c r="AK337" s="39">
        <v>13.5</v>
      </c>
      <c r="AL337" s="1">
        <v>0</v>
      </c>
      <c r="AM337" s="1">
        <v>0</v>
      </c>
      <c r="AN337" s="35">
        <v>0.78488372093023262</v>
      </c>
      <c r="AO337" s="1">
        <f t="shared" si="5"/>
        <v>0</v>
      </c>
    </row>
    <row r="338" spans="1:41" x14ac:dyDescent="0.25">
      <c r="A338" s="1" t="s">
        <v>505</v>
      </c>
      <c r="B338" s="43" t="s">
        <v>506</v>
      </c>
      <c r="C338" s="1">
        <v>0</v>
      </c>
      <c r="D338" s="1">
        <v>0.752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12.709</v>
      </c>
      <c r="N338" s="1">
        <v>0</v>
      </c>
      <c r="O338" s="1">
        <v>0</v>
      </c>
      <c r="P338" s="1">
        <v>4.7229999999999999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3.343</v>
      </c>
      <c r="AD338" s="1">
        <v>0</v>
      </c>
      <c r="AE338" s="1">
        <v>0</v>
      </c>
      <c r="AF338" s="1">
        <v>0.625</v>
      </c>
      <c r="AG338" s="1">
        <v>0</v>
      </c>
      <c r="AI338" s="1">
        <v>22.152000000000001</v>
      </c>
      <c r="AJ338" s="103">
        <v>22.152000000000001</v>
      </c>
      <c r="AK338" s="39">
        <v>16.93</v>
      </c>
      <c r="AL338" s="1">
        <v>0</v>
      </c>
      <c r="AM338" s="1">
        <v>0</v>
      </c>
      <c r="AN338" s="35">
        <v>0.76426507764535934</v>
      </c>
      <c r="AO338" s="1">
        <f t="shared" si="5"/>
        <v>0</v>
      </c>
    </row>
    <row r="339" spans="1:41" x14ac:dyDescent="0.25">
      <c r="A339" s="1" t="s">
        <v>505</v>
      </c>
      <c r="B339" s="43" t="s">
        <v>669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244.91900000000001</v>
      </c>
      <c r="M339" s="1">
        <v>0</v>
      </c>
      <c r="N339" s="1">
        <v>0</v>
      </c>
      <c r="O339" s="1">
        <v>0</v>
      </c>
      <c r="P339" s="1">
        <v>2.18323</v>
      </c>
      <c r="Q339" s="1">
        <v>0</v>
      </c>
      <c r="R339" s="1">
        <v>0</v>
      </c>
      <c r="S339" s="1">
        <v>199.47</v>
      </c>
      <c r="T339" s="1">
        <v>0</v>
      </c>
      <c r="U339" s="1">
        <v>0</v>
      </c>
      <c r="V339" s="1">
        <v>10.17</v>
      </c>
      <c r="W339" s="1">
        <v>11.81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18.6328</v>
      </c>
      <c r="AG339" s="1">
        <v>0</v>
      </c>
      <c r="AI339" s="1">
        <v>487.18502999999998</v>
      </c>
      <c r="AJ339" s="103">
        <v>487.18502999999998</v>
      </c>
      <c r="AK339" s="39">
        <v>451.9</v>
      </c>
      <c r="AL339" s="1">
        <v>0</v>
      </c>
      <c r="AM339" s="1">
        <v>0</v>
      </c>
      <c r="AN339" s="35">
        <v>0.92757365717908036</v>
      </c>
      <c r="AO339" s="1">
        <f t="shared" si="5"/>
        <v>0</v>
      </c>
    </row>
    <row r="340" spans="1:41" x14ac:dyDescent="0.25">
      <c r="A340" s="1" t="s">
        <v>505</v>
      </c>
      <c r="B340" s="43" t="s">
        <v>508</v>
      </c>
      <c r="C340" s="1">
        <v>0</v>
      </c>
      <c r="D340" s="1">
        <v>0.59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6.11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37.340000000000003</v>
      </c>
      <c r="Q340" s="1">
        <v>0</v>
      </c>
      <c r="R340" s="1">
        <v>2.42</v>
      </c>
      <c r="S340" s="1">
        <v>0</v>
      </c>
      <c r="T340" s="1">
        <v>0</v>
      </c>
      <c r="U340" s="1">
        <v>0</v>
      </c>
      <c r="V340" s="1">
        <v>0</v>
      </c>
      <c r="W340" s="1">
        <v>11.54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4.67</v>
      </c>
      <c r="AD340" s="1">
        <v>0</v>
      </c>
      <c r="AE340" s="1">
        <v>0</v>
      </c>
      <c r="AF340" s="1">
        <v>4.45</v>
      </c>
      <c r="AG340" s="1">
        <v>0</v>
      </c>
      <c r="AI340" s="1">
        <v>67.12</v>
      </c>
      <c r="AJ340" s="103">
        <v>67.12</v>
      </c>
      <c r="AK340" s="39">
        <v>49.6</v>
      </c>
      <c r="AL340" s="1">
        <v>0</v>
      </c>
      <c r="AM340" s="1">
        <v>0</v>
      </c>
      <c r="AN340" s="35">
        <v>0.73897497020262215</v>
      </c>
      <c r="AO340" s="1">
        <f t="shared" si="5"/>
        <v>0</v>
      </c>
    </row>
    <row r="341" spans="1:41" x14ac:dyDescent="0.25">
      <c r="A341" s="1" t="s">
        <v>505</v>
      </c>
      <c r="B341" s="43" t="s">
        <v>509</v>
      </c>
      <c r="C341" s="1">
        <v>0</v>
      </c>
      <c r="D341" s="1">
        <v>3.5890900000000001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4.96</v>
      </c>
      <c r="Q341" s="1">
        <v>0</v>
      </c>
      <c r="R341" s="1">
        <v>1.64</v>
      </c>
      <c r="S341" s="1">
        <v>0</v>
      </c>
      <c r="T341" s="1">
        <v>0</v>
      </c>
      <c r="U341" s="1">
        <v>0</v>
      </c>
      <c r="V341" s="1">
        <v>0</v>
      </c>
      <c r="W341" s="1">
        <v>1.8</v>
      </c>
      <c r="X341" s="1">
        <v>0</v>
      </c>
      <c r="Y341" s="1">
        <v>65.616799999999998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0.39</v>
      </c>
      <c r="AG341" s="1">
        <v>0</v>
      </c>
      <c r="AI341" s="1">
        <v>77.995890000000003</v>
      </c>
      <c r="AJ341" s="103">
        <v>77.995890000000003</v>
      </c>
      <c r="AK341" s="39">
        <v>54.03</v>
      </c>
      <c r="AL341" s="1">
        <v>0</v>
      </c>
      <c r="AM341" s="1">
        <v>0</v>
      </c>
      <c r="AN341" s="35">
        <v>0.69272880917186785</v>
      </c>
      <c r="AO341" s="1">
        <f t="shared" si="5"/>
        <v>0</v>
      </c>
    </row>
    <row r="342" spans="1:41" x14ac:dyDescent="0.25">
      <c r="A342" s="1" t="s">
        <v>505</v>
      </c>
      <c r="B342" s="43" t="s">
        <v>510</v>
      </c>
      <c r="C342" s="1">
        <v>0</v>
      </c>
      <c r="D342" s="1">
        <v>0.8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9.5</v>
      </c>
      <c r="N342" s="1">
        <v>42.3</v>
      </c>
      <c r="O342" s="1">
        <v>0</v>
      </c>
      <c r="P342" s="1">
        <v>13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2</v>
      </c>
      <c r="AG342" s="1">
        <v>0</v>
      </c>
      <c r="AI342" s="1">
        <v>67.599999999999994</v>
      </c>
      <c r="AJ342" s="103">
        <v>67.599999999999994</v>
      </c>
      <c r="AK342" s="39">
        <v>44.3</v>
      </c>
      <c r="AL342" s="1">
        <v>0</v>
      </c>
      <c r="AM342" s="1">
        <v>0</v>
      </c>
      <c r="AN342" s="35">
        <v>0.65532544378698221</v>
      </c>
      <c r="AO342" s="1">
        <f t="shared" si="5"/>
        <v>0</v>
      </c>
    </row>
    <row r="343" spans="1:41" x14ac:dyDescent="0.25">
      <c r="A343" s="1" t="s">
        <v>505</v>
      </c>
      <c r="B343" s="43" t="s">
        <v>511</v>
      </c>
      <c r="C343" s="1">
        <v>0</v>
      </c>
      <c r="D343" s="1">
        <v>0.26500000000000001</v>
      </c>
      <c r="E343" s="1">
        <v>0</v>
      </c>
      <c r="F343" s="1">
        <v>1.661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34.656399999999998</v>
      </c>
      <c r="N343" s="1">
        <v>72.213499999999996</v>
      </c>
      <c r="O343" s="1">
        <v>18.1005</v>
      </c>
      <c r="P343" s="1">
        <v>11.007899999999999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33.838000000000001</v>
      </c>
      <c r="AD343" s="1">
        <v>0</v>
      </c>
      <c r="AE343" s="1">
        <v>0</v>
      </c>
      <c r="AF343" s="1">
        <v>8.2707499999999996</v>
      </c>
      <c r="AG343" s="1">
        <v>0</v>
      </c>
      <c r="AI343" s="1">
        <v>180.01304999999996</v>
      </c>
      <c r="AJ343" s="103">
        <v>180.01304999999996</v>
      </c>
      <c r="AK343" s="39">
        <v>145.69999999999999</v>
      </c>
      <c r="AL343" s="1">
        <v>0</v>
      </c>
      <c r="AM343" s="1">
        <v>0</v>
      </c>
      <c r="AN343" s="35">
        <v>0.80938576397655626</v>
      </c>
      <c r="AO343" s="1">
        <f t="shared" si="5"/>
        <v>0</v>
      </c>
    </row>
    <row r="344" spans="1:41" x14ac:dyDescent="0.25">
      <c r="A344" s="1" t="s">
        <v>505</v>
      </c>
      <c r="B344" s="43" t="s">
        <v>512</v>
      </c>
      <c r="C344" s="1">
        <v>0</v>
      </c>
      <c r="D344" s="1">
        <v>0.21</v>
      </c>
      <c r="E344" s="1">
        <v>5.82423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188.75399999999999</v>
      </c>
      <c r="M344" s="1">
        <v>0</v>
      </c>
      <c r="N344" s="1">
        <v>65.681200000000004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46.235999999999997</v>
      </c>
      <c r="AD344" s="1">
        <v>0</v>
      </c>
      <c r="AE344" s="1">
        <v>0</v>
      </c>
      <c r="AF344" s="1">
        <v>13.4163</v>
      </c>
      <c r="AG344" s="1">
        <v>0</v>
      </c>
      <c r="AI344" s="1">
        <v>320.12172999999996</v>
      </c>
      <c r="AJ344" s="103">
        <v>320.12172999999996</v>
      </c>
      <c r="AK344" s="39">
        <v>259.2</v>
      </c>
      <c r="AL344" s="1">
        <v>0</v>
      </c>
      <c r="AM344" s="1">
        <v>0</v>
      </c>
      <c r="AN344" s="35">
        <v>0.80969198810714915</v>
      </c>
      <c r="AO344" s="1">
        <f t="shared" si="5"/>
        <v>0</v>
      </c>
    </row>
    <row r="345" spans="1:41" x14ac:dyDescent="0.25">
      <c r="A345" s="1" t="s">
        <v>505</v>
      </c>
      <c r="B345" s="43" t="s">
        <v>513</v>
      </c>
      <c r="C345" s="1">
        <v>0</v>
      </c>
      <c r="D345" s="1">
        <v>0.191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29.931000000000001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0.53439999999999999</v>
      </c>
      <c r="AG345" s="1">
        <v>0</v>
      </c>
      <c r="AI345" s="1">
        <v>30.656400000000001</v>
      </c>
      <c r="AJ345" s="103">
        <v>30.656400000000001</v>
      </c>
      <c r="AK345" s="39">
        <v>27.2</v>
      </c>
      <c r="AL345" s="1">
        <v>0</v>
      </c>
      <c r="AM345" s="1">
        <v>0</v>
      </c>
      <c r="AN345" s="35">
        <v>0.88725355880012002</v>
      </c>
      <c r="AO345" s="1">
        <f t="shared" si="5"/>
        <v>0</v>
      </c>
    </row>
    <row r="346" spans="1:41" x14ac:dyDescent="0.25">
      <c r="A346" s="1" t="s">
        <v>505</v>
      </c>
      <c r="B346" s="43" t="s">
        <v>514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21.3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0.2</v>
      </c>
      <c r="AG346" s="1">
        <v>0</v>
      </c>
      <c r="AI346" s="1">
        <v>21.5</v>
      </c>
      <c r="AJ346" s="103">
        <v>21.5</v>
      </c>
      <c r="AK346" s="39">
        <v>13.65</v>
      </c>
      <c r="AL346" s="1">
        <v>0</v>
      </c>
      <c r="AM346" s="1">
        <v>0</v>
      </c>
      <c r="AN346" s="35">
        <v>0.6348837209302326</v>
      </c>
      <c r="AO346" s="1">
        <f t="shared" si="5"/>
        <v>0</v>
      </c>
    </row>
    <row r="347" spans="1:41" x14ac:dyDescent="0.25">
      <c r="A347" s="1" t="s">
        <v>505</v>
      </c>
      <c r="B347" s="43" t="s">
        <v>515</v>
      </c>
      <c r="C347" s="1">
        <v>0</v>
      </c>
      <c r="D347" s="1">
        <v>22.520700000000001</v>
      </c>
      <c r="E347" s="1">
        <v>0</v>
      </c>
      <c r="F347" s="1">
        <v>12.3942</v>
      </c>
      <c r="G347" s="1">
        <v>0</v>
      </c>
      <c r="H347" s="1">
        <v>0</v>
      </c>
      <c r="I347" s="1">
        <v>1011.91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3.2588699999999999</v>
      </c>
      <c r="R347" s="1">
        <v>88.233000000000004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312.27199999999999</v>
      </c>
      <c r="Z347" s="1">
        <v>56.3</v>
      </c>
      <c r="AA347" s="1">
        <v>28.3</v>
      </c>
      <c r="AB347" s="1">
        <v>97.7</v>
      </c>
      <c r="AC347" s="1">
        <v>139.5</v>
      </c>
      <c r="AD347" s="1">
        <v>0</v>
      </c>
      <c r="AE347" s="1">
        <v>0</v>
      </c>
      <c r="AF347" s="1">
        <v>46.513199999999998</v>
      </c>
      <c r="AG347" s="1">
        <v>0</v>
      </c>
      <c r="AI347" s="1">
        <v>1818.9019699999999</v>
      </c>
      <c r="AJ347" s="103">
        <v>1818.9019699999999</v>
      </c>
      <c r="AK347" s="39">
        <v>1357.7</v>
      </c>
      <c r="AL347" s="1">
        <v>0</v>
      </c>
      <c r="AM347" s="1">
        <v>78.2</v>
      </c>
      <c r="AN347" s="35">
        <v>0.74643934769062903</v>
      </c>
      <c r="AO347" s="1">
        <f t="shared" si="5"/>
        <v>0</v>
      </c>
    </row>
    <row r="348" spans="1:41" x14ac:dyDescent="0.25">
      <c r="A348" s="1" t="s">
        <v>505</v>
      </c>
      <c r="B348" s="43" t="s">
        <v>516</v>
      </c>
      <c r="C348" s="1">
        <v>0</v>
      </c>
      <c r="D348" s="1">
        <v>0.05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32.5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114</v>
      </c>
      <c r="AE348" s="1">
        <v>0</v>
      </c>
      <c r="AF348" s="1">
        <v>1.1000000000000001</v>
      </c>
      <c r="AG348" s="1">
        <v>0</v>
      </c>
      <c r="AI348" s="1">
        <v>147.65</v>
      </c>
      <c r="AJ348" s="103">
        <v>147.65</v>
      </c>
      <c r="AK348" s="39">
        <v>126.6</v>
      </c>
      <c r="AL348" s="1">
        <v>0</v>
      </c>
      <c r="AM348" s="1">
        <v>0</v>
      </c>
      <c r="AN348" s="35">
        <v>0.85743311886217399</v>
      </c>
      <c r="AO348" s="1">
        <f t="shared" si="5"/>
        <v>0</v>
      </c>
    </row>
    <row r="349" spans="1:41" x14ac:dyDescent="0.25">
      <c r="A349" s="1" t="s">
        <v>505</v>
      </c>
      <c r="B349" s="43" t="s">
        <v>517</v>
      </c>
      <c r="C349" s="1">
        <v>0</v>
      </c>
      <c r="D349" s="1">
        <v>3.57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5.83</v>
      </c>
      <c r="O349" s="1">
        <v>0</v>
      </c>
      <c r="P349" s="1">
        <v>0</v>
      </c>
      <c r="Q349" s="1">
        <v>0</v>
      </c>
      <c r="R349" s="1">
        <v>7.73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15.53</v>
      </c>
      <c r="Z349" s="1">
        <v>0</v>
      </c>
      <c r="AA349" s="1">
        <v>0</v>
      </c>
      <c r="AB349" s="1">
        <v>0</v>
      </c>
      <c r="AC349" s="1">
        <v>0.4</v>
      </c>
      <c r="AD349" s="1">
        <v>0</v>
      </c>
      <c r="AE349" s="1">
        <v>0</v>
      </c>
      <c r="AF349" s="1">
        <v>0.67</v>
      </c>
      <c r="AG349" s="1">
        <v>0</v>
      </c>
      <c r="AI349" s="1">
        <v>33.730000000000004</v>
      </c>
      <c r="AJ349" s="103">
        <v>33.730000000000004</v>
      </c>
      <c r="AK349" s="39">
        <v>23.8</v>
      </c>
      <c r="AL349" s="1">
        <v>0</v>
      </c>
      <c r="AM349" s="1">
        <v>0</v>
      </c>
      <c r="AN349" s="35">
        <v>0.70560332048621399</v>
      </c>
      <c r="AO349" s="1">
        <f t="shared" si="5"/>
        <v>0</v>
      </c>
    </row>
    <row r="350" spans="1:41" x14ac:dyDescent="0.25">
      <c r="A350" s="1" t="s">
        <v>518</v>
      </c>
      <c r="B350" s="43" t="s">
        <v>519</v>
      </c>
      <c r="C350" s="1">
        <v>0</v>
      </c>
      <c r="D350" s="1">
        <v>0.4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4.5</v>
      </c>
      <c r="Q350" s="1">
        <v>3.1764700000000001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0.1</v>
      </c>
      <c r="AG350" s="1">
        <v>0</v>
      </c>
      <c r="AI350" s="1">
        <v>8.1764700000000001</v>
      </c>
      <c r="AJ350" s="103">
        <v>8.1764700000000001</v>
      </c>
      <c r="AK350" s="39">
        <v>3.9</v>
      </c>
      <c r="AL350" s="1">
        <v>0</v>
      </c>
      <c r="AM350" s="1">
        <v>0</v>
      </c>
      <c r="AN350" s="35">
        <v>0.47697845158118357</v>
      </c>
      <c r="AO350" s="1">
        <f t="shared" si="5"/>
        <v>0</v>
      </c>
    </row>
    <row r="351" spans="1:41" x14ac:dyDescent="0.25">
      <c r="A351" s="1" t="s">
        <v>518</v>
      </c>
      <c r="B351" s="43" t="s">
        <v>520</v>
      </c>
      <c r="C351" s="1">
        <v>0</v>
      </c>
      <c r="D351" s="1">
        <v>0.4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4.5999999999999996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0.1</v>
      </c>
      <c r="AG351" s="1">
        <v>0</v>
      </c>
      <c r="AI351" s="1">
        <v>5.0999999999999996</v>
      </c>
      <c r="AJ351" s="103">
        <v>5.0999999999999996</v>
      </c>
      <c r="AK351" s="39">
        <v>3.3</v>
      </c>
      <c r="AL351" s="1">
        <v>0</v>
      </c>
      <c r="AM351" s="1">
        <v>0</v>
      </c>
      <c r="AN351" s="35">
        <v>0.6470588235294118</v>
      </c>
      <c r="AO351" s="1">
        <f t="shared" si="5"/>
        <v>0</v>
      </c>
    </row>
    <row r="352" spans="1:41" x14ac:dyDescent="0.25">
      <c r="A352" s="1" t="s">
        <v>518</v>
      </c>
      <c r="B352" s="43" t="s">
        <v>521</v>
      </c>
      <c r="C352" s="1">
        <v>0</v>
      </c>
      <c r="D352" s="1">
        <v>3.9340700000000002</v>
      </c>
      <c r="E352" s="1">
        <v>0</v>
      </c>
      <c r="F352" s="1">
        <v>0</v>
      </c>
      <c r="G352" s="1">
        <v>0</v>
      </c>
      <c r="H352" s="1">
        <v>0</v>
      </c>
      <c r="I352" s="1">
        <v>0.60340899999999997</v>
      </c>
      <c r="J352" s="1">
        <v>2.1</v>
      </c>
      <c r="K352" s="1">
        <v>0</v>
      </c>
      <c r="L352" s="1">
        <v>73.555899999999994</v>
      </c>
      <c r="M352" s="1">
        <v>8.4426199999999998</v>
      </c>
      <c r="N352" s="1">
        <v>15.6854</v>
      </c>
      <c r="O352" s="1">
        <v>0</v>
      </c>
      <c r="P352" s="1">
        <v>20.8428</v>
      </c>
      <c r="Q352" s="1">
        <v>0</v>
      </c>
      <c r="R352" s="1">
        <v>0</v>
      </c>
      <c r="S352" s="1">
        <v>0.5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18.3</v>
      </c>
      <c r="AD352" s="1">
        <v>0</v>
      </c>
      <c r="AE352" s="1">
        <v>0</v>
      </c>
      <c r="AF352" s="1">
        <v>4.3563499999999999</v>
      </c>
      <c r="AG352" s="1">
        <v>0</v>
      </c>
      <c r="AI352" s="1">
        <v>148.320549</v>
      </c>
      <c r="AJ352" s="103">
        <v>148.320549</v>
      </c>
      <c r="AK352" s="39">
        <v>111</v>
      </c>
      <c r="AL352" s="1">
        <v>0</v>
      </c>
      <c r="AM352" s="1">
        <v>0</v>
      </c>
      <c r="AN352" s="35">
        <v>0.74837910693008558</v>
      </c>
      <c r="AO352" s="1">
        <f t="shared" si="5"/>
        <v>0</v>
      </c>
    </row>
    <row r="353" spans="1:41" x14ac:dyDescent="0.25">
      <c r="A353" s="1" t="s">
        <v>522</v>
      </c>
      <c r="B353" s="43" t="s">
        <v>523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6.2988499999999998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0.13197</v>
      </c>
      <c r="AG353" s="1">
        <v>0</v>
      </c>
      <c r="AI353" s="1">
        <v>6.4308199999999998</v>
      </c>
      <c r="AJ353" s="103">
        <v>6.4308199999999998</v>
      </c>
      <c r="AK353" s="39">
        <v>4.399</v>
      </c>
      <c r="AL353" s="1">
        <v>0</v>
      </c>
      <c r="AM353" s="1">
        <v>0</v>
      </c>
      <c r="AN353" s="35">
        <v>0.68404962353168031</v>
      </c>
      <c r="AO353" s="1">
        <f t="shared" si="5"/>
        <v>0</v>
      </c>
    </row>
    <row r="354" spans="1:41" x14ac:dyDescent="0.25">
      <c r="A354" s="1" t="s">
        <v>522</v>
      </c>
      <c r="B354" s="43" t="s">
        <v>524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4.7389999999999999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0.17199999999999999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0.1</v>
      </c>
      <c r="AG354" s="1">
        <v>0</v>
      </c>
      <c r="AI354" s="1">
        <v>5.0109999999999992</v>
      </c>
      <c r="AJ354" s="103">
        <v>5.0109999999999992</v>
      </c>
      <c r="AK354" s="39">
        <v>4.226</v>
      </c>
      <c r="AL354" s="1">
        <v>0</v>
      </c>
      <c r="AM354" s="1">
        <v>0</v>
      </c>
      <c r="AN354" s="35">
        <v>0.84334464178806634</v>
      </c>
      <c r="AO354" s="1">
        <f t="shared" si="5"/>
        <v>0</v>
      </c>
    </row>
    <row r="355" spans="1:41" x14ac:dyDescent="0.25">
      <c r="A355" s="1" t="s">
        <v>522</v>
      </c>
      <c r="B355" s="43" t="s">
        <v>525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8.5210000000000008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1.9E-2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0.15</v>
      </c>
      <c r="AG355" s="1">
        <v>0</v>
      </c>
      <c r="AI355" s="1">
        <v>8.6900000000000013</v>
      </c>
      <c r="AJ355" s="103">
        <v>8.6900000000000013</v>
      </c>
      <c r="AK355" s="39">
        <v>6.0860000000000003</v>
      </c>
      <c r="AL355" s="1">
        <v>0</v>
      </c>
      <c r="AM355" s="1">
        <v>0</v>
      </c>
      <c r="AN355" s="35">
        <v>0.70034522439585722</v>
      </c>
      <c r="AO355" s="1">
        <f t="shared" si="5"/>
        <v>0</v>
      </c>
    </row>
    <row r="356" spans="1:41" x14ac:dyDescent="0.25">
      <c r="A356" s="1" t="s">
        <v>522</v>
      </c>
      <c r="B356" s="43" t="s">
        <v>526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10.851000000000001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0.19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0.2</v>
      </c>
      <c r="AG356" s="1">
        <v>0</v>
      </c>
      <c r="AI356" s="1">
        <v>11.241</v>
      </c>
      <c r="AJ356" s="103">
        <v>11.241</v>
      </c>
      <c r="AK356" s="39">
        <v>8.4969999999999999</v>
      </c>
      <c r="AL356" s="1">
        <v>0</v>
      </c>
      <c r="AM356" s="1">
        <v>0</v>
      </c>
      <c r="AN356" s="35">
        <v>0.7558936037719064</v>
      </c>
      <c r="AO356" s="1">
        <f t="shared" si="5"/>
        <v>0</v>
      </c>
    </row>
    <row r="357" spans="1:41" x14ac:dyDescent="0.25">
      <c r="A357" s="1" t="s">
        <v>522</v>
      </c>
      <c r="B357" s="43" t="s">
        <v>527</v>
      </c>
      <c r="C357" s="1">
        <v>0</v>
      </c>
      <c r="D357" s="1">
        <v>2.11</v>
      </c>
      <c r="E357" s="1">
        <v>0.39700000000000002</v>
      </c>
      <c r="F357" s="1">
        <v>0</v>
      </c>
      <c r="G357" s="1">
        <v>0</v>
      </c>
      <c r="H357" s="1">
        <v>0</v>
      </c>
      <c r="I357" s="1">
        <v>0</v>
      </c>
      <c r="J357" s="1">
        <v>3.47</v>
      </c>
      <c r="K357" s="1">
        <v>0</v>
      </c>
      <c r="L357" s="1">
        <v>0</v>
      </c>
      <c r="M357" s="1">
        <v>13.742000000000001</v>
      </c>
      <c r="N357" s="1">
        <v>0.73960000000000004</v>
      </c>
      <c r="O357" s="1">
        <v>24.212</v>
      </c>
      <c r="P357" s="1">
        <v>29.92</v>
      </c>
      <c r="Q357" s="1">
        <v>23.067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5.33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10.41</v>
      </c>
      <c r="AD357" s="1">
        <v>0</v>
      </c>
      <c r="AE357" s="1">
        <v>0</v>
      </c>
      <c r="AF357" s="1">
        <v>1.8</v>
      </c>
      <c r="AG357" s="1">
        <v>0</v>
      </c>
      <c r="AI357" s="1">
        <v>115.19759999999999</v>
      </c>
      <c r="AJ357" s="103">
        <v>115.19759999999999</v>
      </c>
      <c r="AK357" s="39">
        <v>76.347999999999999</v>
      </c>
      <c r="AL357" s="1">
        <v>0</v>
      </c>
      <c r="AM357" s="1">
        <v>0</v>
      </c>
      <c r="AN357" s="35">
        <v>0.6627568629902012</v>
      </c>
      <c r="AO357" s="1">
        <f t="shared" si="5"/>
        <v>0</v>
      </c>
    </row>
    <row r="358" spans="1:41" x14ac:dyDescent="0.25">
      <c r="A358" s="1" t="s">
        <v>528</v>
      </c>
      <c r="B358" s="43" t="s">
        <v>529</v>
      </c>
      <c r="C358" s="1">
        <v>0</v>
      </c>
      <c r="D358" s="1">
        <v>0.1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2.8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0.04</v>
      </c>
      <c r="AG358" s="1">
        <v>0</v>
      </c>
      <c r="AI358" s="1">
        <v>2.94</v>
      </c>
      <c r="AJ358" s="103">
        <v>2.94</v>
      </c>
      <c r="AK358" s="39">
        <v>2.1</v>
      </c>
      <c r="AL358" s="1">
        <v>0</v>
      </c>
      <c r="AM358" s="1">
        <v>0</v>
      </c>
      <c r="AN358" s="35">
        <v>0.7142857142857143</v>
      </c>
      <c r="AO358" s="1">
        <f t="shared" si="5"/>
        <v>0</v>
      </c>
    </row>
    <row r="359" spans="1:41" x14ac:dyDescent="0.25">
      <c r="A359" s="1" t="s">
        <v>528</v>
      </c>
      <c r="B359" s="43" t="s">
        <v>530</v>
      </c>
      <c r="C359" s="1">
        <v>0</v>
      </c>
      <c r="D359" s="1">
        <v>4.8235299999999999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154.35300000000001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3.5550000000000002</v>
      </c>
      <c r="AG359" s="1">
        <v>0</v>
      </c>
      <c r="AI359" s="1">
        <v>162.73153000000002</v>
      </c>
      <c r="AJ359" s="103">
        <v>162.73153000000002</v>
      </c>
      <c r="AK359" s="39">
        <v>118.5</v>
      </c>
      <c r="AL359" s="1">
        <v>0</v>
      </c>
      <c r="AM359" s="1">
        <v>0</v>
      </c>
      <c r="AN359" s="35">
        <v>0.72819323950312509</v>
      </c>
      <c r="AO359" s="1">
        <f t="shared" si="5"/>
        <v>0</v>
      </c>
    </row>
    <row r="360" spans="1:41" x14ac:dyDescent="0.25">
      <c r="A360" s="1" t="s">
        <v>528</v>
      </c>
      <c r="B360" s="43" t="s">
        <v>531</v>
      </c>
      <c r="C360" s="1">
        <v>0</v>
      </c>
      <c r="D360" s="1">
        <v>0.01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15</v>
      </c>
      <c r="P360" s="1">
        <v>8.8000000000000007</v>
      </c>
      <c r="Q360" s="1">
        <v>0</v>
      </c>
      <c r="R360" s="1">
        <v>0.2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1.2</v>
      </c>
      <c r="AD360" s="1">
        <v>0</v>
      </c>
      <c r="AE360" s="1">
        <v>0</v>
      </c>
      <c r="AF360" s="1">
        <v>0.5</v>
      </c>
      <c r="AG360" s="1">
        <v>0</v>
      </c>
      <c r="AI360" s="1">
        <v>25.71</v>
      </c>
      <c r="AJ360" s="103">
        <v>25.71</v>
      </c>
      <c r="AK360" s="39">
        <v>20.2</v>
      </c>
      <c r="AL360" s="1">
        <v>0</v>
      </c>
      <c r="AM360" s="1">
        <v>0</v>
      </c>
      <c r="AN360" s="35">
        <v>0.78568650330610657</v>
      </c>
      <c r="AO360" s="1">
        <f t="shared" si="5"/>
        <v>0</v>
      </c>
    </row>
    <row r="361" spans="1:41" x14ac:dyDescent="0.25">
      <c r="A361" s="1" t="s">
        <v>532</v>
      </c>
      <c r="B361" s="43" t="s">
        <v>533</v>
      </c>
      <c r="C361" s="1">
        <v>0</v>
      </c>
      <c r="D361" s="1">
        <v>3.4</v>
      </c>
      <c r="E361" s="1">
        <v>10.6</v>
      </c>
      <c r="F361" s="1">
        <v>0</v>
      </c>
      <c r="G361" s="1">
        <v>0</v>
      </c>
      <c r="H361" s="1">
        <v>0</v>
      </c>
      <c r="I361" s="1">
        <v>196.7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26.2</v>
      </c>
      <c r="P361" s="1">
        <v>0.3</v>
      </c>
      <c r="Q361" s="1">
        <v>5.1176500000000003</v>
      </c>
      <c r="R361" s="1">
        <v>0.3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14.922000000000001</v>
      </c>
      <c r="AD361" s="1">
        <v>27.35</v>
      </c>
      <c r="AE361" s="1">
        <v>0</v>
      </c>
      <c r="AF361" s="1">
        <v>8.2189999999999994</v>
      </c>
      <c r="AG361" s="1">
        <v>0</v>
      </c>
      <c r="AI361" s="1">
        <v>293.10865000000001</v>
      </c>
      <c r="AJ361" s="103">
        <v>293.10865000000001</v>
      </c>
      <c r="AK361" s="39">
        <v>205.21799999999999</v>
      </c>
      <c r="AL361" s="1">
        <v>0</v>
      </c>
      <c r="AM361" s="1">
        <v>0</v>
      </c>
      <c r="AN361" s="35">
        <v>0.70014310393091428</v>
      </c>
      <c r="AO361" s="1">
        <f t="shared" si="5"/>
        <v>0</v>
      </c>
    </row>
    <row r="362" spans="1:41" x14ac:dyDescent="0.25">
      <c r="A362" s="1" t="s">
        <v>532</v>
      </c>
      <c r="B362" s="43" t="s">
        <v>534</v>
      </c>
      <c r="C362" s="1">
        <v>0</v>
      </c>
      <c r="D362" s="1">
        <v>5.0200000000000002E-2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3.2869999999999999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0.17499999999999999</v>
      </c>
      <c r="AG362" s="1">
        <v>0</v>
      </c>
      <c r="AI362" s="1">
        <v>3.5121999999999995</v>
      </c>
      <c r="AJ362" s="103">
        <v>3.5121999999999995</v>
      </c>
      <c r="AK362" s="39">
        <v>2.133</v>
      </c>
      <c r="AL362" s="1">
        <v>0</v>
      </c>
      <c r="AM362" s="1">
        <v>0</v>
      </c>
      <c r="AN362" s="35">
        <v>0.60731165651158825</v>
      </c>
      <c r="AO362" s="1">
        <f t="shared" si="5"/>
        <v>0</v>
      </c>
    </row>
    <row r="363" spans="1:41" x14ac:dyDescent="0.25">
      <c r="A363" s="1" t="s">
        <v>532</v>
      </c>
      <c r="B363" s="43" t="s">
        <v>535</v>
      </c>
      <c r="C363" s="1">
        <v>0</v>
      </c>
      <c r="D363" s="1">
        <v>0.44500000000000001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14.62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2.2799999999999998</v>
      </c>
      <c r="AD363" s="1">
        <v>0</v>
      </c>
      <c r="AE363" s="1">
        <v>0</v>
      </c>
      <c r="AF363" s="1">
        <v>0.39792</v>
      </c>
      <c r="AG363" s="1">
        <v>0</v>
      </c>
      <c r="AI363" s="1">
        <v>17.742919999999998</v>
      </c>
      <c r="AJ363" s="103">
        <v>17.742919999999998</v>
      </c>
      <c r="AK363" s="39">
        <v>13.263999999999999</v>
      </c>
      <c r="AL363" s="1">
        <v>0</v>
      </c>
      <c r="AM363" s="1">
        <v>0</v>
      </c>
      <c r="AN363" s="35">
        <v>0.74756578962200138</v>
      </c>
      <c r="AO363" s="1">
        <f t="shared" si="5"/>
        <v>0</v>
      </c>
    </row>
    <row r="364" spans="1:41" x14ac:dyDescent="0.25">
      <c r="A364" s="1" t="s">
        <v>532</v>
      </c>
      <c r="B364" s="43" t="s">
        <v>536</v>
      </c>
      <c r="C364" s="1">
        <v>0</v>
      </c>
      <c r="D364" s="1">
        <v>1.3308800000000001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1.16517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23.561</v>
      </c>
      <c r="AE364" s="1">
        <v>0</v>
      </c>
      <c r="AF364" s="1">
        <v>0.64680000000000004</v>
      </c>
      <c r="AG364" s="1">
        <v>0</v>
      </c>
      <c r="AI364" s="1">
        <v>26.703849999999999</v>
      </c>
      <c r="AJ364" s="103">
        <v>26.703849999999999</v>
      </c>
      <c r="AK364" s="39">
        <v>21.56</v>
      </c>
      <c r="AL364" s="1">
        <v>0</v>
      </c>
      <c r="AM364" s="1">
        <v>0</v>
      </c>
      <c r="AN364" s="35">
        <v>0.80737421757536831</v>
      </c>
      <c r="AO364" s="1">
        <f t="shared" si="5"/>
        <v>0</v>
      </c>
    </row>
    <row r="365" spans="1:41" x14ac:dyDescent="0.25">
      <c r="A365" s="1" t="s">
        <v>532</v>
      </c>
      <c r="B365" s="43" t="s">
        <v>537</v>
      </c>
      <c r="C365" s="1">
        <v>0</v>
      </c>
      <c r="D365" s="1">
        <v>0.20599999999999999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3.0030000000000001</v>
      </c>
      <c r="Q365" s="1">
        <v>0</v>
      </c>
      <c r="R365" s="1">
        <v>0</v>
      </c>
      <c r="S365" s="1">
        <v>4.0330000000000004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0.17004</v>
      </c>
      <c r="AG365" s="1">
        <v>0</v>
      </c>
      <c r="AI365" s="1">
        <v>7.4120400000000011</v>
      </c>
      <c r="AJ365" s="103">
        <v>7.4120400000000011</v>
      </c>
      <c r="AK365" s="39">
        <v>5.6680000000000001</v>
      </c>
      <c r="AL365" s="1">
        <v>0</v>
      </c>
      <c r="AM365" s="1">
        <v>0</v>
      </c>
      <c r="AN365" s="35">
        <v>0.7647017555220964</v>
      </c>
      <c r="AO365" s="1">
        <f t="shared" si="5"/>
        <v>0</v>
      </c>
    </row>
    <row r="366" spans="1:41" x14ac:dyDescent="0.25">
      <c r="A366" s="1" t="s">
        <v>532</v>
      </c>
      <c r="B366" s="43" t="s">
        <v>538</v>
      </c>
      <c r="C366" s="1">
        <v>0</v>
      </c>
      <c r="D366" s="1">
        <v>0.27100000000000002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2.19529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5.5230000000000001E-2</v>
      </c>
      <c r="AG366" s="1">
        <v>0</v>
      </c>
      <c r="AI366" s="1">
        <v>2.5215199999999998</v>
      </c>
      <c r="AJ366" s="103">
        <v>2.5215199999999998</v>
      </c>
      <c r="AK366" s="39">
        <v>1.841</v>
      </c>
      <c r="AL366" s="1">
        <v>0</v>
      </c>
      <c r="AM366" s="1">
        <v>0</v>
      </c>
      <c r="AN366" s="35">
        <v>0.73011516862844639</v>
      </c>
      <c r="AO366" s="1">
        <f t="shared" si="5"/>
        <v>0</v>
      </c>
    </row>
    <row r="367" spans="1:41" x14ac:dyDescent="0.25">
      <c r="A367" s="1" t="s">
        <v>532</v>
      </c>
      <c r="B367" s="43" t="s">
        <v>670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8.5649999999999995</v>
      </c>
      <c r="P367" s="1">
        <v>22.797000000000001</v>
      </c>
      <c r="Q367" s="1">
        <v>7.1999999999999995E-2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8.8230000000000004</v>
      </c>
      <c r="AD367" s="1">
        <v>32.624000000000002</v>
      </c>
      <c r="AE367" s="1">
        <v>0</v>
      </c>
      <c r="AF367" s="1">
        <v>1.9450000000000001</v>
      </c>
      <c r="AG367" s="1">
        <v>0</v>
      </c>
      <c r="AI367" s="1">
        <v>74.825999999999993</v>
      </c>
      <c r="AJ367" s="103">
        <v>74.825999999999993</v>
      </c>
      <c r="AK367" s="39">
        <v>67.715000000000003</v>
      </c>
      <c r="AL367" s="1">
        <v>0</v>
      </c>
      <c r="AM367" s="1">
        <v>0</v>
      </c>
      <c r="AN367" s="35">
        <v>0.90496618822334496</v>
      </c>
      <c r="AO367" s="1">
        <f t="shared" si="5"/>
        <v>0</v>
      </c>
    </row>
    <row r="368" spans="1:41" x14ac:dyDescent="0.25">
      <c r="A368" s="1" t="s">
        <v>532</v>
      </c>
      <c r="B368" s="43" t="s">
        <v>540</v>
      </c>
      <c r="C368" s="1">
        <v>0</v>
      </c>
      <c r="D368" s="1">
        <v>1.0289999999999999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3.4657399999999998</v>
      </c>
      <c r="K368" s="1">
        <v>0</v>
      </c>
      <c r="L368" s="1">
        <v>0</v>
      </c>
      <c r="M368" s="1">
        <v>39.9221</v>
      </c>
      <c r="N368" s="1">
        <v>10.7897</v>
      </c>
      <c r="O368" s="1">
        <v>22.4358</v>
      </c>
      <c r="P368" s="1">
        <v>0</v>
      </c>
      <c r="Q368" s="1">
        <v>1.88392</v>
      </c>
      <c r="R368" s="1">
        <v>0</v>
      </c>
      <c r="S368" s="1">
        <v>0</v>
      </c>
      <c r="T368" s="1">
        <v>0</v>
      </c>
      <c r="U368" s="1">
        <v>0</v>
      </c>
      <c r="V368" s="1">
        <v>9.0660000000000007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33.058</v>
      </c>
      <c r="AD368" s="1">
        <v>0</v>
      </c>
      <c r="AE368" s="1">
        <v>0</v>
      </c>
      <c r="AF368" s="1">
        <v>3.08975</v>
      </c>
      <c r="AG368" s="1">
        <v>0</v>
      </c>
      <c r="AI368" s="1">
        <v>124.74001</v>
      </c>
      <c r="AJ368" s="103">
        <v>124.74001</v>
      </c>
      <c r="AK368" s="39">
        <v>117.197</v>
      </c>
      <c r="AL368" s="1">
        <v>0</v>
      </c>
      <c r="AM368" s="1">
        <v>0</v>
      </c>
      <c r="AN368" s="35">
        <v>0.93953014754448072</v>
      </c>
      <c r="AO368" s="1">
        <f t="shared" si="5"/>
        <v>0</v>
      </c>
    </row>
    <row r="369" spans="1:41" x14ac:dyDescent="0.25">
      <c r="A369" s="1" t="s">
        <v>532</v>
      </c>
      <c r="B369" s="43" t="s">
        <v>541</v>
      </c>
      <c r="C369" s="1">
        <v>0</v>
      </c>
      <c r="D369" s="1">
        <v>0.55400000000000005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9.5630000000000006</v>
      </c>
      <c r="N369" s="1">
        <v>2.8490000000000002</v>
      </c>
      <c r="O369" s="1">
        <v>4.6760000000000002</v>
      </c>
      <c r="P369" s="1">
        <v>0</v>
      </c>
      <c r="Q369" s="1">
        <v>15.409000000000001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6.6589999999999998</v>
      </c>
      <c r="AD369" s="1">
        <v>7.165</v>
      </c>
      <c r="AE369" s="1">
        <v>0</v>
      </c>
      <c r="AF369" s="1">
        <v>1.12035</v>
      </c>
      <c r="AG369" s="1">
        <v>0</v>
      </c>
      <c r="AI369" s="1">
        <v>47.995350000000002</v>
      </c>
      <c r="AJ369" s="103">
        <v>47.995350000000002</v>
      </c>
      <c r="AK369" s="39">
        <v>37.344999999999999</v>
      </c>
      <c r="AL369" s="1">
        <v>0</v>
      </c>
      <c r="AM369" s="1">
        <v>0</v>
      </c>
      <c r="AN369" s="35">
        <v>0.77809621140381302</v>
      </c>
      <c r="AO369" s="1">
        <f t="shared" si="5"/>
        <v>0</v>
      </c>
    </row>
    <row r="370" spans="1:41" x14ac:dyDescent="0.25">
      <c r="A370" s="1" t="s">
        <v>532</v>
      </c>
      <c r="B370" s="43" t="s">
        <v>542</v>
      </c>
      <c r="C370" s="1">
        <v>0</v>
      </c>
      <c r="D370" s="1">
        <v>1.7010000000000001</v>
      </c>
      <c r="E370" s="1">
        <v>0</v>
      </c>
      <c r="F370" s="1">
        <v>0.289412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3.43059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13.382</v>
      </c>
      <c r="AE370" s="1">
        <v>0</v>
      </c>
      <c r="AF370" s="1">
        <v>0.184</v>
      </c>
      <c r="AG370" s="1">
        <v>0</v>
      </c>
      <c r="AI370" s="1">
        <v>18.987002</v>
      </c>
      <c r="AJ370" s="103">
        <v>18.987002</v>
      </c>
      <c r="AK370" s="39">
        <v>15.29</v>
      </c>
      <c r="AL370" s="1">
        <v>0</v>
      </c>
      <c r="AM370" s="1">
        <v>0</v>
      </c>
      <c r="AN370" s="35">
        <v>0.8052877436890773</v>
      </c>
      <c r="AO370" s="1">
        <f t="shared" si="5"/>
        <v>0</v>
      </c>
    </row>
    <row r="371" spans="1:41" x14ac:dyDescent="0.25">
      <c r="A371" s="1" t="s">
        <v>532</v>
      </c>
      <c r="B371" s="43" t="s">
        <v>543</v>
      </c>
      <c r="C371" s="1">
        <v>0</v>
      </c>
      <c r="D371" s="1">
        <v>0.17799999999999999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14.852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0.33611999999999997</v>
      </c>
      <c r="AG371" s="1">
        <v>0</v>
      </c>
      <c r="AI371" s="1">
        <v>15.36612</v>
      </c>
      <c r="AJ371" s="103">
        <v>15.36612</v>
      </c>
      <c r="AK371" s="39">
        <v>11.204000000000001</v>
      </c>
      <c r="AL371" s="1">
        <v>0</v>
      </c>
      <c r="AM371" s="1">
        <v>0</v>
      </c>
      <c r="AN371" s="35">
        <v>0.72913656798202797</v>
      </c>
      <c r="AO371" s="1">
        <f t="shared" si="5"/>
        <v>0</v>
      </c>
    </row>
    <row r="372" spans="1:41" x14ac:dyDescent="0.25">
      <c r="A372" s="1" t="s">
        <v>532</v>
      </c>
      <c r="B372" s="43" t="s">
        <v>544</v>
      </c>
      <c r="C372" s="1">
        <v>0</v>
      </c>
      <c r="D372" s="1">
        <v>0.72299999999999998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10.663</v>
      </c>
      <c r="N372" s="1">
        <v>19.527000000000001</v>
      </c>
      <c r="O372" s="1">
        <v>0</v>
      </c>
      <c r="P372" s="1">
        <v>0</v>
      </c>
      <c r="Q372" s="1">
        <v>62.335999999999999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23.414000000000001</v>
      </c>
      <c r="AD372" s="1">
        <v>0</v>
      </c>
      <c r="AE372" s="1">
        <v>0</v>
      </c>
      <c r="AF372" s="1">
        <v>3.13266</v>
      </c>
      <c r="AG372" s="1">
        <v>0</v>
      </c>
      <c r="AI372" s="1">
        <v>119.79566</v>
      </c>
      <c r="AJ372" s="103">
        <v>119.79566</v>
      </c>
      <c r="AK372" s="39">
        <v>104.422</v>
      </c>
      <c r="AL372" s="1">
        <v>101.93</v>
      </c>
      <c r="AM372" s="1">
        <v>0</v>
      </c>
      <c r="AN372" s="35">
        <v>0.87166763804298086</v>
      </c>
      <c r="AO372" s="1">
        <f t="shared" si="5"/>
        <v>0</v>
      </c>
    </row>
    <row r="373" spans="1:41" x14ac:dyDescent="0.25">
      <c r="A373" s="1" t="s">
        <v>532</v>
      </c>
      <c r="B373" s="43" t="s">
        <v>545</v>
      </c>
      <c r="C373" s="1">
        <v>0</v>
      </c>
      <c r="D373" s="1">
        <v>9.0527499999999997E-2</v>
      </c>
      <c r="E373" s="1">
        <v>0</v>
      </c>
      <c r="F373" s="1">
        <v>0.471939</v>
      </c>
      <c r="G373" s="1">
        <v>0</v>
      </c>
      <c r="H373" s="1">
        <v>0</v>
      </c>
      <c r="I373" s="1">
        <v>0.21235000000000001</v>
      </c>
      <c r="J373" s="1">
        <v>0</v>
      </c>
      <c r="K373" s="1">
        <v>0</v>
      </c>
      <c r="L373" s="1">
        <v>9.5713100000000004</v>
      </c>
      <c r="M373" s="1">
        <v>0</v>
      </c>
      <c r="N373" s="1">
        <v>1.1298600000000001</v>
      </c>
      <c r="O373" s="1">
        <v>0</v>
      </c>
      <c r="P373" s="1">
        <v>0</v>
      </c>
      <c r="Q373" s="1">
        <v>0.64901500000000001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17.724</v>
      </c>
      <c r="AD373" s="1">
        <v>29.119</v>
      </c>
      <c r="AE373" s="1">
        <v>0</v>
      </c>
      <c r="AF373" s="1">
        <v>1.2036899999999999</v>
      </c>
      <c r="AG373" s="1">
        <v>0</v>
      </c>
      <c r="AI373" s="1">
        <v>60.171691500000001</v>
      </c>
      <c r="AJ373" s="103">
        <v>60.171691500000001</v>
      </c>
      <c r="AK373" s="39">
        <v>55.302</v>
      </c>
      <c r="AL373" s="1">
        <v>0</v>
      </c>
      <c r="AM373" s="1">
        <v>0</v>
      </c>
      <c r="AN373" s="35">
        <v>0.91907005805213238</v>
      </c>
      <c r="AO373" s="1">
        <f t="shared" si="5"/>
        <v>0</v>
      </c>
    </row>
    <row r="374" spans="1:41" x14ac:dyDescent="0.25">
      <c r="A374" s="1" t="s">
        <v>532</v>
      </c>
      <c r="B374" s="43" t="s">
        <v>546</v>
      </c>
      <c r="C374" s="1">
        <v>0</v>
      </c>
      <c r="D374" s="1">
        <v>6.4000000000000001E-2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2.21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3.5000000000000003E-2</v>
      </c>
      <c r="AG374" s="1">
        <v>0</v>
      </c>
      <c r="AI374" s="1">
        <v>2.3090000000000002</v>
      </c>
      <c r="AJ374" s="103">
        <v>2.3090000000000002</v>
      </c>
      <c r="AK374" s="39">
        <v>1.627</v>
      </c>
      <c r="AL374" s="1">
        <v>0</v>
      </c>
      <c r="AM374" s="1">
        <v>0</v>
      </c>
      <c r="AN374" s="35">
        <v>0.70463404071026414</v>
      </c>
      <c r="AO374" s="1">
        <f t="shared" si="5"/>
        <v>0</v>
      </c>
    </row>
    <row r="375" spans="1:41" x14ac:dyDescent="0.25">
      <c r="A375" s="1" t="s">
        <v>532</v>
      </c>
      <c r="B375" s="43" t="s">
        <v>547</v>
      </c>
      <c r="C375" s="1">
        <v>0</v>
      </c>
      <c r="D375" s="1">
        <v>8.6700000000000006E-3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2.1829999999999998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4.7219999999999998E-2</v>
      </c>
      <c r="AG375" s="1">
        <v>0</v>
      </c>
      <c r="AI375" s="1">
        <v>2.2388899999999996</v>
      </c>
      <c r="AJ375" s="103">
        <v>2.2388899999999996</v>
      </c>
      <c r="AK375" s="39">
        <v>1.5740000000000001</v>
      </c>
      <c r="AL375" s="1">
        <v>0</v>
      </c>
      <c r="AM375" s="1">
        <v>0</v>
      </c>
      <c r="AN375" s="35">
        <v>0.70302694638861241</v>
      </c>
      <c r="AO375" s="1">
        <f t="shared" si="5"/>
        <v>0</v>
      </c>
    </row>
    <row r="376" spans="1:41" x14ac:dyDescent="0.25">
      <c r="A376" s="1" t="s">
        <v>532</v>
      </c>
      <c r="B376" s="43" t="s">
        <v>548</v>
      </c>
      <c r="C376" s="1">
        <v>0</v>
      </c>
      <c r="D376" s="1">
        <v>0.45400000000000001</v>
      </c>
      <c r="E376" s="1">
        <v>1.0720000000000001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0.86470599999999997</v>
      </c>
      <c r="R376" s="1">
        <v>25.425000000000001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27.457999999999998</v>
      </c>
      <c r="AE376" s="1">
        <v>0</v>
      </c>
      <c r="AF376" s="1">
        <v>1.4306399999999999</v>
      </c>
      <c r="AG376" s="1">
        <v>0</v>
      </c>
      <c r="AI376" s="1">
        <v>56.704345999999994</v>
      </c>
      <c r="AJ376" s="103">
        <v>56.704345999999994</v>
      </c>
      <c r="AK376" s="39">
        <v>47.688000000000002</v>
      </c>
      <c r="AL376" s="1">
        <v>0</v>
      </c>
      <c r="AM376" s="1">
        <v>0</v>
      </c>
      <c r="AN376" s="35">
        <v>0.84099373970383162</v>
      </c>
      <c r="AO376" s="1">
        <f t="shared" si="5"/>
        <v>0</v>
      </c>
    </row>
    <row r="377" spans="1:41" x14ac:dyDescent="0.25">
      <c r="A377" s="1" t="s">
        <v>532</v>
      </c>
      <c r="B377" s="43" t="s">
        <v>549</v>
      </c>
      <c r="C377" s="1">
        <v>0</v>
      </c>
      <c r="D377" s="1">
        <v>0.31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1.405</v>
      </c>
      <c r="P377" s="1">
        <v>0</v>
      </c>
      <c r="Q377" s="1">
        <v>6.2610000000000001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0.09</v>
      </c>
      <c r="AG377" s="1">
        <v>0</v>
      </c>
      <c r="AI377" s="1">
        <v>8.0660000000000007</v>
      </c>
      <c r="AJ377" s="103">
        <v>8.0660000000000007</v>
      </c>
      <c r="AK377" s="39">
        <v>6.484</v>
      </c>
      <c r="AL377" s="1">
        <v>0</v>
      </c>
      <c r="AM377" s="1">
        <v>0</v>
      </c>
      <c r="AN377" s="35">
        <v>0.80386808827175793</v>
      </c>
      <c r="AO377" s="1">
        <f t="shared" si="5"/>
        <v>0</v>
      </c>
    </row>
    <row r="378" spans="1:41" x14ac:dyDescent="0.25">
      <c r="A378" s="1" t="s">
        <v>532</v>
      </c>
      <c r="B378" s="43" t="s">
        <v>550</v>
      </c>
      <c r="C378" s="1">
        <v>0</v>
      </c>
      <c r="D378" s="1">
        <v>1.208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84.513000000000005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16.931999999999999</v>
      </c>
      <c r="AD378" s="1">
        <v>0</v>
      </c>
      <c r="AE378" s="1">
        <v>0</v>
      </c>
      <c r="AF378" s="1">
        <v>2.5691099999999998</v>
      </c>
      <c r="AG378" s="1">
        <v>0</v>
      </c>
      <c r="AI378" s="1">
        <v>105.22211</v>
      </c>
      <c r="AJ378" s="103">
        <v>105.22211</v>
      </c>
      <c r="AK378" s="39">
        <v>85.637</v>
      </c>
      <c r="AL378" s="1">
        <v>0</v>
      </c>
      <c r="AM378" s="1">
        <v>0</v>
      </c>
      <c r="AN378" s="35">
        <v>0.81386887223607285</v>
      </c>
      <c r="AO378" s="1">
        <f t="shared" si="5"/>
        <v>0</v>
      </c>
    </row>
    <row r="379" spans="1:41" x14ac:dyDescent="0.25">
      <c r="A379" s="1" t="s">
        <v>532</v>
      </c>
      <c r="B379" s="43" t="s">
        <v>551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I379" s="1">
        <v>0</v>
      </c>
      <c r="AJ379" s="103">
        <v>0</v>
      </c>
      <c r="AK379" s="39" t="s">
        <v>48</v>
      </c>
      <c r="AL379" s="1">
        <v>0</v>
      </c>
      <c r="AM379" s="1">
        <v>0</v>
      </c>
      <c r="AN379" s="35" t="s">
        <v>48</v>
      </c>
      <c r="AO379" s="1">
        <f t="shared" si="5"/>
        <v>0</v>
      </c>
    </row>
    <row r="380" spans="1:41" x14ac:dyDescent="0.25">
      <c r="A380" s="1" t="s">
        <v>532</v>
      </c>
      <c r="B380" s="43" t="s">
        <v>671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I380" s="1">
        <v>0</v>
      </c>
      <c r="AJ380" s="103">
        <v>0</v>
      </c>
      <c r="AK380" s="39" t="s">
        <v>48</v>
      </c>
      <c r="AL380" s="1">
        <v>0</v>
      </c>
      <c r="AM380" s="1">
        <v>0</v>
      </c>
      <c r="AN380" s="35" t="s">
        <v>48</v>
      </c>
      <c r="AO380" s="1">
        <f t="shared" si="5"/>
        <v>0</v>
      </c>
    </row>
    <row r="381" spans="1:41" x14ac:dyDescent="0.25">
      <c r="A381" s="1" t="s">
        <v>553</v>
      </c>
      <c r="B381" s="43" t="s">
        <v>554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12.0824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0.24792</v>
      </c>
      <c r="AG381" s="1">
        <v>0</v>
      </c>
      <c r="AI381" s="1">
        <v>12.33032</v>
      </c>
      <c r="AJ381" s="103">
        <v>12.33032</v>
      </c>
      <c r="AK381" s="39">
        <v>8.2639999999999993</v>
      </c>
      <c r="AL381" s="1">
        <v>0</v>
      </c>
      <c r="AM381" s="1">
        <v>0</v>
      </c>
      <c r="AN381" s="35">
        <v>0.67021780456630475</v>
      </c>
      <c r="AO381" s="1">
        <f t="shared" si="5"/>
        <v>0</v>
      </c>
    </row>
    <row r="382" spans="1:41" x14ac:dyDescent="0.25">
      <c r="A382" s="1" t="s">
        <v>553</v>
      </c>
      <c r="B382" s="43" t="s">
        <v>555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3.1440000000000001</v>
      </c>
      <c r="I382" s="1">
        <v>0</v>
      </c>
      <c r="J382" s="1">
        <v>0.68899999999999995</v>
      </c>
      <c r="K382" s="1">
        <v>0</v>
      </c>
      <c r="L382" s="1">
        <v>0</v>
      </c>
      <c r="M382" s="1">
        <v>38.154400000000003</v>
      </c>
      <c r="N382" s="1">
        <v>41.465200000000003</v>
      </c>
      <c r="O382" s="1">
        <v>0</v>
      </c>
      <c r="P382" s="1">
        <v>42.887500000000003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6.9980000000000002</v>
      </c>
      <c r="X382" s="1">
        <v>0</v>
      </c>
      <c r="Y382" s="1">
        <v>0</v>
      </c>
      <c r="Z382" s="1">
        <v>2.2029999999999998</v>
      </c>
      <c r="AA382" s="1">
        <v>0</v>
      </c>
      <c r="AB382" s="1">
        <v>0</v>
      </c>
      <c r="AC382" s="1">
        <v>27.369</v>
      </c>
      <c r="AD382" s="1">
        <v>0.25800000000000001</v>
      </c>
      <c r="AE382" s="1">
        <v>0</v>
      </c>
      <c r="AF382" s="1">
        <v>4.0229999999999997</v>
      </c>
      <c r="AG382" s="1">
        <v>0</v>
      </c>
      <c r="AI382" s="1">
        <v>167.19110000000001</v>
      </c>
      <c r="AJ382" s="103">
        <v>167.19110000000001</v>
      </c>
      <c r="AK382" s="39">
        <v>134.1</v>
      </c>
      <c r="AL382" s="1">
        <v>0</v>
      </c>
      <c r="AM382" s="1">
        <v>0</v>
      </c>
      <c r="AN382" s="35">
        <v>0.80207618706976624</v>
      </c>
      <c r="AO382" s="1">
        <f t="shared" si="5"/>
        <v>0</v>
      </c>
    </row>
    <row r="383" spans="1:41" x14ac:dyDescent="0.25">
      <c r="A383" s="1" t="s">
        <v>556</v>
      </c>
      <c r="B383" s="43" t="s">
        <v>557</v>
      </c>
      <c r="C383" s="1">
        <v>0</v>
      </c>
      <c r="D383" s="1">
        <v>0.75700000000000001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4.1689999999999996</v>
      </c>
      <c r="N383" s="1">
        <v>22.126999999999999</v>
      </c>
      <c r="O383" s="1">
        <v>8.4019999999999992</v>
      </c>
      <c r="P383" s="1">
        <v>41.067999999999998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5.19</v>
      </c>
      <c r="X383" s="1">
        <v>0</v>
      </c>
      <c r="Y383" s="1">
        <v>5.3869999999999996</v>
      </c>
      <c r="Z383" s="1">
        <v>0</v>
      </c>
      <c r="AA383" s="1">
        <v>0</v>
      </c>
      <c r="AB383" s="1">
        <v>0</v>
      </c>
      <c r="AC383" s="1">
        <v>14.648999999999999</v>
      </c>
      <c r="AD383" s="1">
        <v>15.862</v>
      </c>
      <c r="AE383" s="1">
        <v>0</v>
      </c>
      <c r="AF383" s="1">
        <v>3.101</v>
      </c>
      <c r="AG383" s="1">
        <v>0</v>
      </c>
      <c r="AI383" s="1">
        <v>120.71199999999999</v>
      </c>
      <c r="AJ383" s="103">
        <v>120.71199999999999</v>
      </c>
      <c r="AK383" s="39">
        <v>90.245999999999995</v>
      </c>
      <c r="AL383" s="1">
        <v>0</v>
      </c>
      <c r="AM383" s="1">
        <v>0</v>
      </c>
      <c r="AN383" s="35">
        <v>0.74761415600768777</v>
      </c>
      <c r="AO383" s="1">
        <f t="shared" si="5"/>
        <v>0</v>
      </c>
    </row>
    <row r="384" spans="1:41" x14ac:dyDescent="0.25">
      <c r="A384" s="1" t="s">
        <v>556</v>
      </c>
      <c r="B384" s="43" t="s">
        <v>558</v>
      </c>
      <c r="C384" s="1">
        <v>0</v>
      </c>
      <c r="D384" s="1">
        <v>0.75700000000000001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13.939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0.29099999999999998</v>
      </c>
      <c r="AG384" s="1">
        <v>0</v>
      </c>
      <c r="AI384" s="1">
        <v>14.987</v>
      </c>
      <c r="AJ384" s="103">
        <v>14.987</v>
      </c>
      <c r="AK384" s="39">
        <v>10.625999999999999</v>
      </c>
      <c r="AL384" s="1">
        <v>0</v>
      </c>
      <c r="AM384" s="1">
        <v>0</v>
      </c>
      <c r="AN384" s="35">
        <v>0.7090144792153199</v>
      </c>
      <c r="AO384" s="1">
        <f t="shared" si="5"/>
        <v>0</v>
      </c>
    </row>
    <row r="385" spans="1:41" x14ac:dyDescent="0.25">
      <c r="A385" s="1" t="s">
        <v>556</v>
      </c>
      <c r="B385" s="43" t="s">
        <v>559</v>
      </c>
      <c r="C385" s="1">
        <v>0</v>
      </c>
      <c r="D385" s="1">
        <v>6.8604099999999999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77.527000000000001</v>
      </c>
      <c r="M385" s="1">
        <v>8.7050000000000001</v>
      </c>
      <c r="N385" s="1">
        <v>2.5529999999999999</v>
      </c>
      <c r="O385" s="1">
        <v>5.4580000000000002</v>
      </c>
      <c r="P385" s="1">
        <v>9.0739999999999998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18.882999999999999</v>
      </c>
      <c r="AD385" s="1">
        <v>1.3460000000000001</v>
      </c>
      <c r="AE385" s="1">
        <v>0</v>
      </c>
      <c r="AF385" s="1">
        <v>3.8340000000000001</v>
      </c>
      <c r="AG385" s="1">
        <v>0</v>
      </c>
      <c r="AI385" s="1">
        <v>134.24041</v>
      </c>
      <c r="AJ385" s="103">
        <v>134.24041</v>
      </c>
      <c r="AK385" s="39">
        <v>96.010999999999996</v>
      </c>
      <c r="AL385" s="1">
        <v>0</v>
      </c>
      <c r="AM385" s="1">
        <v>0</v>
      </c>
      <c r="AN385" s="35">
        <v>0.71521682628949057</v>
      </c>
      <c r="AO385" s="1">
        <f t="shared" si="5"/>
        <v>0</v>
      </c>
    </row>
    <row r="386" spans="1:41" x14ac:dyDescent="0.25">
      <c r="A386" s="1" t="s">
        <v>556</v>
      </c>
      <c r="B386" s="43" t="s">
        <v>560</v>
      </c>
      <c r="C386" s="1">
        <v>0</v>
      </c>
      <c r="D386" s="1">
        <v>0.31888899999999998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1.0088900000000001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18.728999999999999</v>
      </c>
      <c r="AE386" s="1">
        <v>0</v>
      </c>
      <c r="AF386" s="1">
        <v>0.51987000000000005</v>
      </c>
      <c r="AG386" s="1">
        <v>0</v>
      </c>
      <c r="AI386" s="1">
        <v>20.576649</v>
      </c>
      <c r="AJ386" s="103">
        <v>20.576649</v>
      </c>
      <c r="AK386" s="39">
        <v>17.329000000000001</v>
      </c>
      <c r="AL386" s="1">
        <v>0</v>
      </c>
      <c r="AM386" s="1">
        <v>0</v>
      </c>
      <c r="AN386" s="35">
        <v>0.84216822671174496</v>
      </c>
      <c r="AO386" s="1">
        <f t="shared" si="5"/>
        <v>0</v>
      </c>
    </row>
    <row r="387" spans="1:41" x14ac:dyDescent="0.25">
      <c r="A387" s="1" t="s">
        <v>561</v>
      </c>
      <c r="B387" s="43" t="s">
        <v>562</v>
      </c>
      <c r="C387" s="1">
        <v>0</v>
      </c>
      <c r="D387" s="1">
        <v>0.72199999999999998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9.0500000000000007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0.21299999999999999</v>
      </c>
      <c r="AG387" s="1">
        <v>0</v>
      </c>
      <c r="AI387" s="1">
        <v>9.9849999999999994</v>
      </c>
      <c r="AJ387" s="103">
        <v>9.9849999999999994</v>
      </c>
      <c r="AK387" s="39">
        <v>5.8</v>
      </c>
      <c r="AL387" s="1">
        <v>0</v>
      </c>
      <c r="AM387" s="1">
        <v>0</v>
      </c>
      <c r="AN387" s="35">
        <v>0.58087130696044065</v>
      </c>
      <c r="AO387" s="1">
        <f t="shared" si="5"/>
        <v>0</v>
      </c>
    </row>
    <row r="388" spans="1:41" x14ac:dyDescent="0.25">
      <c r="A388" s="1" t="s">
        <v>561</v>
      </c>
      <c r="B388" s="43" t="s">
        <v>563</v>
      </c>
      <c r="C388" s="1">
        <v>0</v>
      </c>
      <c r="D388" s="1">
        <v>2.637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10.457000000000001</v>
      </c>
      <c r="O388" s="1">
        <v>0</v>
      </c>
      <c r="P388" s="1">
        <v>23.565000000000001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0.92400000000000004</v>
      </c>
      <c r="AG388" s="1">
        <v>0</v>
      </c>
      <c r="AI388" s="1">
        <v>37.583000000000006</v>
      </c>
      <c r="AJ388" s="103">
        <v>37.583000000000006</v>
      </c>
      <c r="AK388" s="39">
        <v>23.9</v>
      </c>
      <c r="AL388" s="1">
        <v>0</v>
      </c>
      <c r="AM388" s="1">
        <v>0</v>
      </c>
      <c r="AN388" s="35">
        <v>0.63592581752388033</v>
      </c>
      <c r="AO388" s="1">
        <f t="shared" si="5"/>
        <v>0</v>
      </c>
    </row>
    <row r="389" spans="1:41" x14ac:dyDescent="0.25">
      <c r="A389" s="1" t="s">
        <v>561</v>
      </c>
      <c r="B389" s="43" t="s">
        <v>564</v>
      </c>
      <c r="C389" s="1">
        <v>0</v>
      </c>
      <c r="D389" s="1">
        <v>3.97777</v>
      </c>
      <c r="E389" s="1">
        <v>0</v>
      </c>
      <c r="F389" s="1">
        <v>0</v>
      </c>
      <c r="G389" s="1">
        <v>0</v>
      </c>
      <c r="H389" s="1">
        <v>0</v>
      </c>
      <c r="I389" s="1">
        <v>166.68600000000001</v>
      </c>
      <c r="J389" s="1">
        <v>0</v>
      </c>
      <c r="K389" s="1">
        <v>0</v>
      </c>
      <c r="L389" s="1">
        <v>4.4080199999999996</v>
      </c>
      <c r="M389" s="1">
        <v>2.0790000000000002</v>
      </c>
      <c r="N389" s="1">
        <v>18.809999999999999</v>
      </c>
      <c r="O389" s="1">
        <v>0</v>
      </c>
      <c r="P389" s="1">
        <v>3.746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17.027000000000001</v>
      </c>
      <c r="AD389" s="1">
        <v>0</v>
      </c>
      <c r="AE389" s="1">
        <v>0</v>
      </c>
      <c r="AF389" s="1">
        <v>9.3168600000000001</v>
      </c>
      <c r="AG389" s="1">
        <v>0</v>
      </c>
      <c r="AI389" s="1">
        <v>226.05064999999999</v>
      </c>
      <c r="AJ389" s="103">
        <v>226.05064999999999</v>
      </c>
      <c r="AK389" s="39">
        <v>168.3</v>
      </c>
      <c r="AL389" s="1">
        <v>0</v>
      </c>
      <c r="AM389" s="1">
        <v>0</v>
      </c>
      <c r="AN389" s="35">
        <v>0.74452340659051419</v>
      </c>
      <c r="AO389" s="1">
        <f t="shared" ref="AO389:AO411" si="6">AI389-AJ389</f>
        <v>0</v>
      </c>
    </row>
    <row r="390" spans="1:41" x14ac:dyDescent="0.25">
      <c r="A390" s="1" t="s">
        <v>565</v>
      </c>
      <c r="B390" s="43" t="s">
        <v>566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15.669</v>
      </c>
      <c r="Q390" s="1">
        <v>0</v>
      </c>
      <c r="R390" s="1">
        <v>2.5680000000000001</v>
      </c>
      <c r="S390" s="1">
        <v>0</v>
      </c>
      <c r="T390" s="1">
        <v>0</v>
      </c>
      <c r="U390" s="1">
        <v>0</v>
      </c>
      <c r="V390" s="1">
        <v>0</v>
      </c>
      <c r="W390" s="1">
        <v>0.78200000000000003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0.27</v>
      </c>
      <c r="AG390" s="1">
        <v>0</v>
      </c>
      <c r="AI390" s="1">
        <v>19.289000000000001</v>
      </c>
      <c r="AJ390" s="103">
        <v>19.289000000000001</v>
      </c>
      <c r="AK390" s="39">
        <v>15.46</v>
      </c>
      <c r="AL390" s="1">
        <v>0</v>
      </c>
      <c r="AM390" s="1">
        <v>0</v>
      </c>
      <c r="AN390" s="35">
        <v>0.80149307895691846</v>
      </c>
      <c r="AO390" s="1">
        <f t="shared" si="6"/>
        <v>0</v>
      </c>
    </row>
    <row r="391" spans="1:41" x14ac:dyDescent="0.25">
      <c r="A391" s="1" t="s">
        <v>565</v>
      </c>
      <c r="B391" s="43" t="s">
        <v>567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8.1489999999999991</v>
      </c>
      <c r="Q391" s="1">
        <v>0</v>
      </c>
      <c r="R391" s="1">
        <v>2.331</v>
      </c>
      <c r="S391" s="1">
        <v>0</v>
      </c>
      <c r="T391" s="1">
        <v>0</v>
      </c>
      <c r="U391" s="1">
        <v>0</v>
      </c>
      <c r="V391" s="1">
        <v>0</v>
      </c>
      <c r="W391" s="1">
        <v>0.58299999999999996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0.13900000000000001</v>
      </c>
      <c r="AG391" s="1">
        <v>0</v>
      </c>
      <c r="AI391" s="1">
        <v>11.201999999999998</v>
      </c>
      <c r="AJ391" s="103">
        <v>11.201999999999998</v>
      </c>
      <c r="AK391" s="39">
        <v>7.585</v>
      </c>
      <c r="AL391" s="1">
        <v>0</v>
      </c>
      <c r="AM391" s="1">
        <v>0</v>
      </c>
      <c r="AN391" s="35">
        <v>0.67711123013747554</v>
      </c>
      <c r="AO391" s="1">
        <f t="shared" si="6"/>
        <v>0</v>
      </c>
    </row>
    <row r="392" spans="1:41" x14ac:dyDescent="0.25">
      <c r="A392" s="1" t="s">
        <v>565</v>
      </c>
      <c r="B392" s="43" t="s">
        <v>568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13.99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0.52100000000000002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0.19900000000000001</v>
      </c>
      <c r="AG392" s="1">
        <v>0</v>
      </c>
      <c r="AI392" s="1">
        <v>14.71</v>
      </c>
      <c r="AJ392" s="103">
        <v>14.71</v>
      </c>
      <c r="AK392" s="39">
        <v>10.375999999999999</v>
      </c>
      <c r="AL392" s="1">
        <v>0</v>
      </c>
      <c r="AM392" s="1">
        <v>0</v>
      </c>
      <c r="AN392" s="35">
        <v>0.70537049626104686</v>
      </c>
      <c r="AO392" s="1">
        <f t="shared" si="6"/>
        <v>0</v>
      </c>
    </row>
    <row r="393" spans="1:41" x14ac:dyDescent="0.25">
      <c r="A393" s="1" t="s">
        <v>565</v>
      </c>
      <c r="B393" s="43" t="s">
        <v>569</v>
      </c>
      <c r="C393" s="1">
        <v>0</v>
      </c>
      <c r="D393" s="1">
        <v>1.6559999999999999</v>
      </c>
      <c r="E393" s="1">
        <v>0</v>
      </c>
      <c r="F393" s="1">
        <v>8.9664599999999997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47.493899999999996</v>
      </c>
      <c r="N393" s="1">
        <v>238.64500000000001</v>
      </c>
      <c r="O393" s="1">
        <v>35.928199999999997</v>
      </c>
      <c r="P393" s="1">
        <v>109.94499999999999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41.559100000000001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20.216799999999999</v>
      </c>
      <c r="AG393" s="1">
        <v>0</v>
      </c>
      <c r="AI393" s="1">
        <v>665.23046000000011</v>
      </c>
      <c r="AJ393" s="103">
        <v>665.23046000000011</v>
      </c>
      <c r="AK393" s="39">
        <v>532.09799999999996</v>
      </c>
      <c r="AL393" s="1">
        <v>0</v>
      </c>
      <c r="AM393" s="1">
        <v>0</v>
      </c>
      <c r="AN393" s="35">
        <v>0.79987016830227509</v>
      </c>
      <c r="AO393" s="1">
        <f t="shared" si="6"/>
        <v>0</v>
      </c>
    </row>
    <row r="394" spans="1:41" x14ac:dyDescent="0.25">
      <c r="A394" s="1" t="s">
        <v>570</v>
      </c>
      <c r="B394" s="43" t="s">
        <v>571</v>
      </c>
      <c r="C394" s="1">
        <v>0</v>
      </c>
      <c r="D394" s="1">
        <v>2.3380000000000001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4.3780000000000001</v>
      </c>
      <c r="K394" s="1">
        <v>0</v>
      </c>
      <c r="L394" s="1">
        <v>0</v>
      </c>
      <c r="M394" s="1">
        <v>0</v>
      </c>
      <c r="N394" s="1">
        <v>90.509</v>
      </c>
      <c r="O394" s="1">
        <v>0</v>
      </c>
      <c r="P394" s="1">
        <v>10.595000000000001</v>
      </c>
      <c r="Q394" s="1">
        <v>37.7318</v>
      </c>
      <c r="R394" s="1">
        <v>3.4540000000000002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1.3280000000000001</v>
      </c>
      <c r="Y394" s="1">
        <v>0</v>
      </c>
      <c r="Z394" s="1">
        <v>0</v>
      </c>
      <c r="AA394" s="1">
        <v>0</v>
      </c>
      <c r="AB394" s="1">
        <v>0</v>
      </c>
      <c r="AC394" s="1">
        <v>16.809999999999999</v>
      </c>
      <c r="AD394" s="1">
        <v>0</v>
      </c>
      <c r="AE394" s="1">
        <v>0</v>
      </c>
      <c r="AF394" s="1">
        <v>3.3487399999999998</v>
      </c>
      <c r="AG394" s="1">
        <v>0</v>
      </c>
      <c r="AI394" s="1">
        <v>170.49253999999999</v>
      </c>
      <c r="AJ394" s="103">
        <v>170.49253999999999</v>
      </c>
      <c r="AK394" s="39">
        <v>122.8</v>
      </c>
      <c r="AL394" s="1">
        <v>0</v>
      </c>
      <c r="AM394" s="1">
        <v>0</v>
      </c>
      <c r="AN394" s="35">
        <v>0.72026611838852306</v>
      </c>
      <c r="AO394" s="1">
        <f t="shared" si="6"/>
        <v>0</v>
      </c>
    </row>
    <row r="395" spans="1:41" x14ac:dyDescent="0.25">
      <c r="A395" s="1" t="s">
        <v>572</v>
      </c>
      <c r="B395" s="43" t="s">
        <v>573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7.7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0.20399999999999999</v>
      </c>
      <c r="AG395" s="1">
        <v>0</v>
      </c>
      <c r="AI395" s="1">
        <v>7.9039999999999999</v>
      </c>
      <c r="AJ395" s="103">
        <v>7.9039999999999999</v>
      </c>
      <c r="AK395" s="39">
        <v>6.8</v>
      </c>
      <c r="AL395" s="1">
        <v>0</v>
      </c>
      <c r="AM395" s="1">
        <v>0</v>
      </c>
      <c r="AN395" s="35">
        <v>0.86032388663967607</v>
      </c>
      <c r="AO395" s="1">
        <f t="shared" si="6"/>
        <v>0</v>
      </c>
    </row>
    <row r="396" spans="1:41" x14ac:dyDescent="0.25">
      <c r="A396" s="1" t="s">
        <v>572</v>
      </c>
      <c r="B396" s="43" t="s">
        <v>574</v>
      </c>
      <c r="C396" s="1">
        <v>0</v>
      </c>
      <c r="D396" s="1">
        <v>0.6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2.4E-2</v>
      </c>
      <c r="AG396" s="1">
        <v>0</v>
      </c>
      <c r="AI396" s="1">
        <v>0.624</v>
      </c>
      <c r="AJ396" s="103">
        <v>0.624</v>
      </c>
      <c r="AK396" s="39">
        <v>0.8</v>
      </c>
      <c r="AL396" s="1">
        <v>0</v>
      </c>
      <c r="AM396" s="1">
        <v>0</v>
      </c>
      <c r="AN396" s="35">
        <v>1.2820512820512822</v>
      </c>
      <c r="AO396" s="1">
        <f t="shared" si="6"/>
        <v>0</v>
      </c>
    </row>
    <row r="397" spans="1:41" x14ac:dyDescent="0.25">
      <c r="A397" s="1" t="s">
        <v>572</v>
      </c>
      <c r="B397" s="43" t="s">
        <v>575</v>
      </c>
      <c r="C397" s="1">
        <v>0</v>
      </c>
      <c r="D397" s="1">
        <v>0.5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2.8</v>
      </c>
      <c r="Q397" s="1">
        <v>0</v>
      </c>
      <c r="R397" s="1">
        <v>6.3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28.885899999999999</v>
      </c>
      <c r="AE397" s="1">
        <v>0</v>
      </c>
      <c r="AF397" s="1">
        <v>0.65010000000000001</v>
      </c>
      <c r="AG397" s="1">
        <v>0</v>
      </c>
      <c r="AI397" s="1">
        <v>39.136000000000003</v>
      </c>
      <c r="AJ397" s="103">
        <v>39.136000000000003</v>
      </c>
      <c r="AK397" s="39">
        <v>21.67</v>
      </c>
      <c r="AL397" s="1">
        <v>0</v>
      </c>
      <c r="AM397" s="1">
        <v>0</v>
      </c>
      <c r="AN397" s="35">
        <v>0.55371013900245303</v>
      </c>
      <c r="AO397" s="1">
        <f t="shared" si="6"/>
        <v>0</v>
      </c>
    </row>
    <row r="398" spans="1:41" x14ac:dyDescent="0.25">
      <c r="A398" s="1" t="s">
        <v>576</v>
      </c>
      <c r="B398" s="43" t="s">
        <v>577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I398" s="1">
        <v>0</v>
      </c>
      <c r="AJ398" s="103">
        <v>0</v>
      </c>
      <c r="AK398" s="39" t="s">
        <v>48</v>
      </c>
      <c r="AL398" s="1">
        <v>0</v>
      </c>
      <c r="AM398" s="1">
        <v>0</v>
      </c>
      <c r="AN398" s="35" t="s">
        <v>48</v>
      </c>
      <c r="AO398" s="1">
        <f t="shared" si="6"/>
        <v>0</v>
      </c>
    </row>
    <row r="399" spans="1:41" x14ac:dyDescent="0.25">
      <c r="A399" s="1" t="s">
        <v>578</v>
      </c>
      <c r="B399" s="43" t="s">
        <v>579</v>
      </c>
      <c r="C399" s="1">
        <v>0</v>
      </c>
      <c r="D399" s="1">
        <v>1.25</v>
      </c>
      <c r="E399" s="1">
        <v>0</v>
      </c>
      <c r="F399" s="1">
        <v>1.2574000000000001</v>
      </c>
      <c r="G399" s="1">
        <v>2.1999999999999999E-2</v>
      </c>
      <c r="H399" s="1">
        <v>0</v>
      </c>
      <c r="I399" s="1">
        <v>192.9</v>
      </c>
      <c r="J399" s="1">
        <v>20.833300000000001</v>
      </c>
      <c r="K399" s="1">
        <v>0</v>
      </c>
      <c r="L399" s="1">
        <v>0</v>
      </c>
      <c r="M399" s="1">
        <v>0</v>
      </c>
      <c r="N399" s="1">
        <v>20.3</v>
      </c>
      <c r="O399" s="1">
        <v>0</v>
      </c>
      <c r="P399" s="1">
        <v>0</v>
      </c>
      <c r="Q399" s="1">
        <v>0</v>
      </c>
      <c r="R399" s="1">
        <v>165</v>
      </c>
      <c r="S399" s="1">
        <v>0</v>
      </c>
      <c r="T399" s="1">
        <v>5.08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18.472000000000001</v>
      </c>
      <c r="AB399" s="1">
        <v>39.465000000000003</v>
      </c>
      <c r="AC399" s="1">
        <v>107.6</v>
      </c>
      <c r="AD399" s="1">
        <v>321.02100000000002</v>
      </c>
      <c r="AE399" s="1">
        <v>0</v>
      </c>
      <c r="AF399" s="1">
        <v>22.145</v>
      </c>
      <c r="AG399" s="1">
        <v>29.23</v>
      </c>
      <c r="AI399" s="1">
        <v>915.34570000000008</v>
      </c>
      <c r="AJ399" s="103">
        <v>944.5757000000001</v>
      </c>
      <c r="AK399" s="39">
        <v>832.44</v>
      </c>
      <c r="AL399" s="1">
        <v>45.572000000000003</v>
      </c>
      <c r="AM399" s="1">
        <v>89.3</v>
      </c>
      <c r="AN399" s="35">
        <v>0.88128458100287776</v>
      </c>
      <c r="AO399" s="1">
        <f t="shared" si="6"/>
        <v>-29.230000000000018</v>
      </c>
    </row>
    <row r="400" spans="1:41" x14ac:dyDescent="0.25">
      <c r="A400" s="1" t="s">
        <v>578</v>
      </c>
      <c r="B400" s="43" t="s">
        <v>580</v>
      </c>
      <c r="C400" s="1">
        <v>0</v>
      </c>
      <c r="D400" s="1">
        <v>2E-3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2.375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6.1445E-2</v>
      </c>
      <c r="AG400" s="1">
        <v>0</v>
      </c>
      <c r="AI400" s="1">
        <v>2.4384449999999998</v>
      </c>
      <c r="AJ400" s="103">
        <v>2.4384449999999998</v>
      </c>
      <c r="AK400" s="39">
        <v>1.58</v>
      </c>
      <c r="AL400" s="1">
        <v>0</v>
      </c>
      <c r="AM400" s="1">
        <v>0</v>
      </c>
      <c r="AN400" s="35">
        <v>0.64795392145404151</v>
      </c>
      <c r="AO400" s="1">
        <f t="shared" si="6"/>
        <v>0</v>
      </c>
    </row>
    <row r="401" spans="1:41" x14ac:dyDescent="0.25">
      <c r="A401" s="1" t="s">
        <v>578</v>
      </c>
      <c r="B401" s="43" t="s">
        <v>581</v>
      </c>
      <c r="C401" s="1">
        <v>0</v>
      </c>
      <c r="D401" s="1">
        <v>0.06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9.6999999999999993</v>
      </c>
      <c r="S401" s="1">
        <v>5.9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0.21299999999999999</v>
      </c>
      <c r="AG401" s="1">
        <v>0</v>
      </c>
      <c r="AI401" s="1">
        <v>15.872999999999999</v>
      </c>
      <c r="AJ401" s="103">
        <v>15.872999999999999</v>
      </c>
      <c r="AK401" s="39">
        <v>8.58</v>
      </c>
      <c r="AL401" s="1">
        <v>0</v>
      </c>
      <c r="AM401" s="1">
        <v>0</v>
      </c>
      <c r="AN401" s="35">
        <v>0.54054054054054057</v>
      </c>
      <c r="AO401" s="1">
        <f t="shared" si="6"/>
        <v>0</v>
      </c>
    </row>
    <row r="402" spans="1:41" x14ac:dyDescent="0.25">
      <c r="A402" s="1" t="s">
        <v>578</v>
      </c>
      <c r="B402" s="43" t="s">
        <v>582</v>
      </c>
      <c r="C402" s="1">
        <v>0</v>
      </c>
      <c r="D402" s="1">
        <v>1.1000000000000001</v>
      </c>
      <c r="E402" s="1">
        <v>0</v>
      </c>
      <c r="F402" s="1">
        <v>0</v>
      </c>
      <c r="G402" s="1">
        <v>0</v>
      </c>
      <c r="H402" s="1">
        <v>0</v>
      </c>
      <c r="I402" s="1">
        <v>25.132000000000001</v>
      </c>
      <c r="J402" s="1">
        <v>1.61059</v>
      </c>
      <c r="K402" s="1">
        <v>0</v>
      </c>
      <c r="L402" s="1">
        <v>185.6</v>
      </c>
      <c r="M402" s="1">
        <v>0</v>
      </c>
      <c r="N402" s="1">
        <v>0</v>
      </c>
      <c r="O402" s="1">
        <v>0</v>
      </c>
      <c r="P402" s="1">
        <v>7.6450500000000003</v>
      </c>
      <c r="Q402" s="1">
        <v>4.5148200000000003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1.645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0.25800000000000001</v>
      </c>
      <c r="AE402" s="1">
        <v>0</v>
      </c>
      <c r="AF402" s="1">
        <v>8.5370000000000008</v>
      </c>
      <c r="AG402" s="1">
        <v>0</v>
      </c>
      <c r="AI402" s="1">
        <v>236.04246000000003</v>
      </c>
      <c r="AJ402" s="103">
        <v>236.04246000000003</v>
      </c>
      <c r="AK402" s="39">
        <v>158.703</v>
      </c>
      <c r="AL402" s="1">
        <v>0</v>
      </c>
      <c r="AM402" s="1">
        <v>0</v>
      </c>
      <c r="AN402" s="35">
        <v>0.67234937307465781</v>
      </c>
      <c r="AO402" s="1">
        <f t="shared" si="6"/>
        <v>0</v>
      </c>
    </row>
    <row r="403" spans="1:41" x14ac:dyDescent="0.25">
      <c r="A403" s="1" t="s">
        <v>583</v>
      </c>
      <c r="B403" s="43" t="s">
        <v>584</v>
      </c>
      <c r="C403" s="1">
        <v>0</v>
      </c>
      <c r="D403" s="1">
        <v>0.19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33.328000000000003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4.2300000000000004</v>
      </c>
      <c r="AD403" s="1">
        <v>0</v>
      </c>
      <c r="AE403" s="1">
        <v>0</v>
      </c>
      <c r="AF403" s="1">
        <v>0.747</v>
      </c>
      <c r="AG403" s="1">
        <v>0</v>
      </c>
      <c r="AI403" s="1">
        <v>38.495000000000005</v>
      </c>
      <c r="AJ403" s="103">
        <v>38.495000000000005</v>
      </c>
      <c r="AK403" s="39">
        <v>24.9</v>
      </c>
      <c r="AL403" s="1">
        <v>0</v>
      </c>
      <c r="AM403" s="1">
        <v>0</v>
      </c>
      <c r="AN403" s="35">
        <v>0.6468372515911156</v>
      </c>
      <c r="AO403" s="1">
        <f t="shared" si="6"/>
        <v>0</v>
      </c>
    </row>
    <row r="404" spans="1:41" x14ac:dyDescent="0.25">
      <c r="A404" s="1" t="s">
        <v>585</v>
      </c>
      <c r="B404" s="43" t="s">
        <v>586</v>
      </c>
      <c r="C404" s="1">
        <v>0</v>
      </c>
      <c r="D404" s="1">
        <v>1.6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50.6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5.3</v>
      </c>
      <c r="AD404" s="1">
        <v>0</v>
      </c>
      <c r="AE404" s="1">
        <v>0</v>
      </c>
      <c r="AF404" s="1">
        <v>1.7</v>
      </c>
      <c r="AG404" s="1">
        <v>0</v>
      </c>
      <c r="AI404" s="1">
        <v>59.2</v>
      </c>
      <c r="AJ404" s="103">
        <v>59.2</v>
      </c>
      <c r="AK404" s="39">
        <v>43.6</v>
      </c>
      <c r="AL404" s="1">
        <v>0</v>
      </c>
      <c r="AM404" s="1">
        <v>0</v>
      </c>
      <c r="AN404" s="35">
        <v>0.73648648648648651</v>
      </c>
      <c r="AO404" s="1">
        <f t="shared" si="6"/>
        <v>0</v>
      </c>
    </row>
    <row r="405" spans="1:41" x14ac:dyDescent="0.25">
      <c r="A405" s="1" t="s">
        <v>587</v>
      </c>
      <c r="B405" s="43" t="s">
        <v>588</v>
      </c>
      <c r="C405" s="1">
        <v>0</v>
      </c>
      <c r="D405" s="1">
        <v>0.43351000000000001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9.1127400000000005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0.25705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0.25198999999999999</v>
      </c>
      <c r="AG405" s="1">
        <v>0</v>
      </c>
      <c r="AI405" s="1">
        <v>10.055289999999999</v>
      </c>
      <c r="AJ405" s="103">
        <v>10.055289999999999</v>
      </c>
      <c r="AK405" s="39">
        <v>6.9749999999999996</v>
      </c>
      <c r="AL405" s="1">
        <v>0</v>
      </c>
      <c r="AM405" s="1">
        <v>0</v>
      </c>
      <c r="AN405" s="35">
        <v>0.69366472772043375</v>
      </c>
      <c r="AO405" s="1">
        <f t="shared" si="6"/>
        <v>0</v>
      </c>
    </row>
    <row r="406" spans="1:41" x14ac:dyDescent="0.25">
      <c r="A406" s="1" t="s">
        <v>587</v>
      </c>
      <c r="B406" s="43" t="s">
        <v>589</v>
      </c>
      <c r="C406" s="1">
        <v>0</v>
      </c>
      <c r="D406" s="1">
        <v>0.11600000000000001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4.4619999999999997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2.7E-2</v>
      </c>
      <c r="X406" s="1">
        <v>0</v>
      </c>
      <c r="Y406" s="1">
        <v>0</v>
      </c>
      <c r="Z406" s="1">
        <v>1.2869999999999999</v>
      </c>
      <c r="AA406" s="1">
        <v>0.27900000000000003</v>
      </c>
      <c r="AB406" s="1">
        <v>0.51800000000000002</v>
      </c>
      <c r="AC406" s="1">
        <v>0</v>
      </c>
      <c r="AD406" s="1">
        <v>0</v>
      </c>
      <c r="AE406" s="1">
        <v>0</v>
      </c>
      <c r="AF406" s="1">
        <v>0.13965</v>
      </c>
      <c r="AG406" s="1">
        <v>0</v>
      </c>
      <c r="AI406" s="1">
        <v>6.8286499999999988</v>
      </c>
      <c r="AJ406" s="103">
        <v>6.8286499999999988</v>
      </c>
      <c r="AK406" s="39">
        <v>4.6550000000000002</v>
      </c>
      <c r="AL406" s="1">
        <v>0</v>
      </c>
      <c r="AM406" s="1">
        <v>0</v>
      </c>
      <c r="AN406" s="35">
        <v>0.68168671699384231</v>
      </c>
      <c r="AO406" s="1">
        <f t="shared" si="6"/>
        <v>0</v>
      </c>
    </row>
    <row r="407" spans="1:41" x14ac:dyDescent="0.25">
      <c r="A407" s="1" t="s">
        <v>587</v>
      </c>
      <c r="B407" s="43" t="s">
        <v>672</v>
      </c>
      <c r="C407" s="1">
        <v>0</v>
      </c>
      <c r="D407" s="1">
        <v>4.836E-2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1.3937999999999999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3.5009999999999999E-2</v>
      </c>
      <c r="AG407" s="1">
        <v>0</v>
      </c>
      <c r="AI407" s="1">
        <v>1.4771699999999999</v>
      </c>
      <c r="AJ407" s="103">
        <v>1.4771699999999999</v>
      </c>
      <c r="AK407" s="39">
        <v>1.167</v>
      </c>
      <c r="AL407" s="1">
        <v>0</v>
      </c>
      <c r="AM407" s="1">
        <v>0</v>
      </c>
      <c r="AN407" s="35">
        <v>0.79002416783444029</v>
      </c>
      <c r="AO407" s="1">
        <f t="shared" si="6"/>
        <v>0</v>
      </c>
    </row>
    <row r="408" spans="1:41" x14ac:dyDescent="0.25">
      <c r="A408" s="1" t="s">
        <v>587</v>
      </c>
      <c r="B408" s="43" t="s">
        <v>591</v>
      </c>
      <c r="C408" s="1">
        <v>0</v>
      </c>
      <c r="D408" s="1">
        <v>0.27239000000000002</v>
      </c>
      <c r="E408" s="1">
        <v>0</v>
      </c>
      <c r="F408" s="1">
        <v>4.9352899999999998E-2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3.33114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5.2685000000000004</v>
      </c>
      <c r="AE408" s="1">
        <v>0</v>
      </c>
      <c r="AF408" s="1">
        <v>0.18437999999999999</v>
      </c>
      <c r="AG408" s="1">
        <v>0</v>
      </c>
      <c r="AI408" s="1">
        <v>9.105762900000002</v>
      </c>
      <c r="AJ408" s="103">
        <v>9.105762900000002</v>
      </c>
      <c r="AK408" s="39">
        <v>6.1459999999999999</v>
      </c>
      <c r="AL408" s="1">
        <v>0</v>
      </c>
      <c r="AM408" s="1">
        <v>0</v>
      </c>
      <c r="AN408" s="35">
        <v>0.67495717464815586</v>
      </c>
      <c r="AO408" s="1">
        <f t="shared" si="6"/>
        <v>0</v>
      </c>
    </row>
    <row r="409" spans="1:41" x14ac:dyDescent="0.25">
      <c r="A409" s="1" t="s">
        <v>587</v>
      </c>
      <c r="B409" s="43" t="s">
        <v>592</v>
      </c>
      <c r="C409" s="1">
        <v>0</v>
      </c>
      <c r="D409" s="1">
        <v>2.4920000000000001E-2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0.69889999999999997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1.593E-2</v>
      </c>
      <c r="AG409" s="1">
        <v>0</v>
      </c>
      <c r="AI409" s="1">
        <v>0.73975000000000002</v>
      </c>
      <c r="AJ409" s="103">
        <v>0.73975000000000002</v>
      </c>
      <c r="AK409" s="39">
        <v>0.53100000000000003</v>
      </c>
      <c r="AL409" s="1">
        <v>0</v>
      </c>
      <c r="AM409" s="1">
        <v>0</v>
      </c>
      <c r="AN409" s="35">
        <v>0.71781007096992233</v>
      </c>
      <c r="AO409" s="1">
        <f t="shared" si="6"/>
        <v>0</v>
      </c>
    </row>
    <row r="410" spans="1:41" x14ac:dyDescent="0.25">
      <c r="A410" s="1" t="s">
        <v>587</v>
      </c>
      <c r="B410" s="43" t="s">
        <v>673</v>
      </c>
      <c r="C410" s="1">
        <v>0</v>
      </c>
      <c r="D410" s="1">
        <v>0</v>
      </c>
      <c r="E410" s="1">
        <v>0</v>
      </c>
      <c r="F410" s="1">
        <v>6.1890099999999997</v>
      </c>
      <c r="G410" s="1">
        <v>0</v>
      </c>
      <c r="H410" s="1">
        <v>0</v>
      </c>
      <c r="I410" s="1">
        <v>0</v>
      </c>
      <c r="J410" s="1">
        <v>10.275600000000001</v>
      </c>
      <c r="K410" s="1">
        <v>0</v>
      </c>
      <c r="L410" s="1">
        <v>0</v>
      </c>
      <c r="M410" s="1">
        <v>94.465500000000006</v>
      </c>
      <c r="N410" s="1">
        <v>25.276700000000002</v>
      </c>
      <c r="O410" s="1">
        <v>43.313000000000002</v>
      </c>
      <c r="P410" s="1">
        <v>16.050699999999999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3.4111799999999998E-2</v>
      </c>
      <c r="X410" s="1">
        <v>0</v>
      </c>
      <c r="Y410" s="1">
        <v>21.832000000000001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17.527999999999999</v>
      </c>
      <c r="AG410" s="1">
        <v>0</v>
      </c>
      <c r="AI410" s="1">
        <v>234.9646218</v>
      </c>
      <c r="AJ410" s="103">
        <v>234.9646218</v>
      </c>
      <c r="AK410" s="39">
        <v>247</v>
      </c>
      <c r="AL410" s="1">
        <v>0</v>
      </c>
      <c r="AM410" s="1">
        <v>0</v>
      </c>
      <c r="AN410" s="35">
        <v>1.0512220865754183</v>
      </c>
      <c r="AO410" s="1">
        <f t="shared" si="6"/>
        <v>0</v>
      </c>
    </row>
    <row r="411" spans="1:41" s="33" customFormat="1" x14ac:dyDescent="0.25">
      <c r="A411" s="33" t="s">
        <v>587</v>
      </c>
      <c r="B411" s="44" t="s">
        <v>594</v>
      </c>
      <c r="C411" s="33">
        <v>0</v>
      </c>
      <c r="D411" s="33">
        <v>3.528</v>
      </c>
      <c r="E411" s="33">
        <v>0</v>
      </c>
      <c r="F411" s="33">
        <v>1.3258099999999999</v>
      </c>
      <c r="G411" s="33">
        <v>0</v>
      </c>
      <c r="H411" s="33">
        <v>0</v>
      </c>
      <c r="I411" s="33">
        <v>0</v>
      </c>
      <c r="J411" s="33">
        <v>4.9913100000000004</v>
      </c>
      <c r="K411" s="33">
        <v>0</v>
      </c>
      <c r="L411" s="33">
        <v>0</v>
      </c>
      <c r="M411" s="33">
        <v>65.183599999999998</v>
      </c>
      <c r="N411" s="33">
        <v>16.822600000000001</v>
      </c>
      <c r="O411" s="33">
        <v>28.371300000000002</v>
      </c>
      <c r="P411" s="33">
        <v>11.1114</v>
      </c>
      <c r="Q411" s="33">
        <v>0</v>
      </c>
      <c r="R411" s="33">
        <v>0</v>
      </c>
      <c r="S411" s="33">
        <v>0</v>
      </c>
      <c r="T411" s="33">
        <v>0</v>
      </c>
      <c r="U411" s="33">
        <v>0</v>
      </c>
      <c r="V411" s="33">
        <v>0</v>
      </c>
      <c r="W411" s="33">
        <v>3.5878999999999999</v>
      </c>
      <c r="X411" s="33">
        <v>0</v>
      </c>
      <c r="Y411" s="33">
        <v>17.534400000000002</v>
      </c>
      <c r="Z411" s="33">
        <v>0.01</v>
      </c>
      <c r="AA411" s="33">
        <v>0</v>
      </c>
      <c r="AB411" s="33">
        <v>0</v>
      </c>
      <c r="AC411" s="33">
        <v>67.768000000000001</v>
      </c>
      <c r="AD411" s="33">
        <v>0</v>
      </c>
      <c r="AE411" s="33">
        <v>0</v>
      </c>
      <c r="AF411" s="33">
        <v>6.39724</v>
      </c>
      <c r="AG411" s="33">
        <v>0</v>
      </c>
      <c r="AI411" s="33">
        <v>226.63155999999998</v>
      </c>
      <c r="AJ411" s="105">
        <v>226.63155999999998</v>
      </c>
      <c r="AK411" s="41">
        <v>216.57499999999999</v>
      </c>
      <c r="AL411" s="33">
        <v>0</v>
      </c>
      <c r="AM411" s="33">
        <v>0</v>
      </c>
      <c r="AN411" s="37">
        <v>0.95562595077225787</v>
      </c>
      <c r="AO411" s="1">
        <f t="shared" si="6"/>
        <v>0</v>
      </c>
    </row>
    <row r="413" spans="1:41" s="2" customFormat="1" x14ac:dyDescent="0.25">
      <c r="A413" s="2" t="s">
        <v>595</v>
      </c>
      <c r="B413" s="45"/>
      <c r="C413" s="2">
        <v>1156.2032795</v>
      </c>
      <c r="D413" s="2">
        <v>526.65061059999994</v>
      </c>
      <c r="E413" s="2">
        <v>88.185630000000003</v>
      </c>
      <c r="F413" s="2">
        <v>325.4767769</v>
      </c>
      <c r="G413" s="2">
        <v>958.10299999999995</v>
      </c>
      <c r="H413" s="2">
        <v>67.857561000000004</v>
      </c>
      <c r="I413" s="2">
        <v>11085.367992999998</v>
      </c>
      <c r="J413" s="2">
        <v>122.93143805899999</v>
      </c>
      <c r="K413" s="2">
        <v>799.85900000000004</v>
      </c>
      <c r="L413" s="2">
        <v>2962.9568862999995</v>
      </c>
      <c r="M413" s="2">
        <v>1855.2187871000006</v>
      </c>
      <c r="N413" s="2">
        <v>5876.5198434000049</v>
      </c>
      <c r="O413" s="2">
        <v>1325.5216554000003</v>
      </c>
      <c r="P413" s="2">
        <v>2777.8775074000014</v>
      </c>
      <c r="Q413" s="2">
        <v>2378.4724051799999</v>
      </c>
      <c r="R413" s="2">
        <v>2130.4108304000001</v>
      </c>
      <c r="S413" s="2">
        <v>519.27506010000002</v>
      </c>
      <c r="T413" s="2">
        <v>465.11219999999997</v>
      </c>
      <c r="U413" s="2">
        <v>29.336490000000001</v>
      </c>
      <c r="V413" s="2">
        <v>433.24310650999996</v>
      </c>
      <c r="W413" s="2">
        <v>769.77212580000003</v>
      </c>
      <c r="X413" s="2">
        <v>83.864430880000015</v>
      </c>
      <c r="Y413" s="2">
        <v>1223.5504582799999</v>
      </c>
      <c r="Z413" s="2">
        <v>225.17362899999995</v>
      </c>
      <c r="AA413" s="2">
        <v>1215.7718473</v>
      </c>
      <c r="AB413" s="2">
        <v>2736.0459787</v>
      </c>
      <c r="AC413" s="2">
        <v>5281.2692799999968</v>
      </c>
      <c r="AD413" s="2">
        <v>3921.0273300000003</v>
      </c>
      <c r="AE413" s="2">
        <v>23.089386000000001</v>
      </c>
      <c r="AF413" s="2">
        <v>1608.0440098899996</v>
      </c>
      <c r="AG413" s="2">
        <v>3611.4373999999993</v>
      </c>
      <c r="AI413" s="2">
        <v>52972.188536698974</v>
      </c>
      <c r="AJ413" s="106">
        <v>56583.625936698991</v>
      </c>
      <c r="AK413" s="42">
        <v>48782.29741799998</v>
      </c>
      <c r="AL413" s="2">
        <v>3591.53</v>
      </c>
      <c r="AM413" s="2">
        <v>3025.913</v>
      </c>
      <c r="AN413" s="38"/>
    </row>
    <row r="420" spans="34:37" x14ac:dyDescent="0.25">
      <c r="AH420" s="1">
        <v>41.867899999999999</v>
      </c>
      <c r="AI420" s="1">
        <v>1001</v>
      </c>
      <c r="AK420" s="39">
        <v>4.1826073926073924E-2</v>
      </c>
    </row>
  </sheetData>
  <autoFilter ref="A3:AN411"/>
  <mergeCells count="1">
    <mergeCell ref="A1:F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3"/>
  <sheetViews>
    <sheetView workbookViewId="0">
      <selection activeCell="N15" sqref="N15"/>
    </sheetView>
  </sheetViews>
  <sheetFormatPr defaultColWidth="9.140625" defaultRowHeight="15" x14ac:dyDescent="0.25"/>
  <cols>
    <col min="1" max="1" width="38.5703125" style="47" customWidth="1"/>
    <col min="2" max="2" width="12" style="47" bestFit="1" customWidth="1"/>
    <col min="3" max="4" width="6.42578125" style="47" bestFit="1" customWidth="1"/>
    <col min="5" max="5" width="13.28515625" style="47" customWidth="1"/>
    <col min="6" max="6" width="12.7109375" style="47" customWidth="1"/>
    <col min="7" max="7" width="13" style="47" customWidth="1"/>
    <col min="8" max="9" width="10.7109375" style="47" customWidth="1"/>
    <col min="10" max="10" width="12.7109375" style="47" customWidth="1"/>
    <col min="11" max="11" width="11" style="47" customWidth="1"/>
    <col min="12" max="29" width="9.140625" style="47"/>
  </cols>
  <sheetData>
    <row r="1" spans="1:30" ht="48" customHeight="1" x14ac:dyDescent="0.25">
      <c r="A1" s="122" t="s">
        <v>654</v>
      </c>
      <c r="B1" s="123"/>
      <c r="C1" s="123"/>
      <c r="D1" s="123"/>
      <c r="E1" s="123"/>
      <c r="F1" s="123"/>
      <c r="G1" s="124"/>
      <c r="H1" s="124"/>
      <c r="I1" s="124"/>
      <c r="J1" s="124"/>
      <c r="K1" s="125"/>
    </row>
    <row r="2" spans="1:30" ht="18.75" x14ac:dyDescent="0.25">
      <c r="A2" s="59"/>
      <c r="B2" s="59"/>
      <c r="C2" s="59"/>
      <c r="D2" s="59"/>
      <c r="E2" s="59"/>
      <c r="F2" s="59"/>
      <c r="G2" s="60"/>
      <c r="H2" s="60"/>
      <c r="I2" s="60"/>
      <c r="J2" s="60"/>
      <c r="K2" s="60"/>
    </row>
    <row r="3" spans="1:30" ht="16.5" thickBot="1" x14ac:dyDescent="0.3">
      <c r="A3" s="61" t="s">
        <v>597</v>
      </c>
      <c r="B3" s="62">
        <v>2014</v>
      </c>
      <c r="C3" s="62">
        <v>2013</v>
      </c>
      <c r="D3" s="62">
        <v>2012</v>
      </c>
      <c r="E3" s="62">
        <v>2011</v>
      </c>
      <c r="F3" s="62">
        <v>2010</v>
      </c>
      <c r="G3" s="63">
        <v>2009</v>
      </c>
      <c r="H3" s="63" t="s">
        <v>598</v>
      </c>
      <c r="I3" s="63" t="s">
        <v>599</v>
      </c>
      <c r="J3" s="63" t="s">
        <v>600</v>
      </c>
      <c r="K3" s="63" t="s">
        <v>601</v>
      </c>
      <c r="L3" s="63" t="s">
        <v>602</v>
      </c>
      <c r="AD3" s="47"/>
    </row>
    <row r="4" spans="1:30" x14ac:dyDescent="0.25">
      <c r="A4" s="64" t="s">
        <v>7</v>
      </c>
      <c r="B4" s="91">
        <v>3702.3344169999996</v>
      </c>
      <c r="C4" s="91">
        <v>3902.6395817555554</v>
      </c>
      <c r="D4" s="91">
        <v>3006.0512319812178</v>
      </c>
      <c r="E4" s="91">
        <v>3664.8864094574087</v>
      </c>
      <c r="F4" s="65">
        <f>'[2]Elbränslen per nät'!J459</f>
        <v>3001.6556048421235</v>
      </c>
      <c r="G4" s="65">
        <v>2461.83438923423</v>
      </c>
      <c r="H4" s="65">
        <v>3181.7646375823329</v>
      </c>
      <c r="I4" s="65">
        <v>3292.3573790548198</v>
      </c>
      <c r="J4" s="65">
        <v>1325.8219047761318</v>
      </c>
      <c r="K4" s="65">
        <v>1535.5709547556237</v>
      </c>
      <c r="L4" s="66">
        <v>1124.8018107233274</v>
      </c>
      <c r="AD4" s="47"/>
    </row>
    <row r="5" spans="1:30" x14ac:dyDescent="0.25">
      <c r="A5" s="67" t="s">
        <v>606</v>
      </c>
      <c r="B5" s="92">
        <v>16.862739999999999</v>
      </c>
      <c r="C5" s="92">
        <v>18.7</v>
      </c>
      <c r="D5" s="92">
        <v>22.758509092504926</v>
      </c>
      <c r="E5" s="92">
        <v>11.419344326066302</v>
      </c>
      <c r="F5" s="68">
        <f>'[2]Elbränslen per nät'!K459</f>
        <v>24.561585914147777</v>
      </c>
      <c r="G5" s="68">
        <v>6.6018643413073912</v>
      </c>
      <c r="H5" s="68">
        <v>0</v>
      </c>
      <c r="I5" s="68">
        <v>10.553189506015583</v>
      </c>
      <c r="J5" s="68">
        <v>0</v>
      </c>
      <c r="K5" s="68">
        <v>26.652686796021886</v>
      </c>
      <c r="L5" s="69">
        <v>28.306331082535259</v>
      </c>
      <c r="AD5" s="47"/>
    </row>
    <row r="6" spans="1:30" x14ac:dyDescent="0.25">
      <c r="A6" s="67" t="s">
        <v>10</v>
      </c>
      <c r="B6" s="92">
        <v>1670.0937896999999</v>
      </c>
      <c r="C6" s="92">
        <v>1653.45596</v>
      </c>
      <c r="D6" s="92">
        <v>1407.2670928224459</v>
      </c>
      <c r="E6" s="92">
        <v>850.50079611866227</v>
      </c>
      <c r="F6" s="68">
        <f>'[2]Elbränslen per nät'!L459</f>
        <v>1098.7343788274352</v>
      </c>
      <c r="G6" s="68">
        <v>1082.2504538270352</v>
      </c>
      <c r="H6" s="68">
        <v>975.143094930404</v>
      </c>
      <c r="I6" s="68">
        <v>557.50561459084395</v>
      </c>
      <c r="J6" s="68">
        <v>377.50044671720559</v>
      </c>
      <c r="K6" s="68">
        <v>673.47313519464421</v>
      </c>
      <c r="L6" s="69">
        <v>507.75967291809394</v>
      </c>
      <c r="AD6" s="47"/>
    </row>
    <row r="7" spans="1:30" ht="17.25" x14ac:dyDescent="0.25">
      <c r="A7" s="67" t="s">
        <v>643</v>
      </c>
      <c r="B7" s="92">
        <v>6887.0137286149984</v>
      </c>
      <c r="C7" s="92">
        <f>'[3]Bränsle t el '!G461+'[3]Bränsle t el '!L461+'[3]Bränsle t el '!Q461+'[3]Bränsle t el '!R461+'[3]Bränsle t el '!X461+'[3]Bränsle t el '!Y461+'[3]Bränsle t el '!AB461</f>
        <v>5535.6053662613858</v>
      </c>
      <c r="D7" s="92">
        <v>6121.0334167563251</v>
      </c>
      <c r="E7" s="92">
        <v>5928.4650561773833</v>
      </c>
      <c r="F7" s="68">
        <f>'[2]Elbränslen per nät'!M459</f>
        <v>5930.5005258694991</v>
      </c>
      <c r="G7" s="68">
        <v>3783.893108893084</v>
      </c>
      <c r="H7" s="68">
        <v>2809.1595136562919</v>
      </c>
      <c r="I7" s="68">
        <v>1043.9589056172945</v>
      </c>
      <c r="J7" s="68">
        <v>1190.6959995111326</v>
      </c>
      <c r="K7" s="68">
        <v>1274.5105813436194</v>
      </c>
      <c r="L7" s="69">
        <v>1180.1635294032592</v>
      </c>
      <c r="N7" s="27">
        <v>1</v>
      </c>
      <c r="O7" s="28" t="s">
        <v>623</v>
      </c>
      <c r="P7" s="27"/>
      <c r="AD7" s="47"/>
    </row>
    <row r="8" spans="1:30" ht="17.25" x14ac:dyDescent="0.25">
      <c r="A8" s="67" t="s">
        <v>644</v>
      </c>
      <c r="B8" s="92">
        <v>476.91605950000002</v>
      </c>
      <c r="C8" s="92">
        <f>'[3]Bränsle t el '!V461+'[3]Bränsle t el '!W461+'[3]Bränsle t el '!AA461</f>
        <v>873.89854338055568</v>
      </c>
      <c r="D8" s="92">
        <v>956.87886383651562</v>
      </c>
      <c r="E8" s="92">
        <v>1213.8772948415167</v>
      </c>
      <c r="F8" s="68">
        <f>'[2]Elbränslen per nät'!P459</f>
        <v>1444.4164524963383</v>
      </c>
      <c r="G8" s="68">
        <v>1221.43</v>
      </c>
      <c r="H8" s="68">
        <v>1192.7065156894485</v>
      </c>
      <c r="I8" s="68">
        <v>3292.2789491373414</v>
      </c>
      <c r="J8" s="68">
        <v>3538.2608545031599</v>
      </c>
      <c r="K8" s="68">
        <v>4368.1344348467192</v>
      </c>
      <c r="L8" s="69">
        <v>3987.7557234847482</v>
      </c>
      <c r="N8" s="27">
        <v>3</v>
      </c>
      <c r="O8" s="27" t="s">
        <v>624</v>
      </c>
      <c r="P8" s="27"/>
      <c r="AD8" s="47"/>
    </row>
    <row r="9" spans="1:30" x14ac:dyDescent="0.25">
      <c r="A9" s="67" t="s">
        <v>645</v>
      </c>
      <c r="B9" s="93"/>
      <c r="C9" s="92"/>
      <c r="D9" s="92"/>
      <c r="E9" s="92"/>
      <c r="F9" s="68"/>
      <c r="G9" s="68"/>
      <c r="H9" s="68">
        <v>1716.2206619960111</v>
      </c>
      <c r="I9" s="68">
        <v>954.1303334014176</v>
      </c>
      <c r="J9" s="68">
        <v>27.246748234371527</v>
      </c>
      <c r="K9" s="68">
        <v>261.26380794748292</v>
      </c>
      <c r="L9" s="69">
        <v>98.530782280289188</v>
      </c>
      <c r="N9" s="27">
        <v>4</v>
      </c>
      <c r="O9" s="27" t="s">
        <v>625</v>
      </c>
      <c r="P9" s="27"/>
      <c r="AD9" s="47"/>
    </row>
    <row r="10" spans="1:30" x14ac:dyDescent="0.25">
      <c r="A10" s="67" t="s">
        <v>20</v>
      </c>
      <c r="B10" s="92">
        <v>7.4</v>
      </c>
      <c r="C10" s="92">
        <f>'[3]Bränsle t el '!T461</f>
        <v>25.298999999999999</v>
      </c>
      <c r="D10" s="92">
        <v>54.237894472901822</v>
      </c>
      <c r="E10" s="92">
        <v>35.751597324484983</v>
      </c>
      <c r="F10" s="68">
        <f>'[2]Elbränslen per nät'!N459</f>
        <v>85.315699894552196</v>
      </c>
      <c r="G10" s="68">
        <v>83.39</v>
      </c>
      <c r="H10" s="68">
        <v>87.266030240757331</v>
      </c>
      <c r="I10" s="68">
        <v>37.422958606219531</v>
      </c>
      <c r="J10" s="68">
        <v>49.993836859944139</v>
      </c>
      <c r="K10" s="68">
        <v>59.154837841571648</v>
      </c>
      <c r="L10" s="69">
        <v>30.28281609036295</v>
      </c>
      <c r="N10" s="29">
        <v>6</v>
      </c>
      <c r="O10" s="28" t="s">
        <v>626</v>
      </c>
      <c r="P10" s="27"/>
      <c r="AD10" s="47"/>
    </row>
    <row r="11" spans="1:30" x14ac:dyDescent="0.25">
      <c r="A11" s="67" t="s">
        <v>21</v>
      </c>
      <c r="B11" s="92">
        <f>'Tillf. bränslen t elprod.'!H416</f>
        <v>0.77572089999999994</v>
      </c>
      <c r="C11" s="92">
        <f>'[3]Bränsle t el '!H461</f>
        <v>63.871869294626663</v>
      </c>
      <c r="D11" s="92">
        <v>14.988659671352208</v>
      </c>
      <c r="E11" s="92">
        <v>0.38770817062804075</v>
      </c>
      <c r="F11" s="68">
        <f>'[2]Elbränslen per nät'!O459</f>
        <v>65.713069166962185</v>
      </c>
      <c r="G11" s="68">
        <v>274.32084986329596</v>
      </c>
      <c r="H11" s="68">
        <v>68.160314260214491</v>
      </c>
      <c r="I11" s="68">
        <v>150.12400180841155</v>
      </c>
      <c r="J11" s="68">
        <v>352.42425150171113</v>
      </c>
      <c r="K11" s="70" t="s">
        <v>605</v>
      </c>
      <c r="L11" s="71" t="s">
        <v>605</v>
      </c>
      <c r="N11" s="27">
        <v>7</v>
      </c>
      <c r="O11" s="27" t="s">
        <v>627</v>
      </c>
      <c r="P11" s="27"/>
      <c r="AD11" s="47"/>
    </row>
    <row r="12" spans="1:30" x14ac:dyDescent="0.25">
      <c r="A12" s="67" t="s">
        <v>29</v>
      </c>
      <c r="B12" s="93"/>
      <c r="C12" s="92"/>
      <c r="D12" s="92"/>
      <c r="E12" s="92"/>
      <c r="F12" s="68"/>
      <c r="G12" s="68"/>
      <c r="H12" s="68">
        <v>380.16207702004391</v>
      </c>
      <c r="I12" s="68">
        <v>484.58856262710572</v>
      </c>
      <c r="J12" s="68">
        <v>548.65129194841188</v>
      </c>
      <c r="K12" s="70" t="s">
        <v>605</v>
      </c>
      <c r="L12" s="71" t="s">
        <v>605</v>
      </c>
      <c r="N12" s="27"/>
      <c r="O12" s="28"/>
      <c r="P12" s="27"/>
      <c r="AD12" s="47"/>
    </row>
    <row r="13" spans="1:30" ht="17.25" x14ac:dyDescent="0.25">
      <c r="A13" s="67" t="s">
        <v>646</v>
      </c>
      <c r="B13" s="92">
        <v>548.42759911000019</v>
      </c>
      <c r="C13" s="92">
        <f>'[3]Bränsle t el '!M461</f>
        <v>589.70115120000014</v>
      </c>
      <c r="D13" s="92">
        <v>2171.3766611501778</v>
      </c>
      <c r="E13" s="92">
        <v>563</v>
      </c>
      <c r="F13" s="68">
        <f>'[2]Elbränslen per nät'!S459</f>
        <v>511.14887442795293</v>
      </c>
      <c r="G13" s="68"/>
      <c r="H13" s="68">
        <v>236.67269123424353</v>
      </c>
      <c r="I13" s="68">
        <v>238</v>
      </c>
      <c r="J13" s="72" t="s">
        <v>605</v>
      </c>
      <c r="K13" s="70" t="s">
        <v>605</v>
      </c>
      <c r="L13" s="69" t="s">
        <v>605</v>
      </c>
      <c r="AD13" s="47"/>
    </row>
    <row r="14" spans="1:30" x14ac:dyDescent="0.25">
      <c r="A14" s="67" t="s">
        <v>612</v>
      </c>
      <c r="B14" s="92">
        <v>424.90931771999999</v>
      </c>
      <c r="C14" s="92">
        <f>'[3]Bränsle t el '!U461</f>
        <v>608.5909059999999</v>
      </c>
      <c r="D14" s="92">
        <v>967.16941838486014</v>
      </c>
      <c r="E14" s="92">
        <v>876.29936030499061</v>
      </c>
      <c r="F14" s="68">
        <f>'[2]Elbränslen per nät'!R459</f>
        <v>1306.8261107360292</v>
      </c>
      <c r="G14" s="68">
        <v>1302.591063428353</v>
      </c>
      <c r="H14" s="68">
        <v>1388.2496290031947</v>
      </c>
      <c r="I14" s="68">
        <v>933.05921993721006</v>
      </c>
      <c r="J14" s="68">
        <v>779.43002552814028</v>
      </c>
      <c r="K14" s="68">
        <v>985.21376283661903</v>
      </c>
      <c r="L14" s="69">
        <v>1006.47440104877</v>
      </c>
      <c r="AD14" s="47"/>
    </row>
    <row r="15" spans="1:30" x14ac:dyDescent="0.25">
      <c r="A15" s="67" t="s">
        <v>5</v>
      </c>
      <c r="B15" s="92">
        <v>363.589</v>
      </c>
      <c r="C15" s="92">
        <f>'[3]Bränsle t el '!N461</f>
        <v>2138.875</v>
      </c>
      <c r="D15" s="92">
        <v>1113.0867768746191</v>
      </c>
      <c r="E15" s="92">
        <v>1655.4017631252252</v>
      </c>
      <c r="F15" s="68">
        <f>'[2]Elbränslen per nät'!H459</f>
        <v>1966.980875686264</v>
      </c>
      <c r="G15" s="68">
        <v>1669.3122579834883</v>
      </c>
      <c r="H15" s="68">
        <v>1073.8349634965405</v>
      </c>
      <c r="I15" s="68">
        <v>1431.7747871261633</v>
      </c>
      <c r="J15" s="68">
        <v>1020.2696488451728</v>
      </c>
      <c r="K15" s="68">
        <v>691.64156341218904</v>
      </c>
      <c r="L15" s="69">
        <v>850.61018041636623</v>
      </c>
      <c r="AD15" s="47"/>
    </row>
    <row r="16" spans="1:30" ht="17.25" x14ac:dyDescent="0.25">
      <c r="A16" s="67" t="s">
        <v>647</v>
      </c>
      <c r="B16" s="92">
        <v>123.2</v>
      </c>
      <c r="C16" s="92">
        <f>'[3]Bränsle t el '!I461+'[3]Bränsle t el '!J461+'[3]Bränsle t el '!K461</f>
        <v>176.45151143053715</v>
      </c>
      <c r="D16" s="92">
        <v>390.92917456795146</v>
      </c>
      <c r="E16" s="92">
        <v>424.43545553222361</v>
      </c>
      <c r="F16" s="68">
        <f>'[2]Elbränslen per nät'!G459</f>
        <v>2541.9269834214033</v>
      </c>
      <c r="G16" s="68">
        <v>380.90040133624495</v>
      </c>
      <c r="H16" s="73">
        <v>190.22458260114712</v>
      </c>
      <c r="I16" s="73">
        <v>205.45561824082438</v>
      </c>
      <c r="J16" s="73">
        <v>466.5970395022872</v>
      </c>
      <c r="K16" s="73">
        <v>552.36019221492495</v>
      </c>
      <c r="L16" s="74">
        <v>861.94976456873871</v>
      </c>
      <c r="AD16" s="47"/>
    </row>
    <row r="17" spans="1:30" x14ac:dyDescent="0.25">
      <c r="A17" s="75" t="s">
        <v>1</v>
      </c>
      <c r="B17" s="94">
        <v>1003.4364204999998</v>
      </c>
      <c r="C17" s="95">
        <f>'[3]Bränsle t el '!S461</f>
        <v>1731.6296945489598</v>
      </c>
      <c r="D17" s="95">
        <v>1180.1348077714463</v>
      </c>
      <c r="E17" s="96">
        <v>1328.3107035407797</v>
      </c>
      <c r="F17" s="76">
        <f>'[2]Elbränslen per nät'!F459</f>
        <v>1545.9480293004788</v>
      </c>
      <c r="G17" s="68">
        <v>1120.7934826870642</v>
      </c>
      <c r="H17" s="73">
        <v>976.82071909953959</v>
      </c>
      <c r="I17" s="68">
        <v>1218.7252724966045</v>
      </c>
      <c r="J17" s="68">
        <v>1345.9691897495927</v>
      </c>
      <c r="K17" s="68">
        <v>1275.462664287307</v>
      </c>
      <c r="L17" s="69">
        <v>1524.7565084387491</v>
      </c>
      <c r="AD17" s="47"/>
    </row>
    <row r="18" spans="1:30" x14ac:dyDescent="0.25">
      <c r="A18" s="77" t="s">
        <v>619</v>
      </c>
      <c r="B18" s="97">
        <v>42.628439</v>
      </c>
      <c r="C18" s="78">
        <f>'[3]Bränsle t el '!Z461</f>
        <v>31.171671</v>
      </c>
      <c r="D18" s="98">
        <v>35</v>
      </c>
      <c r="E18" s="98">
        <v>25.104555843805144</v>
      </c>
      <c r="F18" s="78">
        <f>'[2]Elbränslen per nät'!I459</f>
        <v>52.168023331468497</v>
      </c>
      <c r="G18" s="79">
        <v>42.195541546050563</v>
      </c>
      <c r="H18" s="79">
        <v>58.799298961766041</v>
      </c>
      <c r="I18" s="79">
        <v>92.975265200747572</v>
      </c>
      <c r="J18" s="79">
        <v>30.687922237683267</v>
      </c>
      <c r="K18" s="79">
        <v>37.51428544554129</v>
      </c>
      <c r="L18" s="80">
        <v>45.901244467407615</v>
      </c>
      <c r="AD18" s="47"/>
    </row>
    <row r="19" spans="1:30" x14ac:dyDescent="0.25">
      <c r="A19" s="81" t="s">
        <v>648</v>
      </c>
      <c r="B19" s="99">
        <f>SUM(B4:B18)</f>
        <v>15267.587232044996</v>
      </c>
      <c r="C19" s="99">
        <f>SUM(C4:C18)</f>
        <v>17349.890254871621</v>
      </c>
      <c r="D19" s="99">
        <f>SUM(D4:D18)</f>
        <v>17440.912507382316</v>
      </c>
      <c r="E19" s="99">
        <f>SUM(E4:E18)</f>
        <v>16577.840044763176</v>
      </c>
      <c r="F19" s="82">
        <f>SUM(F4:F18)</f>
        <v>19575.896213914653</v>
      </c>
      <c r="G19" s="82">
        <v>13429.513413140154</v>
      </c>
      <c r="H19" s="82">
        <v>14335.184729771934</v>
      </c>
      <c r="I19" s="82">
        <v>13942.91005735102</v>
      </c>
      <c r="J19" s="82">
        <v>11053.549159914946</v>
      </c>
      <c r="K19" s="82">
        <v>11740.952906922264</v>
      </c>
      <c r="L19" s="83">
        <v>11247.292764922648</v>
      </c>
      <c r="AD19" s="47"/>
    </row>
    <row r="20" spans="1:30" x14ac:dyDescent="0.25">
      <c r="A20" s="81" t="s">
        <v>649</v>
      </c>
      <c r="B20" s="102">
        <v>6073.7355980000002</v>
      </c>
      <c r="C20" s="99">
        <f>'[3]Bränsle t el '!D461</f>
        <v>8507.560386000001</v>
      </c>
      <c r="D20" s="99">
        <v>7566.5200000000013</v>
      </c>
      <c r="E20" s="99">
        <v>8040.4911280000015</v>
      </c>
      <c r="F20" s="82">
        <f>'[2]Elbränslen per nät'!D459</f>
        <v>9662.5390000000007</v>
      </c>
      <c r="G20" s="82">
        <v>8075</v>
      </c>
      <c r="H20" s="82">
        <v>7216.3859999999968</v>
      </c>
      <c r="I20" s="84">
        <v>7005.4249999999984</v>
      </c>
      <c r="J20" s="84">
        <v>6101.1751111000003</v>
      </c>
      <c r="K20" s="84">
        <v>5898</v>
      </c>
      <c r="L20" s="83">
        <v>6130.8620000000001</v>
      </c>
      <c r="AD20" s="47"/>
    </row>
    <row r="21" spans="1:30" x14ac:dyDescent="0.25">
      <c r="A21" s="81" t="s">
        <v>650</v>
      </c>
      <c r="B21" s="100"/>
      <c r="C21" s="99"/>
      <c r="D21" s="99">
        <v>51.440000000000005</v>
      </c>
      <c r="E21" s="99">
        <v>389.33699999999999</v>
      </c>
      <c r="F21" s="85">
        <f>'[2]Elbränslen per nät'!E459</f>
        <v>219.596</v>
      </c>
      <c r="G21" s="85">
        <v>240</v>
      </c>
      <c r="H21" s="85">
        <v>247.72200000000001</v>
      </c>
      <c r="I21" s="86">
        <v>78.578000000000003</v>
      </c>
      <c r="J21" s="70" t="s">
        <v>605</v>
      </c>
      <c r="K21" s="70" t="s">
        <v>605</v>
      </c>
      <c r="L21" s="69" t="s">
        <v>605</v>
      </c>
      <c r="AD21" s="47"/>
    </row>
    <row r="22" spans="1:30" ht="15.75" thickBot="1" x14ac:dyDescent="0.3">
      <c r="A22" s="87" t="s">
        <v>651</v>
      </c>
      <c r="B22" s="101">
        <f>'Tillf. bränslen t elprod.'!C416</f>
        <v>20862.733559999993</v>
      </c>
      <c r="C22" s="101">
        <f>'[3]Bränsle t el '!C461</f>
        <v>23177.497676000003</v>
      </c>
      <c r="D22" s="101">
        <v>22270.219999999998</v>
      </c>
      <c r="E22" s="101">
        <v>22388.977575000004</v>
      </c>
      <c r="F22" s="88">
        <f>'[2]Elbränslen per nät'!C459</f>
        <v>27479.490704715845</v>
      </c>
      <c r="G22" s="88">
        <v>23410</v>
      </c>
      <c r="H22" s="88">
        <v>22460.394000000008</v>
      </c>
      <c r="I22" s="88">
        <v>20953.924999999992</v>
      </c>
      <c r="J22" s="88">
        <v>18569.572000000004</v>
      </c>
      <c r="K22" s="88">
        <v>19186</v>
      </c>
      <c r="L22" s="89">
        <v>17525</v>
      </c>
      <c r="AD22" s="47"/>
    </row>
    <row r="23" spans="1:30" x14ac:dyDescent="0.25">
      <c r="AD23" s="47"/>
    </row>
  </sheetData>
  <mergeCells count="1">
    <mergeCell ref="A1:K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416" sqref="I416:K416"/>
    </sheetView>
  </sheetViews>
  <sheetFormatPr defaultColWidth="9.140625" defaultRowHeight="15" x14ac:dyDescent="0.25"/>
  <cols>
    <col min="1" max="1" width="29.140625" style="47" customWidth="1"/>
    <col min="2" max="2" width="17.140625" style="47" customWidth="1"/>
    <col min="3" max="3" width="17.7109375" style="47" customWidth="1"/>
    <col min="4" max="4" width="17.28515625" style="47" customWidth="1"/>
    <col min="5" max="8" width="9.140625" style="47"/>
    <col min="9" max="9" width="6.7109375" style="47" bestFit="1" customWidth="1"/>
    <col min="10" max="12" width="9.140625" style="47"/>
    <col min="13" max="13" width="10.85546875" style="47" customWidth="1"/>
    <col min="14" max="14" width="12.140625" style="47" customWidth="1"/>
    <col min="15" max="15" width="9.140625" style="47"/>
    <col min="16" max="16" width="13.5703125" style="47" customWidth="1"/>
    <col min="17" max="17" width="9.140625" style="47"/>
    <col min="18" max="18" width="13.7109375" style="47" customWidth="1"/>
    <col min="19" max="19" width="9.140625" style="47"/>
    <col min="20" max="20" width="13.28515625" style="47" customWidth="1"/>
    <col min="21" max="21" width="9.140625" style="47"/>
    <col min="22" max="23" width="12" style="47" customWidth="1"/>
    <col min="24" max="24" width="9.140625" style="47"/>
    <col min="25" max="25" width="10.7109375" style="47" customWidth="1"/>
    <col min="26" max="26" width="9.140625" style="47"/>
    <col min="27" max="27" width="12.140625" style="47" customWidth="1"/>
    <col min="28" max="28" width="13.28515625" style="47" customWidth="1"/>
    <col min="29" max="16384" width="9.140625" style="47"/>
  </cols>
  <sheetData>
    <row r="1" spans="1:28" ht="51.75" customHeight="1" x14ac:dyDescent="0.25">
      <c r="A1" s="126" t="s">
        <v>641</v>
      </c>
      <c r="B1" s="127"/>
      <c r="C1" s="127"/>
      <c r="D1" s="127"/>
      <c r="E1" s="127"/>
      <c r="F1" s="127"/>
      <c r="G1" s="127"/>
      <c r="H1" s="127"/>
      <c r="I1" s="128"/>
      <c r="J1" s="46"/>
    </row>
    <row r="2" spans="1:28" ht="15" customHeight="1" x14ac:dyDescent="0.25">
      <c r="A2" s="48"/>
      <c r="B2" s="48"/>
      <c r="C2" s="48"/>
      <c r="D2" s="48"/>
      <c r="E2" s="48"/>
      <c r="F2" s="46"/>
      <c r="G2" s="46"/>
      <c r="H2" s="46"/>
      <c r="I2" s="46"/>
      <c r="J2" s="46"/>
    </row>
    <row r="4" spans="1:28" s="49" customFormat="1" ht="60" x14ac:dyDescent="0.25">
      <c r="A4" s="49" t="s">
        <v>596</v>
      </c>
      <c r="B4" s="49" t="s">
        <v>0</v>
      </c>
      <c r="C4" s="49" t="s">
        <v>637</v>
      </c>
      <c r="D4" s="49" t="s">
        <v>636</v>
      </c>
      <c r="E4" s="49" t="s">
        <v>7</v>
      </c>
      <c r="F4" s="49" t="s">
        <v>8</v>
      </c>
      <c r="G4" s="49" t="s">
        <v>11</v>
      </c>
      <c r="H4" s="49" t="s">
        <v>21</v>
      </c>
      <c r="I4" s="49" t="s">
        <v>2</v>
      </c>
      <c r="J4" s="49" t="s">
        <v>3</v>
      </c>
      <c r="K4" s="49" t="s">
        <v>4</v>
      </c>
      <c r="L4" s="49" t="s">
        <v>12</v>
      </c>
      <c r="M4" s="49" t="s">
        <v>640</v>
      </c>
      <c r="N4" s="49" t="s">
        <v>5</v>
      </c>
      <c r="O4" s="49" t="s">
        <v>10</v>
      </c>
      <c r="P4" s="49" t="s">
        <v>639</v>
      </c>
      <c r="Q4" s="49" t="s">
        <v>13</v>
      </c>
      <c r="R4" s="49" t="s">
        <v>14</v>
      </c>
      <c r="S4" s="49" t="s">
        <v>1</v>
      </c>
      <c r="T4" s="49" t="s">
        <v>20</v>
      </c>
      <c r="U4" s="49" t="s">
        <v>638</v>
      </c>
      <c r="V4" s="49" t="s">
        <v>17</v>
      </c>
      <c r="W4" s="49" t="s">
        <v>16</v>
      </c>
      <c r="X4" s="49" t="s">
        <v>18</v>
      </c>
      <c r="Y4" s="49" t="s">
        <v>22</v>
      </c>
      <c r="Z4" s="49" t="s">
        <v>6</v>
      </c>
      <c r="AA4" s="49" t="s">
        <v>19</v>
      </c>
      <c r="AB4" s="49" t="s">
        <v>15</v>
      </c>
    </row>
    <row r="5" spans="1:28" x14ac:dyDescent="0.25">
      <c r="A5" s="51" t="s">
        <v>39</v>
      </c>
      <c r="B5" s="52" t="s">
        <v>40</v>
      </c>
      <c r="C5" s="57" t="s">
        <v>48</v>
      </c>
      <c r="D5" s="57" t="s">
        <v>48</v>
      </c>
      <c r="E5" s="57">
        <v>0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57">
        <v>0</v>
      </c>
      <c r="N5" s="57">
        <v>0</v>
      </c>
      <c r="O5" s="57">
        <v>0</v>
      </c>
      <c r="P5" s="57">
        <v>0</v>
      </c>
      <c r="Q5" s="57">
        <v>0</v>
      </c>
      <c r="R5" s="57">
        <v>0</v>
      </c>
      <c r="S5" s="57">
        <v>0</v>
      </c>
      <c r="T5" s="57">
        <v>0</v>
      </c>
      <c r="U5" s="57">
        <v>0</v>
      </c>
      <c r="V5" s="57">
        <v>0</v>
      </c>
      <c r="W5" s="57">
        <v>0</v>
      </c>
      <c r="X5" s="57">
        <v>0</v>
      </c>
      <c r="Y5" s="57">
        <v>0</v>
      </c>
      <c r="Z5" s="57">
        <v>0</v>
      </c>
      <c r="AA5" s="57">
        <v>0</v>
      </c>
      <c r="AB5" s="57">
        <v>0</v>
      </c>
    </row>
    <row r="6" spans="1:28" x14ac:dyDescent="0.25">
      <c r="A6" s="51" t="s">
        <v>39</v>
      </c>
      <c r="B6" s="53" t="s">
        <v>41</v>
      </c>
      <c r="C6" s="57">
        <v>223.316</v>
      </c>
      <c r="D6" s="57">
        <v>61.59</v>
      </c>
      <c r="E6" s="57">
        <v>0</v>
      </c>
      <c r="F6" s="57">
        <v>0</v>
      </c>
      <c r="G6" s="57">
        <v>0</v>
      </c>
      <c r="H6" s="57">
        <v>0</v>
      </c>
      <c r="I6" s="57">
        <v>7.7349000000000001E-2</v>
      </c>
      <c r="J6" s="57">
        <v>0</v>
      </c>
      <c r="K6" s="57">
        <v>0</v>
      </c>
      <c r="L6" s="57">
        <v>101.262</v>
      </c>
      <c r="M6" s="57">
        <v>4.3899200000000009</v>
      </c>
      <c r="N6" s="57">
        <v>0</v>
      </c>
      <c r="O6" s="57">
        <v>0</v>
      </c>
      <c r="P6" s="57">
        <v>0</v>
      </c>
      <c r="Q6" s="57">
        <v>0</v>
      </c>
      <c r="R6" s="57">
        <v>0</v>
      </c>
      <c r="S6" s="57">
        <v>0</v>
      </c>
      <c r="T6" s="57">
        <v>0</v>
      </c>
      <c r="U6" s="57">
        <v>0</v>
      </c>
      <c r="V6" s="57">
        <v>0</v>
      </c>
      <c r="W6" s="57">
        <v>0</v>
      </c>
      <c r="X6" s="57">
        <v>0</v>
      </c>
      <c r="Y6" s="57">
        <v>0</v>
      </c>
      <c r="Z6" s="57">
        <v>0</v>
      </c>
      <c r="AA6" s="57">
        <v>0</v>
      </c>
      <c r="AB6" s="57">
        <v>0</v>
      </c>
    </row>
    <row r="7" spans="1:28" x14ac:dyDescent="0.25">
      <c r="A7" s="51" t="s">
        <v>39</v>
      </c>
      <c r="B7" s="53" t="s">
        <v>42</v>
      </c>
      <c r="C7" s="57" t="s">
        <v>48</v>
      </c>
      <c r="D7" s="57" t="s">
        <v>48</v>
      </c>
      <c r="E7" s="57">
        <v>0</v>
      </c>
      <c r="F7" s="57">
        <v>0</v>
      </c>
      <c r="G7" s="57">
        <v>0</v>
      </c>
      <c r="H7" s="57">
        <v>0</v>
      </c>
      <c r="I7" s="57">
        <v>0</v>
      </c>
      <c r="J7" s="57">
        <v>0</v>
      </c>
      <c r="K7" s="57">
        <v>0</v>
      </c>
      <c r="L7" s="57">
        <v>0</v>
      </c>
      <c r="M7" s="57">
        <v>0</v>
      </c>
      <c r="N7" s="57">
        <v>0</v>
      </c>
      <c r="O7" s="57">
        <v>0</v>
      </c>
      <c r="P7" s="57">
        <v>0</v>
      </c>
      <c r="Q7" s="57">
        <v>0</v>
      </c>
      <c r="R7" s="57">
        <v>0</v>
      </c>
      <c r="S7" s="57">
        <v>0</v>
      </c>
      <c r="T7" s="57">
        <v>0</v>
      </c>
      <c r="U7" s="57">
        <v>0</v>
      </c>
      <c r="V7" s="57">
        <v>0</v>
      </c>
      <c r="W7" s="57">
        <v>0</v>
      </c>
      <c r="X7" s="57">
        <v>0</v>
      </c>
      <c r="Y7" s="57">
        <v>0</v>
      </c>
      <c r="Z7" s="57">
        <v>0</v>
      </c>
      <c r="AA7" s="57">
        <v>0</v>
      </c>
      <c r="AB7" s="57">
        <v>0</v>
      </c>
    </row>
    <row r="8" spans="1:28" x14ac:dyDescent="0.25">
      <c r="A8" s="51" t="s">
        <v>39</v>
      </c>
      <c r="B8" s="53" t="s">
        <v>43</v>
      </c>
      <c r="C8" s="57" t="s">
        <v>48</v>
      </c>
      <c r="D8" s="57" t="s">
        <v>48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57">
        <v>0</v>
      </c>
      <c r="N8" s="57">
        <v>0</v>
      </c>
      <c r="O8" s="57">
        <v>0</v>
      </c>
      <c r="P8" s="57">
        <v>0</v>
      </c>
      <c r="Q8" s="57">
        <v>0</v>
      </c>
      <c r="R8" s="57">
        <v>0</v>
      </c>
      <c r="S8" s="57">
        <v>0</v>
      </c>
      <c r="T8" s="57">
        <v>0</v>
      </c>
      <c r="U8" s="57">
        <v>0</v>
      </c>
      <c r="V8" s="57">
        <v>0</v>
      </c>
      <c r="W8" s="57">
        <v>0</v>
      </c>
      <c r="X8" s="57">
        <v>0</v>
      </c>
      <c r="Y8" s="57">
        <v>0</v>
      </c>
      <c r="Z8" s="57">
        <v>0</v>
      </c>
      <c r="AA8" s="57">
        <v>0</v>
      </c>
      <c r="AB8" s="57">
        <v>0</v>
      </c>
    </row>
    <row r="9" spans="1:28" x14ac:dyDescent="0.25">
      <c r="A9" s="51" t="s">
        <v>44</v>
      </c>
      <c r="B9" s="53" t="s">
        <v>45</v>
      </c>
      <c r="C9" s="57" t="s">
        <v>48</v>
      </c>
      <c r="D9" s="57" t="s">
        <v>48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</row>
    <row r="10" spans="1:28" x14ac:dyDescent="0.25">
      <c r="A10" s="51" t="s">
        <v>46</v>
      </c>
      <c r="B10" s="53" t="s">
        <v>47</v>
      </c>
      <c r="C10" s="57" t="s">
        <v>48</v>
      </c>
      <c r="D10" s="57" t="s">
        <v>48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7">
        <v>0</v>
      </c>
      <c r="V10" s="57">
        <v>0</v>
      </c>
      <c r="W10" s="57">
        <v>0</v>
      </c>
      <c r="X10" s="57">
        <v>0</v>
      </c>
      <c r="Y10" s="57">
        <v>0</v>
      </c>
      <c r="Z10" s="57">
        <v>0</v>
      </c>
      <c r="AA10" s="57">
        <v>0</v>
      </c>
      <c r="AB10" s="57">
        <v>0</v>
      </c>
    </row>
    <row r="11" spans="1:28" x14ac:dyDescent="0.25">
      <c r="A11" s="51" t="s">
        <v>46</v>
      </c>
      <c r="B11" s="53" t="s">
        <v>49</v>
      </c>
      <c r="C11" s="57" t="s">
        <v>48</v>
      </c>
      <c r="D11" s="57" t="s">
        <v>48</v>
      </c>
      <c r="E11" s="57">
        <v>0</v>
      </c>
      <c r="F11" s="57">
        <v>0</v>
      </c>
      <c r="G11" s="57">
        <v>0</v>
      </c>
      <c r="H11" s="57">
        <v>0</v>
      </c>
      <c r="I11" s="57">
        <v>0</v>
      </c>
      <c r="J11" s="57">
        <v>0</v>
      </c>
      <c r="K11" s="57">
        <v>0</v>
      </c>
      <c r="L11" s="57">
        <v>0</v>
      </c>
      <c r="M11" s="57">
        <v>0</v>
      </c>
      <c r="N11" s="57">
        <v>0</v>
      </c>
      <c r="O11" s="57">
        <v>0</v>
      </c>
      <c r="P11" s="57">
        <v>0</v>
      </c>
      <c r="Q11" s="57">
        <v>0</v>
      </c>
      <c r="R11" s="57">
        <v>0</v>
      </c>
      <c r="S11" s="57">
        <v>0</v>
      </c>
      <c r="T11" s="57">
        <v>0</v>
      </c>
      <c r="U11" s="57">
        <v>0</v>
      </c>
      <c r="V11" s="57">
        <v>0</v>
      </c>
      <c r="W11" s="57">
        <v>0</v>
      </c>
      <c r="X11" s="57">
        <v>0</v>
      </c>
      <c r="Y11" s="57">
        <v>0</v>
      </c>
      <c r="Z11" s="57">
        <v>0</v>
      </c>
      <c r="AA11" s="57">
        <v>0</v>
      </c>
      <c r="AB11" s="57">
        <v>0</v>
      </c>
    </row>
    <row r="12" spans="1:28" x14ac:dyDescent="0.25">
      <c r="A12" s="51" t="s">
        <v>46</v>
      </c>
      <c r="B12" s="53" t="s">
        <v>50</v>
      </c>
      <c r="C12" s="57" t="s">
        <v>48</v>
      </c>
      <c r="D12" s="57" t="s">
        <v>48</v>
      </c>
      <c r="E12" s="57">
        <v>0</v>
      </c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57">
        <v>0</v>
      </c>
      <c r="L12" s="57">
        <v>0</v>
      </c>
      <c r="M12" s="57">
        <v>0</v>
      </c>
      <c r="N12" s="57">
        <v>0</v>
      </c>
      <c r="O12" s="57">
        <v>0</v>
      </c>
      <c r="P12" s="57">
        <v>0</v>
      </c>
      <c r="Q12" s="57">
        <v>0</v>
      </c>
      <c r="R12" s="57">
        <v>0</v>
      </c>
      <c r="S12" s="57">
        <v>0</v>
      </c>
      <c r="T12" s="57">
        <v>0</v>
      </c>
      <c r="U12" s="57">
        <v>0</v>
      </c>
      <c r="V12" s="57">
        <v>0</v>
      </c>
      <c r="W12" s="57">
        <v>0</v>
      </c>
      <c r="X12" s="57">
        <v>0</v>
      </c>
      <c r="Y12" s="57">
        <v>0</v>
      </c>
      <c r="Z12" s="57">
        <v>0</v>
      </c>
      <c r="AA12" s="57">
        <v>0</v>
      </c>
      <c r="AB12" s="57">
        <v>0</v>
      </c>
    </row>
    <row r="13" spans="1:28" x14ac:dyDescent="0.25">
      <c r="A13" s="51" t="s">
        <v>51</v>
      </c>
      <c r="B13" s="53" t="s">
        <v>631</v>
      </c>
      <c r="C13" s="57" t="s">
        <v>48</v>
      </c>
      <c r="D13" s="57" t="s">
        <v>48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0</v>
      </c>
      <c r="K13" s="57">
        <v>0</v>
      </c>
      <c r="L13" s="57">
        <v>0</v>
      </c>
      <c r="M13" s="57">
        <v>0</v>
      </c>
      <c r="N13" s="57">
        <v>0</v>
      </c>
      <c r="O13" s="57">
        <v>0</v>
      </c>
      <c r="P13" s="57">
        <v>0</v>
      </c>
      <c r="Q13" s="57">
        <v>0</v>
      </c>
      <c r="R13" s="57">
        <v>0</v>
      </c>
      <c r="S13" s="57">
        <v>0</v>
      </c>
      <c r="T13" s="57">
        <v>0</v>
      </c>
      <c r="U13" s="57">
        <v>0</v>
      </c>
      <c r="V13" s="57">
        <v>0</v>
      </c>
      <c r="W13" s="57">
        <v>0</v>
      </c>
      <c r="X13" s="57">
        <v>0</v>
      </c>
      <c r="Y13" s="57">
        <v>0</v>
      </c>
      <c r="Z13" s="57">
        <v>0</v>
      </c>
      <c r="AA13" s="57">
        <v>0</v>
      </c>
      <c r="AB13" s="57">
        <v>0</v>
      </c>
    </row>
    <row r="14" spans="1:28" x14ac:dyDescent="0.25">
      <c r="A14" s="51" t="s">
        <v>53</v>
      </c>
      <c r="B14" s="53" t="s">
        <v>54</v>
      </c>
      <c r="C14" s="57" t="s">
        <v>48</v>
      </c>
      <c r="D14" s="57" t="s">
        <v>48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57">
        <v>0</v>
      </c>
      <c r="L14" s="57">
        <v>0</v>
      </c>
      <c r="M14" s="57">
        <v>0</v>
      </c>
      <c r="N14" s="57">
        <v>0</v>
      </c>
      <c r="O14" s="57">
        <v>0</v>
      </c>
      <c r="P14" s="57">
        <v>0</v>
      </c>
      <c r="Q14" s="57">
        <v>0</v>
      </c>
      <c r="R14" s="57">
        <v>0</v>
      </c>
      <c r="S14" s="57">
        <v>0</v>
      </c>
      <c r="T14" s="57">
        <v>0</v>
      </c>
      <c r="U14" s="57">
        <v>0</v>
      </c>
      <c r="V14" s="57">
        <v>0</v>
      </c>
      <c r="W14" s="57">
        <v>0</v>
      </c>
      <c r="X14" s="57">
        <v>0</v>
      </c>
      <c r="Y14" s="57">
        <v>0</v>
      </c>
      <c r="Z14" s="57">
        <v>0</v>
      </c>
      <c r="AA14" s="57">
        <v>0</v>
      </c>
      <c r="AB14" s="57">
        <v>0</v>
      </c>
    </row>
    <row r="15" spans="1:28" x14ac:dyDescent="0.25">
      <c r="A15" s="51" t="s">
        <v>55</v>
      </c>
      <c r="B15" s="53" t="s">
        <v>56</v>
      </c>
      <c r="C15" s="57" t="s">
        <v>48</v>
      </c>
      <c r="D15" s="57" t="s">
        <v>48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</row>
    <row r="16" spans="1:28" x14ac:dyDescent="0.25">
      <c r="A16" s="51" t="s">
        <v>57</v>
      </c>
      <c r="B16" s="53" t="s">
        <v>58</v>
      </c>
      <c r="C16" s="57" t="s">
        <v>48</v>
      </c>
      <c r="D16" s="57" t="s">
        <v>48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7">
        <v>0</v>
      </c>
      <c r="Q16" s="57">
        <v>0</v>
      </c>
      <c r="R16" s="57">
        <v>0</v>
      </c>
      <c r="S16" s="57">
        <v>0</v>
      </c>
      <c r="T16" s="57">
        <v>0</v>
      </c>
      <c r="U16" s="57">
        <v>0</v>
      </c>
      <c r="V16" s="57">
        <v>0</v>
      </c>
      <c r="W16" s="57">
        <v>0</v>
      </c>
      <c r="X16" s="57">
        <v>0</v>
      </c>
      <c r="Y16" s="57">
        <v>0</v>
      </c>
      <c r="Z16" s="57">
        <v>0</v>
      </c>
      <c r="AA16" s="57">
        <v>0</v>
      </c>
      <c r="AB16" s="57">
        <v>0</v>
      </c>
    </row>
    <row r="17" spans="1:28" x14ac:dyDescent="0.25">
      <c r="A17" s="51" t="s">
        <v>59</v>
      </c>
      <c r="B17" s="53" t="s">
        <v>60</v>
      </c>
      <c r="C17" s="57" t="s">
        <v>48</v>
      </c>
      <c r="D17" s="57" t="s">
        <v>48</v>
      </c>
      <c r="E17" s="57">
        <v>0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57">
        <v>0</v>
      </c>
      <c r="L17" s="57">
        <v>0</v>
      </c>
      <c r="M17" s="57">
        <v>0</v>
      </c>
      <c r="N17" s="57">
        <v>0</v>
      </c>
      <c r="O17" s="57">
        <v>0</v>
      </c>
      <c r="P17" s="57">
        <v>0</v>
      </c>
      <c r="Q17" s="57">
        <v>0</v>
      </c>
      <c r="R17" s="57">
        <v>0</v>
      </c>
      <c r="S17" s="57">
        <v>0</v>
      </c>
      <c r="T17" s="57">
        <v>0</v>
      </c>
      <c r="U17" s="57">
        <v>0</v>
      </c>
      <c r="V17" s="57">
        <v>0</v>
      </c>
      <c r="W17" s="57">
        <v>0</v>
      </c>
      <c r="X17" s="57">
        <v>0</v>
      </c>
      <c r="Y17" s="57">
        <v>0</v>
      </c>
      <c r="Z17" s="57">
        <v>0</v>
      </c>
      <c r="AA17" s="57">
        <v>0</v>
      </c>
      <c r="AB17" s="57">
        <v>0</v>
      </c>
    </row>
    <row r="18" spans="1:28" x14ac:dyDescent="0.25">
      <c r="A18" s="51" t="s">
        <v>61</v>
      </c>
      <c r="B18" s="53" t="s">
        <v>62</v>
      </c>
      <c r="C18" s="57" t="s">
        <v>48</v>
      </c>
      <c r="D18" s="57" t="s">
        <v>48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0</v>
      </c>
      <c r="P18" s="57">
        <v>0</v>
      </c>
      <c r="Q18" s="57">
        <v>0</v>
      </c>
      <c r="R18" s="57">
        <v>0</v>
      </c>
      <c r="S18" s="57">
        <v>0</v>
      </c>
      <c r="T18" s="57">
        <v>0</v>
      </c>
      <c r="U18" s="57">
        <v>0</v>
      </c>
      <c r="V18" s="57">
        <v>0</v>
      </c>
      <c r="W18" s="57">
        <v>0</v>
      </c>
      <c r="X18" s="57">
        <v>0</v>
      </c>
      <c r="Y18" s="57">
        <v>0</v>
      </c>
      <c r="Z18" s="57">
        <v>0</v>
      </c>
      <c r="AA18" s="57">
        <v>0</v>
      </c>
      <c r="AB18" s="57">
        <v>0</v>
      </c>
    </row>
    <row r="19" spans="1:28" x14ac:dyDescent="0.25">
      <c r="A19" s="51" t="s">
        <v>61</v>
      </c>
      <c r="B19" s="53" t="s">
        <v>63</v>
      </c>
      <c r="C19" s="57" t="s">
        <v>48</v>
      </c>
      <c r="D19" s="57" t="s">
        <v>48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57">
        <v>0</v>
      </c>
      <c r="L19" s="57">
        <v>0</v>
      </c>
      <c r="M19" s="57">
        <v>0</v>
      </c>
      <c r="N19" s="57">
        <v>0</v>
      </c>
      <c r="O19" s="57">
        <v>0</v>
      </c>
      <c r="P19" s="57">
        <v>0</v>
      </c>
      <c r="Q19" s="57">
        <v>0</v>
      </c>
      <c r="R19" s="57">
        <v>0</v>
      </c>
      <c r="S19" s="57">
        <v>0</v>
      </c>
      <c r="T19" s="57">
        <v>0</v>
      </c>
      <c r="U19" s="57">
        <v>0</v>
      </c>
      <c r="V19" s="57">
        <v>0</v>
      </c>
      <c r="W19" s="57">
        <v>0</v>
      </c>
      <c r="X19" s="57">
        <v>0</v>
      </c>
      <c r="Y19" s="57">
        <v>0</v>
      </c>
      <c r="Z19" s="57">
        <v>0</v>
      </c>
      <c r="AA19" s="57">
        <v>0</v>
      </c>
      <c r="AB19" s="57">
        <v>0</v>
      </c>
    </row>
    <row r="20" spans="1:28" x14ac:dyDescent="0.25">
      <c r="A20" s="51" t="s">
        <v>61</v>
      </c>
      <c r="B20" s="53" t="s">
        <v>64</v>
      </c>
      <c r="C20" s="57" t="s">
        <v>48</v>
      </c>
      <c r="D20" s="57" t="s">
        <v>48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</row>
    <row r="21" spans="1:28" x14ac:dyDescent="0.25">
      <c r="A21" s="51" t="s">
        <v>61</v>
      </c>
      <c r="B21" s="53" t="s">
        <v>65</v>
      </c>
      <c r="C21" s="57" t="s">
        <v>48</v>
      </c>
      <c r="D21" s="57" t="s">
        <v>48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57">
        <v>0</v>
      </c>
      <c r="O21" s="57">
        <v>0</v>
      </c>
      <c r="P21" s="57">
        <v>0</v>
      </c>
      <c r="Q21" s="57">
        <v>0</v>
      </c>
      <c r="R21" s="57">
        <v>0</v>
      </c>
      <c r="S21" s="57">
        <v>0</v>
      </c>
      <c r="T21" s="57">
        <v>0</v>
      </c>
      <c r="U21" s="57">
        <v>0</v>
      </c>
      <c r="V21" s="57">
        <v>0</v>
      </c>
      <c r="W21" s="57">
        <v>0</v>
      </c>
      <c r="X21" s="57">
        <v>0</v>
      </c>
      <c r="Y21" s="57">
        <v>0</v>
      </c>
      <c r="Z21" s="57">
        <v>0</v>
      </c>
      <c r="AA21" s="57">
        <v>0</v>
      </c>
      <c r="AB21" s="57">
        <v>0</v>
      </c>
    </row>
    <row r="22" spans="1:28" x14ac:dyDescent="0.25">
      <c r="A22" s="51" t="s">
        <v>61</v>
      </c>
      <c r="B22" s="53" t="s">
        <v>66</v>
      </c>
      <c r="C22" s="57" t="s">
        <v>48</v>
      </c>
      <c r="D22" s="57" t="s">
        <v>48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57">
        <v>0</v>
      </c>
      <c r="L22" s="57">
        <v>0</v>
      </c>
      <c r="M22" s="57">
        <v>0</v>
      </c>
      <c r="N22" s="57">
        <v>0</v>
      </c>
      <c r="O22" s="57">
        <v>0</v>
      </c>
      <c r="P22" s="57">
        <v>0</v>
      </c>
      <c r="Q22" s="57">
        <v>0</v>
      </c>
      <c r="R22" s="57">
        <v>0</v>
      </c>
      <c r="S22" s="57">
        <v>0</v>
      </c>
      <c r="T22" s="57">
        <v>0</v>
      </c>
      <c r="U22" s="57">
        <v>0</v>
      </c>
      <c r="V22" s="57">
        <v>0</v>
      </c>
      <c r="W22" s="57">
        <v>0</v>
      </c>
      <c r="X22" s="57">
        <v>0</v>
      </c>
      <c r="Y22" s="57">
        <v>0</v>
      </c>
      <c r="Z22" s="57">
        <v>0</v>
      </c>
      <c r="AA22" s="57">
        <v>0</v>
      </c>
      <c r="AB22" s="57">
        <v>0</v>
      </c>
    </row>
    <row r="23" spans="1:28" x14ac:dyDescent="0.25">
      <c r="A23" s="51" t="s">
        <v>61</v>
      </c>
      <c r="B23" s="53" t="s">
        <v>67</v>
      </c>
      <c r="C23" s="57" t="s">
        <v>48</v>
      </c>
      <c r="D23" s="57" t="s">
        <v>48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</v>
      </c>
      <c r="L23" s="57">
        <v>0</v>
      </c>
      <c r="M23" s="57">
        <v>0</v>
      </c>
      <c r="N23" s="57">
        <v>0</v>
      </c>
      <c r="O23" s="57">
        <v>0</v>
      </c>
      <c r="P23" s="57">
        <v>0</v>
      </c>
      <c r="Q23" s="57">
        <v>0</v>
      </c>
      <c r="R23" s="57">
        <v>0</v>
      </c>
      <c r="S23" s="57">
        <v>0</v>
      </c>
      <c r="T23" s="57">
        <v>0</v>
      </c>
      <c r="U23" s="57">
        <v>0</v>
      </c>
      <c r="V23" s="57">
        <v>0</v>
      </c>
      <c r="W23" s="57">
        <v>0</v>
      </c>
      <c r="X23" s="57">
        <v>0</v>
      </c>
      <c r="Y23" s="57">
        <v>0</v>
      </c>
      <c r="Z23" s="57">
        <v>0</v>
      </c>
      <c r="AA23" s="57">
        <v>0</v>
      </c>
      <c r="AB23" s="57">
        <v>0</v>
      </c>
    </row>
    <row r="24" spans="1:28" x14ac:dyDescent="0.25">
      <c r="A24" s="51" t="s">
        <v>61</v>
      </c>
      <c r="B24" s="53" t="s">
        <v>68</v>
      </c>
      <c r="C24" s="57" t="s">
        <v>48</v>
      </c>
      <c r="D24" s="57" t="s">
        <v>48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57">
        <v>0</v>
      </c>
      <c r="L24" s="57">
        <v>0</v>
      </c>
      <c r="M24" s="57">
        <v>0</v>
      </c>
      <c r="N24" s="57">
        <v>0</v>
      </c>
      <c r="O24" s="57">
        <v>0</v>
      </c>
      <c r="P24" s="57">
        <v>0</v>
      </c>
      <c r="Q24" s="57">
        <v>0</v>
      </c>
      <c r="R24" s="57">
        <v>0</v>
      </c>
      <c r="S24" s="57">
        <v>0</v>
      </c>
      <c r="T24" s="57">
        <v>0</v>
      </c>
      <c r="U24" s="57">
        <v>0</v>
      </c>
      <c r="V24" s="57">
        <v>0</v>
      </c>
      <c r="W24" s="57">
        <v>0</v>
      </c>
      <c r="X24" s="57">
        <v>0</v>
      </c>
      <c r="Y24" s="57">
        <v>0</v>
      </c>
      <c r="Z24" s="57">
        <v>0</v>
      </c>
      <c r="AA24" s="57">
        <v>0</v>
      </c>
      <c r="AB24" s="57">
        <v>0</v>
      </c>
    </row>
    <row r="25" spans="1:28" x14ac:dyDescent="0.25">
      <c r="A25" s="51" t="s">
        <v>61</v>
      </c>
      <c r="B25" s="53" t="s">
        <v>69</v>
      </c>
      <c r="C25" s="57" t="s">
        <v>48</v>
      </c>
      <c r="D25" s="57" t="s">
        <v>48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57">
        <v>0</v>
      </c>
      <c r="L25" s="57">
        <v>0</v>
      </c>
      <c r="M25" s="57">
        <v>0</v>
      </c>
      <c r="N25" s="57">
        <v>0</v>
      </c>
      <c r="O25" s="57">
        <v>0</v>
      </c>
      <c r="P25" s="57">
        <v>0</v>
      </c>
      <c r="Q25" s="57">
        <v>0</v>
      </c>
      <c r="R25" s="57">
        <v>0</v>
      </c>
      <c r="S25" s="57">
        <v>0</v>
      </c>
      <c r="T25" s="57">
        <v>0</v>
      </c>
      <c r="U25" s="57">
        <v>0</v>
      </c>
      <c r="V25" s="57">
        <v>0</v>
      </c>
      <c r="W25" s="57">
        <v>0</v>
      </c>
      <c r="X25" s="57">
        <v>0</v>
      </c>
      <c r="Y25" s="57">
        <v>0</v>
      </c>
      <c r="Z25" s="57">
        <v>0</v>
      </c>
      <c r="AA25" s="57">
        <v>0</v>
      </c>
      <c r="AB25" s="57">
        <v>0</v>
      </c>
    </row>
    <row r="26" spans="1:28" x14ac:dyDescent="0.25">
      <c r="A26" s="51" t="s">
        <v>61</v>
      </c>
      <c r="B26" s="53" t="s">
        <v>70</v>
      </c>
      <c r="C26" s="57" t="s">
        <v>48</v>
      </c>
      <c r="D26" s="57" t="s">
        <v>48</v>
      </c>
      <c r="E26" s="57">
        <v>0</v>
      </c>
      <c r="F26" s="57">
        <v>0</v>
      </c>
      <c r="G26" s="57">
        <v>0</v>
      </c>
      <c r="H26" s="57">
        <v>0</v>
      </c>
      <c r="I26" s="57">
        <v>0</v>
      </c>
      <c r="J26" s="57">
        <v>0</v>
      </c>
      <c r="K26" s="57">
        <v>0</v>
      </c>
      <c r="L26" s="57">
        <v>0</v>
      </c>
      <c r="M26" s="57">
        <v>0</v>
      </c>
      <c r="N26" s="57">
        <v>0</v>
      </c>
      <c r="O26" s="57">
        <v>0</v>
      </c>
      <c r="P26" s="57">
        <v>0</v>
      </c>
      <c r="Q26" s="57">
        <v>0</v>
      </c>
      <c r="R26" s="57">
        <v>0</v>
      </c>
      <c r="S26" s="57">
        <v>0</v>
      </c>
      <c r="T26" s="57">
        <v>0</v>
      </c>
      <c r="U26" s="57">
        <v>0</v>
      </c>
      <c r="V26" s="57">
        <v>0</v>
      </c>
      <c r="W26" s="57">
        <v>0</v>
      </c>
      <c r="X26" s="57">
        <v>0</v>
      </c>
      <c r="Y26" s="57">
        <v>0</v>
      </c>
      <c r="Z26" s="57">
        <v>0</v>
      </c>
      <c r="AA26" s="57">
        <v>0</v>
      </c>
      <c r="AB26" s="57">
        <v>0</v>
      </c>
    </row>
    <row r="27" spans="1:28" x14ac:dyDescent="0.25">
      <c r="A27" s="51" t="s">
        <v>61</v>
      </c>
      <c r="B27" s="53" t="s">
        <v>71</v>
      </c>
      <c r="C27" s="57" t="s">
        <v>48</v>
      </c>
      <c r="D27" s="57" t="s">
        <v>48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  <c r="L27" s="57">
        <v>0</v>
      </c>
      <c r="M27" s="57">
        <v>0</v>
      </c>
      <c r="N27" s="57">
        <v>0</v>
      </c>
      <c r="O27" s="57">
        <v>0</v>
      </c>
      <c r="P27" s="57">
        <v>0</v>
      </c>
      <c r="Q27" s="57">
        <v>0</v>
      </c>
      <c r="R27" s="57">
        <v>0</v>
      </c>
      <c r="S27" s="57">
        <v>0</v>
      </c>
      <c r="T27" s="57">
        <v>0</v>
      </c>
      <c r="U27" s="57">
        <v>0</v>
      </c>
      <c r="V27" s="57">
        <v>0</v>
      </c>
      <c r="W27" s="57">
        <v>0</v>
      </c>
      <c r="X27" s="57">
        <v>0</v>
      </c>
      <c r="Y27" s="57">
        <v>0</v>
      </c>
      <c r="Z27" s="57">
        <v>0</v>
      </c>
      <c r="AA27" s="57">
        <v>0</v>
      </c>
      <c r="AB27" s="57">
        <v>0</v>
      </c>
    </row>
    <row r="28" spans="1:28" x14ac:dyDescent="0.25">
      <c r="A28" s="51" t="s">
        <v>72</v>
      </c>
      <c r="B28" s="53" t="s">
        <v>73</v>
      </c>
      <c r="C28" s="57" t="s">
        <v>48</v>
      </c>
      <c r="D28" s="57" t="s">
        <v>48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57">
        <v>0</v>
      </c>
      <c r="L28" s="57">
        <v>0</v>
      </c>
      <c r="M28" s="57">
        <v>0</v>
      </c>
      <c r="N28" s="57">
        <v>0</v>
      </c>
      <c r="O28" s="57">
        <v>0</v>
      </c>
      <c r="P28" s="57">
        <v>0</v>
      </c>
      <c r="Q28" s="57">
        <v>0</v>
      </c>
      <c r="R28" s="57">
        <v>0</v>
      </c>
      <c r="S28" s="57">
        <v>0</v>
      </c>
      <c r="T28" s="57">
        <v>0</v>
      </c>
      <c r="U28" s="57">
        <v>0</v>
      </c>
      <c r="V28" s="57">
        <v>0</v>
      </c>
      <c r="W28" s="57">
        <v>0</v>
      </c>
      <c r="X28" s="57">
        <v>0</v>
      </c>
      <c r="Y28" s="57">
        <v>0</v>
      </c>
      <c r="Z28" s="57">
        <v>0</v>
      </c>
      <c r="AA28" s="57">
        <v>0</v>
      </c>
      <c r="AB28" s="57">
        <v>0</v>
      </c>
    </row>
    <row r="29" spans="1:28" x14ac:dyDescent="0.25">
      <c r="A29" s="51" t="s">
        <v>72</v>
      </c>
      <c r="B29" s="53" t="s">
        <v>74</v>
      </c>
      <c r="C29" s="57">
        <v>113.36</v>
      </c>
      <c r="D29" s="57">
        <v>30.07</v>
      </c>
      <c r="E29" s="57">
        <v>67.003799999999998</v>
      </c>
      <c r="F29" s="57">
        <v>0</v>
      </c>
      <c r="G29" s="57">
        <v>0</v>
      </c>
      <c r="H29" s="57">
        <v>0</v>
      </c>
      <c r="I29" s="57">
        <v>0.41204599999999991</v>
      </c>
      <c r="J29" s="57">
        <v>0</v>
      </c>
      <c r="K29" s="57">
        <v>0</v>
      </c>
      <c r="L29" s="57">
        <v>0.27793900000000005</v>
      </c>
      <c r="M29" s="57">
        <v>3.3596499999999998</v>
      </c>
      <c r="N29" s="57">
        <v>0</v>
      </c>
      <c r="O29" s="57">
        <v>0.35968599999999995</v>
      </c>
      <c r="P29" s="57">
        <v>0</v>
      </c>
      <c r="Q29" s="57">
        <v>0</v>
      </c>
      <c r="R29" s="57">
        <v>0</v>
      </c>
      <c r="S29" s="57">
        <v>0</v>
      </c>
      <c r="T29" s="57">
        <v>0</v>
      </c>
      <c r="U29" s="57">
        <v>0</v>
      </c>
      <c r="V29" s="57">
        <v>0</v>
      </c>
      <c r="W29" s="57">
        <v>0</v>
      </c>
      <c r="X29" s="57">
        <v>0</v>
      </c>
      <c r="Y29" s="57">
        <v>0</v>
      </c>
      <c r="Z29" s="57">
        <v>0</v>
      </c>
      <c r="AA29" s="57">
        <v>0</v>
      </c>
      <c r="AB29" s="57">
        <v>0</v>
      </c>
    </row>
    <row r="30" spans="1:28" x14ac:dyDescent="0.25">
      <c r="A30" s="51" t="s">
        <v>72</v>
      </c>
      <c r="B30" s="53" t="s">
        <v>75</v>
      </c>
      <c r="C30" s="57" t="s">
        <v>48</v>
      </c>
      <c r="D30" s="57" t="s">
        <v>48</v>
      </c>
      <c r="E30" s="57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57">
        <v>0</v>
      </c>
      <c r="L30" s="57">
        <v>0</v>
      </c>
      <c r="M30" s="57">
        <v>0</v>
      </c>
      <c r="N30" s="57">
        <v>0</v>
      </c>
      <c r="O30" s="57">
        <v>0</v>
      </c>
      <c r="P30" s="57">
        <v>0</v>
      </c>
      <c r="Q30" s="57">
        <v>0</v>
      </c>
      <c r="R30" s="57">
        <v>0</v>
      </c>
      <c r="S30" s="57">
        <v>0</v>
      </c>
      <c r="T30" s="57">
        <v>0</v>
      </c>
      <c r="U30" s="57">
        <v>0</v>
      </c>
      <c r="V30" s="57">
        <v>0</v>
      </c>
      <c r="W30" s="57">
        <v>0</v>
      </c>
      <c r="X30" s="57">
        <v>0</v>
      </c>
      <c r="Y30" s="57">
        <v>0</v>
      </c>
      <c r="Z30" s="57">
        <v>0</v>
      </c>
      <c r="AA30" s="57">
        <v>0</v>
      </c>
      <c r="AB30" s="57">
        <v>0</v>
      </c>
    </row>
    <row r="31" spans="1:28" x14ac:dyDescent="0.25">
      <c r="A31" s="51" t="s">
        <v>76</v>
      </c>
      <c r="B31" s="53" t="s">
        <v>77</v>
      </c>
      <c r="C31" s="57" t="s">
        <v>48</v>
      </c>
      <c r="D31" s="57" t="s">
        <v>48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57">
        <v>0</v>
      </c>
      <c r="L31" s="57">
        <v>0</v>
      </c>
      <c r="M31" s="57">
        <v>0</v>
      </c>
      <c r="N31" s="57">
        <v>0</v>
      </c>
      <c r="O31" s="57">
        <v>0</v>
      </c>
      <c r="P31" s="57">
        <v>0</v>
      </c>
      <c r="Q31" s="57">
        <v>0</v>
      </c>
      <c r="R31" s="57">
        <v>0</v>
      </c>
      <c r="S31" s="57">
        <v>0</v>
      </c>
      <c r="T31" s="57">
        <v>0</v>
      </c>
      <c r="U31" s="57">
        <v>0</v>
      </c>
      <c r="V31" s="57">
        <v>0</v>
      </c>
      <c r="W31" s="57">
        <v>0</v>
      </c>
      <c r="X31" s="57">
        <v>0</v>
      </c>
      <c r="Y31" s="57">
        <v>0</v>
      </c>
      <c r="Z31" s="57">
        <v>0</v>
      </c>
      <c r="AA31" s="57">
        <v>0</v>
      </c>
      <c r="AB31" s="57">
        <v>0</v>
      </c>
    </row>
    <row r="32" spans="1:28" x14ac:dyDescent="0.25">
      <c r="A32" s="51" t="s">
        <v>76</v>
      </c>
      <c r="B32" s="53" t="s">
        <v>78</v>
      </c>
      <c r="C32" s="57" t="s">
        <v>48</v>
      </c>
      <c r="D32" s="57" t="s">
        <v>48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57">
        <v>0</v>
      </c>
      <c r="P32" s="57">
        <v>0</v>
      </c>
      <c r="Q32" s="57">
        <v>0</v>
      </c>
      <c r="R32" s="57">
        <v>0</v>
      </c>
      <c r="S32" s="57">
        <v>0</v>
      </c>
      <c r="T32" s="57">
        <v>0</v>
      </c>
      <c r="U32" s="57">
        <v>0</v>
      </c>
      <c r="V32" s="57">
        <v>0</v>
      </c>
      <c r="W32" s="57">
        <v>0</v>
      </c>
      <c r="X32" s="57">
        <v>0</v>
      </c>
      <c r="Y32" s="57">
        <v>0</v>
      </c>
      <c r="Z32" s="57">
        <v>0</v>
      </c>
      <c r="AA32" s="57">
        <v>0</v>
      </c>
      <c r="AB32" s="57">
        <v>0</v>
      </c>
    </row>
    <row r="33" spans="1:28" x14ac:dyDescent="0.25">
      <c r="A33" s="51" t="s">
        <v>79</v>
      </c>
      <c r="B33" s="53" t="s">
        <v>80</v>
      </c>
      <c r="C33" s="57">
        <v>154.85300000000001</v>
      </c>
      <c r="D33" s="57">
        <v>36.593000000000004</v>
      </c>
      <c r="E33" s="57">
        <v>91.593000000000018</v>
      </c>
      <c r="F33" s="57">
        <v>0</v>
      </c>
      <c r="G33" s="57">
        <v>0</v>
      </c>
      <c r="H33" s="57">
        <v>0</v>
      </c>
      <c r="I33" s="57">
        <v>0.33213599999999988</v>
      </c>
      <c r="J33" s="57">
        <v>0</v>
      </c>
      <c r="K33" s="57">
        <v>0</v>
      </c>
      <c r="L33" s="57">
        <v>0</v>
      </c>
      <c r="M33" s="57">
        <v>2.7447099999999995</v>
      </c>
      <c r="N33" s="57">
        <v>0</v>
      </c>
      <c r="O33" s="57">
        <v>0</v>
      </c>
      <c r="P33" s="57">
        <v>0</v>
      </c>
      <c r="Q33" s="57">
        <v>0</v>
      </c>
      <c r="R33" s="57">
        <v>0</v>
      </c>
      <c r="S33" s="57">
        <v>0</v>
      </c>
      <c r="T33" s="57">
        <v>0</v>
      </c>
      <c r="U33" s="57">
        <v>0</v>
      </c>
      <c r="V33" s="57">
        <v>0</v>
      </c>
      <c r="W33" s="57">
        <v>0</v>
      </c>
      <c r="X33" s="57">
        <v>0</v>
      </c>
      <c r="Y33" s="57">
        <v>0</v>
      </c>
      <c r="Z33" s="57">
        <v>0</v>
      </c>
      <c r="AA33" s="57">
        <v>0</v>
      </c>
      <c r="AB33" s="57">
        <v>0</v>
      </c>
    </row>
    <row r="34" spans="1:28" x14ac:dyDescent="0.25">
      <c r="A34" s="51" t="s">
        <v>79</v>
      </c>
      <c r="B34" s="53" t="s">
        <v>81</v>
      </c>
      <c r="C34" s="57" t="s">
        <v>48</v>
      </c>
      <c r="D34" s="57" t="s">
        <v>48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57">
        <v>0</v>
      </c>
      <c r="P34" s="57">
        <v>0</v>
      </c>
      <c r="Q34" s="57">
        <v>0</v>
      </c>
      <c r="R34" s="57">
        <v>0</v>
      </c>
      <c r="S34" s="57">
        <v>0</v>
      </c>
      <c r="T34" s="57">
        <v>0</v>
      </c>
      <c r="U34" s="57">
        <v>0</v>
      </c>
      <c r="V34" s="57">
        <v>0</v>
      </c>
      <c r="W34" s="57">
        <v>0</v>
      </c>
      <c r="X34" s="57">
        <v>0</v>
      </c>
      <c r="Y34" s="57">
        <v>0</v>
      </c>
      <c r="Z34" s="57">
        <v>0</v>
      </c>
      <c r="AA34" s="57">
        <v>0</v>
      </c>
      <c r="AB34" s="57">
        <v>0</v>
      </c>
    </row>
    <row r="35" spans="1:28" x14ac:dyDescent="0.25">
      <c r="A35" s="51" t="s">
        <v>79</v>
      </c>
      <c r="B35" s="53" t="s">
        <v>82</v>
      </c>
      <c r="C35" s="57" t="s">
        <v>48</v>
      </c>
      <c r="D35" s="57" t="s">
        <v>48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57">
        <v>0</v>
      </c>
      <c r="L35" s="57">
        <v>0</v>
      </c>
      <c r="M35" s="57">
        <v>0</v>
      </c>
      <c r="N35" s="57">
        <v>0</v>
      </c>
      <c r="O35" s="57">
        <v>0</v>
      </c>
      <c r="P35" s="57">
        <v>0</v>
      </c>
      <c r="Q35" s="57">
        <v>0</v>
      </c>
      <c r="R35" s="57">
        <v>0</v>
      </c>
      <c r="S35" s="57">
        <v>0</v>
      </c>
      <c r="T35" s="57">
        <v>0</v>
      </c>
      <c r="U35" s="57">
        <v>0</v>
      </c>
      <c r="V35" s="57">
        <v>0</v>
      </c>
      <c r="W35" s="57">
        <v>0</v>
      </c>
      <c r="X35" s="57">
        <v>0</v>
      </c>
      <c r="Y35" s="57">
        <v>0</v>
      </c>
      <c r="Z35" s="57">
        <v>0</v>
      </c>
      <c r="AA35" s="57">
        <v>0</v>
      </c>
      <c r="AB35" s="57">
        <v>0</v>
      </c>
    </row>
    <row r="36" spans="1:28" x14ac:dyDescent="0.25">
      <c r="A36" s="51" t="s">
        <v>83</v>
      </c>
      <c r="B36" s="53" t="s">
        <v>84</v>
      </c>
      <c r="C36" s="57">
        <v>572.66099999999994</v>
      </c>
      <c r="D36" s="57">
        <v>110.41800000000001</v>
      </c>
      <c r="E36" s="57">
        <v>119.673</v>
      </c>
      <c r="F36" s="57">
        <v>0</v>
      </c>
      <c r="G36" s="57">
        <v>10.336099999999998</v>
      </c>
      <c r="H36" s="57">
        <v>0</v>
      </c>
      <c r="I36" s="57">
        <v>0</v>
      </c>
      <c r="J36" s="57">
        <v>2.2690700000000001</v>
      </c>
      <c r="K36" s="57">
        <v>0</v>
      </c>
      <c r="L36" s="57">
        <v>129.24299999999999</v>
      </c>
      <c r="M36" s="57">
        <v>12.203000000000003</v>
      </c>
      <c r="N36" s="57">
        <v>0</v>
      </c>
      <c r="O36" s="57">
        <v>0</v>
      </c>
      <c r="P36" s="57">
        <v>0</v>
      </c>
      <c r="Q36" s="57">
        <v>0</v>
      </c>
      <c r="R36" s="57">
        <v>15.774099999999997</v>
      </c>
      <c r="S36" s="57">
        <v>0</v>
      </c>
      <c r="T36" s="57">
        <v>0</v>
      </c>
      <c r="U36" s="57">
        <v>0</v>
      </c>
      <c r="V36" s="57">
        <v>0</v>
      </c>
      <c r="W36" s="57">
        <v>0</v>
      </c>
      <c r="X36" s="57">
        <v>0</v>
      </c>
      <c r="Y36" s="57">
        <v>0</v>
      </c>
      <c r="Z36" s="57">
        <v>0</v>
      </c>
      <c r="AA36" s="57">
        <v>0</v>
      </c>
      <c r="AB36" s="57">
        <v>0</v>
      </c>
    </row>
    <row r="37" spans="1:28" x14ac:dyDescent="0.25">
      <c r="A37" s="51" t="s">
        <v>83</v>
      </c>
      <c r="B37" s="53" t="s">
        <v>85</v>
      </c>
      <c r="C37" s="57" t="s">
        <v>48</v>
      </c>
      <c r="D37" s="57" t="s">
        <v>48</v>
      </c>
      <c r="E37" s="57">
        <v>0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57">
        <v>0</v>
      </c>
      <c r="L37" s="57">
        <v>0</v>
      </c>
      <c r="M37" s="57">
        <v>0</v>
      </c>
      <c r="N37" s="57">
        <v>0</v>
      </c>
      <c r="O37" s="57">
        <v>0</v>
      </c>
      <c r="P37" s="57">
        <v>0</v>
      </c>
      <c r="Q37" s="57">
        <v>0</v>
      </c>
      <c r="R37" s="57">
        <v>0</v>
      </c>
      <c r="S37" s="57">
        <v>0</v>
      </c>
      <c r="T37" s="57">
        <v>0</v>
      </c>
      <c r="U37" s="57">
        <v>0</v>
      </c>
      <c r="V37" s="57">
        <v>0</v>
      </c>
      <c r="W37" s="57">
        <v>0</v>
      </c>
      <c r="X37" s="57">
        <v>0</v>
      </c>
      <c r="Y37" s="57">
        <v>0</v>
      </c>
      <c r="Z37" s="57">
        <v>0</v>
      </c>
      <c r="AA37" s="57">
        <v>0</v>
      </c>
      <c r="AB37" s="57">
        <v>0</v>
      </c>
    </row>
    <row r="38" spans="1:28" x14ac:dyDescent="0.25">
      <c r="A38" s="51" t="s">
        <v>86</v>
      </c>
      <c r="B38" s="53" t="s">
        <v>87</v>
      </c>
      <c r="C38" s="57" t="s">
        <v>48</v>
      </c>
      <c r="D38" s="57" t="s">
        <v>48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57">
        <v>0</v>
      </c>
      <c r="L38" s="57">
        <v>0</v>
      </c>
      <c r="M38" s="57">
        <v>0</v>
      </c>
      <c r="N38" s="57">
        <v>0</v>
      </c>
      <c r="O38" s="57">
        <v>0</v>
      </c>
      <c r="P38" s="57">
        <v>0</v>
      </c>
      <c r="Q38" s="57">
        <v>0</v>
      </c>
      <c r="R38" s="57">
        <v>0</v>
      </c>
      <c r="S38" s="57">
        <v>0</v>
      </c>
      <c r="T38" s="57">
        <v>0</v>
      </c>
      <c r="U38" s="57">
        <v>0</v>
      </c>
      <c r="V38" s="57">
        <v>0</v>
      </c>
      <c r="W38" s="57">
        <v>0</v>
      </c>
      <c r="X38" s="57">
        <v>0</v>
      </c>
      <c r="Y38" s="57">
        <v>0</v>
      </c>
      <c r="Z38" s="57">
        <v>0</v>
      </c>
      <c r="AA38" s="57">
        <v>0</v>
      </c>
      <c r="AB38" s="57">
        <v>0</v>
      </c>
    </row>
    <row r="39" spans="1:28" x14ac:dyDescent="0.25">
      <c r="A39" s="51" t="s">
        <v>88</v>
      </c>
      <c r="B39" s="53" t="s">
        <v>89</v>
      </c>
      <c r="C39" s="57" t="s">
        <v>48</v>
      </c>
      <c r="D39" s="57" t="s">
        <v>48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57">
        <v>0</v>
      </c>
      <c r="L39" s="57">
        <v>0</v>
      </c>
      <c r="M39" s="57">
        <v>0</v>
      </c>
      <c r="N39" s="57">
        <v>0</v>
      </c>
      <c r="O39" s="57">
        <v>0</v>
      </c>
      <c r="P39" s="57">
        <v>0</v>
      </c>
      <c r="Q39" s="57">
        <v>0</v>
      </c>
      <c r="R39" s="57">
        <v>0</v>
      </c>
      <c r="S39" s="57">
        <v>0</v>
      </c>
      <c r="T39" s="57">
        <v>0</v>
      </c>
      <c r="U39" s="57">
        <v>0</v>
      </c>
      <c r="V39" s="57">
        <v>0</v>
      </c>
      <c r="W39" s="57">
        <v>0</v>
      </c>
      <c r="X39" s="57">
        <v>0</v>
      </c>
      <c r="Y39" s="57">
        <v>0</v>
      </c>
      <c r="Z39" s="57">
        <v>0</v>
      </c>
      <c r="AA39" s="57">
        <v>0</v>
      </c>
      <c r="AB39" s="57">
        <v>0</v>
      </c>
    </row>
    <row r="40" spans="1:28" x14ac:dyDescent="0.25">
      <c r="A40" s="51" t="s">
        <v>88</v>
      </c>
      <c r="B40" s="53" t="s">
        <v>90</v>
      </c>
      <c r="C40" s="57" t="s">
        <v>48</v>
      </c>
      <c r="D40" s="57" t="s">
        <v>48</v>
      </c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57">
        <v>0</v>
      </c>
      <c r="L40" s="57">
        <v>0</v>
      </c>
      <c r="M40" s="57">
        <v>0</v>
      </c>
      <c r="N40" s="57">
        <v>0</v>
      </c>
      <c r="O40" s="57">
        <v>0</v>
      </c>
      <c r="P40" s="57">
        <v>0</v>
      </c>
      <c r="Q40" s="57">
        <v>0</v>
      </c>
      <c r="R40" s="57">
        <v>0</v>
      </c>
      <c r="S40" s="57">
        <v>0</v>
      </c>
      <c r="T40" s="57">
        <v>0</v>
      </c>
      <c r="U40" s="57">
        <v>0</v>
      </c>
      <c r="V40" s="57">
        <v>0</v>
      </c>
      <c r="W40" s="57">
        <v>0</v>
      </c>
      <c r="X40" s="57">
        <v>0</v>
      </c>
      <c r="Y40" s="57">
        <v>0</v>
      </c>
      <c r="Z40" s="57">
        <v>0</v>
      </c>
      <c r="AA40" s="57">
        <v>0</v>
      </c>
      <c r="AB40" s="57">
        <v>0</v>
      </c>
    </row>
    <row r="41" spans="1:28" x14ac:dyDescent="0.25">
      <c r="A41" s="51" t="s">
        <v>91</v>
      </c>
      <c r="B41" s="53" t="s">
        <v>92</v>
      </c>
      <c r="C41" s="57" t="s">
        <v>48</v>
      </c>
      <c r="D41" s="57" t="s">
        <v>48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57">
        <v>0</v>
      </c>
      <c r="L41" s="57">
        <v>0</v>
      </c>
      <c r="M41" s="57">
        <v>0</v>
      </c>
      <c r="N41" s="57">
        <v>0</v>
      </c>
      <c r="O41" s="57">
        <v>0</v>
      </c>
      <c r="P41" s="57">
        <v>0</v>
      </c>
      <c r="Q41" s="57">
        <v>0</v>
      </c>
      <c r="R41" s="57">
        <v>0</v>
      </c>
      <c r="S41" s="57">
        <v>0</v>
      </c>
      <c r="T41" s="57">
        <v>0</v>
      </c>
      <c r="U41" s="57">
        <v>0</v>
      </c>
      <c r="V41" s="57">
        <v>0</v>
      </c>
      <c r="W41" s="57">
        <v>0</v>
      </c>
      <c r="X41" s="57">
        <v>0</v>
      </c>
      <c r="Y41" s="57">
        <v>0</v>
      </c>
      <c r="Z41" s="57">
        <v>0</v>
      </c>
      <c r="AA41" s="57">
        <v>0</v>
      </c>
      <c r="AB41" s="57">
        <v>0</v>
      </c>
    </row>
    <row r="42" spans="1:28" x14ac:dyDescent="0.25">
      <c r="A42" s="51" t="s">
        <v>93</v>
      </c>
      <c r="B42" s="53" t="s">
        <v>94</v>
      </c>
      <c r="C42" s="57" t="s">
        <v>48</v>
      </c>
      <c r="D42" s="57" t="s">
        <v>48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57">
        <v>0</v>
      </c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57">
        <v>0</v>
      </c>
      <c r="S42" s="57">
        <v>0</v>
      </c>
      <c r="T42" s="57">
        <v>0</v>
      </c>
      <c r="U42" s="57">
        <v>0</v>
      </c>
      <c r="V42" s="57">
        <v>0</v>
      </c>
      <c r="W42" s="57">
        <v>0</v>
      </c>
      <c r="X42" s="57">
        <v>0</v>
      </c>
      <c r="Y42" s="57">
        <v>0</v>
      </c>
      <c r="Z42" s="57">
        <v>0</v>
      </c>
      <c r="AA42" s="57">
        <v>0</v>
      </c>
      <c r="AB42" s="57">
        <v>0</v>
      </c>
    </row>
    <row r="43" spans="1:28" x14ac:dyDescent="0.25">
      <c r="A43" s="51" t="s">
        <v>93</v>
      </c>
      <c r="B43" s="53" t="s">
        <v>95</v>
      </c>
      <c r="C43" s="57">
        <v>308.75</v>
      </c>
      <c r="D43" s="57">
        <v>82.971000000000004</v>
      </c>
      <c r="E43" s="57">
        <v>0</v>
      </c>
      <c r="F43" s="57">
        <v>0</v>
      </c>
      <c r="G43" s="57">
        <v>0</v>
      </c>
      <c r="H43" s="57">
        <v>0</v>
      </c>
      <c r="I43" s="57">
        <v>9.2616000000000004E-2</v>
      </c>
      <c r="J43" s="57">
        <v>0</v>
      </c>
      <c r="K43" s="57">
        <v>0</v>
      </c>
      <c r="L43" s="57">
        <v>126.262</v>
      </c>
      <c r="M43" s="57">
        <v>6.4857099999999992</v>
      </c>
      <c r="N43" s="57">
        <v>0</v>
      </c>
      <c r="O43" s="57">
        <v>0</v>
      </c>
      <c r="P43" s="57">
        <v>0</v>
      </c>
      <c r="Q43" s="57">
        <v>0</v>
      </c>
      <c r="R43" s="57">
        <v>33.887400000000007</v>
      </c>
      <c r="S43" s="57">
        <v>0</v>
      </c>
      <c r="T43" s="57">
        <v>0</v>
      </c>
      <c r="U43" s="57">
        <v>0</v>
      </c>
      <c r="V43" s="57">
        <v>0</v>
      </c>
      <c r="W43" s="57">
        <v>0</v>
      </c>
      <c r="X43" s="57">
        <v>0</v>
      </c>
      <c r="Y43" s="57">
        <v>0</v>
      </c>
      <c r="Z43" s="57">
        <v>0</v>
      </c>
      <c r="AA43" s="57">
        <v>0</v>
      </c>
      <c r="AB43" s="57">
        <v>20.152399999999997</v>
      </c>
    </row>
    <row r="44" spans="1:28" x14ac:dyDescent="0.25">
      <c r="A44" s="51" t="s">
        <v>96</v>
      </c>
      <c r="B44" s="53" t="s">
        <v>97</v>
      </c>
      <c r="C44" s="57" t="s">
        <v>48</v>
      </c>
      <c r="D44" s="57" t="s">
        <v>48</v>
      </c>
      <c r="E44" s="57">
        <v>0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57">
        <v>0</v>
      </c>
      <c r="L44" s="57">
        <v>0</v>
      </c>
      <c r="M44" s="57">
        <v>0</v>
      </c>
      <c r="N44" s="57">
        <v>0</v>
      </c>
      <c r="O44" s="57">
        <v>0</v>
      </c>
      <c r="P44" s="57">
        <v>0</v>
      </c>
      <c r="Q44" s="57">
        <v>0</v>
      </c>
      <c r="R44" s="57">
        <v>0</v>
      </c>
      <c r="S44" s="57">
        <v>0</v>
      </c>
      <c r="T44" s="57">
        <v>0</v>
      </c>
      <c r="U44" s="57">
        <v>0</v>
      </c>
      <c r="V44" s="57">
        <v>0</v>
      </c>
      <c r="W44" s="57">
        <v>0</v>
      </c>
      <c r="X44" s="57">
        <v>0</v>
      </c>
      <c r="Y44" s="57">
        <v>0</v>
      </c>
      <c r="Z44" s="57">
        <v>0</v>
      </c>
      <c r="AA44" s="57">
        <v>0</v>
      </c>
      <c r="AB44" s="57">
        <v>0</v>
      </c>
    </row>
    <row r="45" spans="1:28" x14ac:dyDescent="0.25">
      <c r="A45" s="51" t="s">
        <v>96</v>
      </c>
      <c r="B45" s="53" t="s">
        <v>98</v>
      </c>
      <c r="C45" s="57" t="s">
        <v>48</v>
      </c>
      <c r="D45" s="57" t="s">
        <v>48</v>
      </c>
      <c r="E45" s="57">
        <v>0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57">
        <v>0</v>
      </c>
      <c r="L45" s="57">
        <v>0</v>
      </c>
      <c r="M45" s="57">
        <v>0</v>
      </c>
      <c r="N45" s="57">
        <v>0</v>
      </c>
      <c r="O45" s="57">
        <v>0</v>
      </c>
      <c r="P45" s="57">
        <v>0</v>
      </c>
      <c r="Q45" s="57">
        <v>0</v>
      </c>
      <c r="R45" s="57">
        <v>0</v>
      </c>
      <c r="S45" s="57">
        <v>0</v>
      </c>
      <c r="T45" s="57">
        <v>0</v>
      </c>
      <c r="U45" s="57">
        <v>0</v>
      </c>
      <c r="V45" s="57">
        <v>0</v>
      </c>
      <c r="W45" s="57">
        <v>0</v>
      </c>
      <c r="X45" s="57">
        <v>0</v>
      </c>
      <c r="Y45" s="57">
        <v>0</v>
      </c>
      <c r="Z45" s="57">
        <v>0</v>
      </c>
      <c r="AA45" s="57">
        <v>0</v>
      </c>
      <c r="AB45" s="57">
        <v>0</v>
      </c>
    </row>
    <row r="46" spans="1:28" x14ac:dyDescent="0.25">
      <c r="A46" s="51" t="s">
        <v>99</v>
      </c>
      <c r="B46" s="53" t="s">
        <v>100</v>
      </c>
      <c r="C46" s="57" t="s">
        <v>48</v>
      </c>
      <c r="D46" s="57" t="s">
        <v>48</v>
      </c>
      <c r="E46" s="57">
        <v>0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57">
        <v>0</v>
      </c>
      <c r="L46" s="57">
        <v>0</v>
      </c>
      <c r="M46" s="57">
        <v>0</v>
      </c>
      <c r="N46" s="57">
        <v>0</v>
      </c>
      <c r="O46" s="57">
        <v>0</v>
      </c>
      <c r="P46" s="57">
        <v>0</v>
      </c>
      <c r="Q46" s="57">
        <v>0</v>
      </c>
      <c r="R46" s="57">
        <v>0</v>
      </c>
      <c r="S46" s="57">
        <v>0</v>
      </c>
      <c r="T46" s="57">
        <v>0</v>
      </c>
      <c r="U46" s="57">
        <v>0</v>
      </c>
      <c r="V46" s="57">
        <v>0</v>
      </c>
      <c r="W46" s="57">
        <v>0</v>
      </c>
      <c r="X46" s="57">
        <v>0</v>
      </c>
      <c r="Y46" s="57">
        <v>0</v>
      </c>
      <c r="Z46" s="57">
        <v>0</v>
      </c>
      <c r="AA46" s="57">
        <v>0</v>
      </c>
      <c r="AB46" s="57">
        <v>0</v>
      </c>
    </row>
    <row r="47" spans="1:28" x14ac:dyDescent="0.25">
      <c r="A47" s="51" t="s">
        <v>99</v>
      </c>
      <c r="B47" s="53" t="s">
        <v>101</v>
      </c>
      <c r="C47" s="57" t="s">
        <v>48</v>
      </c>
      <c r="D47" s="57" t="s">
        <v>48</v>
      </c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57">
        <v>0</v>
      </c>
      <c r="L47" s="57">
        <v>0</v>
      </c>
      <c r="M47" s="57">
        <v>0</v>
      </c>
      <c r="N47" s="57">
        <v>0</v>
      </c>
      <c r="O47" s="57">
        <v>0</v>
      </c>
      <c r="P47" s="57">
        <v>0</v>
      </c>
      <c r="Q47" s="57">
        <v>0</v>
      </c>
      <c r="R47" s="57">
        <v>0</v>
      </c>
      <c r="S47" s="57">
        <v>0</v>
      </c>
      <c r="T47" s="57">
        <v>0</v>
      </c>
      <c r="U47" s="57">
        <v>0</v>
      </c>
      <c r="V47" s="57">
        <v>0</v>
      </c>
      <c r="W47" s="57">
        <v>0</v>
      </c>
      <c r="X47" s="57">
        <v>0</v>
      </c>
      <c r="Y47" s="57">
        <v>0</v>
      </c>
      <c r="Z47" s="57">
        <v>0</v>
      </c>
      <c r="AA47" s="57">
        <v>0</v>
      </c>
      <c r="AB47" s="57">
        <v>0</v>
      </c>
    </row>
    <row r="48" spans="1:28" x14ac:dyDescent="0.25">
      <c r="A48" s="51" t="s">
        <v>99</v>
      </c>
      <c r="B48" s="53" t="s">
        <v>102</v>
      </c>
      <c r="C48" s="57" t="s">
        <v>48</v>
      </c>
      <c r="D48" s="57" t="s">
        <v>48</v>
      </c>
      <c r="E48" s="57">
        <v>0</v>
      </c>
      <c r="F48" s="57">
        <v>0</v>
      </c>
      <c r="G48" s="57">
        <v>0</v>
      </c>
      <c r="H48" s="57">
        <v>0</v>
      </c>
      <c r="I48" s="57">
        <v>0</v>
      </c>
      <c r="J48" s="57">
        <v>0</v>
      </c>
      <c r="K48" s="57">
        <v>0</v>
      </c>
      <c r="L48" s="57">
        <v>0</v>
      </c>
      <c r="M48" s="57">
        <v>0</v>
      </c>
      <c r="N48" s="57">
        <v>0</v>
      </c>
      <c r="O48" s="57">
        <v>0</v>
      </c>
      <c r="P48" s="57">
        <v>0</v>
      </c>
      <c r="Q48" s="57">
        <v>0</v>
      </c>
      <c r="R48" s="57">
        <v>0</v>
      </c>
      <c r="S48" s="57">
        <v>0</v>
      </c>
      <c r="T48" s="57">
        <v>0</v>
      </c>
      <c r="U48" s="57">
        <v>0</v>
      </c>
      <c r="V48" s="57">
        <v>0</v>
      </c>
      <c r="W48" s="57">
        <v>0</v>
      </c>
      <c r="X48" s="57">
        <v>0</v>
      </c>
      <c r="Y48" s="57">
        <v>0</v>
      </c>
      <c r="Z48" s="57">
        <v>0</v>
      </c>
      <c r="AA48" s="57">
        <v>0</v>
      </c>
      <c r="AB48" s="57">
        <v>0</v>
      </c>
    </row>
    <row r="49" spans="1:28" x14ac:dyDescent="0.25">
      <c r="A49" s="51" t="s">
        <v>99</v>
      </c>
      <c r="B49" s="53" t="s">
        <v>103</v>
      </c>
      <c r="C49" s="57" t="s">
        <v>48</v>
      </c>
      <c r="D49" s="57" t="s">
        <v>48</v>
      </c>
      <c r="E49" s="57">
        <v>0</v>
      </c>
      <c r="F49" s="57">
        <v>0</v>
      </c>
      <c r="G49" s="57">
        <v>0</v>
      </c>
      <c r="H49" s="57">
        <v>0</v>
      </c>
      <c r="I49" s="57">
        <v>0</v>
      </c>
      <c r="J49" s="57">
        <v>0</v>
      </c>
      <c r="K49" s="57">
        <v>0</v>
      </c>
      <c r="L49" s="57">
        <v>0</v>
      </c>
      <c r="M49" s="57">
        <v>0</v>
      </c>
      <c r="N49" s="57">
        <v>0</v>
      </c>
      <c r="O49" s="57">
        <v>0</v>
      </c>
      <c r="P49" s="57">
        <v>0</v>
      </c>
      <c r="Q49" s="57">
        <v>0</v>
      </c>
      <c r="R49" s="57">
        <v>0</v>
      </c>
      <c r="S49" s="57">
        <v>0</v>
      </c>
      <c r="T49" s="57">
        <v>0</v>
      </c>
      <c r="U49" s="57">
        <v>0</v>
      </c>
      <c r="V49" s="57">
        <v>0</v>
      </c>
      <c r="W49" s="57">
        <v>0</v>
      </c>
      <c r="X49" s="57">
        <v>0</v>
      </c>
      <c r="Y49" s="57">
        <v>0</v>
      </c>
      <c r="Z49" s="57">
        <v>0</v>
      </c>
      <c r="AA49" s="57">
        <v>0</v>
      </c>
      <c r="AB49" s="57">
        <v>0</v>
      </c>
    </row>
    <row r="50" spans="1:28" x14ac:dyDescent="0.25">
      <c r="A50" s="51" t="s">
        <v>104</v>
      </c>
      <c r="B50" s="53" t="s">
        <v>105</v>
      </c>
      <c r="C50" s="57" t="s">
        <v>48</v>
      </c>
      <c r="D50" s="57" t="s">
        <v>48</v>
      </c>
      <c r="E50" s="57">
        <v>0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57">
        <v>0</v>
      </c>
      <c r="L50" s="57">
        <v>0</v>
      </c>
      <c r="M50" s="57">
        <v>0</v>
      </c>
      <c r="N50" s="57">
        <v>0</v>
      </c>
      <c r="O50" s="57">
        <v>0</v>
      </c>
      <c r="P50" s="57">
        <v>0</v>
      </c>
      <c r="Q50" s="57">
        <v>0</v>
      </c>
      <c r="R50" s="57">
        <v>0</v>
      </c>
      <c r="S50" s="57">
        <v>0</v>
      </c>
      <c r="T50" s="57">
        <v>0</v>
      </c>
      <c r="U50" s="57">
        <v>0</v>
      </c>
      <c r="V50" s="57">
        <v>0</v>
      </c>
      <c r="W50" s="57">
        <v>0</v>
      </c>
      <c r="X50" s="57">
        <v>0</v>
      </c>
      <c r="Y50" s="57">
        <v>0</v>
      </c>
      <c r="Z50" s="57">
        <v>0</v>
      </c>
      <c r="AA50" s="57">
        <v>0</v>
      </c>
      <c r="AB50" s="57">
        <v>0</v>
      </c>
    </row>
    <row r="51" spans="1:28" x14ac:dyDescent="0.25">
      <c r="A51" s="51" t="s">
        <v>104</v>
      </c>
      <c r="B51" s="53" t="s">
        <v>106</v>
      </c>
      <c r="C51" s="57" t="s">
        <v>48</v>
      </c>
      <c r="D51" s="57" t="s">
        <v>48</v>
      </c>
      <c r="E51" s="57">
        <v>0</v>
      </c>
      <c r="F51" s="57">
        <v>0</v>
      </c>
      <c r="G51" s="57">
        <v>0</v>
      </c>
      <c r="H51" s="57">
        <v>0</v>
      </c>
      <c r="I51" s="57">
        <v>0</v>
      </c>
      <c r="J51" s="57">
        <v>0</v>
      </c>
      <c r="K51" s="57">
        <v>0</v>
      </c>
      <c r="L51" s="57">
        <v>0</v>
      </c>
      <c r="M51" s="57">
        <v>0</v>
      </c>
      <c r="N51" s="57">
        <v>0</v>
      </c>
      <c r="O51" s="57">
        <v>0</v>
      </c>
      <c r="P51" s="57">
        <v>0</v>
      </c>
      <c r="Q51" s="57">
        <v>0</v>
      </c>
      <c r="R51" s="57">
        <v>0</v>
      </c>
      <c r="S51" s="57">
        <v>0</v>
      </c>
      <c r="T51" s="57">
        <v>0</v>
      </c>
      <c r="U51" s="57">
        <v>0</v>
      </c>
      <c r="V51" s="57">
        <v>0</v>
      </c>
      <c r="W51" s="57">
        <v>0</v>
      </c>
      <c r="X51" s="57">
        <v>0</v>
      </c>
      <c r="Y51" s="57">
        <v>0</v>
      </c>
      <c r="Z51" s="57">
        <v>0</v>
      </c>
      <c r="AA51" s="57">
        <v>0</v>
      </c>
      <c r="AB51" s="57">
        <v>0</v>
      </c>
    </row>
    <row r="52" spans="1:28" x14ac:dyDescent="0.25">
      <c r="A52" s="51" t="s">
        <v>104</v>
      </c>
      <c r="B52" s="53" t="s">
        <v>107</v>
      </c>
      <c r="C52" s="57" t="s">
        <v>48</v>
      </c>
      <c r="D52" s="57" t="s">
        <v>48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57">
        <v>0</v>
      </c>
      <c r="L52" s="57">
        <v>0</v>
      </c>
      <c r="M52" s="57">
        <v>0</v>
      </c>
      <c r="N52" s="57">
        <v>0</v>
      </c>
      <c r="O52" s="57">
        <v>0</v>
      </c>
      <c r="P52" s="57">
        <v>0</v>
      </c>
      <c r="Q52" s="57">
        <v>0</v>
      </c>
      <c r="R52" s="57">
        <v>0</v>
      </c>
      <c r="S52" s="57">
        <v>0</v>
      </c>
      <c r="T52" s="57">
        <v>0</v>
      </c>
      <c r="U52" s="57">
        <v>0</v>
      </c>
      <c r="V52" s="57">
        <v>0</v>
      </c>
      <c r="W52" s="57">
        <v>0</v>
      </c>
      <c r="X52" s="57">
        <v>0</v>
      </c>
      <c r="Y52" s="57">
        <v>0</v>
      </c>
      <c r="Z52" s="57">
        <v>0</v>
      </c>
      <c r="AA52" s="57">
        <v>0</v>
      </c>
      <c r="AB52" s="57">
        <v>0</v>
      </c>
    </row>
    <row r="53" spans="1:28" x14ac:dyDescent="0.25">
      <c r="A53" s="51" t="s">
        <v>104</v>
      </c>
      <c r="B53" s="53" t="s">
        <v>108</v>
      </c>
      <c r="C53" s="57" t="s">
        <v>48</v>
      </c>
      <c r="D53" s="57" t="s">
        <v>48</v>
      </c>
      <c r="E53" s="57">
        <v>0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57">
        <v>0</v>
      </c>
      <c r="L53" s="57">
        <v>0</v>
      </c>
      <c r="M53" s="57">
        <v>0</v>
      </c>
      <c r="N53" s="57">
        <v>0</v>
      </c>
      <c r="O53" s="57">
        <v>0</v>
      </c>
      <c r="P53" s="57">
        <v>0</v>
      </c>
      <c r="Q53" s="57">
        <v>0</v>
      </c>
      <c r="R53" s="57">
        <v>0</v>
      </c>
      <c r="S53" s="57">
        <v>0</v>
      </c>
      <c r="T53" s="57">
        <v>0</v>
      </c>
      <c r="U53" s="57">
        <v>0</v>
      </c>
      <c r="V53" s="57">
        <v>0</v>
      </c>
      <c r="W53" s="57">
        <v>0</v>
      </c>
      <c r="X53" s="57">
        <v>0</v>
      </c>
      <c r="Y53" s="57">
        <v>0</v>
      </c>
      <c r="Z53" s="57">
        <v>0</v>
      </c>
      <c r="AA53" s="57">
        <v>0</v>
      </c>
      <c r="AB53" s="57">
        <v>0</v>
      </c>
    </row>
    <row r="54" spans="1:28" x14ac:dyDescent="0.25">
      <c r="A54" s="51" t="s">
        <v>104</v>
      </c>
      <c r="B54" s="53" t="s">
        <v>109</v>
      </c>
      <c r="C54" s="57" t="s">
        <v>48</v>
      </c>
      <c r="D54" s="57" t="s">
        <v>48</v>
      </c>
      <c r="E54" s="57">
        <v>0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57">
        <v>0</v>
      </c>
      <c r="L54" s="57">
        <v>0</v>
      </c>
      <c r="M54" s="57">
        <v>0</v>
      </c>
      <c r="N54" s="57">
        <v>0</v>
      </c>
      <c r="O54" s="57">
        <v>0</v>
      </c>
      <c r="P54" s="57">
        <v>0</v>
      </c>
      <c r="Q54" s="57">
        <v>0</v>
      </c>
      <c r="R54" s="57">
        <v>0</v>
      </c>
      <c r="S54" s="57">
        <v>0</v>
      </c>
      <c r="T54" s="57">
        <v>0</v>
      </c>
      <c r="U54" s="57">
        <v>0</v>
      </c>
      <c r="V54" s="57">
        <v>0</v>
      </c>
      <c r="W54" s="57">
        <v>0</v>
      </c>
      <c r="X54" s="57">
        <v>0</v>
      </c>
      <c r="Y54" s="57">
        <v>0</v>
      </c>
      <c r="Z54" s="57">
        <v>0</v>
      </c>
      <c r="AA54" s="57">
        <v>0</v>
      </c>
      <c r="AB54" s="57">
        <v>0</v>
      </c>
    </row>
    <row r="55" spans="1:28" x14ac:dyDescent="0.25">
      <c r="A55" s="51" t="s">
        <v>104</v>
      </c>
      <c r="B55" s="53" t="s">
        <v>110</v>
      </c>
      <c r="C55" s="57" t="s">
        <v>48</v>
      </c>
      <c r="D55" s="57" t="s">
        <v>48</v>
      </c>
      <c r="E55" s="57">
        <v>0</v>
      </c>
      <c r="F55" s="57">
        <v>0</v>
      </c>
      <c r="G55" s="57">
        <v>0</v>
      </c>
      <c r="H55" s="57">
        <v>0</v>
      </c>
      <c r="I55" s="57">
        <v>0</v>
      </c>
      <c r="J55" s="57">
        <v>0</v>
      </c>
      <c r="K55" s="57">
        <v>0</v>
      </c>
      <c r="L55" s="57">
        <v>0</v>
      </c>
      <c r="M55" s="57">
        <v>0</v>
      </c>
      <c r="N55" s="57">
        <v>0</v>
      </c>
      <c r="O55" s="57">
        <v>0</v>
      </c>
      <c r="P55" s="57">
        <v>0</v>
      </c>
      <c r="Q55" s="57">
        <v>0</v>
      </c>
      <c r="R55" s="57">
        <v>0</v>
      </c>
      <c r="S55" s="57">
        <v>0</v>
      </c>
      <c r="T55" s="57">
        <v>0</v>
      </c>
      <c r="U55" s="57">
        <v>0</v>
      </c>
      <c r="V55" s="57">
        <v>0</v>
      </c>
      <c r="W55" s="57">
        <v>0</v>
      </c>
      <c r="X55" s="57">
        <v>0</v>
      </c>
      <c r="Y55" s="57">
        <v>0</v>
      </c>
      <c r="Z55" s="57">
        <v>0</v>
      </c>
      <c r="AA55" s="57">
        <v>0</v>
      </c>
      <c r="AB55" s="57">
        <v>0</v>
      </c>
    </row>
    <row r="56" spans="1:28" x14ac:dyDescent="0.25">
      <c r="A56" s="51" t="s">
        <v>104</v>
      </c>
      <c r="B56" s="53" t="s">
        <v>111</v>
      </c>
      <c r="C56" s="57">
        <v>576.05399999999997</v>
      </c>
      <c r="D56" s="57">
        <v>151.09200000000001</v>
      </c>
      <c r="E56" s="57">
        <v>0</v>
      </c>
      <c r="F56" s="57">
        <v>0</v>
      </c>
      <c r="G56" s="57">
        <v>40.601300000000002</v>
      </c>
      <c r="H56" s="57">
        <v>0</v>
      </c>
      <c r="I56" s="57">
        <v>0</v>
      </c>
      <c r="J56" s="57">
        <v>0</v>
      </c>
      <c r="K56" s="57">
        <v>11.790800000000001</v>
      </c>
      <c r="L56" s="57">
        <v>77.141999999999996</v>
      </c>
      <c r="M56" s="57">
        <v>13.773399999999999</v>
      </c>
      <c r="N56" s="57">
        <v>0</v>
      </c>
      <c r="O56" s="57">
        <v>53.187700000000007</v>
      </c>
      <c r="P56" s="57">
        <v>0</v>
      </c>
      <c r="Q56" s="57">
        <v>64.962100000000007</v>
      </c>
      <c r="R56" s="57">
        <v>69.022000000000006</v>
      </c>
      <c r="S56" s="57">
        <v>2.2007300000000001</v>
      </c>
      <c r="T56" s="57">
        <v>0</v>
      </c>
      <c r="U56" s="57">
        <v>30.653999999999996</v>
      </c>
      <c r="V56" s="57">
        <v>0</v>
      </c>
      <c r="W56" s="57">
        <v>0</v>
      </c>
      <c r="X56" s="57">
        <v>0</v>
      </c>
      <c r="Y56" s="57">
        <v>9.1264000000000003</v>
      </c>
      <c r="Z56" s="57">
        <v>0</v>
      </c>
      <c r="AA56" s="57">
        <v>0</v>
      </c>
      <c r="AB56" s="57">
        <v>0</v>
      </c>
    </row>
    <row r="57" spans="1:28" x14ac:dyDescent="0.25">
      <c r="A57" s="51" t="s">
        <v>104</v>
      </c>
      <c r="B57" s="53" t="s">
        <v>112</v>
      </c>
      <c r="C57" s="57" t="s">
        <v>48</v>
      </c>
      <c r="D57" s="57" t="s">
        <v>48</v>
      </c>
      <c r="E57" s="57">
        <v>0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57">
        <v>0</v>
      </c>
      <c r="L57" s="57">
        <v>0</v>
      </c>
      <c r="M57" s="57">
        <v>0</v>
      </c>
      <c r="N57" s="57">
        <v>0</v>
      </c>
      <c r="O57" s="57">
        <v>0</v>
      </c>
      <c r="P57" s="57">
        <v>0</v>
      </c>
      <c r="Q57" s="57">
        <v>0</v>
      </c>
      <c r="R57" s="57">
        <v>0</v>
      </c>
      <c r="S57" s="57">
        <v>0</v>
      </c>
      <c r="T57" s="57">
        <v>0</v>
      </c>
      <c r="U57" s="57">
        <v>0</v>
      </c>
      <c r="V57" s="57">
        <v>0</v>
      </c>
      <c r="W57" s="57">
        <v>0</v>
      </c>
      <c r="X57" s="57">
        <v>0</v>
      </c>
      <c r="Y57" s="57">
        <v>0</v>
      </c>
      <c r="Z57" s="57">
        <v>0</v>
      </c>
      <c r="AA57" s="57">
        <v>0</v>
      </c>
      <c r="AB57" s="57">
        <v>0</v>
      </c>
    </row>
    <row r="58" spans="1:28" x14ac:dyDescent="0.25">
      <c r="A58" s="51" t="s">
        <v>104</v>
      </c>
      <c r="B58" s="53" t="s">
        <v>113</v>
      </c>
      <c r="C58" s="57" t="s">
        <v>48</v>
      </c>
      <c r="D58" s="57" t="s">
        <v>48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57">
        <v>0</v>
      </c>
      <c r="L58" s="57">
        <v>0</v>
      </c>
      <c r="M58" s="57">
        <v>0</v>
      </c>
      <c r="N58" s="57">
        <v>0</v>
      </c>
      <c r="O58" s="57">
        <v>0</v>
      </c>
      <c r="P58" s="57">
        <v>0</v>
      </c>
      <c r="Q58" s="57">
        <v>0</v>
      </c>
      <c r="R58" s="57">
        <v>0</v>
      </c>
      <c r="S58" s="57">
        <v>0</v>
      </c>
      <c r="T58" s="57">
        <v>0</v>
      </c>
      <c r="U58" s="57">
        <v>0</v>
      </c>
      <c r="V58" s="57">
        <v>0</v>
      </c>
      <c r="W58" s="57">
        <v>0</v>
      </c>
      <c r="X58" s="57">
        <v>0</v>
      </c>
      <c r="Y58" s="57">
        <v>0</v>
      </c>
      <c r="Z58" s="57">
        <v>0</v>
      </c>
      <c r="AA58" s="57">
        <v>0</v>
      </c>
      <c r="AB58" s="57">
        <v>0</v>
      </c>
    </row>
    <row r="59" spans="1:28" x14ac:dyDescent="0.25">
      <c r="A59" s="51" t="s">
        <v>104</v>
      </c>
      <c r="B59" s="53" t="s">
        <v>114</v>
      </c>
      <c r="C59" s="57">
        <v>1995</v>
      </c>
      <c r="D59" s="57" t="s">
        <v>48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57">
        <v>0</v>
      </c>
      <c r="L59" s="57">
        <v>0</v>
      </c>
      <c r="M59" s="57">
        <v>0</v>
      </c>
      <c r="N59" s="57">
        <v>0</v>
      </c>
      <c r="O59" s="57">
        <v>0</v>
      </c>
      <c r="P59" s="57">
        <v>0</v>
      </c>
      <c r="Q59" s="57">
        <v>0</v>
      </c>
      <c r="R59" s="57">
        <v>0</v>
      </c>
      <c r="S59" s="57">
        <v>0</v>
      </c>
      <c r="T59" s="57">
        <v>0</v>
      </c>
      <c r="U59" s="57">
        <v>0</v>
      </c>
      <c r="V59" s="57">
        <v>0</v>
      </c>
      <c r="W59" s="57">
        <v>0</v>
      </c>
      <c r="X59" s="57">
        <v>0</v>
      </c>
      <c r="Y59" s="57">
        <v>0</v>
      </c>
      <c r="Z59" s="57">
        <v>0</v>
      </c>
      <c r="AA59" s="57">
        <v>0</v>
      </c>
      <c r="AB59" s="57">
        <v>0</v>
      </c>
    </row>
    <row r="60" spans="1:28" x14ac:dyDescent="0.25">
      <c r="A60" s="51" t="s">
        <v>104</v>
      </c>
      <c r="B60" s="53" t="s">
        <v>115</v>
      </c>
      <c r="C60" s="57" t="s">
        <v>48</v>
      </c>
      <c r="D60" s="57" t="s">
        <v>48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57">
        <v>0</v>
      </c>
      <c r="L60" s="57">
        <v>0</v>
      </c>
      <c r="M60" s="57">
        <v>0</v>
      </c>
      <c r="N60" s="57">
        <v>0</v>
      </c>
      <c r="O60" s="57">
        <v>0</v>
      </c>
      <c r="P60" s="57">
        <v>0</v>
      </c>
      <c r="Q60" s="57">
        <v>0</v>
      </c>
      <c r="R60" s="57">
        <v>0</v>
      </c>
      <c r="S60" s="57">
        <v>0</v>
      </c>
      <c r="T60" s="57">
        <v>0</v>
      </c>
      <c r="U60" s="57">
        <v>0</v>
      </c>
      <c r="V60" s="57">
        <v>0</v>
      </c>
      <c r="W60" s="57">
        <v>0</v>
      </c>
      <c r="X60" s="57">
        <v>0</v>
      </c>
      <c r="Y60" s="57">
        <v>0</v>
      </c>
      <c r="Z60" s="57">
        <v>0</v>
      </c>
      <c r="AA60" s="57">
        <v>0</v>
      </c>
      <c r="AB60" s="57">
        <v>0</v>
      </c>
    </row>
    <row r="61" spans="1:28" x14ac:dyDescent="0.25">
      <c r="A61" s="51" t="s">
        <v>104</v>
      </c>
      <c r="B61" s="53" t="s">
        <v>116</v>
      </c>
      <c r="C61" s="57" t="s">
        <v>48</v>
      </c>
      <c r="D61" s="57" t="s">
        <v>48</v>
      </c>
      <c r="E61" s="57">
        <v>0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57">
        <v>0</v>
      </c>
      <c r="L61" s="57">
        <v>0</v>
      </c>
      <c r="M61" s="57">
        <v>0</v>
      </c>
      <c r="N61" s="57">
        <v>0</v>
      </c>
      <c r="O61" s="57">
        <v>0</v>
      </c>
      <c r="P61" s="57">
        <v>0</v>
      </c>
      <c r="Q61" s="57">
        <v>0</v>
      </c>
      <c r="R61" s="57">
        <v>0</v>
      </c>
      <c r="S61" s="57">
        <v>0</v>
      </c>
      <c r="T61" s="57">
        <v>0</v>
      </c>
      <c r="U61" s="57">
        <v>0</v>
      </c>
      <c r="V61" s="57">
        <v>0</v>
      </c>
      <c r="W61" s="57">
        <v>0</v>
      </c>
      <c r="X61" s="57">
        <v>0</v>
      </c>
      <c r="Y61" s="57">
        <v>0</v>
      </c>
      <c r="Z61" s="57">
        <v>0</v>
      </c>
      <c r="AA61" s="57">
        <v>0</v>
      </c>
      <c r="AB61" s="57">
        <v>0</v>
      </c>
    </row>
    <row r="62" spans="1:28" x14ac:dyDescent="0.25">
      <c r="A62" s="51" t="s">
        <v>104</v>
      </c>
      <c r="B62" s="53" t="s">
        <v>117</v>
      </c>
      <c r="C62" s="57">
        <v>750.8</v>
      </c>
      <c r="D62" s="57">
        <v>263</v>
      </c>
      <c r="E62" s="57">
        <v>461.28399999999993</v>
      </c>
      <c r="F62" s="57">
        <v>0</v>
      </c>
      <c r="G62" s="57">
        <v>0</v>
      </c>
      <c r="H62" s="57">
        <v>0</v>
      </c>
      <c r="I62" s="57">
        <v>8.4599999999999991</v>
      </c>
      <c r="J62" s="57">
        <v>0</v>
      </c>
      <c r="K62" s="57">
        <v>0</v>
      </c>
      <c r="L62" s="57">
        <v>45.384499999999996</v>
      </c>
      <c r="M62" s="57">
        <v>36.170299999999997</v>
      </c>
      <c r="N62" s="57">
        <v>0</v>
      </c>
      <c r="O62" s="57">
        <v>45.145899999999997</v>
      </c>
      <c r="P62" s="57">
        <v>0</v>
      </c>
      <c r="Q62" s="57">
        <v>0</v>
      </c>
      <c r="R62" s="57">
        <v>0</v>
      </c>
      <c r="S62" s="57">
        <v>29.332100000000004</v>
      </c>
      <c r="T62" s="57">
        <v>0</v>
      </c>
      <c r="U62" s="57">
        <v>0</v>
      </c>
      <c r="V62" s="57">
        <v>0</v>
      </c>
      <c r="W62" s="57">
        <v>0</v>
      </c>
      <c r="X62" s="57">
        <v>0</v>
      </c>
      <c r="Y62" s="57">
        <v>0</v>
      </c>
      <c r="Z62" s="57">
        <v>0</v>
      </c>
      <c r="AA62" s="57">
        <v>0</v>
      </c>
      <c r="AB62" s="57">
        <v>0</v>
      </c>
    </row>
    <row r="63" spans="1:28" x14ac:dyDescent="0.25">
      <c r="A63" s="51" t="s">
        <v>104</v>
      </c>
      <c r="B63" s="53" t="s">
        <v>118</v>
      </c>
      <c r="C63" s="57" t="s">
        <v>48</v>
      </c>
      <c r="D63" s="57" t="s">
        <v>48</v>
      </c>
      <c r="E63" s="57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57">
        <v>0</v>
      </c>
      <c r="L63" s="57">
        <v>0</v>
      </c>
      <c r="M63" s="57">
        <v>0</v>
      </c>
      <c r="N63" s="57">
        <v>0</v>
      </c>
      <c r="O63" s="57">
        <v>0</v>
      </c>
      <c r="P63" s="57">
        <v>0</v>
      </c>
      <c r="Q63" s="57">
        <v>0</v>
      </c>
      <c r="R63" s="57">
        <v>0</v>
      </c>
      <c r="S63" s="57">
        <v>0</v>
      </c>
      <c r="T63" s="57">
        <v>0</v>
      </c>
      <c r="U63" s="57">
        <v>0</v>
      </c>
      <c r="V63" s="57">
        <v>0</v>
      </c>
      <c r="W63" s="57">
        <v>0</v>
      </c>
      <c r="X63" s="57">
        <v>0</v>
      </c>
      <c r="Y63" s="57">
        <v>0</v>
      </c>
      <c r="Z63" s="57">
        <v>0</v>
      </c>
      <c r="AA63" s="57">
        <v>0</v>
      </c>
      <c r="AB63" s="57">
        <v>0</v>
      </c>
    </row>
    <row r="64" spans="1:28" x14ac:dyDescent="0.25">
      <c r="A64" s="51" t="s">
        <v>104</v>
      </c>
      <c r="B64" s="53" t="s">
        <v>119</v>
      </c>
      <c r="C64" s="57" t="s">
        <v>48</v>
      </c>
      <c r="D64" s="57" t="s">
        <v>48</v>
      </c>
      <c r="E64" s="57">
        <v>0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57">
        <v>0</v>
      </c>
      <c r="L64" s="57">
        <v>0</v>
      </c>
      <c r="M64" s="57">
        <v>0</v>
      </c>
      <c r="N64" s="57">
        <v>0</v>
      </c>
      <c r="O64" s="57">
        <v>0</v>
      </c>
      <c r="P64" s="57">
        <v>0</v>
      </c>
      <c r="Q64" s="57">
        <v>0</v>
      </c>
      <c r="R64" s="57">
        <v>0</v>
      </c>
      <c r="S64" s="57">
        <v>0</v>
      </c>
      <c r="T64" s="57">
        <v>0</v>
      </c>
      <c r="U64" s="57">
        <v>0</v>
      </c>
      <c r="V64" s="57">
        <v>0</v>
      </c>
      <c r="W64" s="57">
        <v>0</v>
      </c>
      <c r="X64" s="57">
        <v>0</v>
      </c>
      <c r="Y64" s="57">
        <v>0</v>
      </c>
      <c r="Z64" s="57">
        <v>0</v>
      </c>
      <c r="AA64" s="57">
        <v>0</v>
      </c>
      <c r="AB64" s="57">
        <v>0</v>
      </c>
    </row>
    <row r="65" spans="1:28" x14ac:dyDescent="0.25">
      <c r="A65" s="51" t="s">
        <v>104</v>
      </c>
      <c r="B65" s="53" t="s">
        <v>120</v>
      </c>
      <c r="C65" s="57" t="s">
        <v>48</v>
      </c>
      <c r="D65" s="57" t="s">
        <v>48</v>
      </c>
      <c r="E65" s="57">
        <v>0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57">
        <v>0</v>
      </c>
      <c r="L65" s="57">
        <v>0</v>
      </c>
      <c r="M65" s="57">
        <v>0</v>
      </c>
      <c r="N65" s="57">
        <v>0</v>
      </c>
      <c r="O65" s="57">
        <v>0</v>
      </c>
      <c r="P65" s="57">
        <v>0</v>
      </c>
      <c r="Q65" s="57">
        <v>0</v>
      </c>
      <c r="R65" s="57">
        <v>0</v>
      </c>
      <c r="S65" s="57">
        <v>0</v>
      </c>
      <c r="T65" s="57">
        <v>0</v>
      </c>
      <c r="U65" s="57">
        <v>0</v>
      </c>
      <c r="V65" s="57">
        <v>0</v>
      </c>
      <c r="W65" s="57">
        <v>0</v>
      </c>
      <c r="X65" s="57">
        <v>0</v>
      </c>
      <c r="Y65" s="57">
        <v>0</v>
      </c>
      <c r="Z65" s="57">
        <v>0</v>
      </c>
      <c r="AA65" s="57">
        <v>0</v>
      </c>
      <c r="AB65" s="57">
        <v>0</v>
      </c>
    </row>
    <row r="66" spans="1:28" x14ac:dyDescent="0.25">
      <c r="A66" s="51" t="s">
        <v>104</v>
      </c>
      <c r="B66" s="53" t="s">
        <v>121</v>
      </c>
      <c r="C66" s="57" t="s">
        <v>48</v>
      </c>
      <c r="D66" s="57" t="s">
        <v>48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57">
        <v>0</v>
      </c>
      <c r="L66" s="57">
        <v>0</v>
      </c>
      <c r="M66" s="57">
        <v>0</v>
      </c>
      <c r="N66" s="57">
        <v>0</v>
      </c>
      <c r="O66" s="57">
        <v>0</v>
      </c>
      <c r="P66" s="57">
        <v>0</v>
      </c>
      <c r="Q66" s="57">
        <v>0</v>
      </c>
      <c r="R66" s="57">
        <v>0</v>
      </c>
      <c r="S66" s="57">
        <v>0</v>
      </c>
      <c r="T66" s="57">
        <v>0</v>
      </c>
      <c r="U66" s="57">
        <v>0</v>
      </c>
      <c r="V66" s="57">
        <v>0</v>
      </c>
      <c r="W66" s="57">
        <v>0</v>
      </c>
      <c r="X66" s="57">
        <v>0</v>
      </c>
      <c r="Y66" s="57">
        <v>0</v>
      </c>
      <c r="Z66" s="57">
        <v>0</v>
      </c>
      <c r="AA66" s="57">
        <v>0</v>
      </c>
      <c r="AB66" s="57">
        <v>0</v>
      </c>
    </row>
    <row r="67" spans="1:28" x14ac:dyDescent="0.25">
      <c r="A67" s="51" t="s">
        <v>104</v>
      </c>
      <c r="B67" s="53" t="s">
        <v>122</v>
      </c>
      <c r="C67" s="57" t="s">
        <v>48</v>
      </c>
      <c r="D67" s="57" t="s">
        <v>48</v>
      </c>
      <c r="E67" s="57">
        <v>0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57">
        <v>0</v>
      </c>
      <c r="L67" s="57">
        <v>0</v>
      </c>
      <c r="M67" s="57">
        <v>0</v>
      </c>
      <c r="N67" s="57">
        <v>0</v>
      </c>
      <c r="O67" s="57">
        <v>0</v>
      </c>
      <c r="P67" s="57">
        <v>0</v>
      </c>
      <c r="Q67" s="57">
        <v>0</v>
      </c>
      <c r="R67" s="57">
        <v>0</v>
      </c>
      <c r="S67" s="57">
        <v>0</v>
      </c>
      <c r="T67" s="57">
        <v>0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 s="57">
        <v>0</v>
      </c>
      <c r="AA67" s="57">
        <v>0</v>
      </c>
      <c r="AB67" s="57">
        <v>0</v>
      </c>
    </row>
    <row r="68" spans="1:28" x14ac:dyDescent="0.25">
      <c r="A68" s="51" t="s">
        <v>104</v>
      </c>
      <c r="B68" s="53" t="s">
        <v>123</v>
      </c>
      <c r="C68" s="57" t="s">
        <v>48</v>
      </c>
      <c r="D68" s="57" t="s">
        <v>48</v>
      </c>
      <c r="E68" s="57">
        <v>0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57">
        <v>0</v>
      </c>
      <c r="L68" s="57">
        <v>0</v>
      </c>
      <c r="M68" s="57">
        <v>0</v>
      </c>
      <c r="N68" s="57">
        <v>0</v>
      </c>
      <c r="O68" s="57">
        <v>0</v>
      </c>
      <c r="P68" s="57">
        <v>0</v>
      </c>
      <c r="Q68" s="57">
        <v>0</v>
      </c>
      <c r="R68" s="57">
        <v>0</v>
      </c>
      <c r="S68" s="57">
        <v>0</v>
      </c>
      <c r="T68" s="57">
        <v>0</v>
      </c>
      <c r="U68" s="57">
        <v>0</v>
      </c>
      <c r="V68" s="57">
        <v>0</v>
      </c>
      <c r="W68" s="57">
        <v>0</v>
      </c>
      <c r="X68" s="57">
        <v>0</v>
      </c>
      <c r="Y68" s="57">
        <v>0</v>
      </c>
      <c r="Z68" s="57">
        <v>0</v>
      </c>
      <c r="AA68" s="57">
        <v>0</v>
      </c>
      <c r="AB68" s="57">
        <v>0</v>
      </c>
    </row>
    <row r="69" spans="1:28" x14ac:dyDescent="0.25">
      <c r="A69" s="51" t="s">
        <v>104</v>
      </c>
      <c r="B69" s="53" t="s">
        <v>124</v>
      </c>
      <c r="C69" s="57" t="s">
        <v>48</v>
      </c>
      <c r="D69" s="57" t="s">
        <v>48</v>
      </c>
      <c r="E69" s="57">
        <v>0</v>
      </c>
      <c r="F69" s="57">
        <v>0</v>
      </c>
      <c r="G69" s="57">
        <v>0</v>
      </c>
      <c r="H69" s="57">
        <v>0</v>
      </c>
      <c r="I69" s="57">
        <v>0</v>
      </c>
      <c r="J69" s="57">
        <v>0</v>
      </c>
      <c r="K69" s="57">
        <v>0</v>
      </c>
      <c r="L69" s="57">
        <v>0</v>
      </c>
      <c r="M69" s="57">
        <v>0</v>
      </c>
      <c r="N69" s="57">
        <v>0</v>
      </c>
      <c r="O69" s="57">
        <v>0</v>
      </c>
      <c r="P69" s="57">
        <v>0</v>
      </c>
      <c r="Q69" s="57">
        <v>0</v>
      </c>
      <c r="R69" s="57">
        <v>0</v>
      </c>
      <c r="S69" s="57">
        <v>0</v>
      </c>
      <c r="T69" s="57">
        <v>0</v>
      </c>
      <c r="U69" s="57">
        <v>0</v>
      </c>
      <c r="V69" s="57">
        <v>0</v>
      </c>
      <c r="W69" s="57">
        <v>0</v>
      </c>
      <c r="X69" s="57">
        <v>0</v>
      </c>
      <c r="Y69" s="57">
        <v>0</v>
      </c>
      <c r="Z69" s="57">
        <v>0</v>
      </c>
      <c r="AA69" s="57">
        <v>0</v>
      </c>
      <c r="AB69" s="57">
        <v>0</v>
      </c>
    </row>
    <row r="70" spans="1:28" x14ac:dyDescent="0.25">
      <c r="A70" s="51" t="s">
        <v>104</v>
      </c>
      <c r="B70" s="53" t="s">
        <v>125</v>
      </c>
      <c r="C70" s="57" t="s">
        <v>48</v>
      </c>
      <c r="D70" s="57" t="s">
        <v>48</v>
      </c>
      <c r="E70" s="57">
        <v>0</v>
      </c>
      <c r="F70" s="57">
        <v>0</v>
      </c>
      <c r="G70" s="57">
        <v>0</v>
      </c>
      <c r="H70" s="57">
        <v>0</v>
      </c>
      <c r="I70" s="57">
        <v>0</v>
      </c>
      <c r="J70" s="57">
        <v>0</v>
      </c>
      <c r="K70" s="57">
        <v>0</v>
      </c>
      <c r="L70" s="57">
        <v>0</v>
      </c>
      <c r="M70" s="57">
        <v>0</v>
      </c>
      <c r="N70" s="57">
        <v>0</v>
      </c>
      <c r="O70" s="57">
        <v>0</v>
      </c>
      <c r="P70" s="57">
        <v>0</v>
      </c>
      <c r="Q70" s="57">
        <v>0</v>
      </c>
      <c r="R70" s="57">
        <v>0</v>
      </c>
      <c r="S70" s="57">
        <v>0</v>
      </c>
      <c r="T70" s="57">
        <v>0</v>
      </c>
      <c r="U70" s="57">
        <v>0</v>
      </c>
      <c r="V70" s="57">
        <v>0</v>
      </c>
      <c r="W70" s="57">
        <v>0</v>
      </c>
      <c r="X70" s="57">
        <v>0</v>
      </c>
      <c r="Y70" s="57">
        <v>0</v>
      </c>
      <c r="Z70" s="57">
        <v>0</v>
      </c>
      <c r="AA70" s="57">
        <v>0</v>
      </c>
      <c r="AB70" s="57">
        <v>0</v>
      </c>
    </row>
    <row r="71" spans="1:28" x14ac:dyDescent="0.25">
      <c r="A71" s="51" t="s">
        <v>104</v>
      </c>
      <c r="B71" s="53" t="s">
        <v>126</v>
      </c>
      <c r="C71" s="57" t="s">
        <v>48</v>
      </c>
      <c r="D71" s="57" t="s">
        <v>48</v>
      </c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  <c r="L71" s="57">
        <v>0</v>
      </c>
      <c r="M71" s="57">
        <v>0</v>
      </c>
      <c r="N71" s="57">
        <v>0</v>
      </c>
      <c r="O71" s="57">
        <v>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  <c r="U71" s="57">
        <v>0</v>
      </c>
      <c r="V71" s="57">
        <v>0</v>
      </c>
      <c r="W71" s="57">
        <v>0</v>
      </c>
      <c r="X71" s="57">
        <v>0</v>
      </c>
      <c r="Y71" s="57">
        <v>0</v>
      </c>
      <c r="Z71" s="57">
        <v>0</v>
      </c>
      <c r="AA71" s="57">
        <v>0</v>
      </c>
      <c r="AB71" s="57">
        <v>0</v>
      </c>
    </row>
    <row r="72" spans="1:28" x14ac:dyDescent="0.25">
      <c r="A72" s="51" t="s">
        <v>104</v>
      </c>
      <c r="B72" s="53" t="s">
        <v>127</v>
      </c>
      <c r="C72" s="57" t="s">
        <v>48</v>
      </c>
      <c r="D72" s="57" t="s">
        <v>48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7">
        <v>0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  <c r="U72" s="57">
        <v>0</v>
      </c>
      <c r="V72" s="57">
        <v>0</v>
      </c>
      <c r="W72" s="57">
        <v>0</v>
      </c>
      <c r="X72" s="57">
        <v>0</v>
      </c>
      <c r="Y72" s="57">
        <v>0</v>
      </c>
      <c r="Z72" s="57">
        <v>0</v>
      </c>
      <c r="AA72" s="57">
        <v>0</v>
      </c>
      <c r="AB72" s="57">
        <v>0</v>
      </c>
    </row>
    <row r="73" spans="1:28" x14ac:dyDescent="0.25">
      <c r="A73" s="51" t="s">
        <v>128</v>
      </c>
      <c r="B73" s="53" t="s">
        <v>129</v>
      </c>
      <c r="C73" s="57" t="s">
        <v>48</v>
      </c>
      <c r="D73" s="57" t="s">
        <v>48</v>
      </c>
      <c r="E73" s="57">
        <v>0</v>
      </c>
      <c r="F73" s="57">
        <v>0</v>
      </c>
      <c r="G73" s="57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0</v>
      </c>
      <c r="P73" s="57">
        <v>0</v>
      </c>
      <c r="Q73" s="57">
        <v>0</v>
      </c>
      <c r="R73" s="57">
        <v>0</v>
      </c>
      <c r="S73" s="57">
        <v>0</v>
      </c>
      <c r="T73" s="57">
        <v>0</v>
      </c>
      <c r="U73" s="57">
        <v>0</v>
      </c>
      <c r="V73" s="57">
        <v>0</v>
      </c>
      <c r="W73" s="57">
        <v>0</v>
      </c>
      <c r="X73" s="57">
        <v>0</v>
      </c>
      <c r="Y73" s="57">
        <v>0</v>
      </c>
      <c r="Z73" s="57">
        <v>0</v>
      </c>
      <c r="AA73" s="57">
        <v>0</v>
      </c>
      <c r="AB73" s="57">
        <v>0</v>
      </c>
    </row>
    <row r="74" spans="1:28" x14ac:dyDescent="0.25">
      <c r="A74" s="51" t="s">
        <v>130</v>
      </c>
      <c r="B74" s="53" t="s">
        <v>131</v>
      </c>
      <c r="C74" s="57">
        <v>98.590999999999994</v>
      </c>
      <c r="D74" s="57">
        <v>11.79</v>
      </c>
      <c r="E74" s="57">
        <v>36.223799999999983</v>
      </c>
      <c r="F74" s="57">
        <v>0</v>
      </c>
      <c r="G74" s="57">
        <v>0</v>
      </c>
      <c r="H74" s="57">
        <v>0</v>
      </c>
      <c r="I74" s="57">
        <v>9.7387000000000001E-2</v>
      </c>
      <c r="J74" s="57">
        <v>0</v>
      </c>
      <c r="K74" s="57">
        <v>0</v>
      </c>
      <c r="L74" s="57">
        <v>0</v>
      </c>
      <c r="M74" s="57">
        <v>0</v>
      </c>
      <c r="N74" s="57">
        <v>0</v>
      </c>
      <c r="O74" s="57">
        <v>0</v>
      </c>
      <c r="P74" s="57">
        <v>0</v>
      </c>
      <c r="Q74" s="57">
        <v>0</v>
      </c>
      <c r="R74" s="57">
        <v>0</v>
      </c>
      <c r="S74" s="57">
        <v>0</v>
      </c>
      <c r="T74" s="57">
        <v>0</v>
      </c>
      <c r="U74" s="57">
        <v>0</v>
      </c>
      <c r="V74" s="57">
        <v>0</v>
      </c>
      <c r="W74" s="57">
        <v>0</v>
      </c>
      <c r="X74" s="57">
        <v>0</v>
      </c>
      <c r="Y74" s="57">
        <v>0</v>
      </c>
      <c r="Z74" s="57">
        <v>0</v>
      </c>
      <c r="AA74" s="57">
        <v>0</v>
      </c>
      <c r="AB74" s="57">
        <v>0</v>
      </c>
    </row>
    <row r="75" spans="1:28" x14ac:dyDescent="0.25">
      <c r="A75" s="51" t="s">
        <v>130</v>
      </c>
      <c r="B75" s="53" t="s">
        <v>132</v>
      </c>
      <c r="C75" s="57" t="s">
        <v>48</v>
      </c>
      <c r="D75" s="57" t="s">
        <v>48</v>
      </c>
      <c r="E75" s="57">
        <v>0</v>
      </c>
      <c r="F75" s="57">
        <v>0</v>
      </c>
      <c r="G75" s="57">
        <v>0</v>
      </c>
      <c r="H75" s="57">
        <v>0</v>
      </c>
      <c r="I75" s="57">
        <v>0</v>
      </c>
      <c r="J75" s="57">
        <v>0</v>
      </c>
      <c r="K75" s="57">
        <v>0</v>
      </c>
      <c r="L75" s="57">
        <v>0</v>
      </c>
      <c r="M75" s="57">
        <v>0</v>
      </c>
      <c r="N75" s="57">
        <v>0</v>
      </c>
      <c r="O75" s="57">
        <v>0</v>
      </c>
      <c r="P75" s="57">
        <v>0</v>
      </c>
      <c r="Q75" s="57">
        <v>0</v>
      </c>
      <c r="R75" s="57">
        <v>0</v>
      </c>
      <c r="S75" s="57">
        <v>0</v>
      </c>
      <c r="T75" s="57">
        <v>0</v>
      </c>
      <c r="U75" s="57">
        <v>0</v>
      </c>
      <c r="V75" s="57">
        <v>0</v>
      </c>
      <c r="W75" s="57">
        <v>0</v>
      </c>
      <c r="X75" s="57">
        <v>0</v>
      </c>
      <c r="Y75" s="57">
        <v>0</v>
      </c>
      <c r="Z75" s="57">
        <v>0</v>
      </c>
      <c r="AA75" s="57">
        <v>0</v>
      </c>
      <c r="AB75" s="57">
        <v>0</v>
      </c>
    </row>
    <row r="76" spans="1:28" x14ac:dyDescent="0.25">
      <c r="A76" s="51" t="s">
        <v>130</v>
      </c>
      <c r="B76" s="53" t="s">
        <v>133</v>
      </c>
      <c r="C76" s="57" t="s">
        <v>48</v>
      </c>
      <c r="D76" s="57" t="s">
        <v>48</v>
      </c>
      <c r="E76" s="57">
        <v>0</v>
      </c>
      <c r="F76" s="57">
        <v>0</v>
      </c>
      <c r="G76" s="57">
        <v>0</v>
      </c>
      <c r="H76" s="57">
        <v>0</v>
      </c>
      <c r="I76" s="57">
        <v>0</v>
      </c>
      <c r="J76" s="57">
        <v>0</v>
      </c>
      <c r="K76" s="57">
        <v>0</v>
      </c>
      <c r="L76" s="57">
        <v>0</v>
      </c>
      <c r="M76" s="57">
        <v>0</v>
      </c>
      <c r="N76" s="57">
        <v>0</v>
      </c>
      <c r="O76" s="57">
        <v>0</v>
      </c>
      <c r="P76" s="57">
        <v>0</v>
      </c>
      <c r="Q76" s="57">
        <v>0</v>
      </c>
      <c r="R76" s="57">
        <v>0</v>
      </c>
      <c r="S76" s="57">
        <v>0</v>
      </c>
      <c r="T76" s="57">
        <v>0</v>
      </c>
      <c r="U76" s="57">
        <v>0</v>
      </c>
      <c r="V76" s="57">
        <v>0</v>
      </c>
      <c r="W76" s="57">
        <v>0</v>
      </c>
      <c r="X76" s="57">
        <v>0</v>
      </c>
      <c r="Y76" s="57">
        <v>0</v>
      </c>
      <c r="Z76" s="57">
        <v>0</v>
      </c>
      <c r="AA76" s="57">
        <v>0</v>
      </c>
      <c r="AB76" s="57">
        <v>0</v>
      </c>
    </row>
    <row r="77" spans="1:28" x14ac:dyDescent="0.25">
      <c r="A77" s="51" t="s">
        <v>134</v>
      </c>
      <c r="B77" s="53" t="s">
        <v>135</v>
      </c>
      <c r="C77" s="57" t="s">
        <v>48</v>
      </c>
      <c r="D77" s="57" t="s">
        <v>48</v>
      </c>
      <c r="E77" s="57">
        <v>0</v>
      </c>
      <c r="F77" s="57">
        <v>0</v>
      </c>
      <c r="G77" s="57">
        <v>0</v>
      </c>
      <c r="H77" s="57">
        <v>0</v>
      </c>
      <c r="I77" s="57">
        <v>0</v>
      </c>
      <c r="J77" s="57">
        <v>0</v>
      </c>
      <c r="K77" s="57">
        <v>0</v>
      </c>
      <c r="L77" s="57">
        <v>0</v>
      </c>
      <c r="M77" s="57">
        <v>0</v>
      </c>
      <c r="N77" s="57">
        <v>0</v>
      </c>
      <c r="O77" s="57">
        <v>0</v>
      </c>
      <c r="P77" s="57">
        <v>0</v>
      </c>
      <c r="Q77" s="57">
        <v>0</v>
      </c>
      <c r="R77" s="57">
        <v>0</v>
      </c>
      <c r="S77" s="57">
        <v>0</v>
      </c>
      <c r="T77" s="57">
        <v>0</v>
      </c>
      <c r="U77" s="57">
        <v>0</v>
      </c>
      <c r="V77" s="57">
        <v>0</v>
      </c>
      <c r="W77" s="57">
        <v>0</v>
      </c>
      <c r="X77" s="57">
        <v>0</v>
      </c>
      <c r="Y77" s="57">
        <v>0</v>
      </c>
      <c r="Z77" s="57">
        <v>0</v>
      </c>
      <c r="AA77" s="57">
        <v>0</v>
      </c>
      <c r="AB77" s="57">
        <v>0</v>
      </c>
    </row>
    <row r="78" spans="1:28" x14ac:dyDescent="0.25">
      <c r="A78" s="51" t="s">
        <v>136</v>
      </c>
      <c r="B78" s="53" t="s">
        <v>137</v>
      </c>
      <c r="C78" s="57" t="s">
        <v>48</v>
      </c>
      <c r="D78" s="57" t="s">
        <v>48</v>
      </c>
      <c r="E78" s="57">
        <v>0</v>
      </c>
      <c r="F78" s="57">
        <v>0</v>
      </c>
      <c r="G78" s="57">
        <v>0</v>
      </c>
      <c r="H78" s="57">
        <v>0</v>
      </c>
      <c r="I78" s="57">
        <v>0</v>
      </c>
      <c r="J78" s="57">
        <v>0</v>
      </c>
      <c r="K78" s="57">
        <v>0</v>
      </c>
      <c r="L78" s="57">
        <v>0</v>
      </c>
      <c r="M78" s="57">
        <v>0</v>
      </c>
      <c r="N78" s="57">
        <v>0</v>
      </c>
      <c r="O78" s="57">
        <v>0</v>
      </c>
      <c r="P78" s="57">
        <v>0</v>
      </c>
      <c r="Q78" s="57">
        <v>0</v>
      </c>
      <c r="R78" s="57">
        <v>0</v>
      </c>
      <c r="S78" s="57">
        <v>0</v>
      </c>
      <c r="T78" s="57">
        <v>0</v>
      </c>
      <c r="U78" s="57">
        <v>0</v>
      </c>
      <c r="V78" s="57">
        <v>0</v>
      </c>
      <c r="W78" s="57">
        <v>0</v>
      </c>
      <c r="X78" s="57">
        <v>0</v>
      </c>
      <c r="Y78" s="57">
        <v>0</v>
      </c>
      <c r="Z78" s="57">
        <v>0</v>
      </c>
      <c r="AA78" s="57">
        <v>0</v>
      </c>
      <c r="AB78" s="57">
        <v>0</v>
      </c>
    </row>
    <row r="79" spans="1:28" x14ac:dyDescent="0.25">
      <c r="A79" s="51" t="s">
        <v>136</v>
      </c>
      <c r="B79" s="53" t="s">
        <v>138</v>
      </c>
      <c r="C79" s="57" t="s">
        <v>48</v>
      </c>
      <c r="D79" s="57" t="s">
        <v>48</v>
      </c>
      <c r="E79" s="57">
        <v>0</v>
      </c>
      <c r="F79" s="57">
        <v>0</v>
      </c>
      <c r="G79" s="57">
        <v>0</v>
      </c>
      <c r="H79" s="57">
        <v>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7">
        <v>0</v>
      </c>
      <c r="O79" s="57">
        <v>0</v>
      </c>
      <c r="P79" s="57">
        <v>0</v>
      </c>
      <c r="Q79" s="57">
        <v>0</v>
      </c>
      <c r="R79" s="57">
        <v>0</v>
      </c>
      <c r="S79" s="57">
        <v>0</v>
      </c>
      <c r="T79" s="57">
        <v>0</v>
      </c>
      <c r="U79" s="57">
        <v>0</v>
      </c>
      <c r="V79" s="57">
        <v>0</v>
      </c>
      <c r="W79" s="57">
        <v>0</v>
      </c>
      <c r="X79" s="57">
        <v>0</v>
      </c>
      <c r="Y79" s="57">
        <v>0</v>
      </c>
      <c r="Z79" s="57">
        <v>0</v>
      </c>
      <c r="AA79" s="57">
        <v>0</v>
      </c>
      <c r="AB79" s="57">
        <v>0</v>
      </c>
    </row>
    <row r="80" spans="1:28" x14ac:dyDescent="0.25">
      <c r="A80" s="51" t="s">
        <v>139</v>
      </c>
      <c r="B80" s="53" t="s">
        <v>140</v>
      </c>
      <c r="C80" s="57" t="s">
        <v>48</v>
      </c>
      <c r="D80" s="57" t="s">
        <v>48</v>
      </c>
      <c r="E80" s="57">
        <v>0</v>
      </c>
      <c r="F80" s="57">
        <v>0</v>
      </c>
      <c r="G80" s="57">
        <v>0</v>
      </c>
      <c r="H80" s="57">
        <v>0</v>
      </c>
      <c r="I80" s="57">
        <v>0</v>
      </c>
      <c r="J80" s="57">
        <v>0</v>
      </c>
      <c r="K80" s="57">
        <v>0</v>
      </c>
      <c r="L80" s="57">
        <v>0</v>
      </c>
      <c r="M80" s="57">
        <v>0</v>
      </c>
      <c r="N80" s="57">
        <v>0</v>
      </c>
      <c r="O80" s="57">
        <v>0</v>
      </c>
      <c r="P80" s="57">
        <v>0</v>
      </c>
      <c r="Q80" s="57">
        <v>0</v>
      </c>
      <c r="R80" s="57">
        <v>0</v>
      </c>
      <c r="S80" s="57">
        <v>0</v>
      </c>
      <c r="T80" s="57">
        <v>0</v>
      </c>
      <c r="U80" s="57">
        <v>0</v>
      </c>
      <c r="V80" s="57">
        <v>0</v>
      </c>
      <c r="W80" s="57">
        <v>0</v>
      </c>
      <c r="X80" s="57">
        <v>0</v>
      </c>
      <c r="Y80" s="57">
        <v>0</v>
      </c>
      <c r="Z80" s="57">
        <v>0</v>
      </c>
      <c r="AA80" s="57">
        <v>0</v>
      </c>
      <c r="AB80" s="57">
        <v>0</v>
      </c>
    </row>
    <row r="81" spans="1:28" x14ac:dyDescent="0.25">
      <c r="A81" s="51" t="s">
        <v>141</v>
      </c>
      <c r="B81" s="53" t="s">
        <v>142</v>
      </c>
      <c r="C81" s="57">
        <v>181</v>
      </c>
      <c r="D81" s="57">
        <v>63</v>
      </c>
      <c r="E81" s="57">
        <v>0</v>
      </c>
      <c r="F81" s="57">
        <v>0</v>
      </c>
      <c r="G81" s="57">
        <v>0</v>
      </c>
      <c r="H81" s="57">
        <v>0</v>
      </c>
      <c r="I81" s="57">
        <v>0.82631999999999994</v>
      </c>
      <c r="J81" s="57">
        <v>0</v>
      </c>
      <c r="K81" s="57">
        <v>0</v>
      </c>
      <c r="L81" s="57">
        <v>22.8307</v>
      </c>
      <c r="M81" s="57">
        <v>3.33141</v>
      </c>
      <c r="N81" s="57">
        <v>0</v>
      </c>
      <c r="O81" s="57">
        <v>95.128</v>
      </c>
      <c r="P81" s="57">
        <v>0</v>
      </c>
      <c r="Q81" s="57">
        <v>0.47563900000000003</v>
      </c>
      <c r="R81" s="57">
        <v>3.3294700000000002</v>
      </c>
      <c r="S81" s="57">
        <v>0</v>
      </c>
      <c r="T81" s="57">
        <v>0</v>
      </c>
      <c r="U81" s="57">
        <v>0</v>
      </c>
      <c r="V81" s="57">
        <v>0</v>
      </c>
      <c r="W81" s="57">
        <v>0</v>
      </c>
      <c r="X81" s="57">
        <v>0</v>
      </c>
      <c r="Y81" s="57">
        <v>2.1076800000000002</v>
      </c>
      <c r="Z81" s="57">
        <v>0</v>
      </c>
      <c r="AA81" s="57">
        <v>0</v>
      </c>
      <c r="AB81" s="57">
        <v>13.7935</v>
      </c>
    </row>
    <row r="82" spans="1:28" x14ac:dyDescent="0.25">
      <c r="A82" s="51" t="s">
        <v>143</v>
      </c>
      <c r="B82" s="53" t="s">
        <v>144</v>
      </c>
      <c r="C82" s="57" t="s">
        <v>48</v>
      </c>
      <c r="D82" s="57" t="s">
        <v>48</v>
      </c>
      <c r="E82" s="57">
        <v>0</v>
      </c>
      <c r="F82" s="57">
        <v>0</v>
      </c>
      <c r="G82" s="57">
        <v>0</v>
      </c>
      <c r="H82" s="57">
        <v>0</v>
      </c>
      <c r="I82" s="57">
        <v>0</v>
      </c>
      <c r="J82" s="57">
        <v>0</v>
      </c>
      <c r="K82" s="57">
        <v>0</v>
      </c>
      <c r="L82" s="57">
        <v>0</v>
      </c>
      <c r="M82" s="57">
        <v>0</v>
      </c>
      <c r="N82" s="57">
        <v>0</v>
      </c>
      <c r="O82" s="57">
        <v>0</v>
      </c>
      <c r="P82" s="57">
        <v>0</v>
      </c>
      <c r="Q82" s="57">
        <v>0</v>
      </c>
      <c r="R82" s="57">
        <v>0</v>
      </c>
      <c r="S82" s="57">
        <v>0</v>
      </c>
      <c r="T82" s="57">
        <v>0</v>
      </c>
      <c r="U82" s="57">
        <v>0</v>
      </c>
      <c r="V82" s="57">
        <v>0</v>
      </c>
      <c r="W82" s="57">
        <v>0</v>
      </c>
      <c r="X82" s="57">
        <v>0</v>
      </c>
      <c r="Y82" s="57">
        <v>0</v>
      </c>
      <c r="Z82" s="57">
        <v>0</v>
      </c>
      <c r="AA82" s="57">
        <v>0</v>
      </c>
      <c r="AB82" s="57">
        <v>0</v>
      </c>
    </row>
    <row r="83" spans="1:28" x14ac:dyDescent="0.25">
      <c r="A83" s="51" t="s">
        <v>143</v>
      </c>
      <c r="B83" s="53" t="s">
        <v>145</v>
      </c>
      <c r="C83" s="57" t="s">
        <v>48</v>
      </c>
      <c r="D83" s="57" t="s">
        <v>48</v>
      </c>
      <c r="E83" s="57">
        <v>0</v>
      </c>
      <c r="F83" s="57">
        <v>0</v>
      </c>
      <c r="G83" s="57">
        <v>0</v>
      </c>
      <c r="H83" s="57">
        <v>0</v>
      </c>
      <c r="I83" s="57">
        <v>0</v>
      </c>
      <c r="J83" s="57">
        <v>0</v>
      </c>
      <c r="K83" s="57">
        <v>0</v>
      </c>
      <c r="L83" s="57">
        <v>0</v>
      </c>
      <c r="M83" s="57">
        <v>0</v>
      </c>
      <c r="N83" s="57">
        <v>0</v>
      </c>
      <c r="O83" s="57">
        <v>0</v>
      </c>
      <c r="P83" s="57">
        <v>0</v>
      </c>
      <c r="Q83" s="57">
        <v>0</v>
      </c>
      <c r="R83" s="57">
        <v>0</v>
      </c>
      <c r="S83" s="57">
        <v>0</v>
      </c>
      <c r="T83" s="57">
        <v>0</v>
      </c>
      <c r="U83" s="57">
        <v>0</v>
      </c>
      <c r="V83" s="57">
        <v>0</v>
      </c>
      <c r="W83" s="57">
        <v>0</v>
      </c>
      <c r="X83" s="57">
        <v>0</v>
      </c>
      <c r="Y83" s="57">
        <v>0</v>
      </c>
      <c r="Z83" s="57">
        <v>0</v>
      </c>
      <c r="AA83" s="57">
        <v>0</v>
      </c>
      <c r="AB83" s="57">
        <v>0</v>
      </c>
    </row>
    <row r="84" spans="1:28" x14ac:dyDescent="0.25">
      <c r="A84" s="51" t="s">
        <v>143</v>
      </c>
      <c r="B84" s="53" t="s">
        <v>146</v>
      </c>
      <c r="C84" s="57" t="s">
        <v>48</v>
      </c>
      <c r="D84" s="57" t="s">
        <v>48</v>
      </c>
      <c r="E84" s="57">
        <v>0</v>
      </c>
      <c r="F84" s="57">
        <v>0</v>
      </c>
      <c r="G84" s="57">
        <v>0</v>
      </c>
      <c r="H84" s="57">
        <v>0</v>
      </c>
      <c r="I84" s="57">
        <v>0</v>
      </c>
      <c r="J84" s="57">
        <v>0</v>
      </c>
      <c r="K84" s="57">
        <v>0</v>
      </c>
      <c r="L84" s="57">
        <v>0</v>
      </c>
      <c r="M84" s="57">
        <v>0</v>
      </c>
      <c r="N84" s="57">
        <v>0</v>
      </c>
      <c r="O84" s="57">
        <v>0</v>
      </c>
      <c r="P84" s="57">
        <v>0</v>
      </c>
      <c r="Q84" s="57">
        <v>0</v>
      </c>
      <c r="R84" s="57">
        <v>0</v>
      </c>
      <c r="S84" s="57">
        <v>0</v>
      </c>
      <c r="T84" s="57">
        <v>0</v>
      </c>
      <c r="U84" s="57">
        <v>0</v>
      </c>
      <c r="V84" s="57">
        <v>0</v>
      </c>
      <c r="W84" s="57">
        <v>0</v>
      </c>
      <c r="X84" s="57">
        <v>0</v>
      </c>
      <c r="Y84" s="57">
        <v>0</v>
      </c>
      <c r="Z84" s="57">
        <v>0</v>
      </c>
      <c r="AA84" s="57">
        <v>0</v>
      </c>
      <c r="AB84" s="57">
        <v>0</v>
      </c>
    </row>
    <row r="85" spans="1:28" x14ac:dyDescent="0.25">
      <c r="A85" s="51" t="s">
        <v>143</v>
      </c>
      <c r="B85" s="53" t="s">
        <v>147</v>
      </c>
      <c r="C85" s="57" t="s">
        <v>48</v>
      </c>
      <c r="D85" s="57" t="s">
        <v>48</v>
      </c>
      <c r="E85" s="57">
        <v>0</v>
      </c>
      <c r="F85" s="57">
        <v>0</v>
      </c>
      <c r="G85" s="57">
        <v>0</v>
      </c>
      <c r="H85" s="57">
        <v>0</v>
      </c>
      <c r="I85" s="57">
        <v>0</v>
      </c>
      <c r="J85" s="57">
        <v>0</v>
      </c>
      <c r="K85" s="57">
        <v>0</v>
      </c>
      <c r="L85" s="57">
        <v>0</v>
      </c>
      <c r="M85" s="57">
        <v>0</v>
      </c>
      <c r="N85" s="57">
        <v>0</v>
      </c>
      <c r="O85" s="57">
        <v>0</v>
      </c>
      <c r="P85" s="57">
        <v>0</v>
      </c>
      <c r="Q85" s="57">
        <v>0</v>
      </c>
      <c r="R85" s="57">
        <v>0</v>
      </c>
      <c r="S85" s="57">
        <v>0</v>
      </c>
      <c r="T85" s="57">
        <v>0</v>
      </c>
      <c r="U85" s="57">
        <v>0</v>
      </c>
      <c r="V85" s="57">
        <v>0</v>
      </c>
      <c r="W85" s="57">
        <v>0</v>
      </c>
      <c r="X85" s="57">
        <v>0</v>
      </c>
      <c r="Y85" s="57">
        <v>0</v>
      </c>
      <c r="Z85" s="57">
        <v>0</v>
      </c>
      <c r="AA85" s="57">
        <v>0</v>
      </c>
      <c r="AB85" s="57">
        <v>0</v>
      </c>
    </row>
    <row r="86" spans="1:28" x14ac:dyDescent="0.25">
      <c r="A86" s="51" t="s">
        <v>143</v>
      </c>
      <c r="B86" s="53" t="s">
        <v>148</v>
      </c>
      <c r="C86" s="57" t="s">
        <v>48</v>
      </c>
      <c r="D86" s="57" t="s">
        <v>48</v>
      </c>
      <c r="E86" s="57">
        <v>0</v>
      </c>
      <c r="F86" s="57">
        <v>0</v>
      </c>
      <c r="G86" s="57">
        <v>0</v>
      </c>
      <c r="H86" s="57">
        <v>0</v>
      </c>
      <c r="I86" s="57">
        <v>0</v>
      </c>
      <c r="J86" s="57">
        <v>0</v>
      </c>
      <c r="K86" s="57">
        <v>0</v>
      </c>
      <c r="L86" s="57">
        <v>0</v>
      </c>
      <c r="M86" s="57">
        <v>0</v>
      </c>
      <c r="N86" s="57">
        <v>0</v>
      </c>
      <c r="O86" s="57">
        <v>0</v>
      </c>
      <c r="P86" s="57">
        <v>0</v>
      </c>
      <c r="Q86" s="57">
        <v>0</v>
      </c>
      <c r="R86" s="57">
        <v>0</v>
      </c>
      <c r="S86" s="57">
        <v>0</v>
      </c>
      <c r="T86" s="57">
        <v>0</v>
      </c>
      <c r="U86" s="57">
        <v>0</v>
      </c>
      <c r="V86" s="57">
        <v>0</v>
      </c>
      <c r="W86" s="57">
        <v>0</v>
      </c>
      <c r="X86" s="57">
        <v>0</v>
      </c>
      <c r="Y86" s="57">
        <v>0</v>
      </c>
      <c r="Z86" s="57">
        <v>0</v>
      </c>
      <c r="AA86" s="57">
        <v>0</v>
      </c>
      <c r="AB86" s="57">
        <v>0</v>
      </c>
    </row>
    <row r="87" spans="1:28" x14ac:dyDescent="0.25">
      <c r="A87" s="51" t="s">
        <v>143</v>
      </c>
      <c r="B87" s="53" t="s">
        <v>149</v>
      </c>
      <c r="C87" s="57" t="s">
        <v>48</v>
      </c>
      <c r="D87" s="57" t="s">
        <v>48</v>
      </c>
      <c r="E87" s="57">
        <v>0</v>
      </c>
      <c r="F87" s="57">
        <v>0</v>
      </c>
      <c r="G87" s="57">
        <v>0</v>
      </c>
      <c r="H87" s="57">
        <v>0</v>
      </c>
      <c r="I87" s="57">
        <v>0</v>
      </c>
      <c r="J87" s="57">
        <v>0</v>
      </c>
      <c r="K87" s="57">
        <v>0</v>
      </c>
      <c r="L87" s="57">
        <v>0</v>
      </c>
      <c r="M87" s="57">
        <v>0</v>
      </c>
      <c r="N87" s="57">
        <v>0</v>
      </c>
      <c r="O87" s="57">
        <v>0</v>
      </c>
      <c r="P87" s="57">
        <v>0</v>
      </c>
      <c r="Q87" s="57">
        <v>0</v>
      </c>
      <c r="R87" s="57">
        <v>0</v>
      </c>
      <c r="S87" s="57">
        <v>0</v>
      </c>
      <c r="T87" s="57">
        <v>0</v>
      </c>
      <c r="U87" s="57">
        <v>0</v>
      </c>
      <c r="V87" s="57">
        <v>0</v>
      </c>
      <c r="W87" s="57">
        <v>0</v>
      </c>
      <c r="X87" s="57">
        <v>0</v>
      </c>
      <c r="Y87" s="57">
        <v>0</v>
      </c>
      <c r="Z87" s="57">
        <v>0</v>
      </c>
      <c r="AA87" s="57">
        <v>0</v>
      </c>
      <c r="AB87" s="57">
        <v>0</v>
      </c>
    </row>
    <row r="88" spans="1:28" x14ac:dyDescent="0.25">
      <c r="A88" s="51" t="s">
        <v>143</v>
      </c>
      <c r="B88" s="53" t="s">
        <v>150</v>
      </c>
      <c r="C88" s="57" t="s">
        <v>48</v>
      </c>
      <c r="D88" s="57" t="s">
        <v>48</v>
      </c>
      <c r="E88" s="57">
        <v>0</v>
      </c>
      <c r="F88" s="57">
        <v>0</v>
      </c>
      <c r="G88" s="57">
        <v>0</v>
      </c>
      <c r="H88" s="57">
        <v>0</v>
      </c>
      <c r="I88" s="57">
        <v>0</v>
      </c>
      <c r="J88" s="57">
        <v>0</v>
      </c>
      <c r="K88" s="57">
        <v>0</v>
      </c>
      <c r="L88" s="57">
        <v>0</v>
      </c>
      <c r="M88" s="57">
        <v>0</v>
      </c>
      <c r="N88" s="57">
        <v>0</v>
      </c>
      <c r="O88" s="57">
        <v>0</v>
      </c>
      <c r="P88" s="57">
        <v>0</v>
      </c>
      <c r="Q88" s="57">
        <v>0</v>
      </c>
      <c r="R88" s="57">
        <v>0</v>
      </c>
      <c r="S88" s="57">
        <v>0</v>
      </c>
      <c r="T88" s="57">
        <v>0</v>
      </c>
      <c r="U88" s="57">
        <v>0</v>
      </c>
      <c r="V88" s="57">
        <v>0</v>
      </c>
      <c r="W88" s="57">
        <v>0</v>
      </c>
      <c r="X88" s="57">
        <v>0</v>
      </c>
      <c r="Y88" s="57">
        <v>0</v>
      </c>
      <c r="Z88" s="57">
        <v>0</v>
      </c>
      <c r="AA88" s="57">
        <v>0</v>
      </c>
      <c r="AB88" s="57">
        <v>0</v>
      </c>
    </row>
    <row r="89" spans="1:28" x14ac:dyDescent="0.25">
      <c r="A89" s="51" t="s">
        <v>151</v>
      </c>
      <c r="B89" s="53" t="s">
        <v>152</v>
      </c>
      <c r="C89" s="57">
        <v>540</v>
      </c>
      <c r="D89" s="57">
        <v>168</v>
      </c>
      <c r="E89" s="57">
        <v>0</v>
      </c>
      <c r="F89" s="57">
        <v>1.5463900000000002</v>
      </c>
      <c r="G89" s="57">
        <v>67.162499999999994</v>
      </c>
      <c r="H89" s="57">
        <v>0</v>
      </c>
      <c r="I89" s="57">
        <v>0.43297099999999999</v>
      </c>
      <c r="J89" s="57">
        <v>0</v>
      </c>
      <c r="K89" s="57">
        <v>0</v>
      </c>
      <c r="L89" s="57">
        <v>219.84500000000003</v>
      </c>
      <c r="M89" s="57">
        <v>9.8842999999999996</v>
      </c>
      <c r="N89" s="57">
        <v>0</v>
      </c>
      <c r="O89" s="57">
        <v>0</v>
      </c>
      <c r="P89" s="57">
        <v>0</v>
      </c>
      <c r="Q89" s="57">
        <v>0</v>
      </c>
      <c r="R89" s="57">
        <v>0</v>
      </c>
      <c r="S89" s="57">
        <v>0</v>
      </c>
      <c r="T89" s="57">
        <v>0</v>
      </c>
      <c r="U89" s="57">
        <v>0</v>
      </c>
      <c r="V89" s="57">
        <v>0</v>
      </c>
      <c r="W89" s="57">
        <v>0</v>
      </c>
      <c r="X89" s="57">
        <v>0</v>
      </c>
      <c r="Y89" s="57">
        <v>0</v>
      </c>
      <c r="Z89" s="57">
        <v>0</v>
      </c>
      <c r="AA89" s="57">
        <v>0</v>
      </c>
      <c r="AB89" s="57">
        <v>0</v>
      </c>
    </row>
    <row r="90" spans="1:28" x14ac:dyDescent="0.25">
      <c r="A90" s="51" t="s">
        <v>151</v>
      </c>
      <c r="B90" s="53" t="s">
        <v>153</v>
      </c>
      <c r="C90" s="57" t="s">
        <v>48</v>
      </c>
      <c r="D90" s="57" t="s">
        <v>48</v>
      </c>
      <c r="E90" s="57">
        <v>0</v>
      </c>
      <c r="F90" s="57">
        <v>0</v>
      </c>
      <c r="G90" s="57">
        <v>0</v>
      </c>
      <c r="H90" s="57">
        <v>0</v>
      </c>
      <c r="I90" s="57">
        <v>0</v>
      </c>
      <c r="J90" s="57">
        <v>0</v>
      </c>
      <c r="K90" s="57">
        <v>0</v>
      </c>
      <c r="L90" s="57">
        <v>0</v>
      </c>
      <c r="M90" s="57">
        <v>0</v>
      </c>
      <c r="N90" s="57">
        <v>0</v>
      </c>
      <c r="O90" s="57">
        <v>0</v>
      </c>
      <c r="P90" s="57">
        <v>0</v>
      </c>
      <c r="Q90" s="57">
        <v>0</v>
      </c>
      <c r="R90" s="57">
        <v>0</v>
      </c>
      <c r="S90" s="57">
        <v>0</v>
      </c>
      <c r="T90" s="57">
        <v>0</v>
      </c>
      <c r="U90" s="57">
        <v>0</v>
      </c>
      <c r="V90" s="57">
        <v>0</v>
      </c>
      <c r="W90" s="57">
        <v>0</v>
      </c>
      <c r="X90" s="57">
        <v>0</v>
      </c>
      <c r="Y90" s="57">
        <v>0</v>
      </c>
      <c r="Z90" s="57">
        <v>0</v>
      </c>
      <c r="AA90" s="57">
        <v>0</v>
      </c>
      <c r="AB90" s="57">
        <v>0</v>
      </c>
    </row>
    <row r="91" spans="1:28" x14ac:dyDescent="0.25">
      <c r="A91" s="51" t="s">
        <v>151</v>
      </c>
      <c r="B91" s="53" t="s">
        <v>154</v>
      </c>
      <c r="C91" s="57" t="s">
        <v>48</v>
      </c>
      <c r="D91" s="57" t="s">
        <v>48</v>
      </c>
      <c r="E91" s="57">
        <v>0</v>
      </c>
      <c r="F91" s="57">
        <v>0</v>
      </c>
      <c r="G91" s="57">
        <v>0</v>
      </c>
      <c r="H91" s="57">
        <v>0</v>
      </c>
      <c r="I91" s="57">
        <v>0</v>
      </c>
      <c r="J91" s="57">
        <v>0</v>
      </c>
      <c r="K91" s="57">
        <v>0</v>
      </c>
      <c r="L91" s="57">
        <v>0</v>
      </c>
      <c r="M91" s="57">
        <v>0</v>
      </c>
      <c r="N91" s="57">
        <v>0</v>
      </c>
      <c r="O91" s="57">
        <v>0</v>
      </c>
      <c r="P91" s="57">
        <v>0</v>
      </c>
      <c r="Q91" s="57">
        <v>0</v>
      </c>
      <c r="R91" s="57">
        <v>0</v>
      </c>
      <c r="S91" s="57">
        <v>0</v>
      </c>
      <c r="T91" s="57">
        <v>0</v>
      </c>
      <c r="U91" s="57">
        <v>0</v>
      </c>
      <c r="V91" s="57">
        <v>0</v>
      </c>
      <c r="W91" s="57">
        <v>0</v>
      </c>
      <c r="X91" s="57">
        <v>0</v>
      </c>
      <c r="Y91" s="57">
        <v>0</v>
      </c>
      <c r="Z91" s="57">
        <v>0</v>
      </c>
      <c r="AA91" s="57">
        <v>0</v>
      </c>
      <c r="AB91" s="57">
        <v>0</v>
      </c>
    </row>
    <row r="92" spans="1:28" x14ac:dyDescent="0.25">
      <c r="A92" s="51" t="s">
        <v>155</v>
      </c>
      <c r="B92" s="53" t="s">
        <v>156</v>
      </c>
      <c r="C92" s="57">
        <v>125.3</v>
      </c>
      <c r="D92" s="57">
        <v>13.1</v>
      </c>
      <c r="E92" s="57">
        <v>0</v>
      </c>
      <c r="F92" s="57">
        <v>0</v>
      </c>
      <c r="G92" s="57">
        <v>3.8114000000000008</v>
      </c>
      <c r="H92" s="57">
        <v>0.104736</v>
      </c>
      <c r="I92" s="57">
        <v>0</v>
      </c>
      <c r="J92" s="57">
        <v>0</v>
      </c>
      <c r="K92" s="57">
        <v>0</v>
      </c>
      <c r="L92" s="57">
        <v>24.409800000000004</v>
      </c>
      <c r="M92" s="57">
        <v>0</v>
      </c>
      <c r="N92" s="57">
        <v>0</v>
      </c>
      <c r="O92" s="57">
        <v>0</v>
      </c>
      <c r="P92" s="57">
        <v>0</v>
      </c>
      <c r="Q92" s="57">
        <v>0</v>
      </c>
      <c r="R92" s="57">
        <v>0</v>
      </c>
      <c r="S92" s="57">
        <v>0</v>
      </c>
      <c r="T92" s="57">
        <v>0</v>
      </c>
      <c r="U92" s="57">
        <v>0</v>
      </c>
      <c r="V92" s="57">
        <v>0</v>
      </c>
      <c r="W92" s="57">
        <v>0</v>
      </c>
      <c r="X92" s="57">
        <v>0</v>
      </c>
      <c r="Y92" s="57">
        <v>0</v>
      </c>
      <c r="Z92" s="57">
        <v>0</v>
      </c>
      <c r="AA92" s="57">
        <v>0</v>
      </c>
      <c r="AB92" s="57">
        <v>1.82003</v>
      </c>
    </row>
    <row r="93" spans="1:28" x14ac:dyDescent="0.25">
      <c r="A93" s="51" t="s">
        <v>155</v>
      </c>
      <c r="B93" s="53" t="s">
        <v>157</v>
      </c>
      <c r="C93" s="57" t="s">
        <v>48</v>
      </c>
      <c r="D93" s="57" t="s">
        <v>48</v>
      </c>
      <c r="E93" s="57">
        <v>0</v>
      </c>
      <c r="F93" s="57">
        <v>0</v>
      </c>
      <c r="G93" s="57">
        <v>0</v>
      </c>
      <c r="H93" s="57">
        <v>0</v>
      </c>
      <c r="I93" s="57">
        <v>0</v>
      </c>
      <c r="J93" s="57">
        <v>0</v>
      </c>
      <c r="K93" s="57">
        <v>0</v>
      </c>
      <c r="L93" s="57">
        <v>0</v>
      </c>
      <c r="M93" s="57">
        <v>0</v>
      </c>
      <c r="N93" s="57">
        <v>0</v>
      </c>
      <c r="O93" s="57">
        <v>0</v>
      </c>
      <c r="P93" s="57">
        <v>0</v>
      </c>
      <c r="Q93" s="57">
        <v>0</v>
      </c>
      <c r="R93" s="57">
        <v>0</v>
      </c>
      <c r="S93" s="57">
        <v>0</v>
      </c>
      <c r="T93" s="57">
        <v>0</v>
      </c>
      <c r="U93" s="57">
        <v>0</v>
      </c>
      <c r="V93" s="57">
        <v>0</v>
      </c>
      <c r="W93" s="57">
        <v>0</v>
      </c>
      <c r="X93" s="57">
        <v>0</v>
      </c>
      <c r="Y93" s="57">
        <v>0</v>
      </c>
      <c r="Z93" s="57">
        <v>0</v>
      </c>
      <c r="AA93" s="57">
        <v>0</v>
      </c>
      <c r="AB93" s="57">
        <v>0</v>
      </c>
    </row>
    <row r="94" spans="1:28" x14ac:dyDescent="0.25">
      <c r="A94" s="51" t="s">
        <v>155</v>
      </c>
      <c r="B94" s="53" t="s">
        <v>158</v>
      </c>
      <c r="C94" s="57" t="s">
        <v>48</v>
      </c>
      <c r="D94" s="57" t="s">
        <v>48</v>
      </c>
      <c r="E94" s="57">
        <v>0</v>
      </c>
      <c r="F94" s="57">
        <v>0</v>
      </c>
      <c r="G94" s="57">
        <v>0</v>
      </c>
      <c r="H94" s="57">
        <v>0</v>
      </c>
      <c r="I94" s="57">
        <v>0</v>
      </c>
      <c r="J94" s="57">
        <v>0</v>
      </c>
      <c r="K94" s="57">
        <v>0</v>
      </c>
      <c r="L94" s="57">
        <v>0</v>
      </c>
      <c r="M94" s="57">
        <v>0</v>
      </c>
      <c r="N94" s="57">
        <v>0</v>
      </c>
      <c r="O94" s="57">
        <v>0</v>
      </c>
      <c r="P94" s="57">
        <v>0</v>
      </c>
      <c r="Q94" s="57">
        <v>0</v>
      </c>
      <c r="R94" s="57">
        <v>0</v>
      </c>
      <c r="S94" s="57">
        <v>0</v>
      </c>
      <c r="T94" s="57">
        <v>0</v>
      </c>
      <c r="U94" s="57">
        <v>0</v>
      </c>
      <c r="V94" s="57">
        <v>0</v>
      </c>
      <c r="W94" s="57">
        <v>0</v>
      </c>
      <c r="X94" s="57">
        <v>0</v>
      </c>
      <c r="Y94" s="57">
        <v>0</v>
      </c>
      <c r="Z94" s="57">
        <v>0</v>
      </c>
      <c r="AA94" s="57">
        <v>0</v>
      </c>
      <c r="AB94" s="57">
        <v>0</v>
      </c>
    </row>
    <row r="95" spans="1:28" x14ac:dyDescent="0.25">
      <c r="A95" s="51" t="s">
        <v>159</v>
      </c>
      <c r="B95" s="53" t="s">
        <v>160</v>
      </c>
      <c r="C95" s="57" t="s">
        <v>48</v>
      </c>
      <c r="D95" s="57" t="s">
        <v>48</v>
      </c>
      <c r="E95" s="57">
        <v>0</v>
      </c>
      <c r="F95" s="57">
        <v>0</v>
      </c>
      <c r="G95" s="57">
        <v>0</v>
      </c>
      <c r="H95" s="57">
        <v>0</v>
      </c>
      <c r="I95" s="57">
        <v>0</v>
      </c>
      <c r="J95" s="57">
        <v>0</v>
      </c>
      <c r="K95" s="57">
        <v>0</v>
      </c>
      <c r="L95" s="57">
        <v>0</v>
      </c>
      <c r="M95" s="57">
        <v>0</v>
      </c>
      <c r="N95" s="57">
        <v>0</v>
      </c>
      <c r="O95" s="57">
        <v>0</v>
      </c>
      <c r="P95" s="57">
        <v>0</v>
      </c>
      <c r="Q95" s="57">
        <v>0</v>
      </c>
      <c r="R95" s="57">
        <v>0</v>
      </c>
      <c r="S95" s="57">
        <v>0</v>
      </c>
      <c r="T95" s="57">
        <v>0</v>
      </c>
      <c r="U95" s="57">
        <v>0</v>
      </c>
      <c r="V95" s="57">
        <v>0</v>
      </c>
      <c r="W95" s="57">
        <v>0</v>
      </c>
      <c r="X95" s="57">
        <v>0</v>
      </c>
      <c r="Y95" s="57">
        <v>0</v>
      </c>
      <c r="Z95" s="57">
        <v>0</v>
      </c>
      <c r="AA95" s="57">
        <v>0</v>
      </c>
      <c r="AB95" s="57">
        <v>0</v>
      </c>
    </row>
    <row r="96" spans="1:28" x14ac:dyDescent="0.25">
      <c r="A96" s="51" t="s">
        <v>159</v>
      </c>
      <c r="B96" s="53" t="s">
        <v>161</v>
      </c>
      <c r="C96" s="57" t="s">
        <v>48</v>
      </c>
      <c r="D96" s="57" t="s">
        <v>48</v>
      </c>
      <c r="E96" s="57">
        <v>0</v>
      </c>
      <c r="F96" s="57">
        <v>0</v>
      </c>
      <c r="G96" s="57">
        <v>0</v>
      </c>
      <c r="H96" s="57">
        <v>0</v>
      </c>
      <c r="I96" s="57">
        <v>0</v>
      </c>
      <c r="J96" s="57">
        <v>0</v>
      </c>
      <c r="K96" s="57">
        <v>0</v>
      </c>
      <c r="L96" s="57">
        <v>0</v>
      </c>
      <c r="M96" s="57">
        <v>0</v>
      </c>
      <c r="N96" s="57">
        <v>0</v>
      </c>
      <c r="O96" s="57">
        <v>0</v>
      </c>
      <c r="P96" s="57">
        <v>0</v>
      </c>
      <c r="Q96" s="57">
        <v>0</v>
      </c>
      <c r="R96" s="57">
        <v>0</v>
      </c>
      <c r="S96" s="57">
        <v>0</v>
      </c>
      <c r="T96" s="57">
        <v>0</v>
      </c>
      <c r="U96" s="57">
        <v>0</v>
      </c>
      <c r="V96" s="57">
        <v>0</v>
      </c>
      <c r="W96" s="57">
        <v>0</v>
      </c>
      <c r="X96" s="57">
        <v>0</v>
      </c>
      <c r="Y96" s="57">
        <v>0</v>
      </c>
      <c r="Z96" s="57">
        <v>0</v>
      </c>
      <c r="AA96" s="57">
        <v>0</v>
      </c>
      <c r="AB96" s="57">
        <v>0</v>
      </c>
    </row>
    <row r="97" spans="1:28" x14ac:dyDescent="0.25">
      <c r="A97" s="51" t="s">
        <v>159</v>
      </c>
      <c r="B97" s="53" t="s">
        <v>162</v>
      </c>
      <c r="C97" s="57" t="s">
        <v>48</v>
      </c>
      <c r="D97" s="57" t="s">
        <v>48</v>
      </c>
      <c r="E97" s="57">
        <v>0</v>
      </c>
      <c r="F97" s="57">
        <v>0</v>
      </c>
      <c r="G97" s="57">
        <v>0</v>
      </c>
      <c r="H97" s="57">
        <v>0</v>
      </c>
      <c r="I97" s="57">
        <v>0</v>
      </c>
      <c r="J97" s="57">
        <v>0</v>
      </c>
      <c r="K97" s="57">
        <v>0</v>
      </c>
      <c r="L97" s="57">
        <v>0</v>
      </c>
      <c r="M97" s="57">
        <v>0</v>
      </c>
      <c r="N97" s="57">
        <v>0</v>
      </c>
      <c r="O97" s="57">
        <v>0</v>
      </c>
      <c r="P97" s="57">
        <v>0</v>
      </c>
      <c r="Q97" s="57">
        <v>0</v>
      </c>
      <c r="R97" s="57">
        <v>0</v>
      </c>
      <c r="S97" s="57">
        <v>0</v>
      </c>
      <c r="T97" s="57">
        <v>0</v>
      </c>
      <c r="U97" s="57">
        <v>0</v>
      </c>
      <c r="V97" s="57">
        <v>0</v>
      </c>
      <c r="W97" s="57">
        <v>0</v>
      </c>
      <c r="X97" s="57">
        <v>0</v>
      </c>
      <c r="Y97" s="57">
        <v>0</v>
      </c>
      <c r="Z97" s="57">
        <v>0</v>
      </c>
      <c r="AA97" s="57">
        <v>0</v>
      </c>
      <c r="AB97" s="57">
        <v>0</v>
      </c>
    </row>
    <row r="98" spans="1:28" x14ac:dyDescent="0.25">
      <c r="A98" s="51" t="s">
        <v>163</v>
      </c>
      <c r="B98" s="53" t="s">
        <v>164</v>
      </c>
      <c r="C98" s="57" t="s">
        <v>48</v>
      </c>
      <c r="D98" s="57" t="s">
        <v>48</v>
      </c>
      <c r="E98" s="57">
        <v>0</v>
      </c>
      <c r="F98" s="57">
        <v>0</v>
      </c>
      <c r="G98" s="57">
        <v>0</v>
      </c>
      <c r="H98" s="57">
        <v>0</v>
      </c>
      <c r="I98" s="57">
        <v>0</v>
      </c>
      <c r="J98" s="57">
        <v>0</v>
      </c>
      <c r="K98" s="57">
        <v>0</v>
      </c>
      <c r="L98" s="57">
        <v>0</v>
      </c>
      <c r="M98" s="57">
        <v>0</v>
      </c>
      <c r="N98" s="57">
        <v>0</v>
      </c>
      <c r="O98" s="57">
        <v>0</v>
      </c>
      <c r="P98" s="57">
        <v>0</v>
      </c>
      <c r="Q98" s="57">
        <v>0</v>
      </c>
      <c r="R98" s="57">
        <v>0</v>
      </c>
      <c r="S98" s="57">
        <v>0</v>
      </c>
      <c r="T98" s="57">
        <v>0</v>
      </c>
      <c r="U98" s="57">
        <v>0</v>
      </c>
      <c r="V98" s="57">
        <v>0</v>
      </c>
      <c r="W98" s="57">
        <v>0</v>
      </c>
      <c r="X98" s="57">
        <v>0</v>
      </c>
      <c r="Y98" s="57">
        <v>0</v>
      </c>
      <c r="Z98" s="57">
        <v>0</v>
      </c>
      <c r="AA98" s="57">
        <v>0</v>
      </c>
      <c r="AB98" s="57">
        <v>0</v>
      </c>
    </row>
    <row r="99" spans="1:28" x14ac:dyDescent="0.25">
      <c r="A99" s="51" t="s">
        <v>163</v>
      </c>
      <c r="B99" s="53" t="s">
        <v>165</v>
      </c>
      <c r="C99" s="57">
        <v>255.44499999999999</v>
      </c>
      <c r="D99" s="57">
        <v>82.718000000000004</v>
      </c>
      <c r="E99" s="57">
        <v>0</v>
      </c>
      <c r="F99" s="57">
        <v>0</v>
      </c>
      <c r="G99" s="57">
        <v>28.343400000000003</v>
      </c>
      <c r="H99" s="57">
        <v>0</v>
      </c>
      <c r="I99" s="57">
        <v>0.38389699999999993</v>
      </c>
      <c r="J99" s="57">
        <v>0</v>
      </c>
      <c r="K99" s="57">
        <v>0</v>
      </c>
      <c r="L99" s="57">
        <v>34.288600000000002</v>
      </c>
      <c r="M99" s="57">
        <v>7.1458200000000005</v>
      </c>
      <c r="N99" s="57">
        <v>0</v>
      </c>
      <c r="O99" s="57">
        <v>29.153500000000001</v>
      </c>
      <c r="P99" s="57">
        <v>0</v>
      </c>
      <c r="Q99" s="57">
        <v>5.5515300000000005</v>
      </c>
      <c r="R99" s="57">
        <v>41.22229999999999</v>
      </c>
      <c r="S99" s="57">
        <v>0</v>
      </c>
      <c r="T99" s="57">
        <v>0</v>
      </c>
      <c r="U99" s="57">
        <v>0</v>
      </c>
      <c r="V99" s="57">
        <v>0</v>
      </c>
      <c r="W99" s="57">
        <v>0</v>
      </c>
      <c r="X99" s="57">
        <v>0</v>
      </c>
      <c r="Y99" s="57">
        <v>0</v>
      </c>
      <c r="Z99" s="57">
        <v>0</v>
      </c>
      <c r="AA99" s="57">
        <v>0</v>
      </c>
      <c r="AB99" s="57">
        <v>32.059699999999999</v>
      </c>
    </row>
    <row r="100" spans="1:28" x14ac:dyDescent="0.25">
      <c r="A100" s="51" t="s">
        <v>163</v>
      </c>
      <c r="B100" s="53" t="s">
        <v>166</v>
      </c>
      <c r="C100" s="57" t="s">
        <v>48</v>
      </c>
      <c r="D100" s="57" t="s">
        <v>48</v>
      </c>
      <c r="E100" s="57">
        <v>0</v>
      </c>
      <c r="F100" s="57">
        <v>0</v>
      </c>
      <c r="G100" s="57">
        <v>0</v>
      </c>
      <c r="H100" s="57">
        <v>0</v>
      </c>
      <c r="I100" s="57">
        <v>0</v>
      </c>
      <c r="J100" s="57">
        <v>0</v>
      </c>
      <c r="K100" s="57">
        <v>0</v>
      </c>
      <c r="L100" s="57">
        <v>0</v>
      </c>
      <c r="M100" s="57">
        <v>0</v>
      </c>
      <c r="N100" s="57">
        <v>0</v>
      </c>
      <c r="O100" s="57">
        <v>0</v>
      </c>
      <c r="P100" s="57">
        <v>0</v>
      </c>
      <c r="Q100" s="57">
        <v>0</v>
      </c>
      <c r="R100" s="57">
        <v>0</v>
      </c>
      <c r="S100" s="57">
        <v>0</v>
      </c>
      <c r="T100" s="57">
        <v>0</v>
      </c>
      <c r="U100" s="57">
        <v>0</v>
      </c>
      <c r="V100" s="57">
        <v>0</v>
      </c>
      <c r="W100" s="57">
        <v>0</v>
      </c>
      <c r="X100" s="57">
        <v>0</v>
      </c>
      <c r="Y100" s="57">
        <v>0</v>
      </c>
      <c r="Z100" s="57">
        <v>0</v>
      </c>
      <c r="AA100" s="57">
        <v>0</v>
      </c>
      <c r="AB100" s="57">
        <v>0</v>
      </c>
    </row>
    <row r="101" spans="1:28" x14ac:dyDescent="0.25">
      <c r="A101" s="51" t="s">
        <v>163</v>
      </c>
      <c r="B101" s="53" t="s">
        <v>167</v>
      </c>
      <c r="C101" s="57" t="s">
        <v>48</v>
      </c>
      <c r="D101" s="57" t="s">
        <v>48</v>
      </c>
      <c r="E101" s="57">
        <v>0</v>
      </c>
      <c r="F101" s="57">
        <v>0</v>
      </c>
      <c r="G101" s="57">
        <v>0</v>
      </c>
      <c r="H101" s="57">
        <v>0</v>
      </c>
      <c r="I101" s="57">
        <v>0</v>
      </c>
      <c r="J101" s="57">
        <v>0</v>
      </c>
      <c r="K101" s="57">
        <v>0</v>
      </c>
      <c r="L101" s="57">
        <v>0</v>
      </c>
      <c r="M101" s="57">
        <v>0</v>
      </c>
      <c r="N101" s="57">
        <v>0</v>
      </c>
      <c r="O101" s="57">
        <v>0</v>
      </c>
      <c r="P101" s="57">
        <v>0</v>
      </c>
      <c r="Q101" s="57">
        <v>0</v>
      </c>
      <c r="R101" s="57">
        <v>0</v>
      </c>
      <c r="S101" s="57">
        <v>0</v>
      </c>
      <c r="T101" s="57">
        <v>0</v>
      </c>
      <c r="U101" s="57">
        <v>0</v>
      </c>
      <c r="V101" s="57">
        <v>0</v>
      </c>
      <c r="W101" s="57">
        <v>0</v>
      </c>
      <c r="X101" s="57">
        <v>0</v>
      </c>
      <c r="Y101" s="57">
        <v>0</v>
      </c>
      <c r="Z101" s="57">
        <v>0</v>
      </c>
      <c r="AA101" s="57">
        <v>0</v>
      </c>
      <c r="AB101" s="57">
        <v>0</v>
      </c>
    </row>
    <row r="102" spans="1:28" x14ac:dyDescent="0.25">
      <c r="A102" s="51" t="s">
        <v>168</v>
      </c>
      <c r="B102" s="53" t="s">
        <v>169</v>
      </c>
      <c r="C102" s="57" t="s">
        <v>48</v>
      </c>
      <c r="D102" s="57" t="s">
        <v>48</v>
      </c>
      <c r="E102" s="57">
        <v>0</v>
      </c>
      <c r="F102" s="57">
        <v>0</v>
      </c>
      <c r="G102" s="57">
        <v>0</v>
      </c>
      <c r="H102" s="57">
        <v>0</v>
      </c>
      <c r="I102" s="57">
        <v>0</v>
      </c>
      <c r="J102" s="57">
        <v>0</v>
      </c>
      <c r="K102" s="57">
        <v>0</v>
      </c>
      <c r="L102" s="57">
        <v>0</v>
      </c>
      <c r="M102" s="57">
        <v>0</v>
      </c>
      <c r="N102" s="57">
        <v>0</v>
      </c>
      <c r="O102" s="57">
        <v>0</v>
      </c>
      <c r="P102" s="57">
        <v>0</v>
      </c>
      <c r="Q102" s="57">
        <v>0</v>
      </c>
      <c r="R102" s="57">
        <v>0</v>
      </c>
      <c r="S102" s="57">
        <v>0</v>
      </c>
      <c r="T102" s="57">
        <v>0</v>
      </c>
      <c r="U102" s="57">
        <v>0</v>
      </c>
      <c r="V102" s="57">
        <v>0</v>
      </c>
      <c r="W102" s="57">
        <v>0</v>
      </c>
      <c r="X102" s="57">
        <v>0</v>
      </c>
      <c r="Y102" s="57">
        <v>0</v>
      </c>
      <c r="Z102" s="57">
        <v>0</v>
      </c>
      <c r="AA102" s="57">
        <v>0</v>
      </c>
      <c r="AB102" s="57">
        <v>0</v>
      </c>
    </row>
    <row r="103" spans="1:28" x14ac:dyDescent="0.25">
      <c r="A103" s="51" t="s">
        <v>170</v>
      </c>
      <c r="B103" s="53" t="s">
        <v>171</v>
      </c>
      <c r="C103" s="57" t="s">
        <v>48</v>
      </c>
      <c r="D103" s="57" t="s">
        <v>48</v>
      </c>
      <c r="E103" s="57">
        <v>0</v>
      </c>
      <c r="F103" s="57">
        <v>0</v>
      </c>
      <c r="G103" s="57">
        <v>0</v>
      </c>
      <c r="H103" s="57">
        <v>0</v>
      </c>
      <c r="I103" s="57">
        <v>0</v>
      </c>
      <c r="J103" s="57">
        <v>0</v>
      </c>
      <c r="K103" s="57">
        <v>0</v>
      </c>
      <c r="L103" s="57">
        <v>0</v>
      </c>
      <c r="M103" s="57">
        <v>0</v>
      </c>
      <c r="N103" s="57">
        <v>0</v>
      </c>
      <c r="O103" s="57">
        <v>0</v>
      </c>
      <c r="P103" s="57">
        <v>0</v>
      </c>
      <c r="Q103" s="57">
        <v>0</v>
      </c>
      <c r="R103" s="57">
        <v>0</v>
      </c>
      <c r="S103" s="57">
        <v>0</v>
      </c>
      <c r="T103" s="57">
        <v>0</v>
      </c>
      <c r="U103" s="57">
        <v>0</v>
      </c>
      <c r="V103" s="57">
        <v>0</v>
      </c>
      <c r="W103" s="57">
        <v>0</v>
      </c>
      <c r="X103" s="57">
        <v>0</v>
      </c>
      <c r="Y103" s="57">
        <v>0</v>
      </c>
      <c r="Z103" s="57">
        <v>0</v>
      </c>
      <c r="AA103" s="57">
        <v>0</v>
      </c>
      <c r="AB103" s="57">
        <v>0</v>
      </c>
    </row>
    <row r="104" spans="1:28" x14ac:dyDescent="0.25">
      <c r="A104" s="51" t="s">
        <v>172</v>
      </c>
      <c r="B104" s="53" t="s">
        <v>173</v>
      </c>
      <c r="C104" s="57">
        <v>2579.4193599999999</v>
      </c>
      <c r="D104" s="57">
        <v>1046.3708979999999</v>
      </c>
      <c r="E104" s="57">
        <v>918.8</v>
      </c>
      <c r="F104" s="57">
        <v>0</v>
      </c>
      <c r="G104" s="57">
        <v>0</v>
      </c>
      <c r="H104" s="57">
        <v>0.39999999999999997</v>
      </c>
      <c r="I104" s="57">
        <v>28.799999999999997</v>
      </c>
      <c r="J104" s="57">
        <v>0</v>
      </c>
      <c r="K104" s="57">
        <v>20.299999999999997</v>
      </c>
      <c r="L104" s="57">
        <v>225</v>
      </c>
      <c r="M104" s="57">
        <v>150.79999999999998</v>
      </c>
      <c r="N104" s="57">
        <v>0</v>
      </c>
      <c r="O104" s="57">
        <v>0</v>
      </c>
      <c r="P104" s="57">
        <v>0</v>
      </c>
      <c r="Q104" s="57">
        <v>0</v>
      </c>
      <c r="R104" s="57">
        <v>0</v>
      </c>
      <c r="S104" s="57">
        <v>751.4</v>
      </c>
      <c r="T104" s="57">
        <v>0</v>
      </c>
      <c r="U104" s="57">
        <v>0</v>
      </c>
      <c r="V104" s="57">
        <v>0</v>
      </c>
      <c r="W104" s="57">
        <v>209.5</v>
      </c>
      <c r="X104" s="57">
        <v>0</v>
      </c>
      <c r="Y104" s="57">
        <v>0</v>
      </c>
      <c r="Z104" s="57">
        <v>0</v>
      </c>
      <c r="AA104" s="57">
        <v>0</v>
      </c>
      <c r="AB104" s="57">
        <v>18.7</v>
      </c>
    </row>
    <row r="105" spans="1:28" x14ac:dyDescent="0.25">
      <c r="A105" s="51" t="s">
        <v>172</v>
      </c>
      <c r="B105" s="53" t="s">
        <v>174</v>
      </c>
      <c r="C105" s="57" t="s">
        <v>48</v>
      </c>
      <c r="D105" s="57" t="s">
        <v>48</v>
      </c>
      <c r="E105" s="57">
        <v>0</v>
      </c>
      <c r="F105" s="57">
        <v>0</v>
      </c>
      <c r="G105" s="57">
        <v>0</v>
      </c>
      <c r="H105" s="57">
        <v>0</v>
      </c>
      <c r="I105" s="57">
        <v>0</v>
      </c>
      <c r="J105" s="57">
        <v>0</v>
      </c>
      <c r="K105" s="57">
        <v>0</v>
      </c>
      <c r="L105" s="57">
        <v>0</v>
      </c>
      <c r="M105" s="57">
        <v>0</v>
      </c>
      <c r="N105" s="57">
        <v>0</v>
      </c>
      <c r="O105" s="57">
        <v>0</v>
      </c>
      <c r="P105" s="57">
        <v>0</v>
      </c>
      <c r="Q105" s="57">
        <v>0</v>
      </c>
      <c r="R105" s="57">
        <v>0</v>
      </c>
      <c r="S105" s="57">
        <v>0</v>
      </c>
      <c r="T105" s="57">
        <v>0</v>
      </c>
      <c r="U105" s="57">
        <v>0</v>
      </c>
      <c r="V105" s="57">
        <v>0</v>
      </c>
      <c r="W105" s="57">
        <v>0</v>
      </c>
      <c r="X105" s="57">
        <v>0</v>
      </c>
      <c r="Y105" s="57">
        <v>0</v>
      </c>
      <c r="Z105" s="57">
        <v>0</v>
      </c>
      <c r="AA105" s="57">
        <v>0</v>
      </c>
      <c r="AB105" s="57">
        <v>0</v>
      </c>
    </row>
    <row r="106" spans="1:28" x14ac:dyDescent="0.25">
      <c r="A106" s="51" t="s">
        <v>175</v>
      </c>
      <c r="B106" s="53" t="s">
        <v>176</v>
      </c>
      <c r="C106" s="57" t="s">
        <v>48</v>
      </c>
      <c r="D106" s="57" t="s">
        <v>48</v>
      </c>
      <c r="E106" s="57">
        <v>0</v>
      </c>
      <c r="F106" s="57">
        <v>0</v>
      </c>
      <c r="G106" s="57">
        <v>0</v>
      </c>
      <c r="H106" s="57">
        <v>0</v>
      </c>
      <c r="I106" s="57">
        <v>0</v>
      </c>
      <c r="J106" s="57">
        <v>0</v>
      </c>
      <c r="K106" s="57">
        <v>0</v>
      </c>
      <c r="L106" s="57">
        <v>0</v>
      </c>
      <c r="M106" s="57">
        <v>0</v>
      </c>
      <c r="N106" s="57">
        <v>0</v>
      </c>
      <c r="O106" s="57">
        <v>0</v>
      </c>
      <c r="P106" s="57">
        <v>0</v>
      </c>
      <c r="Q106" s="57">
        <v>0</v>
      </c>
      <c r="R106" s="57">
        <v>0</v>
      </c>
      <c r="S106" s="57">
        <v>0</v>
      </c>
      <c r="T106" s="57">
        <v>0</v>
      </c>
      <c r="U106" s="57">
        <v>0</v>
      </c>
      <c r="V106" s="57">
        <v>0</v>
      </c>
      <c r="W106" s="57">
        <v>0</v>
      </c>
      <c r="X106" s="57">
        <v>0</v>
      </c>
      <c r="Y106" s="57">
        <v>0</v>
      </c>
      <c r="Z106" s="57">
        <v>0</v>
      </c>
      <c r="AA106" s="57">
        <v>0</v>
      </c>
      <c r="AB106" s="57">
        <v>0</v>
      </c>
    </row>
    <row r="107" spans="1:28" x14ac:dyDescent="0.25">
      <c r="A107" s="51" t="s">
        <v>175</v>
      </c>
      <c r="B107" s="53" t="s">
        <v>177</v>
      </c>
      <c r="C107" s="57" t="s">
        <v>48</v>
      </c>
      <c r="D107" s="57" t="s">
        <v>48</v>
      </c>
      <c r="E107" s="57">
        <v>0</v>
      </c>
      <c r="F107" s="57">
        <v>0</v>
      </c>
      <c r="G107" s="57">
        <v>0</v>
      </c>
      <c r="H107" s="57">
        <v>0</v>
      </c>
      <c r="I107" s="57">
        <v>0</v>
      </c>
      <c r="J107" s="57">
        <v>0</v>
      </c>
      <c r="K107" s="57">
        <v>0</v>
      </c>
      <c r="L107" s="57">
        <v>0</v>
      </c>
      <c r="M107" s="57">
        <v>0</v>
      </c>
      <c r="N107" s="57">
        <v>0</v>
      </c>
      <c r="O107" s="57">
        <v>0</v>
      </c>
      <c r="P107" s="57">
        <v>0</v>
      </c>
      <c r="Q107" s="57">
        <v>0</v>
      </c>
      <c r="R107" s="57">
        <v>0</v>
      </c>
      <c r="S107" s="57">
        <v>0</v>
      </c>
      <c r="T107" s="57">
        <v>0</v>
      </c>
      <c r="U107" s="57">
        <v>0</v>
      </c>
      <c r="V107" s="57">
        <v>0</v>
      </c>
      <c r="W107" s="57">
        <v>0</v>
      </c>
      <c r="X107" s="57">
        <v>0</v>
      </c>
      <c r="Y107" s="57">
        <v>0</v>
      </c>
      <c r="Z107" s="57">
        <v>0</v>
      </c>
      <c r="AA107" s="57">
        <v>0</v>
      </c>
      <c r="AB107" s="57">
        <v>0</v>
      </c>
    </row>
    <row r="108" spans="1:28" x14ac:dyDescent="0.25">
      <c r="A108" s="51" t="s">
        <v>175</v>
      </c>
      <c r="B108" s="53" t="s">
        <v>178</v>
      </c>
      <c r="C108" s="57" t="s">
        <v>48</v>
      </c>
      <c r="D108" s="57" t="s">
        <v>48</v>
      </c>
      <c r="E108" s="57">
        <v>0</v>
      </c>
      <c r="F108" s="57">
        <v>0</v>
      </c>
      <c r="G108" s="57">
        <v>0</v>
      </c>
      <c r="H108" s="57">
        <v>0</v>
      </c>
      <c r="I108" s="57">
        <v>0</v>
      </c>
      <c r="J108" s="57">
        <v>0</v>
      </c>
      <c r="K108" s="57">
        <v>0</v>
      </c>
      <c r="L108" s="57">
        <v>0</v>
      </c>
      <c r="M108" s="57">
        <v>0</v>
      </c>
      <c r="N108" s="57">
        <v>0</v>
      </c>
      <c r="O108" s="57">
        <v>0</v>
      </c>
      <c r="P108" s="57">
        <v>0</v>
      </c>
      <c r="Q108" s="57">
        <v>0</v>
      </c>
      <c r="R108" s="57">
        <v>0</v>
      </c>
      <c r="S108" s="57">
        <v>0</v>
      </c>
      <c r="T108" s="57">
        <v>0</v>
      </c>
      <c r="U108" s="57">
        <v>0</v>
      </c>
      <c r="V108" s="57">
        <v>0</v>
      </c>
      <c r="W108" s="57">
        <v>0</v>
      </c>
      <c r="X108" s="57">
        <v>0</v>
      </c>
      <c r="Y108" s="57">
        <v>0</v>
      </c>
      <c r="Z108" s="57">
        <v>0</v>
      </c>
      <c r="AA108" s="57">
        <v>0</v>
      </c>
      <c r="AB108" s="57">
        <v>0</v>
      </c>
    </row>
    <row r="109" spans="1:28" x14ac:dyDescent="0.25">
      <c r="A109" s="51" t="s">
        <v>175</v>
      </c>
      <c r="B109" s="53" t="s">
        <v>179</v>
      </c>
      <c r="C109" s="57" t="s">
        <v>48</v>
      </c>
      <c r="D109" s="57" t="s">
        <v>48</v>
      </c>
      <c r="E109" s="57">
        <v>0</v>
      </c>
      <c r="F109" s="57">
        <v>0</v>
      </c>
      <c r="G109" s="57">
        <v>0</v>
      </c>
      <c r="H109" s="57">
        <v>0</v>
      </c>
      <c r="I109" s="57">
        <v>0</v>
      </c>
      <c r="J109" s="57">
        <v>0</v>
      </c>
      <c r="K109" s="57">
        <v>0</v>
      </c>
      <c r="L109" s="57">
        <v>0</v>
      </c>
      <c r="M109" s="57">
        <v>0</v>
      </c>
      <c r="N109" s="57">
        <v>0</v>
      </c>
      <c r="O109" s="57">
        <v>0</v>
      </c>
      <c r="P109" s="57">
        <v>0</v>
      </c>
      <c r="Q109" s="57">
        <v>0</v>
      </c>
      <c r="R109" s="57">
        <v>0</v>
      </c>
      <c r="S109" s="57">
        <v>0</v>
      </c>
      <c r="T109" s="57">
        <v>0</v>
      </c>
      <c r="U109" s="57">
        <v>0</v>
      </c>
      <c r="V109" s="57">
        <v>0</v>
      </c>
      <c r="W109" s="57">
        <v>0</v>
      </c>
      <c r="X109" s="57">
        <v>0</v>
      </c>
      <c r="Y109" s="57">
        <v>0</v>
      </c>
      <c r="Z109" s="57">
        <v>0</v>
      </c>
      <c r="AA109" s="57">
        <v>0</v>
      </c>
      <c r="AB109" s="57">
        <v>0</v>
      </c>
    </row>
    <row r="110" spans="1:28" x14ac:dyDescent="0.25">
      <c r="A110" s="51" t="s">
        <v>175</v>
      </c>
      <c r="B110" s="53" t="s">
        <v>180</v>
      </c>
      <c r="C110" s="57" t="s">
        <v>48</v>
      </c>
      <c r="D110" s="57" t="s">
        <v>48</v>
      </c>
      <c r="E110" s="57">
        <v>0</v>
      </c>
      <c r="F110" s="57">
        <v>0</v>
      </c>
      <c r="G110" s="57">
        <v>0</v>
      </c>
      <c r="H110" s="57">
        <v>0</v>
      </c>
      <c r="I110" s="57">
        <v>0</v>
      </c>
      <c r="J110" s="57">
        <v>0</v>
      </c>
      <c r="K110" s="57">
        <v>0</v>
      </c>
      <c r="L110" s="57">
        <v>0</v>
      </c>
      <c r="M110" s="57">
        <v>0</v>
      </c>
      <c r="N110" s="57">
        <v>0</v>
      </c>
      <c r="O110" s="57">
        <v>0</v>
      </c>
      <c r="P110" s="57">
        <v>0</v>
      </c>
      <c r="Q110" s="57">
        <v>0</v>
      </c>
      <c r="R110" s="57">
        <v>0</v>
      </c>
      <c r="S110" s="57">
        <v>0</v>
      </c>
      <c r="T110" s="57">
        <v>0</v>
      </c>
      <c r="U110" s="57">
        <v>0</v>
      </c>
      <c r="V110" s="57">
        <v>0</v>
      </c>
      <c r="W110" s="57">
        <v>0</v>
      </c>
      <c r="X110" s="57">
        <v>0</v>
      </c>
      <c r="Y110" s="57">
        <v>0</v>
      </c>
      <c r="Z110" s="57">
        <v>0</v>
      </c>
      <c r="AA110" s="57">
        <v>0</v>
      </c>
      <c r="AB110" s="57">
        <v>0</v>
      </c>
    </row>
    <row r="111" spans="1:28" x14ac:dyDescent="0.25">
      <c r="A111" s="51" t="s">
        <v>175</v>
      </c>
      <c r="B111" s="53" t="s">
        <v>181</v>
      </c>
      <c r="C111" s="57" t="s">
        <v>48</v>
      </c>
      <c r="D111" s="57" t="s">
        <v>48</v>
      </c>
      <c r="E111" s="57">
        <v>0</v>
      </c>
      <c r="F111" s="57">
        <v>0</v>
      </c>
      <c r="G111" s="57">
        <v>0</v>
      </c>
      <c r="H111" s="57">
        <v>0</v>
      </c>
      <c r="I111" s="57">
        <v>0</v>
      </c>
      <c r="J111" s="57">
        <v>0</v>
      </c>
      <c r="K111" s="57">
        <v>0</v>
      </c>
      <c r="L111" s="57">
        <v>0</v>
      </c>
      <c r="M111" s="57">
        <v>0</v>
      </c>
      <c r="N111" s="57">
        <v>0</v>
      </c>
      <c r="O111" s="57">
        <v>0</v>
      </c>
      <c r="P111" s="57">
        <v>0</v>
      </c>
      <c r="Q111" s="57">
        <v>0</v>
      </c>
      <c r="R111" s="57">
        <v>0</v>
      </c>
      <c r="S111" s="57">
        <v>0</v>
      </c>
      <c r="T111" s="57">
        <v>0</v>
      </c>
      <c r="U111" s="57">
        <v>0</v>
      </c>
      <c r="V111" s="57">
        <v>0</v>
      </c>
      <c r="W111" s="57">
        <v>0</v>
      </c>
      <c r="X111" s="57">
        <v>0</v>
      </c>
      <c r="Y111" s="57">
        <v>0</v>
      </c>
      <c r="Z111" s="57">
        <v>0</v>
      </c>
      <c r="AA111" s="57">
        <v>0</v>
      </c>
      <c r="AB111" s="57">
        <v>0</v>
      </c>
    </row>
    <row r="112" spans="1:28" x14ac:dyDescent="0.25">
      <c r="A112" s="51" t="s">
        <v>175</v>
      </c>
      <c r="B112" s="53" t="s">
        <v>182</v>
      </c>
      <c r="C112" s="57" t="s">
        <v>48</v>
      </c>
      <c r="D112" s="57" t="s">
        <v>48</v>
      </c>
      <c r="E112" s="57">
        <v>0</v>
      </c>
      <c r="F112" s="57">
        <v>0</v>
      </c>
      <c r="G112" s="57">
        <v>0</v>
      </c>
      <c r="H112" s="57">
        <v>0</v>
      </c>
      <c r="I112" s="57">
        <v>0</v>
      </c>
      <c r="J112" s="57">
        <v>0</v>
      </c>
      <c r="K112" s="57">
        <v>0</v>
      </c>
      <c r="L112" s="57">
        <v>0</v>
      </c>
      <c r="M112" s="57">
        <v>0</v>
      </c>
      <c r="N112" s="57">
        <v>0</v>
      </c>
      <c r="O112" s="57">
        <v>0</v>
      </c>
      <c r="P112" s="57">
        <v>0</v>
      </c>
      <c r="Q112" s="57">
        <v>0</v>
      </c>
      <c r="R112" s="57">
        <v>0</v>
      </c>
      <c r="S112" s="57">
        <v>0</v>
      </c>
      <c r="T112" s="57">
        <v>0</v>
      </c>
      <c r="U112" s="57">
        <v>0</v>
      </c>
      <c r="V112" s="57">
        <v>0</v>
      </c>
      <c r="W112" s="57">
        <v>0</v>
      </c>
      <c r="X112" s="57">
        <v>0</v>
      </c>
      <c r="Y112" s="57">
        <v>0</v>
      </c>
      <c r="Z112" s="57">
        <v>0</v>
      </c>
      <c r="AA112" s="57">
        <v>0</v>
      </c>
      <c r="AB112" s="57">
        <v>0</v>
      </c>
    </row>
    <row r="113" spans="1:28" x14ac:dyDescent="0.25">
      <c r="A113" s="51" t="s">
        <v>175</v>
      </c>
      <c r="B113" s="53" t="s">
        <v>183</v>
      </c>
      <c r="C113" s="57" t="s">
        <v>48</v>
      </c>
      <c r="D113" s="57" t="s">
        <v>48</v>
      </c>
      <c r="E113" s="57">
        <v>0</v>
      </c>
      <c r="F113" s="57">
        <v>0</v>
      </c>
      <c r="G113" s="57">
        <v>0</v>
      </c>
      <c r="H113" s="57">
        <v>0</v>
      </c>
      <c r="I113" s="57">
        <v>0</v>
      </c>
      <c r="J113" s="57">
        <v>0</v>
      </c>
      <c r="K113" s="57">
        <v>0</v>
      </c>
      <c r="L113" s="57">
        <v>0</v>
      </c>
      <c r="M113" s="57">
        <v>0</v>
      </c>
      <c r="N113" s="57">
        <v>0</v>
      </c>
      <c r="O113" s="57">
        <v>0</v>
      </c>
      <c r="P113" s="57">
        <v>0</v>
      </c>
      <c r="Q113" s="57">
        <v>0</v>
      </c>
      <c r="R113" s="57">
        <v>0</v>
      </c>
      <c r="S113" s="57">
        <v>0</v>
      </c>
      <c r="T113" s="57">
        <v>0</v>
      </c>
      <c r="U113" s="57">
        <v>0</v>
      </c>
      <c r="V113" s="57">
        <v>0</v>
      </c>
      <c r="W113" s="57">
        <v>0</v>
      </c>
      <c r="X113" s="57">
        <v>0</v>
      </c>
      <c r="Y113" s="57">
        <v>0</v>
      </c>
      <c r="Z113" s="57">
        <v>0</v>
      </c>
      <c r="AA113" s="57">
        <v>0</v>
      </c>
      <c r="AB113" s="57">
        <v>0</v>
      </c>
    </row>
    <row r="114" spans="1:28" x14ac:dyDescent="0.25">
      <c r="A114" s="51" t="s">
        <v>184</v>
      </c>
      <c r="B114" s="53" t="s">
        <v>185</v>
      </c>
      <c r="C114" s="57" t="s">
        <v>48</v>
      </c>
      <c r="D114" s="57" t="s">
        <v>48</v>
      </c>
      <c r="E114" s="57">
        <v>0</v>
      </c>
      <c r="F114" s="57">
        <v>0</v>
      </c>
      <c r="G114" s="57">
        <v>0</v>
      </c>
      <c r="H114" s="57">
        <v>0</v>
      </c>
      <c r="I114" s="57">
        <v>0</v>
      </c>
      <c r="J114" s="57">
        <v>0</v>
      </c>
      <c r="K114" s="57">
        <v>0</v>
      </c>
      <c r="L114" s="57">
        <v>0</v>
      </c>
      <c r="M114" s="57">
        <v>0</v>
      </c>
      <c r="N114" s="57">
        <v>0</v>
      </c>
      <c r="O114" s="57">
        <v>0</v>
      </c>
      <c r="P114" s="57">
        <v>0</v>
      </c>
      <c r="Q114" s="57">
        <v>0</v>
      </c>
      <c r="R114" s="57">
        <v>0</v>
      </c>
      <c r="S114" s="57">
        <v>0</v>
      </c>
      <c r="T114" s="57">
        <v>0</v>
      </c>
      <c r="U114" s="57">
        <v>0</v>
      </c>
      <c r="V114" s="57">
        <v>0</v>
      </c>
      <c r="W114" s="57">
        <v>0</v>
      </c>
      <c r="X114" s="57">
        <v>0</v>
      </c>
      <c r="Y114" s="57">
        <v>0</v>
      </c>
      <c r="Z114" s="57">
        <v>0</v>
      </c>
      <c r="AA114" s="57">
        <v>0</v>
      </c>
      <c r="AB114" s="57">
        <v>0</v>
      </c>
    </row>
    <row r="115" spans="1:28" x14ac:dyDescent="0.25">
      <c r="A115" s="51" t="s">
        <v>184</v>
      </c>
      <c r="B115" s="53" t="s">
        <v>186</v>
      </c>
      <c r="C115" s="57" t="s">
        <v>48</v>
      </c>
      <c r="D115" s="57" t="s">
        <v>48</v>
      </c>
      <c r="E115" s="57">
        <v>0</v>
      </c>
      <c r="F115" s="57">
        <v>0</v>
      </c>
      <c r="G115" s="57">
        <v>0</v>
      </c>
      <c r="H115" s="57">
        <v>0</v>
      </c>
      <c r="I115" s="57">
        <v>0</v>
      </c>
      <c r="J115" s="57">
        <v>0</v>
      </c>
      <c r="K115" s="57">
        <v>0</v>
      </c>
      <c r="L115" s="57">
        <v>0</v>
      </c>
      <c r="M115" s="57">
        <v>0</v>
      </c>
      <c r="N115" s="57">
        <v>0</v>
      </c>
      <c r="O115" s="57">
        <v>0</v>
      </c>
      <c r="P115" s="57">
        <v>0</v>
      </c>
      <c r="Q115" s="57">
        <v>0</v>
      </c>
      <c r="R115" s="57">
        <v>0</v>
      </c>
      <c r="S115" s="57">
        <v>0</v>
      </c>
      <c r="T115" s="57">
        <v>0</v>
      </c>
      <c r="U115" s="57">
        <v>0</v>
      </c>
      <c r="V115" s="57">
        <v>0</v>
      </c>
      <c r="W115" s="57">
        <v>0</v>
      </c>
      <c r="X115" s="57">
        <v>0</v>
      </c>
      <c r="Y115" s="57">
        <v>0</v>
      </c>
      <c r="Z115" s="57">
        <v>0</v>
      </c>
      <c r="AA115" s="57">
        <v>0</v>
      </c>
      <c r="AB115" s="57">
        <v>0</v>
      </c>
    </row>
    <row r="116" spans="1:28" x14ac:dyDescent="0.25">
      <c r="A116" s="51" t="s">
        <v>184</v>
      </c>
      <c r="B116" s="53" t="s">
        <v>187</v>
      </c>
      <c r="C116" s="57" t="s">
        <v>48</v>
      </c>
      <c r="D116" s="57" t="s">
        <v>48</v>
      </c>
      <c r="E116" s="57">
        <v>0</v>
      </c>
      <c r="F116" s="57">
        <v>0</v>
      </c>
      <c r="G116" s="57">
        <v>0</v>
      </c>
      <c r="H116" s="57">
        <v>0</v>
      </c>
      <c r="I116" s="57">
        <v>0</v>
      </c>
      <c r="J116" s="57">
        <v>0</v>
      </c>
      <c r="K116" s="57">
        <v>0</v>
      </c>
      <c r="L116" s="57">
        <v>0</v>
      </c>
      <c r="M116" s="57">
        <v>0</v>
      </c>
      <c r="N116" s="57">
        <v>0</v>
      </c>
      <c r="O116" s="57">
        <v>0</v>
      </c>
      <c r="P116" s="57">
        <v>0</v>
      </c>
      <c r="Q116" s="57">
        <v>0</v>
      </c>
      <c r="R116" s="57">
        <v>0</v>
      </c>
      <c r="S116" s="57">
        <v>0</v>
      </c>
      <c r="T116" s="57">
        <v>0</v>
      </c>
      <c r="U116" s="57">
        <v>0</v>
      </c>
      <c r="V116" s="57">
        <v>0</v>
      </c>
      <c r="W116" s="57">
        <v>0</v>
      </c>
      <c r="X116" s="57">
        <v>0</v>
      </c>
      <c r="Y116" s="57">
        <v>0</v>
      </c>
      <c r="Z116" s="57">
        <v>0</v>
      </c>
      <c r="AA116" s="57">
        <v>0</v>
      </c>
      <c r="AB116" s="57">
        <v>0</v>
      </c>
    </row>
    <row r="117" spans="1:28" x14ac:dyDescent="0.25">
      <c r="A117" s="51" t="s">
        <v>188</v>
      </c>
      <c r="B117" s="53" t="s">
        <v>189</v>
      </c>
      <c r="C117" s="57" t="s">
        <v>48</v>
      </c>
      <c r="D117" s="57" t="s">
        <v>48</v>
      </c>
      <c r="E117" s="57">
        <v>0</v>
      </c>
      <c r="F117" s="57">
        <v>0</v>
      </c>
      <c r="G117" s="57">
        <v>0</v>
      </c>
      <c r="H117" s="57">
        <v>0</v>
      </c>
      <c r="I117" s="57">
        <v>0</v>
      </c>
      <c r="J117" s="57">
        <v>0</v>
      </c>
      <c r="K117" s="57">
        <v>0</v>
      </c>
      <c r="L117" s="57">
        <v>0</v>
      </c>
      <c r="M117" s="57">
        <v>0</v>
      </c>
      <c r="N117" s="57">
        <v>0</v>
      </c>
      <c r="O117" s="57">
        <v>0</v>
      </c>
      <c r="P117" s="57">
        <v>0</v>
      </c>
      <c r="Q117" s="57">
        <v>0</v>
      </c>
      <c r="R117" s="57">
        <v>0</v>
      </c>
      <c r="S117" s="57">
        <v>0</v>
      </c>
      <c r="T117" s="57">
        <v>0</v>
      </c>
      <c r="U117" s="57">
        <v>0</v>
      </c>
      <c r="V117" s="57">
        <v>0</v>
      </c>
      <c r="W117" s="57">
        <v>0</v>
      </c>
      <c r="X117" s="57">
        <v>0</v>
      </c>
      <c r="Y117" s="57">
        <v>0</v>
      </c>
      <c r="Z117" s="57">
        <v>0</v>
      </c>
      <c r="AA117" s="57">
        <v>0</v>
      </c>
      <c r="AB117" s="57">
        <v>0</v>
      </c>
    </row>
    <row r="118" spans="1:28" x14ac:dyDescent="0.25">
      <c r="A118" s="51" t="s">
        <v>188</v>
      </c>
      <c r="B118" s="53" t="s">
        <v>190</v>
      </c>
      <c r="C118" s="57" t="s">
        <v>48</v>
      </c>
      <c r="D118" s="57" t="s">
        <v>48</v>
      </c>
      <c r="E118" s="57">
        <v>0</v>
      </c>
      <c r="F118" s="57">
        <v>0</v>
      </c>
      <c r="G118" s="57">
        <v>0</v>
      </c>
      <c r="H118" s="57">
        <v>0</v>
      </c>
      <c r="I118" s="57">
        <v>0</v>
      </c>
      <c r="J118" s="57">
        <v>0</v>
      </c>
      <c r="K118" s="57">
        <v>0</v>
      </c>
      <c r="L118" s="57">
        <v>0</v>
      </c>
      <c r="M118" s="57">
        <v>0</v>
      </c>
      <c r="N118" s="57">
        <v>0</v>
      </c>
      <c r="O118" s="57">
        <v>0</v>
      </c>
      <c r="P118" s="57">
        <v>0</v>
      </c>
      <c r="Q118" s="57">
        <v>0</v>
      </c>
      <c r="R118" s="57">
        <v>0</v>
      </c>
      <c r="S118" s="57">
        <v>0</v>
      </c>
      <c r="T118" s="57">
        <v>0</v>
      </c>
      <c r="U118" s="57">
        <v>0</v>
      </c>
      <c r="V118" s="57">
        <v>0</v>
      </c>
      <c r="W118" s="57">
        <v>0</v>
      </c>
      <c r="X118" s="57">
        <v>0</v>
      </c>
      <c r="Y118" s="57">
        <v>0</v>
      </c>
      <c r="Z118" s="57">
        <v>0</v>
      </c>
      <c r="AA118" s="57">
        <v>0</v>
      </c>
      <c r="AB118" s="57">
        <v>0</v>
      </c>
    </row>
    <row r="119" spans="1:28" x14ac:dyDescent="0.25">
      <c r="A119" s="51" t="s">
        <v>188</v>
      </c>
      <c r="B119" s="53" t="s">
        <v>191</v>
      </c>
      <c r="C119" s="57" t="s">
        <v>48</v>
      </c>
      <c r="D119" s="57" t="s">
        <v>48</v>
      </c>
      <c r="E119" s="57">
        <v>0</v>
      </c>
      <c r="F119" s="57">
        <v>0</v>
      </c>
      <c r="G119" s="57">
        <v>0</v>
      </c>
      <c r="H119" s="57">
        <v>0</v>
      </c>
      <c r="I119" s="57">
        <v>0</v>
      </c>
      <c r="J119" s="57">
        <v>0</v>
      </c>
      <c r="K119" s="57">
        <v>0</v>
      </c>
      <c r="L119" s="57">
        <v>0</v>
      </c>
      <c r="M119" s="57">
        <v>0</v>
      </c>
      <c r="N119" s="57">
        <v>0</v>
      </c>
      <c r="O119" s="57">
        <v>0</v>
      </c>
      <c r="P119" s="57">
        <v>0</v>
      </c>
      <c r="Q119" s="57">
        <v>0</v>
      </c>
      <c r="R119" s="57">
        <v>0</v>
      </c>
      <c r="S119" s="57">
        <v>0</v>
      </c>
      <c r="T119" s="57">
        <v>0</v>
      </c>
      <c r="U119" s="57">
        <v>0</v>
      </c>
      <c r="V119" s="57">
        <v>0</v>
      </c>
      <c r="W119" s="57">
        <v>0</v>
      </c>
      <c r="X119" s="57">
        <v>0</v>
      </c>
      <c r="Y119" s="57">
        <v>0</v>
      </c>
      <c r="Z119" s="57">
        <v>0</v>
      </c>
      <c r="AA119" s="57">
        <v>0</v>
      </c>
      <c r="AB119" s="57">
        <v>0</v>
      </c>
    </row>
    <row r="120" spans="1:28" x14ac:dyDescent="0.25">
      <c r="A120" s="51" t="s">
        <v>188</v>
      </c>
      <c r="B120" s="53" t="s">
        <v>192</v>
      </c>
      <c r="C120" s="57" t="s">
        <v>48</v>
      </c>
      <c r="D120" s="57" t="s">
        <v>48</v>
      </c>
      <c r="E120" s="57">
        <v>0</v>
      </c>
      <c r="F120" s="57">
        <v>0</v>
      </c>
      <c r="G120" s="57">
        <v>0</v>
      </c>
      <c r="H120" s="57">
        <v>0</v>
      </c>
      <c r="I120" s="57">
        <v>0</v>
      </c>
      <c r="J120" s="57">
        <v>0</v>
      </c>
      <c r="K120" s="57">
        <v>0</v>
      </c>
      <c r="L120" s="57">
        <v>0</v>
      </c>
      <c r="M120" s="57">
        <v>0</v>
      </c>
      <c r="N120" s="57">
        <v>0</v>
      </c>
      <c r="O120" s="57">
        <v>0</v>
      </c>
      <c r="P120" s="57">
        <v>0</v>
      </c>
      <c r="Q120" s="57">
        <v>0</v>
      </c>
      <c r="R120" s="57">
        <v>0</v>
      </c>
      <c r="S120" s="57">
        <v>0</v>
      </c>
      <c r="T120" s="57">
        <v>0</v>
      </c>
      <c r="U120" s="57">
        <v>0</v>
      </c>
      <c r="V120" s="57">
        <v>0</v>
      </c>
      <c r="W120" s="57">
        <v>0</v>
      </c>
      <c r="X120" s="57">
        <v>0</v>
      </c>
      <c r="Y120" s="57">
        <v>0</v>
      </c>
      <c r="Z120" s="57">
        <v>0</v>
      </c>
      <c r="AA120" s="57">
        <v>0</v>
      </c>
      <c r="AB120" s="57">
        <v>0</v>
      </c>
    </row>
    <row r="121" spans="1:28" x14ac:dyDescent="0.25">
      <c r="A121" s="51" t="s">
        <v>193</v>
      </c>
      <c r="B121" s="53" t="s">
        <v>194</v>
      </c>
      <c r="C121" s="57">
        <v>169</v>
      </c>
      <c r="D121" s="57">
        <v>31</v>
      </c>
      <c r="E121" s="57">
        <v>0</v>
      </c>
      <c r="F121" s="57">
        <v>0</v>
      </c>
      <c r="G121" s="57">
        <v>0</v>
      </c>
      <c r="H121" s="57">
        <v>0</v>
      </c>
      <c r="I121" s="57">
        <v>0</v>
      </c>
      <c r="J121" s="57">
        <v>0</v>
      </c>
      <c r="K121" s="57">
        <v>0</v>
      </c>
      <c r="L121" s="57">
        <v>0</v>
      </c>
      <c r="M121" s="57">
        <v>0.17588099999999995</v>
      </c>
      <c r="N121" s="57">
        <v>0</v>
      </c>
      <c r="O121" s="57">
        <v>0</v>
      </c>
      <c r="P121" s="57">
        <v>0</v>
      </c>
      <c r="Q121" s="57">
        <v>1.2936999999999999</v>
      </c>
      <c r="R121" s="57">
        <v>28.267400000000009</v>
      </c>
      <c r="S121" s="57">
        <v>0</v>
      </c>
      <c r="T121" s="57">
        <v>0</v>
      </c>
      <c r="U121" s="57">
        <v>34.847800000000007</v>
      </c>
      <c r="V121" s="57">
        <v>0</v>
      </c>
      <c r="W121" s="57">
        <v>0</v>
      </c>
      <c r="X121" s="57">
        <v>0</v>
      </c>
      <c r="Y121" s="57">
        <v>0</v>
      </c>
      <c r="Z121" s="57">
        <v>0</v>
      </c>
      <c r="AA121" s="57">
        <v>0</v>
      </c>
      <c r="AB121" s="57">
        <v>0</v>
      </c>
    </row>
    <row r="122" spans="1:28" x14ac:dyDescent="0.25">
      <c r="A122" s="51" t="s">
        <v>195</v>
      </c>
      <c r="B122" s="53" t="s">
        <v>196</v>
      </c>
      <c r="C122" s="57">
        <v>167</v>
      </c>
      <c r="D122" s="57">
        <v>56.7</v>
      </c>
      <c r="E122" s="57">
        <v>0</v>
      </c>
      <c r="F122" s="57">
        <v>0</v>
      </c>
      <c r="G122" s="57">
        <v>66.313099999999991</v>
      </c>
      <c r="H122" s="57">
        <v>0</v>
      </c>
      <c r="I122" s="57">
        <v>0.36480400000000002</v>
      </c>
      <c r="J122" s="57">
        <v>0</v>
      </c>
      <c r="K122" s="57">
        <v>0</v>
      </c>
      <c r="L122" s="57">
        <v>13.563600000000001</v>
      </c>
      <c r="M122" s="57">
        <v>7.3286600000000011</v>
      </c>
      <c r="N122" s="57">
        <v>0</v>
      </c>
      <c r="O122" s="57">
        <v>49.070900000000002</v>
      </c>
      <c r="P122" s="57">
        <v>0</v>
      </c>
      <c r="Q122" s="57">
        <v>0</v>
      </c>
      <c r="R122" s="57">
        <v>0</v>
      </c>
      <c r="S122" s="57">
        <v>0</v>
      </c>
      <c r="T122" s="57">
        <v>0</v>
      </c>
      <c r="U122" s="57">
        <v>0</v>
      </c>
      <c r="V122" s="57">
        <v>0</v>
      </c>
      <c r="W122" s="57">
        <v>0</v>
      </c>
      <c r="X122" s="57">
        <v>0</v>
      </c>
      <c r="Y122" s="57">
        <v>0</v>
      </c>
      <c r="Z122" s="57">
        <v>0</v>
      </c>
      <c r="AA122" s="57">
        <v>0</v>
      </c>
      <c r="AB122" s="57">
        <v>2.66174</v>
      </c>
    </row>
    <row r="123" spans="1:28" x14ac:dyDescent="0.25">
      <c r="A123" s="51" t="s">
        <v>197</v>
      </c>
      <c r="B123" s="53" t="s">
        <v>198</v>
      </c>
      <c r="C123" s="57">
        <v>499.88</v>
      </c>
      <c r="D123" s="57">
        <v>268.66800000000001</v>
      </c>
      <c r="E123" s="57">
        <v>0</v>
      </c>
      <c r="F123" s="57">
        <v>0</v>
      </c>
      <c r="G123" s="57">
        <v>11.591999999999999</v>
      </c>
      <c r="H123" s="57">
        <v>0.18099999999999994</v>
      </c>
      <c r="I123" s="57">
        <v>0</v>
      </c>
      <c r="J123" s="57">
        <v>0</v>
      </c>
      <c r="K123" s="57">
        <v>0</v>
      </c>
      <c r="L123" s="57">
        <v>25.087999999999994</v>
      </c>
      <c r="M123" s="57">
        <v>4.8949999999999996</v>
      </c>
      <c r="N123" s="57">
        <v>350.803</v>
      </c>
      <c r="O123" s="57">
        <v>0</v>
      </c>
      <c r="P123" s="57">
        <v>0</v>
      </c>
      <c r="Q123" s="57">
        <v>0</v>
      </c>
      <c r="R123" s="57">
        <v>22.147000000000006</v>
      </c>
      <c r="S123" s="57">
        <v>0</v>
      </c>
      <c r="T123" s="57">
        <v>0</v>
      </c>
      <c r="U123" s="57">
        <v>0</v>
      </c>
      <c r="V123" s="57">
        <v>0</v>
      </c>
      <c r="W123" s="57">
        <v>0</v>
      </c>
      <c r="X123" s="57">
        <v>0</v>
      </c>
      <c r="Y123" s="57">
        <v>0</v>
      </c>
      <c r="Z123" s="57">
        <v>0</v>
      </c>
      <c r="AA123" s="57">
        <v>0</v>
      </c>
      <c r="AB123" s="57">
        <v>6.7480000000000011</v>
      </c>
    </row>
    <row r="124" spans="1:28" x14ac:dyDescent="0.25">
      <c r="A124" s="51" t="s">
        <v>197</v>
      </c>
      <c r="B124" s="53" t="s">
        <v>199</v>
      </c>
      <c r="C124" s="57">
        <v>100.22199999999999</v>
      </c>
      <c r="D124" s="57">
        <v>13.382</v>
      </c>
      <c r="E124" s="57">
        <v>0</v>
      </c>
      <c r="F124" s="57">
        <v>0</v>
      </c>
      <c r="G124" s="57">
        <v>5.7883999999999993</v>
      </c>
      <c r="H124" s="57">
        <v>0</v>
      </c>
      <c r="I124" s="57">
        <v>0</v>
      </c>
      <c r="J124" s="57">
        <v>0</v>
      </c>
      <c r="K124" s="57">
        <v>0</v>
      </c>
      <c r="L124" s="57">
        <v>12.527000000000001</v>
      </c>
      <c r="M124" s="57">
        <v>0</v>
      </c>
      <c r="N124" s="57">
        <v>0</v>
      </c>
      <c r="O124" s="57">
        <v>0</v>
      </c>
      <c r="P124" s="57">
        <v>0</v>
      </c>
      <c r="Q124" s="57">
        <v>0</v>
      </c>
      <c r="R124" s="57">
        <v>11.058400000000002</v>
      </c>
      <c r="S124" s="57">
        <v>0</v>
      </c>
      <c r="T124" s="57">
        <v>0</v>
      </c>
      <c r="U124" s="57">
        <v>0</v>
      </c>
      <c r="V124" s="57">
        <v>0</v>
      </c>
      <c r="W124" s="57">
        <v>0</v>
      </c>
      <c r="X124" s="57">
        <v>0</v>
      </c>
      <c r="Y124" s="57">
        <v>0</v>
      </c>
      <c r="Z124" s="57">
        <v>0</v>
      </c>
      <c r="AA124" s="57">
        <v>0</v>
      </c>
      <c r="AB124" s="57">
        <v>3.3692999999999991</v>
      </c>
    </row>
    <row r="125" spans="1:28" x14ac:dyDescent="0.25">
      <c r="A125" s="51" t="s">
        <v>200</v>
      </c>
      <c r="B125" s="53" t="s">
        <v>201</v>
      </c>
      <c r="C125" s="57" t="s">
        <v>48</v>
      </c>
      <c r="D125" s="57" t="s">
        <v>48</v>
      </c>
      <c r="E125" s="57">
        <v>0</v>
      </c>
      <c r="F125" s="57">
        <v>0</v>
      </c>
      <c r="G125" s="57">
        <v>0</v>
      </c>
      <c r="H125" s="57">
        <v>0</v>
      </c>
      <c r="I125" s="57">
        <v>0</v>
      </c>
      <c r="J125" s="57">
        <v>0</v>
      </c>
      <c r="K125" s="57">
        <v>0</v>
      </c>
      <c r="L125" s="57">
        <v>0</v>
      </c>
      <c r="M125" s="57">
        <v>0</v>
      </c>
      <c r="N125" s="57">
        <v>0</v>
      </c>
      <c r="O125" s="57">
        <v>0</v>
      </c>
      <c r="P125" s="57">
        <v>0</v>
      </c>
      <c r="Q125" s="57">
        <v>0</v>
      </c>
      <c r="R125" s="57">
        <v>0</v>
      </c>
      <c r="S125" s="57">
        <v>0</v>
      </c>
      <c r="T125" s="57">
        <v>0</v>
      </c>
      <c r="U125" s="57">
        <v>0</v>
      </c>
      <c r="V125" s="57">
        <v>0</v>
      </c>
      <c r="W125" s="57">
        <v>0</v>
      </c>
      <c r="X125" s="57">
        <v>0</v>
      </c>
      <c r="Y125" s="57">
        <v>0</v>
      </c>
      <c r="Z125" s="57">
        <v>0</v>
      </c>
      <c r="AA125" s="57">
        <v>0</v>
      </c>
      <c r="AB125" s="57">
        <v>0</v>
      </c>
    </row>
    <row r="126" spans="1:28" x14ac:dyDescent="0.25">
      <c r="A126" s="51" t="s">
        <v>200</v>
      </c>
      <c r="B126" s="53" t="s">
        <v>202</v>
      </c>
      <c r="C126" s="57" t="s">
        <v>48</v>
      </c>
      <c r="D126" s="57" t="s">
        <v>48</v>
      </c>
      <c r="E126" s="57">
        <v>0</v>
      </c>
      <c r="F126" s="57">
        <v>0</v>
      </c>
      <c r="G126" s="57">
        <v>0</v>
      </c>
      <c r="H126" s="57">
        <v>0</v>
      </c>
      <c r="I126" s="57">
        <v>0</v>
      </c>
      <c r="J126" s="57">
        <v>0</v>
      </c>
      <c r="K126" s="57">
        <v>0</v>
      </c>
      <c r="L126" s="57">
        <v>0</v>
      </c>
      <c r="M126" s="57">
        <v>0</v>
      </c>
      <c r="N126" s="57">
        <v>0</v>
      </c>
      <c r="O126" s="57">
        <v>0</v>
      </c>
      <c r="P126" s="57">
        <v>0</v>
      </c>
      <c r="Q126" s="57">
        <v>0</v>
      </c>
      <c r="R126" s="57">
        <v>0</v>
      </c>
      <c r="S126" s="57">
        <v>0</v>
      </c>
      <c r="T126" s="57">
        <v>0</v>
      </c>
      <c r="U126" s="57">
        <v>0</v>
      </c>
      <c r="V126" s="57">
        <v>0</v>
      </c>
      <c r="W126" s="57">
        <v>0</v>
      </c>
      <c r="X126" s="57">
        <v>0</v>
      </c>
      <c r="Y126" s="57">
        <v>0</v>
      </c>
      <c r="Z126" s="57">
        <v>0</v>
      </c>
      <c r="AA126" s="57">
        <v>0</v>
      </c>
      <c r="AB126" s="57">
        <v>0</v>
      </c>
    </row>
    <row r="127" spans="1:28" x14ac:dyDescent="0.25">
      <c r="A127" s="51" t="s">
        <v>203</v>
      </c>
      <c r="B127" s="53" t="s">
        <v>204</v>
      </c>
      <c r="C127" s="57" t="s">
        <v>48</v>
      </c>
      <c r="D127" s="57" t="s">
        <v>48</v>
      </c>
      <c r="E127" s="57">
        <v>0</v>
      </c>
      <c r="F127" s="57">
        <v>0</v>
      </c>
      <c r="G127" s="57">
        <v>0</v>
      </c>
      <c r="H127" s="57">
        <v>0</v>
      </c>
      <c r="I127" s="57">
        <v>0</v>
      </c>
      <c r="J127" s="57">
        <v>0</v>
      </c>
      <c r="K127" s="57">
        <v>0</v>
      </c>
      <c r="L127" s="57">
        <v>0</v>
      </c>
      <c r="M127" s="57">
        <v>0</v>
      </c>
      <c r="N127" s="57">
        <v>0</v>
      </c>
      <c r="O127" s="57">
        <v>0</v>
      </c>
      <c r="P127" s="57">
        <v>0</v>
      </c>
      <c r="Q127" s="57">
        <v>0</v>
      </c>
      <c r="R127" s="57">
        <v>0</v>
      </c>
      <c r="S127" s="57">
        <v>0</v>
      </c>
      <c r="T127" s="57">
        <v>0</v>
      </c>
      <c r="U127" s="57">
        <v>0</v>
      </c>
      <c r="V127" s="57">
        <v>0</v>
      </c>
      <c r="W127" s="57">
        <v>0</v>
      </c>
      <c r="X127" s="57">
        <v>0</v>
      </c>
      <c r="Y127" s="57">
        <v>0</v>
      </c>
      <c r="Z127" s="57">
        <v>0</v>
      </c>
      <c r="AA127" s="57">
        <v>0</v>
      </c>
      <c r="AB127" s="57">
        <v>0</v>
      </c>
    </row>
    <row r="128" spans="1:28" x14ac:dyDescent="0.25">
      <c r="A128" s="51" t="s">
        <v>205</v>
      </c>
      <c r="B128" s="53" t="s">
        <v>206</v>
      </c>
      <c r="C128" s="57" t="s">
        <v>48</v>
      </c>
      <c r="D128" s="57" t="s">
        <v>48</v>
      </c>
      <c r="E128" s="57">
        <v>0</v>
      </c>
      <c r="F128" s="57">
        <v>0</v>
      </c>
      <c r="G128" s="57">
        <v>0</v>
      </c>
      <c r="H128" s="57">
        <v>0</v>
      </c>
      <c r="I128" s="57">
        <v>0</v>
      </c>
      <c r="J128" s="57">
        <v>0</v>
      </c>
      <c r="K128" s="57">
        <v>0</v>
      </c>
      <c r="L128" s="57">
        <v>0</v>
      </c>
      <c r="M128" s="57">
        <v>0</v>
      </c>
      <c r="N128" s="57">
        <v>0</v>
      </c>
      <c r="O128" s="57">
        <v>0</v>
      </c>
      <c r="P128" s="57">
        <v>0</v>
      </c>
      <c r="Q128" s="57">
        <v>0</v>
      </c>
      <c r="R128" s="57">
        <v>0</v>
      </c>
      <c r="S128" s="57">
        <v>0</v>
      </c>
      <c r="T128" s="57">
        <v>0</v>
      </c>
      <c r="U128" s="57">
        <v>0</v>
      </c>
      <c r="V128" s="57">
        <v>0</v>
      </c>
      <c r="W128" s="57">
        <v>0</v>
      </c>
      <c r="X128" s="57">
        <v>0</v>
      </c>
      <c r="Y128" s="57">
        <v>0</v>
      </c>
      <c r="Z128" s="57">
        <v>0</v>
      </c>
      <c r="AA128" s="57">
        <v>0</v>
      </c>
      <c r="AB128" s="57">
        <v>0</v>
      </c>
    </row>
    <row r="129" spans="1:28" x14ac:dyDescent="0.25">
      <c r="A129" s="51" t="s">
        <v>205</v>
      </c>
      <c r="B129" s="53" t="s">
        <v>207</v>
      </c>
      <c r="C129" s="57" t="s">
        <v>48</v>
      </c>
      <c r="D129" s="57" t="s">
        <v>48</v>
      </c>
      <c r="E129" s="57">
        <v>0</v>
      </c>
      <c r="F129" s="57">
        <v>0</v>
      </c>
      <c r="G129" s="57">
        <v>0</v>
      </c>
      <c r="H129" s="57">
        <v>0</v>
      </c>
      <c r="I129" s="57">
        <v>0</v>
      </c>
      <c r="J129" s="57">
        <v>0</v>
      </c>
      <c r="K129" s="57">
        <v>0</v>
      </c>
      <c r="L129" s="57">
        <v>0</v>
      </c>
      <c r="M129" s="57">
        <v>0</v>
      </c>
      <c r="N129" s="57">
        <v>0</v>
      </c>
      <c r="O129" s="57">
        <v>0</v>
      </c>
      <c r="P129" s="57">
        <v>0</v>
      </c>
      <c r="Q129" s="57">
        <v>0</v>
      </c>
      <c r="R129" s="57">
        <v>0</v>
      </c>
      <c r="S129" s="57">
        <v>0</v>
      </c>
      <c r="T129" s="57">
        <v>0</v>
      </c>
      <c r="U129" s="57">
        <v>0</v>
      </c>
      <c r="V129" s="57">
        <v>0</v>
      </c>
      <c r="W129" s="57">
        <v>0</v>
      </c>
      <c r="X129" s="57">
        <v>0</v>
      </c>
      <c r="Y129" s="57">
        <v>0</v>
      </c>
      <c r="Z129" s="57">
        <v>0</v>
      </c>
      <c r="AA129" s="57">
        <v>0</v>
      </c>
      <c r="AB129" s="57">
        <v>0</v>
      </c>
    </row>
    <row r="130" spans="1:28" x14ac:dyDescent="0.25">
      <c r="A130" s="51" t="s">
        <v>205</v>
      </c>
      <c r="B130" s="53" t="s">
        <v>208</v>
      </c>
      <c r="C130" s="57" t="s">
        <v>48</v>
      </c>
      <c r="D130" s="57" t="s">
        <v>48</v>
      </c>
      <c r="E130" s="57">
        <v>0</v>
      </c>
      <c r="F130" s="57">
        <v>0</v>
      </c>
      <c r="G130" s="57">
        <v>0</v>
      </c>
      <c r="H130" s="57">
        <v>0</v>
      </c>
      <c r="I130" s="57">
        <v>0</v>
      </c>
      <c r="J130" s="57">
        <v>0</v>
      </c>
      <c r="K130" s="57">
        <v>0</v>
      </c>
      <c r="L130" s="57">
        <v>0</v>
      </c>
      <c r="M130" s="57">
        <v>0</v>
      </c>
      <c r="N130" s="57">
        <v>0</v>
      </c>
      <c r="O130" s="57">
        <v>0</v>
      </c>
      <c r="P130" s="57">
        <v>0</v>
      </c>
      <c r="Q130" s="57">
        <v>0</v>
      </c>
      <c r="R130" s="57">
        <v>0</v>
      </c>
      <c r="S130" s="57">
        <v>0</v>
      </c>
      <c r="T130" s="57">
        <v>0</v>
      </c>
      <c r="U130" s="57">
        <v>0</v>
      </c>
      <c r="V130" s="57">
        <v>0</v>
      </c>
      <c r="W130" s="57">
        <v>0</v>
      </c>
      <c r="X130" s="57">
        <v>0</v>
      </c>
      <c r="Y130" s="57">
        <v>0</v>
      </c>
      <c r="Z130" s="57">
        <v>0</v>
      </c>
      <c r="AA130" s="57">
        <v>0</v>
      </c>
      <c r="AB130" s="57">
        <v>0</v>
      </c>
    </row>
    <row r="131" spans="1:28" x14ac:dyDescent="0.25">
      <c r="A131" s="51" t="s">
        <v>209</v>
      </c>
      <c r="B131" s="53" t="s">
        <v>210</v>
      </c>
      <c r="C131" s="57">
        <v>319</v>
      </c>
      <c r="D131" s="57">
        <v>71.099999999999994</v>
      </c>
      <c r="E131" s="57">
        <v>138.54700000000003</v>
      </c>
      <c r="F131" s="57">
        <v>0</v>
      </c>
      <c r="G131" s="57">
        <v>0</v>
      </c>
      <c r="H131" s="57">
        <v>0</v>
      </c>
      <c r="I131" s="57">
        <v>0.61806000000000005</v>
      </c>
      <c r="J131" s="57">
        <v>0</v>
      </c>
      <c r="K131" s="57">
        <v>0</v>
      </c>
      <c r="L131" s="57">
        <v>33.215500000000006</v>
      </c>
      <c r="M131" s="57">
        <v>7.7933999999999983</v>
      </c>
      <c r="N131" s="57">
        <v>0</v>
      </c>
      <c r="O131" s="57">
        <v>0</v>
      </c>
      <c r="P131" s="57">
        <v>0</v>
      </c>
      <c r="Q131" s="57">
        <v>0</v>
      </c>
      <c r="R131" s="57">
        <v>0</v>
      </c>
      <c r="S131" s="57">
        <v>0</v>
      </c>
      <c r="T131" s="57">
        <v>0</v>
      </c>
      <c r="U131" s="57">
        <v>0</v>
      </c>
      <c r="V131" s="57">
        <v>0</v>
      </c>
      <c r="W131" s="57">
        <v>0</v>
      </c>
      <c r="X131" s="57">
        <v>0</v>
      </c>
      <c r="Y131" s="57">
        <v>0</v>
      </c>
      <c r="Z131" s="57">
        <v>0</v>
      </c>
      <c r="AA131" s="57">
        <v>0</v>
      </c>
      <c r="AB131" s="57">
        <v>0</v>
      </c>
    </row>
    <row r="132" spans="1:28" x14ac:dyDescent="0.25">
      <c r="A132" s="51" t="s">
        <v>211</v>
      </c>
      <c r="B132" s="53" t="s">
        <v>212</v>
      </c>
      <c r="C132" s="57" t="s">
        <v>48</v>
      </c>
      <c r="D132" s="57" t="s">
        <v>48</v>
      </c>
      <c r="E132" s="57">
        <v>0</v>
      </c>
      <c r="F132" s="57">
        <v>0</v>
      </c>
      <c r="G132" s="57">
        <v>0</v>
      </c>
      <c r="H132" s="57">
        <v>0</v>
      </c>
      <c r="I132" s="57">
        <v>0</v>
      </c>
      <c r="J132" s="57">
        <v>0</v>
      </c>
      <c r="K132" s="57">
        <v>0</v>
      </c>
      <c r="L132" s="57">
        <v>0</v>
      </c>
      <c r="M132" s="57">
        <v>0</v>
      </c>
      <c r="N132" s="57">
        <v>0</v>
      </c>
      <c r="O132" s="57">
        <v>0</v>
      </c>
      <c r="P132" s="57">
        <v>0</v>
      </c>
      <c r="Q132" s="57">
        <v>0</v>
      </c>
      <c r="R132" s="57">
        <v>0</v>
      </c>
      <c r="S132" s="57">
        <v>0</v>
      </c>
      <c r="T132" s="57">
        <v>0</v>
      </c>
      <c r="U132" s="57">
        <v>0</v>
      </c>
      <c r="V132" s="57">
        <v>0</v>
      </c>
      <c r="W132" s="57">
        <v>0</v>
      </c>
      <c r="X132" s="57">
        <v>0</v>
      </c>
      <c r="Y132" s="57">
        <v>0</v>
      </c>
      <c r="Z132" s="57">
        <v>0</v>
      </c>
      <c r="AA132" s="57">
        <v>0</v>
      </c>
      <c r="AB132" s="57">
        <v>0</v>
      </c>
    </row>
    <row r="133" spans="1:28" x14ac:dyDescent="0.25">
      <c r="A133" s="51" t="s">
        <v>213</v>
      </c>
      <c r="B133" s="53" t="s">
        <v>214</v>
      </c>
      <c r="C133" s="57">
        <v>39.9</v>
      </c>
      <c r="D133" s="57">
        <v>8.4</v>
      </c>
      <c r="E133" s="57">
        <v>0</v>
      </c>
      <c r="F133" s="57">
        <v>0</v>
      </c>
      <c r="G133" s="57">
        <v>4.25129</v>
      </c>
      <c r="H133" s="57">
        <v>0</v>
      </c>
      <c r="I133" s="57">
        <v>0</v>
      </c>
      <c r="J133" s="57">
        <v>0</v>
      </c>
      <c r="K133" s="57">
        <v>0</v>
      </c>
      <c r="L133" s="57">
        <v>4.25129</v>
      </c>
      <c r="M133" s="57">
        <v>0</v>
      </c>
      <c r="N133" s="57">
        <v>0</v>
      </c>
      <c r="O133" s="57">
        <v>0</v>
      </c>
      <c r="P133" s="57">
        <v>0</v>
      </c>
      <c r="Q133" s="57">
        <v>6.4124000000000017</v>
      </c>
      <c r="R133" s="57">
        <v>6.4124000000000017</v>
      </c>
      <c r="S133" s="57">
        <v>0</v>
      </c>
      <c r="T133" s="57">
        <v>0</v>
      </c>
      <c r="U133" s="57">
        <v>0</v>
      </c>
      <c r="V133" s="57">
        <v>0</v>
      </c>
      <c r="W133" s="57">
        <v>0</v>
      </c>
      <c r="X133" s="57">
        <v>0</v>
      </c>
      <c r="Y133" s="57">
        <v>0</v>
      </c>
      <c r="Z133" s="57">
        <v>0</v>
      </c>
      <c r="AA133" s="57">
        <v>0</v>
      </c>
      <c r="AB133" s="57">
        <v>0</v>
      </c>
    </row>
    <row r="134" spans="1:28" x14ac:dyDescent="0.25">
      <c r="A134" s="51" t="s">
        <v>213</v>
      </c>
      <c r="B134" s="53" t="s">
        <v>215</v>
      </c>
      <c r="C134" s="57" t="s">
        <v>48</v>
      </c>
      <c r="D134" s="57" t="s">
        <v>48</v>
      </c>
      <c r="E134" s="57">
        <v>0</v>
      </c>
      <c r="F134" s="57">
        <v>0</v>
      </c>
      <c r="G134" s="57">
        <v>0</v>
      </c>
      <c r="H134" s="57">
        <v>0</v>
      </c>
      <c r="I134" s="57">
        <v>0</v>
      </c>
      <c r="J134" s="57">
        <v>0</v>
      </c>
      <c r="K134" s="57">
        <v>0</v>
      </c>
      <c r="L134" s="57">
        <v>0</v>
      </c>
      <c r="M134" s="57">
        <v>0</v>
      </c>
      <c r="N134" s="57">
        <v>0</v>
      </c>
      <c r="O134" s="57">
        <v>0</v>
      </c>
      <c r="P134" s="57">
        <v>0</v>
      </c>
      <c r="Q134" s="57">
        <v>0</v>
      </c>
      <c r="R134" s="57">
        <v>0</v>
      </c>
      <c r="S134" s="57">
        <v>0</v>
      </c>
      <c r="T134" s="57">
        <v>0</v>
      </c>
      <c r="U134" s="57">
        <v>0</v>
      </c>
      <c r="V134" s="57">
        <v>0</v>
      </c>
      <c r="W134" s="57">
        <v>0</v>
      </c>
      <c r="X134" s="57">
        <v>0</v>
      </c>
      <c r="Y134" s="57">
        <v>0</v>
      </c>
      <c r="Z134" s="57">
        <v>0</v>
      </c>
      <c r="AA134" s="57">
        <v>0</v>
      </c>
      <c r="AB134" s="57">
        <v>0</v>
      </c>
    </row>
    <row r="135" spans="1:28" x14ac:dyDescent="0.25">
      <c r="A135" s="51" t="s">
        <v>213</v>
      </c>
      <c r="B135" s="53" t="s">
        <v>216</v>
      </c>
      <c r="C135" s="57" t="s">
        <v>48</v>
      </c>
      <c r="D135" s="57" t="s">
        <v>48</v>
      </c>
      <c r="E135" s="57">
        <v>0</v>
      </c>
      <c r="F135" s="57">
        <v>0</v>
      </c>
      <c r="G135" s="57">
        <v>0</v>
      </c>
      <c r="H135" s="57">
        <v>0</v>
      </c>
      <c r="I135" s="57">
        <v>0</v>
      </c>
      <c r="J135" s="57">
        <v>0</v>
      </c>
      <c r="K135" s="57">
        <v>0</v>
      </c>
      <c r="L135" s="57">
        <v>0</v>
      </c>
      <c r="M135" s="57">
        <v>0</v>
      </c>
      <c r="N135" s="57">
        <v>0</v>
      </c>
      <c r="O135" s="57">
        <v>0</v>
      </c>
      <c r="P135" s="57">
        <v>0</v>
      </c>
      <c r="Q135" s="57">
        <v>0</v>
      </c>
      <c r="R135" s="57">
        <v>0</v>
      </c>
      <c r="S135" s="57">
        <v>0</v>
      </c>
      <c r="T135" s="57">
        <v>0</v>
      </c>
      <c r="U135" s="57">
        <v>0</v>
      </c>
      <c r="V135" s="57">
        <v>0</v>
      </c>
      <c r="W135" s="57">
        <v>0</v>
      </c>
      <c r="X135" s="57">
        <v>0</v>
      </c>
      <c r="Y135" s="57">
        <v>0</v>
      </c>
      <c r="Z135" s="57">
        <v>0</v>
      </c>
      <c r="AA135" s="57">
        <v>0</v>
      </c>
      <c r="AB135" s="57">
        <v>0</v>
      </c>
    </row>
    <row r="136" spans="1:28" x14ac:dyDescent="0.25">
      <c r="A136" s="51" t="s">
        <v>213</v>
      </c>
      <c r="B136" s="53" t="s">
        <v>217</v>
      </c>
      <c r="C136" s="57">
        <v>37.700000000000003</v>
      </c>
      <c r="D136" s="57">
        <v>7.1</v>
      </c>
      <c r="E136" s="57">
        <v>0</v>
      </c>
      <c r="F136" s="57">
        <v>0</v>
      </c>
      <c r="G136" s="57">
        <v>2.93004</v>
      </c>
      <c r="H136" s="57">
        <v>0</v>
      </c>
      <c r="I136" s="57">
        <v>0</v>
      </c>
      <c r="J136" s="57">
        <v>0</v>
      </c>
      <c r="K136" s="57">
        <v>0</v>
      </c>
      <c r="L136" s="57">
        <v>2.93004</v>
      </c>
      <c r="M136" s="57">
        <v>0</v>
      </c>
      <c r="N136" s="57">
        <v>0</v>
      </c>
      <c r="O136" s="57">
        <v>0</v>
      </c>
      <c r="P136" s="57">
        <v>0</v>
      </c>
      <c r="Q136" s="57">
        <v>4.4115200000000012</v>
      </c>
      <c r="R136" s="57">
        <v>4.4115200000000012</v>
      </c>
      <c r="S136" s="57">
        <v>0</v>
      </c>
      <c r="T136" s="57">
        <v>0</v>
      </c>
      <c r="U136" s="57">
        <v>0</v>
      </c>
      <c r="V136" s="57">
        <v>0</v>
      </c>
      <c r="W136" s="57">
        <v>0</v>
      </c>
      <c r="X136" s="57">
        <v>0</v>
      </c>
      <c r="Y136" s="57">
        <v>0</v>
      </c>
      <c r="Z136" s="57">
        <v>0</v>
      </c>
      <c r="AA136" s="57">
        <v>0</v>
      </c>
      <c r="AB136" s="57">
        <v>0</v>
      </c>
    </row>
    <row r="137" spans="1:28" x14ac:dyDescent="0.25">
      <c r="A137" s="51" t="s">
        <v>218</v>
      </c>
      <c r="B137" s="53" t="s">
        <v>219</v>
      </c>
      <c r="C137" s="57" t="s">
        <v>48</v>
      </c>
      <c r="D137" s="57" t="s">
        <v>48</v>
      </c>
      <c r="E137" s="57">
        <v>0</v>
      </c>
      <c r="F137" s="57">
        <v>0</v>
      </c>
      <c r="G137" s="57">
        <v>0</v>
      </c>
      <c r="H137" s="57">
        <v>0</v>
      </c>
      <c r="I137" s="57">
        <v>0</v>
      </c>
      <c r="J137" s="57">
        <v>0</v>
      </c>
      <c r="K137" s="57">
        <v>0</v>
      </c>
      <c r="L137" s="57">
        <v>0</v>
      </c>
      <c r="M137" s="57">
        <v>0</v>
      </c>
      <c r="N137" s="57">
        <v>0</v>
      </c>
      <c r="O137" s="57">
        <v>0</v>
      </c>
      <c r="P137" s="57">
        <v>0</v>
      </c>
      <c r="Q137" s="57">
        <v>0</v>
      </c>
      <c r="R137" s="57">
        <v>0</v>
      </c>
      <c r="S137" s="57">
        <v>0</v>
      </c>
      <c r="T137" s="57">
        <v>0</v>
      </c>
      <c r="U137" s="57">
        <v>0</v>
      </c>
      <c r="V137" s="57">
        <v>0</v>
      </c>
      <c r="W137" s="57">
        <v>0</v>
      </c>
      <c r="X137" s="57">
        <v>0</v>
      </c>
      <c r="Y137" s="57">
        <v>0</v>
      </c>
      <c r="Z137" s="57">
        <v>0</v>
      </c>
      <c r="AA137" s="57">
        <v>0</v>
      </c>
      <c r="AB137" s="57">
        <v>0</v>
      </c>
    </row>
    <row r="138" spans="1:28" x14ac:dyDescent="0.25">
      <c r="A138" s="51" t="s">
        <v>220</v>
      </c>
      <c r="B138" s="53" t="s">
        <v>221</v>
      </c>
      <c r="C138" s="57">
        <v>133.9</v>
      </c>
      <c r="D138" s="57">
        <v>33.299999999999997</v>
      </c>
      <c r="E138" s="57">
        <v>0</v>
      </c>
      <c r="F138" s="57">
        <v>0</v>
      </c>
      <c r="G138" s="57">
        <v>17.302700000000002</v>
      </c>
      <c r="H138" s="57">
        <v>0</v>
      </c>
      <c r="I138" s="57">
        <v>0</v>
      </c>
      <c r="J138" s="57">
        <v>0</v>
      </c>
      <c r="K138" s="57">
        <v>0</v>
      </c>
      <c r="L138" s="57">
        <v>19.229599999999998</v>
      </c>
      <c r="M138" s="57">
        <v>2.3644699999999998</v>
      </c>
      <c r="N138" s="57">
        <v>0</v>
      </c>
      <c r="O138" s="57">
        <v>0</v>
      </c>
      <c r="P138" s="57">
        <v>0</v>
      </c>
      <c r="Q138" s="57">
        <v>7.3143000000000011</v>
      </c>
      <c r="R138" s="57">
        <v>14.274799999999995</v>
      </c>
      <c r="S138" s="57">
        <v>0</v>
      </c>
      <c r="T138" s="57">
        <v>0</v>
      </c>
      <c r="U138" s="57">
        <v>6.2334000000000014</v>
      </c>
      <c r="V138" s="57">
        <v>0</v>
      </c>
      <c r="W138" s="57">
        <v>0</v>
      </c>
      <c r="X138" s="57">
        <v>0</v>
      </c>
      <c r="Y138" s="57">
        <v>0</v>
      </c>
      <c r="Z138" s="57">
        <v>0</v>
      </c>
      <c r="AA138" s="57">
        <v>0</v>
      </c>
      <c r="AB138" s="57">
        <v>0</v>
      </c>
    </row>
    <row r="139" spans="1:28" x14ac:dyDescent="0.25">
      <c r="A139" s="51" t="s">
        <v>222</v>
      </c>
      <c r="B139" s="53" t="s">
        <v>223</v>
      </c>
      <c r="C139" s="57">
        <v>104.3</v>
      </c>
      <c r="D139" s="57">
        <v>9.1</v>
      </c>
      <c r="E139" s="57">
        <v>30.708999999999989</v>
      </c>
      <c r="F139" s="57">
        <v>0</v>
      </c>
      <c r="G139" s="57">
        <v>0</v>
      </c>
      <c r="H139" s="57">
        <v>0</v>
      </c>
      <c r="I139" s="57">
        <v>0.10200400000000009</v>
      </c>
      <c r="J139" s="57">
        <v>0</v>
      </c>
      <c r="K139" s="57">
        <v>0</v>
      </c>
      <c r="L139" s="57">
        <v>0</v>
      </c>
      <c r="M139" s="57">
        <v>0</v>
      </c>
      <c r="N139" s="57">
        <v>0</v>
      </c>
      <c r="O139" s="57">
        <v>0</v>
      </c>
      <c r="P139" s="57">
        <v>0</v>
      </c>
      <c r="Q139" s="57">
        <v>0</v>
      </c>
      <c r="R139" s="57">
        <v>0</v>
      </c>
      <c r="S139" s="57">
        <v>0</v>
      </c>
      <c r="T139" s="57">
        <v>0</v>
      </c>
      <c r="U139" s="57">
        <v>0</v>
      </c>
      <c r="V139" s="57">
        <v>0</v>
      </c>
      <c r="W139" s="57">
        <v>0</v>
      </c>
      <c r="X139" s="57">
        <v>0</v>
      </c>
      <c r="Y139" s="57">
        <v>0</v>
      </c>
      <c r="Z139" s="57">
        <v>0</v>
      </c>
      <c r="AA139" s="57">
        <v>0</v>
      </c>
      <c r="AB139" s="57">
        <v>0</v>
      </c>
    </row>
    <row r="140" spans="1:28" x14ac:dyDescent="0.25">
      <c r="A140" s="51" t="s">
        <v>222</v>
      </c>
      <c r="B140" s="53" t="s">
        <v>224</v>
      </c>
      <c r="C140" s="57" t="s">
        <v>48</v>
      </c>
      <c r="D140" s="57" t="s">
        <v>48</v>
      </c>
      <c r="E140" s="57">
        <v>0</v>
      </c>
      <c r="F140" s="57">
        <v>0</v>
      </c>
      <c r="G140" s="57">
        <v>0</v>
      </c>
      <c r="H140" s="57">
        <v>0</v>
      </c>
      <c r="I140" s="57">
        <v>0</v>
      </c>
      <c r="J140" s="57">
        <v>0</v>
      </c>
      <c r="K140" s="57">
        <v>0</v>
      </c>
      <c r="L140" s="57">
        <v>0</v>
      </c>
      <c r="M140" s="57">
        <v>0</v>
      </c>
      <c r="N140" s="57">
        <v>0</v>
      </c>
      <c r="O140" s="57">
        <v>0</v>
      </c>
      <c r="P140" s="57">
        <v>0</v>
      </c>
      <c r="Q140" s="57">
        <v>0</v>
      </c>
      <c r="R140" s="57">
        <v>0</v>
      </c>
      <c r="S140" s="57">
        <v>0</v>
      </c>
      <c r="T140" s="57">
        <v>0</v>
      </c>
      <c r="U140" s="57">
        <v>0</v>
      </c>
      <c r="V140" s="57">
        <v>0</v>
      </c>
      <c r="W140" s="57">
        <v>0</v>
      </c>
      <c r="X140" s="57">
        <v>0</v>
      </c>
      <c r="Y140" s="57">
        <v>0</v>
      </c>
      <c r="Z140" s="57">
        <v>0</v>
      </c>
      <c r="AA140" s="57">
        <v>0</v>
      </c>
      <c r="AB140" s="57">
        <v>0</v>
      </c>
    </row>
    <row r="141" spans="1:28" x14ac:dyDescent="0.25">
      <c r="A141" s="51" t="s">
        <v>225</v>
      </c>
      <c r="B141" s="53" t="s">
        <v>226</v>
      </c>
      <c r="C141" s="57" t="s">
        <v>48</v>
      </c>
      <c r="D141" s="57" t="s">
        <v>48</v>
      </c>
      <c r="E141" s="57">
        <v>0</v>
      </c>
      <c r="F141" s="57">
        <v>0</v>
      </c>
      <c r="G141" s="57">
        <v>0</v>
      </c>
      <c r="H141" s="57">
        <v>0</v>
      </c>
      <c r="I141" s="57">
        <v>0</v>
      </c>
      <c r="J141" s="57">
        <v>0</v>
      </c>
      <c r="K141" s="57">
        <v>0</v>
      </c>
      <c r="L141" s="57">
        <v>0</v>
      </c>
      <c r="M141" s="57">
        <v>0</v>
      </c>
      <c r="N141" s="57">
        <v>0</v>
      </c>
      <c r="O141" s="57">
        <v>0</v>
      </c>
      <c r="P141" s="57">
        <v>0</v>
      </c>
      <c r="Q141" s="57">
        <v>0</v>
      </c>
      <c r="R141" s="57">
        <v>0</v>
      </c>
      <c r="S141" s="57">
        <v>0</v>
      </c>
      <c r="T141" s="57">
        <v>0</v>
      </c>
      <c r="U141" s="57">
        <v>0</v>
      </c>
      <c r="V141" s="57">
        <v>0</v>
      </c>
      <c r="W141" s="57">
        <v>0</v>
      </c>
      <c r="X141" s="57">
        <v>0</v>
      </c>
      <c r="Y141" s="57">
        <v>0</v>
      </c>
      <c r="Z141" s="57">
        <v>0</v>
      </c>
      <c r="AA141" s="57">
        <v>0</v>
      </c>
      <c r="AB141" s="57">
        <v>0</v>
      </c>
    </row>
    <row r="142" spans="1:28" x14ac:dyDescent="0.25">
      <c r="A142" s="51" t="s">
        <v>227</v>
      </c>
      <c r="B142" s="53" t="s">
        <v>228</v>
      </c>
      <c r="C142" s="57" t="s">
        <v>48</v>
      </c>
      <c r="D142" s="57" t="s">
        <v>48</v>
      </c>
      <c r="E142" s="57">
        <v>0</v>
      </c>
      <c r="F142" s="57">
        <v>0</v>
      </c>
      <c r="G142" s="57">
        <v>0</v>
      </c>
      <c r="H142" s="57">
        <v>0</v>
      </c>
      <c r="I142" s="57">
        <v>0</v>
      </c>
      <c r="J142" s="57">
        <v>0</v>
      </c>
      <c r="K142" s="57">
        <v>0</v>
      </c>
      <c r="L142" s="57">
        <v>0</v>
      </c>
      <c r="M142" s="57">
        <v>0</v>
      </c>
      <c r="N142" s="57">
        <v>0</v>
      </c>
      <c r="O142" s="57">
        <v>0</v>
      </c>
      <c r="P142" s="57">
        <v>0</v>
      </c>
      <c r="Q142" s="57">
        <v>0</v>
      </c>
      <c r="R142" s="57">
        <v>0</v>
      </c>
      <c r="S142" s="57">
        <v>0</v>
      </c>
      <c r="T142" s="57">
        <v>0</v>
      </c>
      <c r="U142" s="57">
        <v>0</v>
      </c>
      <c r="V142" s="57">
        <v>0</v>
      </c>
      <c r="W142" s="57">
        <v>0</v>
      </c>
      <c r="X142" s="57">
        <v>0</v>
      </c>
      <c r="Y142" s="57">
        <v>0</v>
      </c>
      <c r="Z142" s="57">
        <v>0</v>
      </c>
      <c r="AA142" s="57">
        <v>0</v>
      </c>
      <c r="AB142" s="57">
        <v>0</v>
      </c>
    </row>
    <row r="143" spans="1:28" x14ac:dyDescent="0.25">
      <c r="A143" s="51" t="s">
        <v>229</v>
      </c>
      <c r="B143" s="53" t="s">
        <v>230</v>
      </c>
      <c r="C143" s="57" t="s">
        <v>48</v>
      </c>
      <c r="D143" s="57" t="s">
        <v>48</v>
      </c>
      <c r="E143" s="57">
        <v>0</v>
      </c>
      <c r="F143" s="57">
        <v>0</v>
      </c>
      <c r="G143" s="57">
        <v>0</v>
      </c>
      <c r="H143" s="57">
        <v>0</v>
      </c>
      <c r="I143" s="57">
        <v>0</v>
      </c>
      <c r="J143" s="57">
        <v>0</v>
      </c>
      <c r="K143" s="57">
        <v>0</v>
      </c>
      <c r="L143" s="57">
        <v>0</v>
      </c>
      <c r="M143" s="57">
        <v>0</v>
      </c>
      <c r="N143" s="57">
        <v>0</v>
      </c>
      <c r="O143" s="57">
        <v>0</v>
      </c>
      <c r="P143" s="57">
        <v>0</v>
      </c>
      <c r="Q143" s="57">
        <v>0</v>
      </c>
      <c r="R143" s="57">
        <v>0</v>
      </c>
      <c r="S143" s="57">
        <v>0</v>
      </c>
      <c r="T143" s="57">
        <v>0</v>
      </c>
      <c r="U143" s="57">
        <v>0</v>
      </c>
      <c r="V143" s="57">
        <v>0</v>
      </c>
      <c r="W143" s="57">
        <v>0</v>
      </c>
      <c r="X143" s="57">
        <v>0</v>
      </c>
      <c r="Y143" s="57">
        <v>0</v>
      </c>
      <c r="Z143" s="57">
        <v>0</v>
      </c>
      <c r="AA143" s="57">
        <v>0</v>
      </c>
      <c r="AB143" s="57">
        <v>0</v>
      </c>
    </row>
    <row r="144" spans="1:28" x14ac:dyDescent="0.25">
      <c r="A144" s="51" t="s">
        <v>229</v>
      </c>
      <c r="B144" s="53" t="s">
        <v>231</v>
      </c>
      <c r="C144" s="57" t="s">
        <v>48</v>
      </c>
      <c r="D144" s="57" t="s">
        <v>48</v>
      </c>
      <c r="E144" s="57">
        <v>0</v>
      </c>
      <c r="F144" s="57">
        <v>0</v>
      </c>
      <c r="G144" s="57">
        <v>0</v>
      </c>
      <c r="H144" s="57">
        <v>0</v>
      </c>
      <c r="I144" s="57">
        <v>0</v>
      </c>
      <c r="J144" s="57">
        <v>0</v>
      </c>
      <c r="K144" s="57">
        <v>0</v>
      </c>
      <c r="L144" s="57">
        <v>0</v>
      </c>
      <c r="M144" s="57">
        <v>0</v>
      </c>
      <c r="N144" s="57">
        <v>0</v>
      </c>
      <c r="O144" s="57">
        <v>0</v>
      </c>
      <c r="P144" s="57">
        <v>0</v>
      </c>
      <c r="Q144" s="57">
        <v>0</v>
      </c>
      <c r="R144" s="57">
        <v>0</v>
      </c>
      <c r="S144" s="57">
        <v>0</v>
      </c>
      <c r="T144" s="57">
        <v>0</v>
      </c>
      <c r="U144" s="57">
        <v>0</v>
      </c>
      <c r="V144" s="57">
        <v>0</v>
      </c>
      <c r="W144" s="57">
        <v>0</v>
      </c>
      <c r="X144" s="57">
        <v>0</v>
      </c>
      <c r="Y144" s="57">
        <v>0</v>
      </c>
      <c r="Z144" s="57">
        <v>0</v>
      </c>
      <c r="AA144" s="57">
        <v>0</v>
      </c>
      <c r="AB144" s="57">
        <v>0</v>
      </c>
    </row>
    <row r="145" spans="1:28" x14ac:dyDescent="0.25">
      <c r="A145" s="51" t="s">
        <v>229</v>
      </c>
      <c r="B145" s="53" t="s">
        <v>232</v>
      </c>
      <c r="C145" s="57" t="s">
        <v>48</v>
      </c>
      <c r="D145" s="57" t="s">
        <v>48</v>
      </c>
      <c r="E145" s="57">
        <v>0</v>
      </c>
      <c r="F145" s="57">
        <v>0</v>
      </c>
      <c r="G145" s="57">
        <v>0</v>
      </c>
      <c r="H145" s="57">
        <v>0</v>
      </c>
      <c r="I145" s="57">
        <v>0</v>
      </c>
      <c r="J145" s="57">
        <v>0</v>
      </c>
      <c r="K145" s="57">
        <v>0</v>
      </c>
      <c r="L145" s="57">
        <v>0</v>
      </c>
      <c r="M145" s="57">
        <v>0</v>
      </c>
      <c r="N145" s="57">
        <v>0</v>
      </c>
      <c r="O145" s="57">
        <v>0</v>
      </c>
      <c r="P145" s="57">
        <v>0</v>
      </c>
      <c r="Q145" s="57">
        <v>0</v>
      </c>
      <c r="R145" s="57">
        <v>0</v>
      </c>
      <c r="S145" s="57">
        <v>0</v>
      </c>
      <c r="T145" s="57">
        <v>0</v>
      </c>
      <c r="U145" s="57">
        <v>0</v>
      </c>
      <c r="V145" s="57">
        <v>0</v>
      </c>
      <c r="W145" s="57">
        <v>0</v>
      </c>
      <c r="X145" s="57">
        <v>0</v>
      </c>
      <c r="Y145" s="57">
        <v>0</v>
      </c>
      <c r="Z145" s="57">
        <v>0</v>
      </c>
      <c r="AA145" s="57">
        <v>0</v>
      </c>
      <c r="AB145" s="57">
        <v>0</v>
      </c>
    </row>
    <row r="146" spans="1:28" x14ac:dyDescent="0.25">
      <c r="A146" s="51" t="s">
        <v>229</v>
      </c>
      <c r="B146" s="53" t="s">
        <v>233</v>
      </c>
      <c r="C146" s="57">
        <v>412</v>
      </c>
      <c r="D146" s="57">
        <v>189</v>
      </c>
      <c r="E146" s="57">
        <v>0</v>
      </c>
      <c r="F146" s="57">
        <v>0</v>
      </c>
      <c r="G146" s="57">
        <v>50.640599999999999</v>
      </c>
      <c r="H146" s="57">
        <v>0</v>
      </c>
      <c r="I146" s="57">
        <v>0</v>
      </c>
      <c r="J146" s="57">
        <v>0</v>
      </c>
      <c r="K146" s="57">
        <v>0</v>
      </c>
      <c r="L146" s="57">
        <v>27.770700000000001</v>
      </c>
      <c r="M146" s="57">
        <v>0</v>
      </c>
      <c r="N146" s="57">
        <v>0</v>
      </c>
      <c r="O146" s="57">
        <v>62.620100000000001</v>
      </c>
      <c r="P146" s="57">
        <v>0</v>
      </c>
      <c r="Q146" s="57">
        <v>39.205599999999997</v>
      </c>
      <c r="R146" s="57">
        <v>13.0685</v>
      </c>
      <c r="S146" s="57">
        <v>0</v>
      </c>
      <c r="T146" s="57">
        <v>0</v>
      </c>
      <c r="U146" s="57">
        <v>25.143899999999999</v>
      </c>
      <c r="V146" s="57">
        <v>0</v>
      </c>
      <c r="W146" s="57">
        <v>0</v>
      </c>
      <c r="X146" s="57">
        <v>0</v>
      </c>
      <c r="Y146" s="57">
        <v>0</v>
      </c>
      <c r="Z146" s="57">
        <v>0</v>
      </c>
      <c r="AA146" s="57">
        <v>0</v>
      </c>
      <c r="AB146" s="57">
        <v>154.1</v>
      </c>
    </row>
    <row r="147" spans="1:28" x14ac:dyDescent="0.25">
      <c r="A147" s="51" t="s">
        <v>234</v>
      </c>
      <c r="B147" s="53" t="s">
        <v>235</v>
      </c>
      <c r="C147" s="57" t="s">
        <v>48</v>
      </c>
      <c r="D147" s="57" t="s">
        <v>48</v>
      </c>
      <c r="E147" s="57">
        <v>0</v>
      </c>
      <c r="F147" s="57">
        <v>0</v>
      </c>
      <c r="G147" s="57">
        <v>0</v>
      </c>
      <c r="H147" s="57">
        <v>0</v>
      </c>
      <c r="I147" s="57">
        <v>0</v>
      </c>
      <c r="J147" s="57">
        <v>0</v>
      </c>
      <c r="K147" s="57">
        <v>0</v>
      </c>
      <c r="L147" s="57">
        <v>0</v>
      </c>
      <c r="M147" s="57">
        <v>0</v>
      </c>
      <c r="N147" s="57">
        <v>0</v>
      </c>
      <c r="O147" s="57">
        <v>0</v>
      </c>
      <c r="P147" s="57">
        <v>0</v>
      </c>
      <c r="Q147" s="57">
        <v>0</v>
      </c>
      <c r="R147" s="57">
        <v>0</v>
      </c>
      <c r="S147" s="57">
        <v>0</v>
      </c>
      <c r="T147" s="57">
        <v>0</v>
      </c>
      <c r="U147" s="57">
        <v>0</v>
      </c>
      <c r="V147" s="57">
        <v>0</v>
      </c>
      <c r="W147" s="57">
        <v>0</v>
      </c>
      <c r="X147" s="57">
        <v>0</v>
      </c>
      <c r="Y147" s="57">
        <v>0</v>
      </c>
      <c r="Z147" s="57">
        <v>0</v>
      </c>
      <c r="AA147" s="57">
        <v>0</v>
      </c>
      <c r="AB147" s="57">
        <v>0</v>
      </c>
    </row>
    <row r="148" spans="1:28" x14ac:dyDescent="0.25">
      <c r="A148" s="51" t="s">
        <v>234</v>
      </c>
      <c r="B148" s="53" t="s">
        <v>236</v>
      </c>
      <c r="C148" s="57" t="s">
        <v>48</v>
      </c>
      <c r="D148" s="57" t="s">
        <v>48</v>
      </c>
      <c r="E148" s="57">
        <v>0</v>
      </c>
      <c r="F148" s="57">
        <v>0</v>
      </c>
      <c r="G148" s="57">
        <v>0</v>
      </c>
      <c r="H148" s="57">
        <v>0</v>
      </c>
      <c r="I148" s="57">
        <v>0</v>
      </c>
      <c r="J148" s="57">
        <v>0</v>
      </c>
      <c r="K148" s="57">
        <v>0</v>
      </c>
      <c r="L148" s="57">
        <v>0</v>
      </c>
      <c r="M148" s="57">
        <v>0</v>
      </c>
      <c r="N148" s="57">
        <v>0</v>
      </c>
      <c r="O148" s="57">
        <v>0</v>
      </c>
      <c r="P148" s="57">
        <v>0</v>
      </c>
      <c r="Q148" s="57">
        <v>0</v>
      </c>
      <c r="R148" s="57">
        <v>0</v>
      </c>
      <c r="S148" s="57">
        <v>0</v>
      </c>
      <c r="T148" s="57">
        <v>0</v>
      </c>
      <c r="U148" s="57">
        <v>0</v>
      </c>
      <c r="V148" s="57">
        <v>0</v>
      </c>
      <c r="W148" s="57">
        <v>0</v>
      </c>
      <c r="X148" s="57">
        <v>0</v>
      </c>
      <c r="Y148" s="57">
        <v>0</v>
      </c>
      <c r="Z148" s="57">
        <v>0</v>
      </c>
      <c r="AA148" s="57">
        <v>0</v>
      </c>
      <c r="AB148" s="57">
        <v>0</v>
      </c>
    </row>
    <row r="149" spans="1:28" x14ac:dyDescent="0.25">
      <c r="A149" s="51" t="s">
        <v>234</v>
      </c>
      <c r="B149" s="53" t="s">
        <v>237</v>
      </c>
      <c r="C149" s="57" t="s">
        <v>48</v>
      </c>
      <c r="D149" s="57" t="s">
        <v>48</v>
      </c>
      <c r="E149" s="57">
        <v>0</v>
      </c>
      <c r="F149" s="57">
        <v>0</v>
      </c>
      <c r="G149" s="57">
        <v>0</v>
      </c>
      <c r="H149" s="57">
        <v>0</v>
      </c>
      <c r="I149" s="57">
        <v>0</v>
      </c>
      <c r="J149" s="57">
        <v>0</v>
      </c>
      <c r="K149" s="57">
        <v>0</v>
      </c>
      <c r="L149" s="57">
        <v>0</v>
      </c>
      <c r="M149" s="57">
        <v>0</v>
      </c>
      <c r="N149" s="57">
        <v>0</v>
      </c>
      <c r="O149" s="57">
        <v>0</v>
      </c>
      <c r="P149" s="57">
        <v>0</v>
      </c>
      <c r="Q149" s="57">
        <v>0</v>
      </c>
      <c r="R149" s="57">
        <v>0</v>
      </c>
      <c r="S149" s="57">
        <v>0</v>
      </c>
      <c r="T149" s="57">
        <v>0</v>
      </c>
      <c r="U149" s="57">
        <v>0</v>
      </c>
      <c r="V149" s="57">
        <v>0</v>
      </c>
      <c r="W149" s="57">
        <v>0</v>
      </c>
      <c r="X149" s="57">
        <v>0</v>
      </c>
      <c r="Y149" s="57">
        <v>0</v>
      </c>
      <c r="Z149" s="57">
        <v>0</v>
      </c>
      <c r="AA149" s="57">
        <v>0</v>
      </c>
      <c r="AB149" s="57">
        <v>0</v>
      </c>
    </row>
    <row r="150" spans="1:28" x14ac:dyDescent="0.25">
      <c r="A150" s="51" t="s">
        <v>234</v>
      </c>
      <c r="B150" s="53" t="s">
        <v>238</v>
      </c>
      <c r="C150" s="57">
        <v>446.9</v>
      </c>
      <c r="D150" s="57">
        <v>114.9</v>
      </c>
      <c r="E150" s="57">
        <v>244.16600000000005</v>
      </c>
      <c r="F150" s="57">
        <v>0</v>
      </c>
      <c r="G150" s="57">
        <v>1.3961999999999999</v>
      </c>
      <c r="H150" s="57">
        <v>0</v>
      </c>
      <c r="I150" s="57">
        <v>1.5908900000000004</v>
      </c>
      <c r="J150" s="57">
        <v>0</v>
      </c>
      <c r="K150" s="57">
        <v>1.7790700000000004</v>
      </c>
      <c r="L150" s="57">
        <v>25.127700000000004</v>
      </c>
      <c r="M150" s="57">
        <v>8.4407000000000014</v>
      </c>
      <c r="N150" s="57">
        <v>0</v>
      </c>
      <c r="O150" s="57">
        <v>0</v>
      </c>
      <c r="P150" s="57">
        <v>0</v>
      </c>
      <c r="Q150" s="57">
        <v>0</v>
      </c>
      <c r="R150" s="57">
        <v>5.3601399999999995</v>
      </c>
      <c r="S150" s="57">
        <v>0</v>
      </c>
      <c r="T150" s="57">
        <v>0</v>
      </c>
      <c r="U150" s="57">
        <v>0</v>
      </c>
      <c r="V150" s="57">
        <v>0</v>
      </c>
      <c r="W150" s="57">
        <v>0</v>
      </c>
      <c r="X150" s="57">
        <v>8.802500000000002</v>
      </c>
      <c r="Y150" s="57">
        <v>0</v>
      </c>
      <c r="Z150" s="57">
        <v>0</v>
      </c>
      <c r="AA150" s="57">
        <v>0</v>
      </c>
      <c r="AB150" s="57">
        <v>0</v>
      </c>
    </row>
    <row r="151" spans="1:28" x14ac:dyDescent="0.25">
      <c r="A151" s="51" t="s">
        <v>234</v>
      </c>
      <c r="B151" s="53" t="s">
        <v>239</v>
      </c>
      <c r="C151" s="57" t="s">
        <v>48</v>
      </c>
      <c r="D151" s="57" t="s">
        <v>48</v>
      </c>
      <c r="E151" s="57">
        <v>0</v>
      </c>
      <c r="F151" s="57">
        <v>0</v>
      </c>
      <c r="G151" s="57">
        <v>0</v>
      </c>
      <c r="H151" s="57">
        <v>0</v>
      </c>
      <c r="I151" s="57">
        <v>0</v>
      </c>
      <c r="J151" s="57">
        <v>0</v>
      </c>
      <c r="K151" s="57">
        <v>0</v>
      </c>
      <c r="L151" s="57">
        <v>0</v>
      </c>
      <c r="M151" s="57">
        <v>0</v>
      </c>
      <c r="N151" s="57">
        <v>0</v>
      </c>
      <c r="O151" s="57">
        <v>0</v>
      </c>
      <c r="P151" s="57">
        <v>0</v>
      </c>
      <c r="Q151" s="57">
        <v>0</v>
      </c>
      <c r="R151" s="57">
        <v>0</v>
      </c>
      <c r="S151" s="57">
        <v>0</v>
      </c>
      <c r="T151" s="57">
        <v>0</v>
      </c>
      <c r="U151" s="57">
        <v>0</v>
      </c>
      <c r="V151" s="57">
        <v>0</v>
      </c>
      <c r="W151" s="57">
        <v>0</v>
      </c>
      <c r="X151" s="57">
        <v>0</v>
      </c>
      <c r="Y151" s="57">
        <v>0</v>
      </c>
      <c r="Z151" s="57">
        <v>0</v>
      </c>
      <c r="AA151" s="57">
        <v>0</v>
      </c>
      <c r="AB151" s="57">
        <v>0</v>
      </c>
    </row>
    <row r="152" spans="1:28" x14ac:dyDescent="0.25">
      <c r="A152" s="51" t="s">
        <v>234</v>
      </c>
      <c r="B152" s="53" t="s">
        <v>240</v>
      </c>
      <c r="C152" s="57" t="s">
        <v>48</v>
      </c>
      <c r="D152" s="57" t="s">
        <v>48</v>
      </c>
      <c r="E152" s="57">
        <v>0</v>
      </c>
      <c r="F152" s="57">
        <v>0</v>
      </c>
      <c r="G152" s="57">
        <v>0</v>
      </c>
      <c r="H152" s="57">
        <v>0</v>
      </c>
      <c r="I152" s="57">
        <v>0</v>
      </c>
      <c r="J152" s="57">
        <v>0</v>
      </c>
      <c r="K152" s="57">
        <v>0</v>
      </c>
      <c r="L152" s="57">
        <v>0</v>
      </c>
      <c r="M152" s="57">
        <v>0</v>
      </c>
      <c r="N152" s="57">
        <v>0</v>
      </c>
      <c r="O152" s="57">
        <v>0</v>
      </c>
      <c r="P152" s="57">
        <v>0</v>
      </c>
      <c r="Q152" s="57">
        <v>0</v>
      </c>
      <c r="R152" s="57">
        <v>0</v>
      </c>
      <c r="S152" s="57">
        <v>0</v>
      </c>
      <c r="T152" s="57">
        <v>0</v>
      </c>
      <c r="U152" s="57">
        <v>0</v>
      </c>
      <c r="V152" s="57">
        <v>0</v>
      </c>
      <c r="W152" s="57">
        <v>0</v>
      </c>
      <c r="X152" s="57">
        <v>0</v>
      </c>
      <c r="Y152" s="57">
        <v>0</v>
      </c>
      <c r="Z152" s="57">
        <v>0</v>
      </c>
      <c r="AA152" s="57">
        <v>0</v>
      </c>
      <c r="AB152" s="57">
        <v>0</v>
      </c>
    </row>
    <row r="153" spans="1:28" x14ac:dyDescent="0.25">
      <c r="A153" s="51" t="s">
        <v>241</v>
      </c>
      <c r="B153" s="53" t="s">
        <v>242</v>
      </c>
      <c r="C153" s="57">
        <v>230.8</v>
      </c>
      <c r="D153" s="57">
        <v>110.1</v>
      </c>
      <c r="E153" s="57">
        <v>0</v>
      </c>
      <c r="F153" s="57">
        <v>0</v>
      </c>
      <c r="G153" s="57">
        <v>56.806100000000001</v>
      </c>
      <c r="H153" s="57">
        <v>0</v>
      </c>
      <c r="I153" s="57">
        <v>0</v>
      </c>
      <c r="J153" s="57">
        <v>0</v>
      </c>
      <c r="K153" s="57">
        <v>0</v>
      </c>
      <c r="L153" s="57">
        <v>167.92400000000001</v>
      </c>
      <c r="M153" s="57">
        <v>8.9781200000000005</v>
      </c>
      <c r="N153" s="57">
        <v>0</v>
      </c>
      <c r="O153" s="57">
        <v>0</v>
      </c>
      <c r="P153" s="57">
        <v>0</v>
      </c>
      <c r="Q153" s="57">
        <v>9.8648600000000002</v>
      </c>
      <c r="R153" s="57">
        <v>2.7156100000000003</v>
      </c>
      <c r="S153" s="57">
        <v>0</v>
      </c>
      <c r="T153" s="57">
        <v>0</v>
      </c>
      <c r="U153" s="57">
        <v>0</v>
      </c>
      <c r="V153" s="57">
        <v>0</v>
      </c>
      <c r="W153" s="57">
        <v>0</v>
      </c>
      <c r="X153" s="57">
        <v>0</v>
      </c>
      <c r="Y153" s="57">
        <v>0</v>
      </c>
      <c r="Z153" s="57">
        <v>0</v>
      </c>
      <c r="AA153" s="57">
        <v>0</v>
      </c>
      <c r="AB153" s="57">
        <v>0</v>
      </c>
    </row>
    <row r="154" spans="1:28" x14ac:dyDescent="0.25">
      <c r="A154" s="51" t="s">
        <v>243</v>
      </c>
      <c r="B154" s="53" t="s">
        <v>244</v>
      </c>
      <c r="C154" s="57" t="s">
        <v>48</v>
      </c>
      <c r="D154" s="57" t="s">
        <v>48</v>
      </c>
      <c r="E154" s="57">
        <v>0</v>
      </c>
      <c r="F154" s="57">
        <v>0</v>
      </c>
      <c r="G154" s="57">
        <v>0</v>
      </c>
      <c r="H154" s="57">
        <v>0</v>
      </c>
      <c r="I154" s="57">
        <v>0</v>
      </c>
      <c r="J154" s="57">
        <v>0</v>
      </c>
      <c r="K154" s="57">
        <v>0</v>
      </c>
      <c r="L154" s="57">
        <v>0</v>
      </c>
      <c r="M154" s="57">
        <v>0</v>
      </c>
      <c r="N154" s="57">
        <v>0</v>
      </c>
      <c r="O154" s="57">
        <v>0</v>
      </c>
      <c r="P154" s="57">
        <v>0</v>
      </c>
      <c r="Q154" s="57">
        <v>0</v>
      </c>
      <c r="R154" s="57">
        <v>0</v>
      </c>
      <c r="S154" s="57">
        <v>0</v>
      </c>
      <c r="T154" s="57">
        <v>0</v>
      </c>
      <c r="U154" s="57">
        <v>0</v>
      </c>
      <c r="V154" s="57">
        <v>0</v>
      </c>
      <c r="W154" s="57">
        <v>0</v>
      </c>
      <c r="X154" s="57">
        <v>0</v>
      </c>
      <c r="Y154" s="57">
        <v>0</v>
      </c>
      <c r="Z154" s="57">
        <v>0</v>
      </c>
      <c r="AA154" s="57">
        <v>0</v>
      </c>
      <c r="AB154" s="57">
        <v>0</v>
      </c>
    </row>
    <row r="155" spans="1:28" x14ac:dyDescent="0.25">
      <c r="A155" s="51" t="s">
        <v>245</v>
      </c>
      <c r="B155" s="53" t="s">
        <v>246</v>
      </c>
      <c r="C155" s="57">
        <v>390.21100000000001</v>
      </c>
      <c r="D155" s="57">
        <v>66.242999999999995</v>
      </c>
      <c r="E155" s="57">
        <v>0</v>
      </c>
      <c r="F155" s="57">
        <v>0</v>
      </c>
      <c r="G155" s="57">
        <v>0</v>
      </c>
      <c r="H155" s="57">
        <v>0</v>
      </c>
      <c r="I155" s="57">
        <v>0.93399999999999972</v>
      </c>
      <c r="J155" s="57">
        <v>0</v>
      </c>
      <c r="K155" s="57">
        <v>0.39999999999999991</v>
      </c>
      <c r="L155" s="57">
        <v>0</v>
      </c>
      <c r="M155" s="57">
        <v>6.8851000000000013</v>
      </c>
      <c r="N155" s="57">
        <v>0</v>
      </c>
      <c r="O155" s="57">
        <v>0</v>
      </c>
      <c r="P155" s="57">
        <v>0</v>
      </c>
      <c r="Q155" s="57">
        <v>0</v>
      </c>
      <c r="R155" s="57">
        <v>0</v>
      </c>
      <c r="S155" s="57">
        <v>0</v>
      </c>
      <c r="T155" s="57">
        <v>0</v>
      </c>
      <c r="U155" s="57">
        <v>0</v>
      </c>
      <c r="V155" s="57">
        <v>0</v>
      </c>
      <c r="W155" s="57">
        <v>0</v>
      </c>
      <c r="X155" s="57">
        <v>0</v>
      </c>
      <c r="Y155" s="57">
        <v>0</v>
      </c>
      <c r="Z155" s="57">
        <v>0</v>
      </c>
      <c r="AA155" s="57">
        <v>0</v>
      </c>
      <c r="AB155" s="57">
        <v>133.93899999999996</v>
      </c>
    </row>
    <row r="156" spans="1:28" x14ac:dyDescent="0.25">
      <c r="A156" s="51" t="s">
        <v>247</v>
      </c>
      <c r="B156" s="53" t="s">
        <v>248</v>
      </c>
      <c r="C156" s="57" t="s">
        <v>48</v>
      </c>
      <c r="D156" s="57" t="s">
        <v>48</v>
      </c>
      <c r="E156" s="57">
        <v>0</v>
      </c>
      <c r="F156" s="57">
        <v>0</v>
      </c>
      <c r="G156" s="57">
        <v>0</v>
      </c>
      <c r="H156" s="57">
        <v>0</v>
      </c>
      <c r="I156" s="57">
        <v>0</v>
      </c>
      <c r="J156" s="57">
        <v>0</v>
      </c>
      <c r="K156" s="57">
        <v>0</v>
      </c>
      <c r="L156" s="57">
        <v>0</v>
      </c>
      <c r="M156" s="57">
        <v>0</v>
      </c>
      <c r="N156" s="57">
        <v>0</v>
      </c>
      <c r="O156" s="57">
        <v>0</v>
      </c>
      <c r="P156" s="57">
        <v>0</v>
      </c>
      <c r="Q156" s="57">
        <v>0</v>
      </c>
      <c r="R156" s="57">
        <v>0</v>
      </c>
      <c r="S156" s="57">
        <v>0</v>
      </c>
      <c r="T156" s="57">
        <v>0</v>
      </c>
      <c r="U156" s="57">
        <v>0</v>
      </c>
      <c r="V156" s="57">
        <v>0</v>
      </c>
      <c r="W156" s="57">
        <v>0</v>
      </c>
      <c r="X156" s="57">
        <v>0</v>
      </c>
      <c r="Y156" s="57">
        <v>0</v>
      </c>
      <c r="Z156" s="57">
        <v>0</v>
      </c>
      <c r="AA156" s="57">
        <v>0</v>
      </c>
      <c r="AB156" s="57">
        <v>0</v>
      </c>
    </row>
    <row r="157" spans="1:28" x14ac:dyDescent="0.25">
      <c r="A157" s="51" t="s">
        <v>249</v>
      </c>
      <c r="B157" s="53" t="s">
        <v>250</v>
      </c>
      <c r="C157" s="57" t="s">
        <v>48</v>
      </c>
      <c r="D157" s="57" t="s">
        <v>48</v>
      </c>
      <c r="E157" s="57">
        <v>0</v>
      </c>
      <c r="F157" s="57">
        <v>0</v>
      </c>
      <c r="G157" s="57">
        <v>0</v>
      </c>
      <c r="H157" s="57">
        <v>0</v>
      </c>
      <c r="I157" s="57">
        <v>0</v>
      </c>
      <c r="J157" s="57">
        <v>0</v>
      </c>
      <c r="K157" s="57">
        <v>0</v>
      </c>
      <c r="L157" s="57">
        <v>0</v>
      </c>
      <c r="M157" s="57">
        <v>0</v>
      </c>
      <c r="N157" s="57">
        <v>0</v>
      </c>
      <c r="O157" s="57">
        <v>0</v>
      </c>
      <c r="P157" s="57">
        <v>0</v>
      </c>
      <c r="Q157" s="57">
        <v>0</v>
      </c>
      <c r="R157" s="57">
        <v>0</v>
      </c>
      <c r="S157" s="57">
        <v>0</v>
      </c>
      <c r="T157" s="57">
        <v>0</v>
      </c>
      <c r="U157" s="57">
        <v>0</v>
      </c>
      <c r="V157" s="57">
        <v>0</v>
      </c>
      <c r="W157" s="57">
        <v>0</v>
      </c>
      <c r="X157" s="57">
        <v>0</v>
      </c>
      <c r="Y157" s="57">
        <v>0</v>
      </c>
      <c r="Z157" s="57">
        <v>0</v>
      </c>
      <c r="AA157" s="57">
        <v>0</v>
      </c>
      <c r="AB157" s="57">
        <v>0</v>
      </c>
    </row>
    <row r="158" spans="1:28" x14ac:dyDescent="0.25">
      <c r="A158" s="51" t="s">
        <v>251</v>
      </c>
      <c r="B158" s="53" t="s">
        <v>252</v>
      </c>
      <c r="C158" s="57">
        <v>514.52</v>
      </c>
      <c r="D158" s="57">
        <v>122.715</v>
      </c>
      <c r="E158" s="57">
        <v>0</v>
      </c>
      <c r="F158" s="57">
        <v>0</v>
      </c>
      <c r="G158" s="57">
        <v>21.659599999999998</v>
      </c>
      <c r="H158" s="57">
        <v>0</v>
      </c>
      <c r="I158" s="57">
        <v>0</v>
      </c>
      <c r="J158" s="57">
        <v>0</v>
      </c>
      <c r="K158" s="57">
        <v>0</v>
      </c>
      <c r="L158" s="57">
        <v>93.277999999999992</v>
      </c>
      <c r="M158" s="57">
        <v>0</v>
      </c>
      <c r="N158" s="57">
        <v>12.786000000000001</v>
      </c>
      <c r="O158" s="57">
        <v>69.519000000000005</v>
      </c>
      <c r="P158" s="57">
        <v>0</v>
      </c>
      <c r="Q158" s="57">
        <v>14.3871</v>
      </c>
      <c r="R158" s="57">
        <v>27.500400000000006</v>
      </c>
      <c r="S158" s="57">
        <v>0</v>
      </c>
      <c r="T158" s="57">
        <v>0</v>
      </c>
      <c r="U158" s="57">
        <v>19.341000000000001</v>
      </c>
      <c r="V158" s="57">
        <v>0</v>
      </c>
      <c r="W158" s="57">
        <v>0</v>
      </c>
      <c r="X158" s="57">
        <v>0</v>
      </c>
      <c r="Y158" s="57">
        <v>0</v>
      </c>
      <c r="Z158" s="57">
        <v>0</v>
      </c>
      <c r="AA158" s="57">
        <v>0</v>
      </c>
      <c r="AB158" s="57">
        <v>0</v>
      </c>
    </row>
    <row r="159" spans="1:28" x14ac:dyDescent="0.25">
      <c r="A159" s="51" t="s">
        <v>251</v>
      </c>
      <c r="B159" s="53" t="s">
        <v>253</v>
      </c>
      <c r="C159" s="57" t="s">
        <v>48</v>
      </c>
      <c r="D159" s="57" t="s">
        <v>48</v>
      </c>
      <c r="E159" s="57">
        <v>0</v>
      </c>
      <c r="F159" s="57">
        <v>0</v>
      </c>
      <c r="G159" s="57">
        <v>0</v>
      </c>
      <c r="H159" s="57">
        <v>0</v>
      </c>
      <c r="I159" s="57">
        <v>0</v>
      </c>
      <c r="J159" s="57">
        <v>0</v>
      </c>
      <c r="K159" s="57">
        <v>0</v>
      </c>
      <c r="L159" s="57">
        <v>0</v>
      </c>
      <c r="M159" s="57">
        <v>0</v>
      </c>
      <c r="N159" s="57">
        <v>0</v>
      </c>
      <c r="O159" s="57">
        <v>0</v>
      </c>
      <c r="P159" s="57">
        <v>0</v>
      </c>
      <c r="Q159" s="57">
        <v>0</v>
      </c>
      <c r="R159" s="57">
        <v>0</v>
      </c>
      <c r="S159" s="57">
        <v>0</v>
      </c>
      <c r="T159" s="57">
        <v>0</v>
      </c>
      <c r="U159" s="57">
        <v>0</v>
      </c>
      <c r="V159" s="57">
        <v>0</v>
      </c>
      <c r="W159" s="57">
        <v>0</v>
      </c>
      <c r="X159" s="57">
        <v>0</v>
      </c>
      <c r="Y159" s="57">
        <v>0</v>
      </c>
      <c r="Z159" s="57">
        <v>0</v>
      </c>
      <c r="AA159" s="57">
        <v>0</v>
      </c>
      <c r="AB159" s="57">
        <v>0</v>
      </c>
    </row>
    <row r="160" spans="1:28" x14ac:dyDescent="0.25">
      <c r="A160" s="51" t="s">
        <v>254</v>
      </c>
      <c r="B160" s="53" t="s">
        <v>255</v>
      </c>
      <c r="C160" s="57" t="s">
        <v>48</v>
      </c>
      <c r="D160" s="57" t="s">
        <v>48</v>
      </c>
      <c r="E160" s="57">
        <v>0</v>
      </c>
      <c r="F160" s="57">
        <v>0</v>
      </c>
      <c r="G160" s="57">
        <v>0</v>
      </c>
      <c r="H160" s="57">
        <v>0</v>
      </c>
      <c r="I160" s="57">
        <v>0</v>
      </c>
      <c r="J160" s="57">
        <v>0</v>
      </c>
      <c r="K160" s="57">
        <v>0</v>
      </c>
      <c r="L160" s="57">
        <v>0</v>
      </c>
      <c r="M160" s="57">
        <v>0</v>
      </c>
      <c r="N160" s="57">
        <v>0</v>
      </c>
      <c r="O160" s="57">
        <v>0</v>
      </c>
      <c r="P160" s="57">
        <v>0</v>
      </c>
      <c r="Q160" s="57">
        <v>0</v>
      </c>
      <c r="R160" s="57">
        <v>0</v>
      </c>
      <c r="S160" s="57">
        <v>0</v>
      </c>
      <c r="T160" s="57">
        <v>0</v>
      </c>
      <c r="U160" s="57">
        <v>0</v>
      </c>
      <c r="V160" s="57">
        <v>0</v>
      </c>
      <c r="W160" s="57">
        <v>0</v>
      </c>
      <c r="X160" s="57">
        <v>0</v>
      </c>
      <c r="Y160" s="57">
        <v>0</v>
      </c>
      <c r="Z160" s="57">
        <v>0</v>
      </c>
      <c r="AA160" s="57">
        <v>0</v>
      </c>
      <c r="AB160" s="57">
        <v>0</v>
      </c>
    </row>
    <row r="161" spans="1:28" x14ac:dyDescent="0.25">
      <c r="A161" s="51" t="s">
        <v>256</v>
      </c>
      <c r="B161" s="53" t="s">
        <v>257</v>
      </c>
      <c r="C161" s="57" t="s">
        <v>48</v>
      </c>
      <c r="D161" s="57" t="s">
        <v>48</v>
      </c>
      <c r="E161" s="57">
        <v>0</v>
      </c>
      <c r="F161" s="57">
        <v>0</v>
      </c>
      <c r="G161" s="57">
        <v>0</v>
      </c>
      <c r="H161" s="57">
        <v>0</v>
      </c>
      <c r="I161" s="57">
        <v>0</v>
      </c>
      <c r="J161" s="57">
        <v>0</v>
      </c>
      <c r="K161" s="57">
        <v>0</v>
      </c>
      <c r="L161" s="57">
        <v>0</v>
      </c>
      <c r="M161" s="57">
        <v>0</v>
      </c>
      <c r="N161" s="57">
        <v>0</v>
      </c>
      <c r="O161" s="57">
        <v>0</v>
      </c>
      <c r="P161" s="57">
        <v>0</v>
      </c>
      <c r="Q161" s="57">
        <v>0</v>
      </c>
      <c r="R161" s="57">
        <v>0</v>
      </c>
      <c r="S161" s="57">
        <v>0</v>
      </c>
      <c r="T161" s="57">
        <v>0</v>
      </c>
      <c r="U161" s="57">
        <v>0</v>
      </c>
      <c r="V161" s="57">
        <v>0</v>
      </c>
      <c r="W161" s="57">
        <v>0</v>
      </c>
      <c r="X161" s="57">
        <v>0</v>
      </c>
      <c r="Y161" s="57">
        <v>0</v>
      </c>
      <c r="Z161" s="57">
        <v>0</v>
      </c>
      <c r="AA161" s="57">
        <v>0</v>
      </c>
      <c r="AB161" s="57">
        <v>0</v>
      </c>
    </row>
    <row r="162" spans="1:28" x14ac:dyDescent="0.25">
      <c r="A162" s="51" t="s">
        <v>256</v>
      </c>
      <c r="B162" s="53" t="s">
        <v>258</v>
      </c>
      <c r="C162" s="57" t="s">
        <v>48</v>
      </c>
      <c r="D162" s="57" t="s">
        <v>48</v>
      </c>
      <c r="E162" s="57">
        <v>0</v>
      </c>
      <c r="F162" s="57">
        <v>0</v>
      </c>
      <c r="G162" s="57">
        <v>0</v>
      </c>
      <c r="H162" s="57">
        <v>0</v>
      </c>
      <c r="I162" s="57">
        <v>0</v>
      </c>
      <c r="J162" s="57">
        <v>0</v>
      </c>
      <c r="K162" s="57">
        <v>0</v>
      </c>
      <c r="L162" s="57">
        <v>0</v>
      </c>
      <c r="M162" s="57">
        <v>0</v>
      </c>
      <c r="N162" s="57">
        <v>0</v>
      </c>
      <c r="O162" s="57">
        <v>0</v>
      </c>
      <c r="P162" s="57">
        <v>0</v>
      </c>
      <c r="Q162" s="57">
        <v>0</v>
      </c>
      <c r="R162" s="57">
        <v>0</v>
      </c>
      <c r="S162" s="57">
        <v>0</v>
      </c>
      <c r="T162" s="57">
        <v>0</v>
      </c>
      <c r="U162" s="57">
        <v>0</v>
      </c>
      <c r="V162" s="57">
        <v>0</v>
      </c>
      <c r="W162" s="57">
        <v>0</v>
      </c>
      <c r="X162" s="57">
        <v>0</v>
      </c>
      <c r="Y162" s="57">
        <v>0</v>
      </c>
      <c r="Z162" s="57">
        <v>0</v>
      </c>
      <c r="AA162" s="57">
        <v>0</v>
      </c>
      <c r="AB162" s="57">
        <v>0</v>
      </c>
    </row>
    <row r="163" spans="1:28" x14ac:dyDescent="0.25">
      <c r="A163" s="51" t="s">
        <v>256</v>
      </c>
      <c r="B163" s="53" t="s">
        <v>259</v>
      </c>
      <c r="C163" s="57" t="s">
        <v>48</v>
      </c>
      <c r="D163" s="57" t="s">
        <v>48</v>
      </c>
      <c r="E163" s="57">
        <v>0</v>
      </c>
      <c r="F163" s="57">
        <v>0</v>
      </c>
      <c r="G163" s="57">
        <v>0</v>
      </c>
      <c r="H163" s="57">
        <v>0</v>
      </c>
      <c r="I163" s="57">
        <v>0</v>
      </c>
      <c r="J163" s="57">
        <v>0</v>
      </c>
      <c r="K163" s="57">
        <v>0</v>
      </c>
      <c r="L163" s="57">
        <v>0</v>
      </c>
      <c r="M163" s="57">
        <v>0</v>
      </c>
      <c r="N163" s="57">
        <v>0</v>
      </c>
      <c r="O163" s="57">
        <v>0</v>
      </c>
      <c r="P163" s="57">
        <v>0</v>
      </c>
      <c r="Q163" s="57">
        <v>0</v>
      </c>
      <c r="R163" s="57">
        <v>0</v>
      </c>
      <c r="S163" s="57">
        <v>0</v>
      </c>
      <c r="T163" s="57">
        <v>0</v>
      </c>
      <c r="U163" s="57">
        <v>0</v>
      </c>
      <c r="V163" s="57">
        <v>0</v>
      </c>
      <c r="W163" s="57">
        <v>0</v>
      </c>
      <c r="X163" s="57">
        <v>0</v>
      </c>
      <c r="Y163" s="57">
        <v>0</v>
      </c>
      <c r="Z163" s="57">
        <v>0</v>
      </c>
      <c r="AA163" s="57">
        <v>0</v>
      </c>
      <c r="AB163" s="57">
        <v>0</v>
      </c>
    </row>
    <row r="164" spans="1:28" x14ac:dyDescent="0.25">
      <c r="A164" s="51" t="s">
        <v>256</v>
      </c>
      <c r="B164" s="53" t="s">
        <v>260</v>
      </c>
      <c r="C164" s="57">
        <v>66.099999999999994</v>
      </c>
      <c r="D164" s="57">
        <v>7.25</v>
      </c>
      <c r="E164" s="57">
        <v>0</v>
      </c>
      <c r="F164" s="57">
        <v>0</v>
      </c>
      <c r="G164" s="57">
        <v>6.5578000000000003</v>
      </c>
      <c r="H164" s="57">
        <v>0</v>
      </c>
      <c r="I164" s="57">
        <v>0</v>
      </c>
      <c r="J164" s="57">
        <v>0</v>
      </c>
      <c r="K164" s="57">
        <v>0</v>
      </c>
      <c r="L164" s="57">
        <v>10.937000000000005</v>
      </c>
      <c r="M164" s="57">
        <v>0.92697999999999992</v>
      </c>
      <c r="N164" s="57">
        <v>0</v>
      </c>
      <c r="O164" s="57">
        <v>0</v>
      </c>
      <c r="P164" s="57">
        <v>0</v>
      </c>
      <c r="Q164" s="57">
        <v>0</v>
      </c>
      <c r="R164" s="57">
        <v>4.4015000000000004</v>
      </c>
      <c r="S164" s="57">
        <v>0</v>
      </c>
      <c r="T164" s="57">
        <v>0</v>
      </c>
      <c r="U164" s="57">
        <v>0</v>
      </c>
      <c r="V164" s="57">
        <v>0</v>
      </c>
      <c r="W164" s="57">
        <v>0</v>
      </c>
      <c r="X164" s="57">
        <v>0</v>
      </c>
      <c r="Y164" s="57">
        <v>0</v>
      </c>
      <c r="Z164" s="57">
        <v>0</v>
      </c>
      <c r="AA164" s="57">
        <v>0</v>
      </c>
      <c r="AB164" s="57">
        <v>0</v>
      </c>
    </row>
    <row r="165" spans="1:28" x14ac:dyDescent="0.25">
      <c r="A165" s="51" t="s">
        <v>261</v>
      </c>
      <c r="B165" s="53" t="s">
        <v>262</v>
      </c>
      <c r="C165" s="57" t="s">
        <v>48</v>
      </c>
      <c r="D165" s="57" t="s">
        <v>48</v>
      </c>
      <c r="E165" s="57">
        <v>0</v>
      </c>
      <c r="F165" s="57">
        <v>0</v>
      </c>
      <c r="G165" s="57">
        <v>0</v>
      </c>
      <c r="H165" s="57">
        <v>0</v>
      </c>
      <c r="I165" s="57">
        <v>0</v>
      </c>
      <c r="J165" s="57">
        <v>0</v>
      </c>
      <c r="K165" s="57">
        <v>0</v>
      </c>
      <c r="L165" s="57">
        <v>0</v>
      </c>
      <c r="M165" s="57">
        <v>0</v>
      </c>
      <c r="N165" s="57">
        <v>0</v>
      </c>
      <c r="O165" s="57">
        <v>0</v>
      </c>
      <c r="P165" s="57">
        <v>0</v>
      </c>
      <c r="Q165" s="57">
        <v>0</v>
      </c>
      <c r="R165" s="57">
        <v>0</v>
      </c>
      <c r="S165" s="57">
        <v>0</v>
      </c>
      <c r="T165" s="57">
        <v>0</v>
      </c>
      <c r="U165" s="57">
        <v>0</v>
      </c>
      <c r="V165" s="57">
        <v>0</v>
      </c>
      <c r="W165" s="57">
        <v>0</v>
      </c>
      <c r="X165" s="57">
        <v>0</v>
      </c>
      <c r="Y165" s="57">
        <v>0</v>
      </c>
      <c r="Z165" s="57">
        <v>0</v>
      </c>
      <c r="AA165" s="57">
        <v>0</v>
      </c>
      <c r="AB165" s="57">
        <v>0</v>
      </c>
    </row>
    <row r="166" spans="1:28" x14ac:dyDescent="0.25">
      <c r="A166" s="51" t="s">
        <v>261</v>
      </c>
      <c r="B166" s="53" t="s">
        <v>263</v>
      </c>
      <c r="C166" s="57" t="s">
        <v>48</v>
      </c>
      <c r="D166" s="57" t="s">
        <v>48</v>
      </c>
      <c r="E166" s="57">
        <v>0</v>
      </c>
      <c r="F166" s="57">
        <v>0</v>
      </c>
      <c r="G166" s="57">
        <v>0</v>
      </c>
      <c r="H166" s="57">
        <v>0</v>
      </c>
      <c r="I166" s="57">
        <v>0</v>
      </c>
      <c r="J166" s="57">
        <v>0</v>
      </c>
      <c r="K166" s="57">
        <v>0</v>
      </c>
      <c r="L166" s="57">
        <v>0</v>
      </c>
      <c r="M166" s="57">
        <v>0</v>
      </c>
      <c r="N166" s="57">
        <v>0</v>
      </c>
      <c r="O166" s="57">
        <v>0</v>
      </c>
      <c r="P166" s="57">
        <v>0</v>
      </c>
      <c r="Q166" s="57">
        <v>0</v>
      </c>
      <c r="R166" s="57">
        <v>0</v>
      </c>
      <c r="S166" s="57">
        <v>0</v>
      </c>
      <c r="T166" s="57">
        <v>0</v>
      </c>
      <c r="U166" s="57">
        <v>0</v>
      </c>
      <c r="V166" s="57">
        <v>0</v>
      </c>
      <c r="W166" s="57">
        <v>0</v>
      </c>
      <c r="X166" s="57">
        <v>0</v>
      </c>
      <c r="Y166" s="57">
        <v>0</v>
      </c>
      <c r="Z166" s="57">
        <v>0</v>
      </c>
      <c r="AA166" s="57">
        <v>0</v>
      </c>
      <c r="AB166" s="57">
        <v>0</v>
      </c>
    </row>
    <row r="167" spans="1:28" x14ac:dyDescent="0.25">
      <c r="A167" s="51" t="s">
        <v>264</v>
      </c>
      <c r="B167" s="53" t="s">
        <v>265</v>
      </c>
      <c r="C167" s="57">
        <v>140.59200000000001</v>
      </c>
      <c r="D167" s="57">
        <v>42.389000000000003</v>
      </c>
      <c r="E167" s="57">
        <v>82.052200000000013</v>
      </c>
      <c r="F167" s="57">
        <v>0</v>
      </c>
      <c r="G167" s="57">
        <v>0</v>
      </c>
      <c r="H167" s="57">
        <v>0</v>
      </c>
      <c r="I167" s="57">
        <v>0.28639399999999998</v>
      </c>
      <c r="J167" s="57">
        <v>0</v>
      </c>
      <c r="K167" s="57">
        <v>0</v>
      </c>
      <c r="L167" s="57">
        <v>0</v>
      </c>
      <c r="M167" s="57">
        <v>3.5620400000000001</v>
      </c>
      <c r="N167" s="57">
        <v>0</v>
      </c>
      <c r="O167" s="57">
        <v>25.387500000000003</v>
      </c>
      <c r="P167" s="57">
        <v>0</v>
      </c>
      <c r="Q167" s="57">
        <v>0</v>
      </c>
      <c r="R167" s="57">
        <v>0</v>
      </c>
      <c r="S167" s="57">
        <v>0</v>
      </c>
      <c r="T167" s="57">
        <v>0</v>
      </c>
      <c r="U167" s="57">
        <v>0</v>
      </c>
      <c r="V167" s="57">
        <v>0</v>
      </c>
      <c r="W167" s="57">
        <v>0</v>
      </c>
      <c r="X167" s="57">
        <v>0</v>
      </c>
      <c r="Y167" s="57">
        <v>0</v>
      </c>
      <c r="Z167" s="57">
        <v>0</v>
      </c>
      <c r="AA167" s="57">
        <v>0</v>
      </c>
      <c r="AB167" s="57">
        <v>0</v>
      </c>
    </row>
    <row r="168" spans="1:28" x14ac:dyDescent="0.25">
      <c r="A168" s="51" t="s">
        <v>266</v>
      </c>
      <c r="B168" s="53" t="s">
        <v>267</v>
      </c>
      <c r="C168" s="57" t="s">
        <v>48</v>
      </c>
      <c r="D168" s="57" t="s">
        <v>48</v>
      </c>
      <c r="E168" s="57">
        <v>0</v>
      </c>
      <c r="F168" s="57">
        <v>0</v>
      </c>
      <c r="G168" s="57">
        <v>0</v>
      </c>
      <c r="H168" s="57">
        <v>0</v>
      </c>
      <c r="I168" s="57">
        <v>0</v>
      </c>
      <c r="J168" s="57">
        <v>0</v>
      </c>
      <c r="K168" s="57">
        <v>0</v>
      </c>
      <c r="L168" s="57">
        <v>0</v>
      </c>
      <c r="M168" s="57">
        <v>0</v>
      </c>
      <c r="N168" s="57">
        <v>0</v>
      </c>
      <c r="O168" s="57">
        <v>0</v>
      </c>
      <c r="P168" s="57">
        <v>0</v>
      </c>
      <c r="Q168" s="57">
        <v>0</v>
      </c>
      <c r="R168" s="57">
        <v>0</v>
      </c>
      <c r="S168" s="57">
        <v>0</v>
      </c>
      <c r="T168" s="57">
        <v>0</v>
      </c>
      <c r="U168" s="57">
        <v>0</v>
      </c>
      <c r="V168" s="57">
        <v>0</v>
      </c>
      <c r="W168" s="57">
        <v>0</v>
      </c>
      <c r="X168" s="57">
        <v>0</v>
      </c>
      <c r="Y168" s="57">
        <v>0</v>
      </c>
      <c r="Z168" s="57">
        <v>0</v>
      </c>
      <c r="AA168" s="57">
        <v>0</v>
      </c>
      <c r="AB168" s="57">
        <v>0</v>
      </c>
    </row>
    <row r="169" spans="1:28" x14ac:dyDescent="0.25">
      <c r="A169" s="51" t="s">
        <v>266</v>
      </c>
      <c r="B169" s="53" t="s">
        <v>268</v>
      </c>
      <c r="C169" s="57" t="s">
        <v>48</v>
      </c>
      <c r="D169" s="57" t="s">
        <v>48</v>
      </c>
      <c r="E169" s="57">
        <v>0</v>
      </c>
      <c r="F169" s="57">
        <v>0</v>
      </c>
      <c r="G169" s="57">
        <v>0</v>
      </c>
      <c r="H169" s="57">
        <v>0</v>
      </c>
      <c r="I169" s="57">
        <v>0</v>
      </c>
      <c r="J169" s="57">
        <v>0</v>
      </c>
      <c r="K169" s="57">
        <v>0</v>
      </c>
      <c r="L169" s="57">
        <v>0</v>
      </c>
      <c r="M169" s="57">
        <v>0</v>
      </c>
      <c r="N169" s="57">
        <v>0</v>
      </c>
      <c r="O169" s="57">
        <v>0</v>
      </c>
      <c r="P169" s="57">
        <v>0</v>
      </c>
      <c r="Q169" s="57">
        <v>0</v>
      </c>
      <c r="R169" s="57">
        <v>0</v>
      </c>
      <c r="S169" s="57">
        <v>0</v>
      </c>
      <c r="T169" s="57">
        <v>0</v>
      </c>
      <c r="U169" s="57">
        <v>0</v>
      </c>
      <c r="V169" s="57">
        <v>0</v>
      </c>
      <c r="W169" s="57">
        <v>0</v>
      </c>
      <c r="X169" s="57">
        <v>0</v>
      </c>
      <c r="Y169" s="57">
        <v>0</v>
      </c>
      <c r="Z169" s="57">
        <v>0</v>
      </c>
      <c r="AA169" s="57">
        <v>0</v>
      </c>
      <c r="AB169" s="57">
        <v>0</v>
      </c>
    </row>
    <row r="170" spans="1:28" x14ac:dyDescent="0.25">
      <c r="A170" s="51" t="s">
        <v>266</v>
      </c>
      <c r="B170" s="53" t="s">
        <v>269</v>
      </c>
      <c r="C170" s="57" t="s">
        <v>48</v>
      </c>
      <c r="D170" s="57" t="s">
        <v>48</v>
      </c>
      <c r="E170" s="57">
        <v>0</v>
      </c>
      <c r="F170" s="57">
        <v>0</v>
      </c>
      <c r="G170" s="57">
        <v>0</v>
      </c>
      <c r="H170" s="57">
        <v>0</v>
      </c>
      <c r="I170" s="57">
        <v>0</v>
      </c>
      <c r="J170" s="57">
        <v>0</v>
      </c>
      <c r="K170" s="57">
        <v>0</v>
      </c>
      <c r="L170" s="57">
        <v>0</v>
      </c>
      <c r="M170" s="57">
        <v>0</v>
      </c>
      <c r="N170" s="57">
        <v>0</v>
      </c>
      <c r="O170" s="57">
        <v>0</v>
      </c>
      <c r="P170" s="57">
        <v>0</v>
      </c>
      <c r="Q170" s="57">
        <v>0</v>
      </c>
      <c r="R170" s="57">
        <v>0</v>
      </c>
      <c r="S170" s="57">
        <v>0</v>
      </c>
      <c r="T170" s="57">
        <v>0</v>
      </c>
      <c r="U170" s="57">
        <v>0</v>
      </c>
      <c r="V170" s="57">
        <v>0</v>
      </c>
      <c r="W170" s="57">
        <v>0</v>
      </c>
      <c r="X170" s="57">
        <v>0</v>
      </c>
      <c r="Y170" s="57">
        <v>0</v>
      </c>
      <c r="Z170" s="57">
        <v>0</v>
      </c>
      <c r="AA170" s="57">
        <v>0</v>
      </c>
      <c r="AB170" s="57">
        <v>0</v>
      </c>
    </row>
    <row r="171" spans="1:28" x14ac:dyDescent="0.25">
      <c r="A171" s="51" t="s">
        <v>266</v>
      </c>
      <c r="B171" s="53" t="s">
        <v>270</v>
      </c>
      <c r="C171" s="57" t="s">
        <v>48</v>
      </c>
      <c r="D171" s="57" t="s">
        <v>48</v>
      </c>
      <c r="E171" s="57">
        <v>0</v>
      </c>
      <c r="F171" s="57">
        <v>0</v>
      </c>
      <c r="G171" s="57">
        <v>0</v>
      </c>
      <c r="H171" s="57">
        <v>0</v>
      </c>
      <c r="I171" s="57">
        <v>0</v>
      </c>
      <c r="J171" s="57">
        <v>0</v>
      </c>
      <c r="K171" s="57">
        <v>0</v>
      </c>
      <c r="L171" s="57">
        <v>0</v>
      </c>
      <c r="M171" s="57">
        <v>0</v>
      </c>
      <c r="N171" s="57">
        <v>0</v>
      </c>
      <c r="O171" s="57">
        <v>0</v>
      </c>
      <c r="P171" s="57">
        <v>0</v>
      </c>
      <c r="Q171" s="57">
        <v>0</v>
      </c>
      <c r="R171" s="57">
        <v>0</v>
      </c>
      <c r="S171" s="57">
        <v>0</v>
      </c>
      <c r="T171" s="57">
        <v>0</v>
      </c>
      <c r="U171" s="57">
        <v>0</v>
      </c>
      <c r="V171" s="57">
        <v>0</v>
      </c>
      <c r="W171" s="57">
        <v>0</v>
      </c>
      <c r="X171" s="57">
        <v>0</v>
      </c>
      <c r="Y171" s="57">
        <v>0</v>
      </c>
      <c r="Z171" s="57">
        <v>0</v>
      </c>
      <c r="AA171" s="57">
        <v>0</v>
      </c>
      <c r="AB171" s="57">
        <v>0</v>
      </c>
    </row>
    <row r="172" spans="1:28" x14ac:dyDescent="0.25">
      <c r="A172" s="51" t="s">
        <v>266</v>
      </c>
      <c r="B172" s="53" t="s">
        <v>271</v>
      </c>
      <c r="C172" s="57" t="s">
        <v>48</v>
      </c>
      <c r="D172" s="57" t="s">
        <v>48</v>
      </c>
      <c r="E172" s="57">
        <v>0</v>
      </c>
      <c r="F172" s="57">
        <v>0</v>
      </c>
      <c r="G172" s="57">
        <v>0</v>
      </c>
      <c r="H172" s="57">
        <v>0</v>
      </c>
      <c r="I172" s="57">
        <v>0</v>
      </c>
      <c r="J172" s="57">
        <v>0</v>
      </c>
      <c r="K172" s="57">
        <v>0</v>
      </c>
      <c r="L172" s="57">
        <v>0</v>
      </c>
      <c r="M172" s="57">
        <v>0</v>
      </c>
      <c r="N172" s="57">
        <v>0</v>
      </c>
      <c r="O172" s="57">
        <v>0</v>
      </c>
      <c r="P172" s="57">
        <v>0</v>
      </c>
      <c r="Q172" s="57">
        <v>0</v>
      </c>
      <c r="R172" s="57">
        <v>0</v>
      </c>
      <c r="S172" s="57">
        <v>0</v>
      </c>
      <c r="T172" s="57">
        <v>0</v>
      </c>
      <c r="U172" s="57">
        <v>0</v>
      </c>
      <c r="V172" s="57">
        <v>0</v>
      </c>
      <c r="W172" s="57">
        <v>0</v>
      </c>
      <c r="X172" s="57">
        <v>0</v>
      </c>
      <c r="Y172" s="57">
        <v>0</v>
      </c>
      <c r="Z172" s="57">
        <v>0</v>
      </c>
      <c r="AA172" s="57">
        <v>0</v>
      </c>
      <c r="AB172" s="57">
        <v>0</v>
      </c>
    </row>
    <row r="173" spans="1:28" x14ac:dyDescent="0.25">
      <c r="A173" s="51" t="s">
        <v>266</v>
      </c>
      <c r="B173" s="53" t="s">
        <v>272</v>
      </c>
      <c r="C173" s="57" t="s">
        <v>48</v>
      </c>
      <c r="D173" s="57" t="s">
        <v>48</v>
      </c>
      <c r="E173" s="57">
        <v>0</v>
      </c>
      <c r="F173" s="57">
        <v>0</v>
      </c>
      <c r="G173" s="57">
        <v>0</v>
      </c>
      <c r="H173" s="57">
        <v>0</v>
      </c>
      <c r="I173" s="57">
        <v>0</v>
      </c>
      <c r="J173" s="57">
        <v>0</v>
      </c>
      <c r="K173" s="57">
        <v>0</v>
      </c>
      <c r="L173" s="57">
        <v>0</v>
      </c>
      <c r="M173" s="57">
        <v>0</v>
      </c>
      <c r="N173" s="57">
        <v>0</v>
      </c>
      <c r="O173" s="57">
        <v>0</v>
      </c>
      <c r="P173" s="57">
        <v>0</v>
      </c>
      <c r="Q173" s="57">
        <v>0</v>
      </c>
      <c r="R173" s="57">
        <v>0</v>
      </c>
      <c r="S173" s="57">
        <v>0</v>
      </c>
      <c r="T173" s="57">
        <v>0</v>
      </c>
      <c r="U173" s="57">
        <v>0</v>
      </c>
      <c r="V173" s="57">
        <v>0</v>
      </c>
      <c r="W173" s="57">
        <v>0</v>
      </c>
      <c r="X173" s="57">
        <v>0</v>
      </c>
      <c r="Y173" s="57">
        <v>0</v>
      </c>
      <c r="Z173" s="57">
        <v>0</v>
      </c>
      <c r="AA173" s="57">
        <v>0</v>
      </c>
      <c r="AB173" s="57">
        <v>0</v>
      </c>
    </row>
    <row r="174" spans="1:28" x14ac:dyDescent="0.25">
      <c r="A174" s="51" t="s">
        <v>266</v>
      </c>
      <c r="B174" s="53" t="s">
        <v>273</v>
      </c>
      <c r="C174" s="57" t="s">
        <v>48</v>
      </c>
      <c r="D174" s="57" t="s">
        <v>48</v>
      </c>
      <c r="E174" s="57">
        <v>0</v>
      </c>
      <c r="F174" s="57">
        <v>0</v>
      </c>
      <c r="G174" s="57">
        <v>0</v>
      </c>
      <c r="H174" s="57">
        <v>0</v>
      </c>
      <c r="I174" s="57">
        <v>0</v>
      </c>
      <c r="J174" s="57">
        <v>0</v>
      </c>
      <c r="K174" s="57">
        <v>0</v>
      </c>
      <c r="L174" s="57">
        <v>0</v>
      </c>
      <c r="M174" s="57">
        <v>0</v>
      </c>
      <c r="N174" s="57">
        <v>0</v>
      </c>
      <c r="O174" s="57">
        <v>0</v>
      </c>
      <c r="P174" s="57">
        <v>0</v>
      </c>
      <c r="Q174" s="57">
        <v>0</v>
      </c>
      <c r="R174" s="57">
        <v>0</v>
      </c>
      <c r="S174" s="57">
        <v>0</v>
      </c>
      <c r="T174" s="57">
        <v>0</v>
      </c>
      <c r="U174" s="57">
        <v>0</v>
      </c>
      <c r="V174" s="57">
        <v>0</v>
      </c>
      <c r="W174" s="57">
        <v>0</v>
      </c>
      <c r="X174" s="57">
        <v>0</v>
      </c>
      <c r="Y174" s="57">
        <v>0</v>
      </c>
      <c r="Z174" s="57">
        <v>0</v>
      </c>
      <c r="AA174" s="57">
        <v>0</v>
      </c>
      <c r="AB174" s="57">
        <v>0</v>
      </c>
    </row>
    <row r="175" spans="1:28" x14ac:dyDescent="0.25">
      <c r="A175" s="51" t="s">
        <v>266</v>
      </c>
      <c r="B175" s="53" t="s">
        <v>274</v>
      </c>
      <c r="C175" s="57" t="s">
        <v>48</v>
      </c>
      <c r="D175" s="57" t="s">
        <v>48</v>
      </c>
      <c r="E175" s="57">
        <v>0</v>
      </c>
      <c r="F175" s="57">
        <v>0</v>
      </c>
      <c r="G175" s="57">
        <v>0</v>
      </c>
      <c r="H175" s="57">
        <v>0</v>
      </c>
      <c r="I175" s="57">
        <v>0</v>
      </c>
      <c r="J175" s="57">
        <v>0</v>
      </c>
      <c r="K175" s="57">
        <v>0</v>
      </c>
      <c r="L175" s="57">
        <v>0</v>
      </c>
      <c r="M175" s="57">
        <v>0</v>
      </c>
      <c r="N175" s="57">
        <v>0</v>
      </c>
      <c r="O175" s="57">
        <v>0</v>
      </c>
      <c r="P175" s="57">
        <v>0</v>
      </c>
      <c r="Q175" s="57">
        <v>0</v>
      </c>
      <c r="R175" s="57">
        <v>0</v>
      </c>
      <c r="S175" s="57">
        <v>0</v>
      </c>
      <c r="T175" s="57">
        <v>0</v>
      </c>
      <c r="U175" s="57">
        <v>0</v>
      </c>
      <c r="V175" s="57">
        <v>0</v>
      </c>
      <c r="W175" s="57">
        <v>0</v>
      </c>
      <c r="X175" s="57">
        <v>0</v>
      </c>
      <c r="Y175" s="57">
        <v>0</v>
      </c>
      <c r="Z175" s="57">
        <v>0</v>
      </c>
      <c r="AA175" s="57">
        <v>0</v>
      </c>
      <c r="AB175" s="57">
        <v>0</v>
      </c>
    </row>
    <row r="176" spans="1:28" x14ac:dyDescent="0.25">
      <c r="A176" s="51" t="s">
        <v>275</v>
      </c>
      <c r="B176" s="53" t="s">
        <v>276</v>
      </c>
      <c r="C176" s="57" t="s">
        <v>48</v>
      </c>
      <c r="D176" s="57" t="s">
        <v>48</v>
      </c>
      <c r="E176" s="57">
        <v>0</v>
      </c>
      <c r="F176" s="57">
        <v>0</v>
      </c>
      <c r="G176" s="57">
        <v>0</v>
      </c>
      <c r="H176" s="57">
        <v>0</v>
      </c>
      <c r="I176" s="57">
        <v>0</v>
      </c>
      <c r="J176" s="57">
        <v>0</v>
      </c>
      <c r="K176" s="57">
        <v>0</v>
      </c>
      <c r="L176" s="57">
        <v>0</v>
      </c>
      <c r="M176" s="57">
        <v>0</v>
      </c>
      <c r="N176" s="57">
        <v>0</v>
      </c>
      <c r="O176" s="57">
        <v>0</v>
      </c>
      <c r="P176" s="57">
        <v>0</v>
      </c>
      <c r="Q176" s="57">
        <v>0</v>
      </c>
      <c r="R176" s="57">
        <v>0</v>
      </c>
      <c r="S176" s="57">
        <v>0</v>
      </c>
      <c r="T176" s="57">
        <v>0</v>
      </c>
      <c r="U176" s="57">
        <v>0</v>
      </c>
      <c r="V176" s="57">
        <v>0</v>
      </c>
      <c r="W176" s="57">
        <v>0</v>
      </c>
      <c r="X176" s="57">
        <v>0</v>
      </c>
      <c r="Y176" s="57">
        <v>0</v>
      </c>
      <c r="Z176" s="57">
        <v>0</v>
      </c>
      <c r="AA176" s="57">
        <v>0</v>
      </c>
      <c r="AB176" s="57">
        <v>0</v>
      </c>
    </row>
    <row r="177" spans="1:28" x14ac:dyDescent="0.25">
      <c r="A177" s="51" t="s">
        <v>277</v>
      </c>
      <c r="B177" s="53" t="s">
        <v>278</v>
      </c>
      <c r="C177" s="57" t="s">
        <v>48</v>
      </c>
      <c r="D177" s="57" t="s">
        <v>48</v>
      </c>
      <c r="E177" s="57">
        <v>0</v>
      </c>
      <c r="F177" s="57">
        <v>0</v>
      </c>
      <c r="G177" s="57">
        <v>0</v>
      </c>
      <c r="H177" s="57">
        <v>0</v>
      </c>
      <c r="I177" s="57">
        <v>0</v>
      </c>
      <c r="J177" s="57">
        <v>0</v>
      </c>
      <c r="K177" s="57">
        <v>0</v>
      </c>
      <c r="L177" s="57">
        <v>0</v>
      </c>
      <c r="M177" s="57">
        <v>0</v>
      </c>
      <c r="N177" s="57">
        <v>0</v>
      </c>
      <c r="O177" s="57">
        <v>0</v>
      </c>
      <c r="P177" s="57">
        <v>0</v>
      </c>
      <c r="Q177" s="57">
        <v>0</v>
      </c>
      <c r="R177" s="57">
        <v>0</v>
      </c>
      <c r="S177" s="57">
        <v>0</v>
      </c>
      <c r="T177" s="57">
        <v>0</v>
      </c>
      <c r="U177" s="57">
        <v>0</v>
      </c>
      <c r="V177" s="57">
        <v>0</v>
      </c>
      <c r="W177" s="57">
        <v>0</v>
      </c>
      <c r="X177" s="57">
        <v>0</v>
      </c>
      <c r="Y177" s="57">
        <v>0</v>
      </c>
      <c r="Z177" s="57">
        <v>0</v>
      </c>
      <c r="AA177" s="57">
        <v>0</v>
      </c>
      <c r="AB177" s="57">
        <v>0</v>
      </c>
    </row>
    <row r="178" spans="1:28" x14ac:dyDescent="0.25">
      <c r="A178" s="51" t="s">
        <v>277</v>
      </c>
      <c r="B178" s="53" t="s">
        <v>279</v>
      </c>
      <c r="C178" s="57" t="s">
        <v>48</v>
      </c>
      <c r="D178" s="57" t="s">
        <v>48</v>
      </c>
      <c r="E178" s="57">
        <v>0</v>
      </c>
      <c r="F178" s="57">
        <v>0</v>
      </c>
      <c r="G178" s="57">
        <v>0</v>
      </c>
      <c r="H178" s="57">
        <v>0</v>
      </c>
      <c r="I178" s="57">
        <v>0</v>
      </c>
      <c r="J178" s="57">
        <v>0</v>
      </c>
      <c r="K178" s="57">
        <v>0</v>
      </c>
      <c r="L178" s="57">
        <v>0</v>
      </c>
      <c r="M178" s="57">
        <v>0</v>
      </c>
      <c r="N178" s="57">
        <v>0</v>
      </c>
      <c r="O178" s="57">
        <v>0</v>
      </c>
      <c r="P178" s="57">
        <v>0</v>
      </c>
      <c r="Q178" s="57">
        <v>0</v>
      </c>
      <c r="R178" s="57">
        <v>0</v>
      </c>
      <c r="S178" s="57">
        <v>0</v>
      </c>
      <c r="T178" s="57">
        <v>0</v>
      </c>
      <c r="U178" s="57">
        <v>0</v>
      </c>
      <c r="V178" s="57">
        <v>0</v>
      </c>
      <c r="W178" s="57">
        <v>0</v>
      </c>
      <c r="X178" s="57">
        <v>0</v>
      </c>
      <c r="Y178" s="57">
        <v>0</v>
      </c>
      <c r="Z178" s="57">
        <v>0</v>
      </c>
      <c r="AA178" s="57">
        <v>0</v>
      </c>
      <c r="AB178" s="57">
        <v>0</v>
      </c>
    </row>
    <row r="179" spans="1:28" x14ac:dyDescent="0.25">
      <c r="A179" s="51" t="s">
        <v>277</v>
      </c>
      <c r="B179" s="53" t="s">
        <v>280</v>
      </c>
      <c r="C179" s="57" t="s">
        <v>48</v>
      </c>
      <c r="D179" s="57" t="s">
        <v>48</v>
      </c>
      <c r="E179" s="57">
        <v>0</v>
      </c>
      <c r="F179" s="57">
        <v>0</v>
      </c>
      <c r="G179" s="57">
        <v>0</v>
      </c>
      <c r="H179" s="57">
        <v>0</v>
      </c>
      <c r="I179" s="57">
        <v>0</v>
      </c>
      <c r="J179" s="57">
        <v>0</v>
      </c>
      <c r="K179" s="57">
        <v>0</v>
      </c>
      <c r="L179" s="57">
        <v>0</v>
      </c>
      <c r="M179" s="57">
        <v>0</v>
      </c>
      <c r="N179" s="57">
        <v>0</v>
      </c>
      <c r="O179" s="57">
        <v>0</v>
      </c>
      <c r="P179" s="57">
        <v>0</v>
      </c>
      <c r="Q179" s="57">
        <v>0</v>
      </c>
      <c r="R179" s="57">
        <v>0</v>
      </c>
      <c r="S179" s="57">
        <v>0</v>
      </c>
      <c r="T179" s="57">
        <v>0</v>
      </c>
      <c r="U179" s="57">
        <v>0</v>
      </c>
      <c r="V179" s="57">
        <v>0</v>
      </c>
      <c r="W179" s="57">
        <v>0</v>
      </c>
      <c r="X179" s="57">
        <v>0</v>
      </c>
      <c r="Y179" s="57">
        <v>0</v>
      </c>
      <c r="Z179" s="57">
        <v>0</v>
      </c>
      <c r="AA179" s="57">
        <v>0</v>
      </c>
      <c r="AB179" s="57">
        <v>0</v>
      </c>
    </row>
    <row r="180" spans="1:28" x14ac:dyDescent="0.25">
      <c r="A180" s="51" t="s">
        <v>277</v>
      </c>
      <c r="B180" s="53" t="s">
        <v>281</v>
      </c>
      <c r="C180" s="57" t="s">
        <v>48</v>
      </c>
      <c r="D180" s="57" t="s">
        <v>48</v>
      </c>
      <c r="E180" s="57">
        <v>0</v>
      </c>
      <c r="F180" s="57">
        <v>0</v>
      </c>
      <c r="G180" s="57">
        <v>0</v>
      </c>
      <c r="H180" s="57">
        <v>0</v>
      </c>
      <c r="I180" s="57">
        <v>0</v>
      </c>
      <c r="J180" s="57">
        <v>0</v>
      </c>
      <c r="K180" s="57">
        <v>0</v>
      </c>
      <c r="L180" s="57">
        <v>0</v>
      </c>
      <c r="M180" s="57">
        <v>0</v>
      </c>
      <c r="N180" s="57">
        <v>0</v>
      </c>
      <c r="O180" s="57">
        <v>0</v>
      </c>
      <c r="P180" s="57">
        <v>0</v>
      </c>
      <c r="Q180" s="57">
        <v>0</v>
      </c>
      <c r="R180" s="57">
        <v>0</v>
      </c>
      <c r="S180" s="57">
        <v>0</v>
      </c>
      <c r="T180" s="57">
        <v>0</v>
      </c>
      <c r="U180" s="57">
        <v>0</v>
      </c>
      <c r="V180" s="57">
        <v>0</v>
      </c>
      <c r="W180" s="57">
        <v>0</v>
      </c>
      <c r="X180" s="57">
        <v>0</v>
      </c>
      <c r="Y180" s="57">
        <v>0</v>
      </c>
      <c r="Z180" s="57">
        <v>0</v>
      </c>
      <c r="AA180" s="57">
        <v>0</v>
      </c>
      <c r="AB180" s="57">
        <v>0</v>
      </c>
    </row>
    <row r="181" spans="1:28" x14ac:dyDescent="0.25">
      <c r="A181" s="51" t="s">
        <v>282</v>
      </c>
      <c r="B181" s="53" t="s">
        <v>283</v>
      </c>
      <c r="C181" s="57" t="s">
        <v>48</v>
      </c>
      <c r="D181" s="57" t="s">
        <v>48</v>
      </c>
      <c r="E181" s="57">
        <v>0</v>
      </c>
      <c r="F181" s="57">
        <v>0</v>
      </c>
      <c r="G181" s="57">
        <v>0</v>
      </c>
      <c r="H181" s="57">
        <v>0</v>
      </c>
      <c r="I181" s="57">
        <v>0</v>
      </c>
      <c r="J181" s="57">
        <v>0</v>
      </c>
      <c r="K181" s="57">
        <v>0</v>
      </c>
      <c r="L181" s="57">
        <v>0</v>
      </c>
      <c r="M181" s="57">
        <v>0</v>
      </c>
      <c r="N181" s="57">
        <v>0</v>
      </c>
      <c r="O181" s="57">
        <v>0</v>
      </c>
      <c r="P181" s="57">
        <v>0</v>
      </c>
      <c r="Q181" s="57">
        <v>0</v>
      </c>
      <c r="R181" s="57">
        <v>0</v>
      </c>
      <c r="S181" s="57">
        <v>0</v>
      </c>
      <c r="T181" s="57">
        <v>0</v>
      </c>
      <c r="U181" s="57">
        <v>0</v>
      </c>
      <c r="V181" s="57">
        <v>0</v>
      </c>
      <c r="W181" s="57">
        <v>0</v>
      </c>
      <c r="X181" s="57">
        <v>0</v>
      </c>
      <c r="Y181" s="57">
        <v>0</v>
      </c>
      <c r="Z181" s="57">
        <v>0</v>
      </c>
      <c r="AA181" s="57">
        <v>0</v>
      </c>
      <c r="AB181" s="57">
        <v>0</v>
      </c>
    </row>
    <row r="182" spans="1:28" x14ac:dyDescent="0.25">
      <c r="A182" s="51" t="s">
        <v>284</v>
      </c>
      <c r="B182" s="53" t="s">
        <v>285</v>
      </c>
      <c r="C182" s="57" t="s">
        <v>48</v>
      </c>
      <c r="D182" s="57" t="s">
        <v>48</v>
      </c>
      <c r="E182" s="57">
        <v>0</v>
      </c>
      <c r="F182" s="57">
        <v>0</v>
      </c>
      <c r="G182" s="57">
        <v>0</v>
      </c>
      <c r="H182" s="57">
        <v>0</v>
      </c>
      <c r="I182" s="57">
        <v>0</v>
      </c>
      <c r="J182" s="57">
        <v>0</v>
      </c>
      <c r="K182" s="57">
        <v>0</v>
      </c>
      <c r="L182" s="57">
        <v>0</v>
      </c>
      <c r="M182" s="57">
        <v>0</v>
      </c>
      <c r="N182" s="57">
        <v>0</v>
      </c>
      <c r="O182" s="57">
        <v>0</v>
      </c>
      <c r="P182" s="57">
        <v>0</v>
      </c>
      <c r="Q182" s="57">
        <v>0</v>
      </c>
      <c r="R182" s="57">
        <v>0</v>
      </c>
      <c r="S182" s="57">
        <v>0</v>
      </c>
      <c r="T182" s="57">
        <v>0</v>
      </c>
      <c r="U182" s="57">
        <v>0</v>
      </c>
      <c r="V182" s="57">
        <v>0</v>
      </c>
      <c r="W182" s="57">
        <v>0</v>
      </c>
      <c r="X182" s="57">
        <v>0</v>
      </c>
      <c r="Y182" s="57">
        <v>0</v>
      </c>
      <c r="Z182" s="57">
        <v>0</v>
      </c>
      <c r="AA182" s="57">
        <v>0</v>
      </c>
      <c r="AB182" s="57">
        <v>0</v>
      </c>
    </row>
    <row r="183" spans="1:28" x14ac:dyDescent="0.25">
      <c r="A183" s="51" t="s">
        <v>286</v>
      </c>
      <c r="B183" s="53" t="s">
        <v>287</v>
      </c>
      <c r="C183" s="57">
        <v>106.849</v>
      </c>
      <c r="D183" s="57">
        <v>20.916</v>
      </c>
      <c r="E183" s="57">
        <v>70.325999999999993</v>
      </c>
      <c r="F183" s="57">
        <v>0</v>
      </c>
      <c r="G183" s="57">
        <v>0</v>
      </c>
      <c r="H183" s="57">
        <v>0</v>
      </c>
      <c r="I183" s="57">
        <v>0</v>
      </c>
      <c r="J183" s="57">
        <v>0</v>
      </c>
      <c r="K183" s="57">
        <v>0</v>
      </c>
      <c r="L183" s="57">
        <v>0</v>
      </c>
      <c r="M183" s="57">
        <v>4.9734400000000001</v>
      </c>
      <c r="N183" s="57">
        <v>0</v>
      </c>
      <c r="O183" s="57">
        <v>0</v>
      </c>
      <c r="P183" s="57">
        <v>0</v>
      </c>
      <c r="Q183" s="57">
        <v>0</v>
      </c>
      <c r="R183" s="57">
        <v>0</v>
      </c>
      <c r="S183" s="57">
        <v>0</v>
      </c>
      <c r="T183" s="57">
        <v>0</v>
      </c>
      <c r="U183" s="57">
        <v>0</v>
      </c>
      <c r="V183" s="57">
        <v>0</v>
      </c>
      <c r="W183" s="57">
        <v>0</v>
      </c>
      <c r="X183" s="57">
        <v>0</v>
      </c>
      <c r="Y183" s="57">
        <v>0</v>
      </c>
      <c r="Z183" s="57">
        <v>0</v>
      </c>
      <c r="AA183" s="57">
        <v>0</v>
      </c>
      <c r="AB183" s="57">
        <v>0</v>
      </c>
    </row>
    <row r="184" spans="1:28" x14ac:dyDescent="0.25">
      <c r="A184" s="51" t="s">
        <v>288</v>
      </c>
      <c r="B184" s="53" t="s">
        <v>289</v>
      </c>
      <c r="C184" s="57" t="s">
        <v>48</v>
      </c>
      <c r="D184" s="57" t="s">
        <v>48</v>
      </c>
      <c r="E184" s="57">
        <v>0</v>
      </c>
      <c r="F184" s="57">
        <v>0</v>
      </c>
      <c r="G184" s="57">
        <v>0</v>
      </c>
      <c r="H184" s="57">
        <v>0</v>
      </c>
      <c r="I184" s="57">
        <v>0</v>
      </c>
      <c r="J184" s="57">
        <v>0</v>
      </c>
      <c r="K184" s="57">
        <v>0</v>
      </c>
      <c r="L184" s="57">
        <v>0</v>
      </c>
      <c r="M184" s="57">
        <v>0</v>
      </c>
      <c r="N184" s="57">
        <v>0</v>
      </c>
      <c r="O184" s="57">
        <v>0</v>
      </c>
      <c r="P184" s="57">
        <v>0</v>
      </c>
      <c r="Q184" s="57">
        <v>0</v>
      </c>
      <c r="R184" s="57">
        <v>0</v>
      </c>
      <c r="S184" s="57">
        <v>0</v>
      </c>
      <c r="T184" s="57">
        <v>0</v>
      </c>
      <c r="U184" s="57">
        <v>0</v>
      </c>
      <c r="V184" s="57">
        <v>0</v>
      </c>
      <c r="W184" s="57">
        <v>0</v>
      </c>
      <c r="X184" s="57">
        <v>0</v>
      </c>
      <c r="Y184" s="57">
        <v>0</v>
      </c>
      <c r="Z184" s="57">
        <v>0</v>
      </c>
      <c r="AA184" s="57">
        <v>0</v>
      </c>
      <c r="AB184" s="57">
        <v>0</v>
      </c>
    </row>
    <row r="185" spans="1:28" x14ac:dyDescent="0.25">
      <c r="A185" s="51" t="s">
        <v>290</v>
      </c>
      <c r="B185" s="53" t="s">
        <v>291</v>
      </c>
      <c r="C185" s="57" t="s">
        <v>48</v>
      </c>
      <c r="D185" s="57" t="s">
        <v>48</v>
      </c>
      <c r="E185" s="57">
        <v>0</v>
      </c>
      <c r="F185" s="57">
        <v>0</v>
      </c>
      <c r="G185" s="57">
        <v>0</v>
      </c>
      <c r="H185" s="57">
        <v>0</v>
      </c>
      <c r="I185" s="57">
        <v>0</v>
      </c>
      <c r="J185" s="57">
        <v>0</v>
      </c>
      <c r="K185" s="57">
        <v>0</v>
      </c>
      <c r="L185" s="57">
        <v>0</v>
      </c>
      <c r="M185" s="57">
        <v>0</v>
      </c>
      <c r="N185" s="57">
        <v>0</v>
      </c>
      <c r="O185" s="57">
        <v>0</v>
      </c>
      <c r="P185" s="57">
        <v>0</v>
      </c>
      <c r="Q185" s="57">
        <v>0</v>
      </c>
      <c r="R185" s="57">
        <v>0</v>
      </c>
      <c r="S185" s="57">
        <v>0</v>
      </c>
      <c r="T185" s="57">
        <v>0</v>
      </c>
      <c r="U185" s="57">
        <v>0</v>
      </c>
      <c r="V185" s="57">
        <v>0</v>
      </c>
      <c r="W185" s="57">
        <v>0</v>
      </c>
      <c r="X185" s="57">
        <v>0</v>
      </c>
      <c r="Y185" s="57">
        <v>0</v>
      </c>
      <c r="Z185" s="57">
        <v>0</v>
      </c>
      <c r="AA185" s="57">
        <v>0</v>
      </c>
      <c r="AB185" s="57">
        <v>0</v>
      </c>
    </row>
    <row r="186" spans="1:28" x14ac:dyDescent="0.25">
      <c r="A186" s="51" t="s">
        <v>290</v>
      </c>
      <c r="B186" s="53" t="s">
        <v>292</v>
      </c>
      <c r="C186" s="57" t="s">
        <v>48</v>
      </c>
      <c r="D186" s="57" t="s">
        <v>48</v>
      </c>
      <c r="E186" s="57">
        <v>0</v>
      </c>
      <c r="F186" s="57">
        <v>0</v>
      </c>
      <c r="G186" s="57">
        <v>0</v>
      </c>
      <c r="H186" s="57">
        <v>0</v>
      </c>
      <c r="I186" s="57">
        <v>0</v>
      </c>
      <c r="J186" s="57">
        <v>0</v>
      </c>
      <c r="K186" s="57">
        <v>0</v>
      </c>
      <c r="L186" s="57">
        <v>0</v>
      </c>
      <c r="M186" s="57">
        <v>0</v>
      </c>
      <c r="N186" s="57">
        <v>0</v>
      </c>
      <c r="O186" s="57">
        <v>0</v>
      </c>
      <c r="P186" s="57">
        <v>0</v>
      </c>
      <c r="Q186" s="57">
        <v>0</v>
      </c>
      <c r="R186" s="57">
        <v>0</v>
      </c>
      <c r="S186" s="57">
        <v>0</v>
      </c>
      <c r="T186" s="57">
        <v>0</v>
      </c>
      <c r="U186" s="57">
        <v>0</v>
      </c>
      <c r="V186" s="57">
        <v>0</v>
      </c>
      <c r="W186" s="57">
        <v>0</v>
      </c>
      <c r="X186" s="57">
        <v>0</v>
      </c>
      <c r="Y186" s="57">
        <v>0</v>
      </c>
      <c r="Z186" s="57">
        <v>0</v>
      </c>
      <c r="AA186" s="57">
        <v>0</v>
      </c>
      <c r="AB186" s="57">
        <v>0</v>
      </c>
    </row>
    <row r="187" spans="1:28" x14ac:dyDescent="0.25">
      <c r="A187" s="51" t="s">
        <v>290</v>
      </c>
      <c r="B187" s="53" t="s">
        <v>293</v>
      </c>
      <c r="C187" s="57" t="s">
        <v>48</v>
      </c>
      <c r="D187" s="57" t="s">
        <v>48</v>
      </c>
      <c r="E187" s="57">
        <v>0</v>
      </c>
      <c r="F187" s="57">
        <v>0</v>
      </c>
      <c r="G187" s="57">
        <v>0</v>
      </c>
      <c r="H187" s="57">
        <v>0</v>
      </c>
      <c r="I187" s="57">
        <v>0</v>
      </c>
      <c r="J187" s="57">
        <v>0</v>
      </c>
      <c r="K187" s="57">
        <v>0</v>
      </c>
      <c r="L187" s="57">
        <v>0</v>
      </c>
      <c r="M187" s="57">
        <v>0</v>
      </c>
      <c r="N187" s="57">
        <v>0</v>
      </c>
      <c r="O187" s="57">
        <v>0</v>
      </c>
      <c r="P187" s="57">
        <v>0</v>
      </c>
      <c r="Q187" s="57">
        <v>0</v>
      </c>
      <c r="R187" s="57">
        <v>0</v>
      </c>
      <c r="S187" s="57">
        <v>0</v>
      </c>
      <c r="T187" s="57">
        <v>0</v>
      </c>
      <c r="U187" s="57">
        <v>0</v>
      </c>
      <c r="V187" s="57">
        <v>0</v>
      </c>
      <c r="W187" s="57">
        <v>0</v>
      </c>
      <c r="X187" s="57">
        <v>0</v>
      </c>
      <c r="Y187" s="57">
        <v>0</v>
      </c>
      <c r="Z187" s="57">
        <v>0</v>
      </c>
      <c r="AA187" s="57">
        <v>0</v>
      </c>
      <c r="AB187" s="57">
        <v>0</v>
      </c>
    </row>
    <row r="188" spans="1:28" x14ac:dyDescent="0.25">
      <c r="A188" s="51" t="s">
        <v>290</v>
      </c>
      <c r="B188" s="53" t="s">
        <v>294</v>
      </c>
      <c r="C188" s="57" t="s">
        <v>48</v>
      </c>
      <c r="D188" s="57" t="s">
        <v>48</v>
      </c>
      <c r="E188" s="57">
        <v>0</v>
      </c>
      <c r="F188" s="57">
        <v>0</v>
      </c>
      <c r="G188" s="57">
        <v>0</v>
      </c>
      <c r="H188" s="57">
        <v>0</v>
      </c>
      <c r="I188" s="57">
        <v>0</v>
      </c>
      <c r="J188" s="57">
        <v>0</v>
      </c>
      <c r="K188" s="57">
        <v>0</v>
      </c>
      <c r="L188" s="57">
        <v>0</v>
      </c>
      <c r="M188" s="57">
        <v>0</v>
      </c>
      <c r="N188" s="57">
        <v>0</v>
      </c>
      <c r="O188" s="57">
        <v>0</v>
      </c>
      <c r="P188" s="57">
        <v>0</v>
      </c>
      <c r="Q188" s="57">
        <v>0</v>
      </c>
      <c r="R188" s="57">
        <v>0</v>
      </c>
      <c r="S188" s="57">
        <v>0</v>
      </c>
      <c r="T188" s="57">
        <v>0</v>
      </c>
      <c r="U188" s="57">
        <v>0</v>
      </c>
      <c r="V188" s="57">
        <v>0</v>
      </c>
      <c r="W188" s="57">
        <v>0</v>
      </c>
      <c r="X188" s="57">
        <v>0</v>
      </c>
      <c r="Y188" s="57">
        <v>0</v>
      </c>
      <c r="Z188" s="57">
        <v>0</v>
      </c>
      <c r="AA188" s="57">
        <v>0</v>
      </c>
      <c r="AB188" s="57">
        <v>0</v>
      </c>
    </row>
    <row r="189" spans="1:28" x14ac:dyDescent="0.25">
      <c r="A189" s="51" t="s">
        <v>295</v>
      </c>
      <c r="B189" s="53" t="s">
        <v>296</v>
      </c>
      <c r="C189" s="57">
        <v>184.8</v>
      </c>
      <c r="D189" s="57">
        <v>18.768999999999998</v>
      </c>
      <c r="E189" s="57">
        <v>36.768000000000001</v>
      </c>
      <c r="F189" s="57">
        <v>0</v>
      </c>
      <c r="G189" s="57">
        <v>0</v>
      </c>
      <c r="H189" s="57">
        <v>0</v>
      </c>
      <c r="I189" s="57">
        <v>2.3859000000000019E-2</v>
      </c>
      <c r="J189" s="57">
        <v>0</v>
      </c>
      <c r="K189" s="57">
        <v>0</v>
      </c>
      <c r="L189" s="57">
        <v>0</v>
      </c>
      <c r="M189" s="57">
        <v>1.39466</v>
      </c>
      <c r="N189" s="57">
        <v>0</v>
      </c>
      <c r="O189" s="57">
        <v>4.039200000000001</v>
      </c>
      <c r="P189" s="57">
        <v>0</v>
      </c>
      <c r="Q189" s="57">
        <v>0</v>
      </c>
      <c r="R189" s="57">
        <v>0</v>
      </c>
      <c r="S189" s="57">
        <v>0</v>
      </c>
      <c r="T189" s="57">
        <v>0</v>
      </c>
      <c r="U189" s="57">
        <v>5.4344999999999999</v>
      </c>
      <c r="V189" s="57">
        <v>0</v>
      </c>
      <c r="W189" s="57">
        <v>0</v>
      </c>
      <c r="X189" s="57">
        <v>0</v>
      </c>
      <c r="Y189" s="57">
        <v>0</v>
      </c>
      <c r="Z189" s="57">
        <v>0</v>
      </c>
      <c r="AA189" s="57">
        <v>0</v>
      </c>
      <c r="AB189" s="57">
        <v>0</v>
      </c>
    </row>
    <row r="190" spans="1:28" x14ac:dyDescent="0.25">
      <c r="A190" s="51" t="s">
        <v>297</v>
      </c>
      <c r="B190" s="53" t="s">
        <v>298</v>
      </c>
      <c r="C190" s="57" t="s">
        <v>48</v>
      </c>
      <c r="D190" s="57" t="s">
        <v>48</v>
      </c>
      <c r="E190" s="57">
        <v>0</v>
      </c>
      <c r="F190" s="57">
        <v>0</v>
      </c>
      <c r="G190" s="57">
        <v>0</v>
      </c>
      <c r="H190" s="57">
        <v>0</v>
      </c>
      <c r="I190" s="57">
        <v>0</v>
      </c>
      <c r="J190" s="57">
        <v>0</v>
      </c>
      <c r="K190" s="57">
        <v>0</v>
      </c>
      <c r="L190" s="57">
        <v>0</v>
      </c>
      <c r="M190" s="57">
        <v>0</v>
      </c>
      <c r="N190" s="57">
        <v>0</v>
      </c>
      <c r="O190" s="57">
        <v>0</v>
      </c>
      <c r="P190" s="57">
        <v>0</v>
      </c>
      <c r="Q190" s="57">
        <v>0</v>
      </c>
      <c r="R190" s="57">
        <v>0</v>
      </c>
      <c r="S190" s="57">
        <v>0</v>
      </c>
      <c r="T190" s="57">
        <v>0</v>
      </c>
      <c r="U190" s="57">
        <v>0</v>
      </c>
      <c r="V190" s="57">
        <v>0</v>
      </c>
      <c r="W190" s="57">
        <v>0</v>
      </c>
      <c r="X190" s="57">
        <v>0</v>
      </c>
      <c r="Y190" s="57">
        <v>0</v>
      </c>
      <c r="Z190" s="57">
        <v>0</v>
      </c>
      <c r="AA190" s="57">
        <v>0</v>
      </c>
      <c r="AB190" s="57">
        <v>0</v>
      </c>
    </row>
    <row r="191" spans="1:28" x14ac:dyDescent="0.25">
      <c r="A191" s="51" t="s">
        <v>297</v>
      </c>
      <c r="B191" s="53" t="s">
        <v>299</v>
      </c>
      <c r="C191" s="57" t="s">
        <v>48</v>
      </c>
      <c r="D191" s="57" t="s">
        <v>48</v>
      </c>
      <c r="E191" s="57">
        <v>0</v>
      </c>
      <c r="F191" s="57">
        <v>0</v>
      </c>
      <c r="G191" s="57">
        <v>0</v>
      </c>
      <c r="H191" s="57">
        <v>0</v>
      </c>
      <c r="I191" s="57">
        <v>0</v>
      </c>
      <c r="J191" s="57">
        <v>0</v>
      </c>
      <c r="K191" s="57">
        <v>0</v>
      </c>
      <c r="L191" s="57">
        <v>0</v>
      </c>
      <c r="M191" s="57">
        <v>0</v>
      </c>
      <c r="N191" s="57">
        <v>0</v>
      </c>
      <c r="O191" s="57">
        <v>0</v>
      </c>
      <c r="P191" s="57">
        <v>0</v>
      </c>
      <c r="Q191" s="57">
        <v>0</v>
      </c>
      <c r="R191" s="57">
        <v>0</v>
      </c>
      <c r="S191" s="57">
        <v>0</v>
      </c>
      <c r="T191" s="57">
        <v>0</v>
      </c>
      <c r="U191" s="57">
        <v>0</v>
      </c>
      <c r="V191" s="57">
        <v>0</v>
      </c>
      <c r="W191" s="57">
        <v>0</v>
      </c>
      <c r="X191" s="57">
        <v>0</v>
      </c>
      <c r="Y191" s="57">
        <v>0</v>
      </c>
      <c r="Z191" s="57">
        <v>0</v>
      </c>
      <c r="AA191" s="57">
        <v>0</v>
      </c>
      <c r="AB191" s="57">
        <v>0</v>
      </c>
    </row>
    <row r="192" spans="1:28" x14ac:dyDescent="0.25">
      <c r="A192" s="51" t="s">
        <v>297</v>
      </c>
      <c r="B192" s="53" t="s">
        <v>300</v>
      </c>
      <c r="C192" s="57" t="s">
        <v>48</v>
      </c>
      <c r="D192" s="57" t="s">
        <v>48</v>
      </c>
      <c r="E192" s="57">
        <v>0</v>
      </c>
      <c r="F192" s="57">
        <v>0</v>
      </c>
      <c r="G192" s="57">
        <v>0</v>
      </c>
      <c r="H192" s="57">
        <v>0</v>
      </c>
      <c r="I192" s="57">
        <v>0</v>
      </c>
      <c r="J192" s="57">
        <v>0</v>
      </c>
      <c r="K192" s="57">
        <v>0</v>
      </c>
      <c r="L192" s="57">
        <v>0</v>
      </c>
      <c r="M192" s="57">
        <v>0</v>
      </c>
      <c r="N192" s="57">
        <v>0</v>
      </c>
      <c r="O192" s="57">
        <v>0</v>
      </c>
      <c r="P192" s="57">
        <v>0</v>
      </c>
      <c r="Q192" s="57">
        <v>0</v>
      </c>
      <c r="R192" s="57">
        <v>0</v>
      </c>
      <c r="S192" s="57">
        <v>0</v>
      </c>
      <c r="T192" s="57">
        <v>0</v>
      </c>
      <c r="U192" s="57">
        <v>0</v>
      </c>
      <c r="V192" s="57">
        <v>0</v>
      </c>
      <c r="W192" s="57">
        <v>0</v>
      </c>
      <c r="X192" s="57">
        <v>0</v>
      </c>
      <c r="Y192" s="57">
        <v>0</v>
      </c>
      <c r="Z192" s="57">
        <v>0</v>
      </c>
      <c r="AA192" s="57">
        <v>0</v>
      </c>
      <c r="AB192" s="57">
        <v>0</v>
      </c>
    </row>
    <row r="193" spans="1:28" x14ac:dyDescent="0.25">
      <c r="A193" s="51" t="s">
        <v>301</v>
      </c>
      <c r="B193" s="53" t="s">
        <v>302</v>
      </c>
      <c r="C193" s="57" t="s">
        <v>48</v>
      </c>
      <c r="D193" s="57" t="s">
        <v>48</v>
      </c>
      <c r="E193" s="57">
        <v>0</v>
      </c>
      <c r="F193" s="57">
        <v>0</v>
      </c>
      <c r="G193" s="57">
        <v>0</v>
      </c>
      <c r="H193" s="57">
        <v>0</v>
      </c>
      <c r="I193" s="57">
        <v>0</v>
      </c>
      <c r="J193" s="57">
        <v>0</v>
      </c>
      <c r="K193" s="57">
        <v>0</v>
      </c>
      <c r="L193" s="57">
        <v>0</v>
      </c>
      <c r="M193" s="57">
        <v>0</v>
      </c>
      <c r="N193" s="57">
        <v>0</v>
      </c>
      <c r="O193" s="57">
        <v>0</v>
      </c>
      <c r="P193" s="57">
        <v>0</v>
      </c>
      <c r="Q193" s="57">
        <v>0</v>
      </c>
      <c r="R193" s="57">
        <v>0</v>
      </c>
      <c r="S193" s="57">
        <v>0</v>
      </c>
      <c r="T193" s="57">
        <v>0</v>
      </c>
      <c r="U193" s="57">
        <v>0</v>
      </c>
      <c r="V193" s="57">
        <v>0</v>
      </c>
      <c r="W193" s="57">
        <v>0</v>
      </c>
      <c r="X193" s="57">
        <v>0</v>
      </c>
      <c r="Y193" s="57">
        <v>0</v>
      </c>
      <c r="Z193" s="57">
        <v>0</v>
      </c>
      <c r="AA193" s="57">
        <v>0</v>
      </c>
      <c r="AB193" s="57">
        <v>0</v>
      </c>
    </row>
    <row r="194" spans="1:28" x14ac:dyDescent="0.25">
      <c r="A194" s="51" t="s">
        <v>301</v>
      </c>
      <c r="B194" s="53" t="s">
        <v>303</v>
      </c>
      <c r="C194" s="57" t="s">
        <v>48</v>
      </c>
      <c r="D194" s="57" t="s">
        <v>48</v>
      </c>
      <c r="E194" s="57">
        <v>0</v>
      </c>
      <c r="F194" s="57">
        <v>0</v>
      </c>
      <c r="G194" s="57">
        <v>0</v>
      </c>
      <c r="H194" s="57">
        <v>0</v>
      </c>
      <c r="I194" s="57">
        <v>0</v>
      </c>
      <c r="J194" s="57">
        <v>0</v>
      </c>
      <c r="K194" s="57">
        <v>0</v>
      </c>
      <c r="L194" s="57">
        <v>0</v>
      </c>
      <c r="M194" s="57">
        <v>0</v>
      </c>
      <c r="N194" s="57">
        <v>0</v>
      </c>
      <c r="O194" s="57">
        <v>0</v>
      </c>
      <c r="P194" s="57">
        <v>0</v>
      </c>
      <c r="Q194" s="57">
        <v>0</v>
      </c>
      <c r="R194" s="57">
        <v>0</v>
      </c>
      <c r="S194" s="57">
        <v>0</v>
      </c>
      <c r="T194" s="57">
        <v>0</v>
      </c>
      <c r="U194" s="57">
        <v>0</v>
      </c>
      <c r="V194" s="57">
        <v>0</v>
      </c>
      <c r="W194" s="57">
        <v>0</v>
      </c>
      <c r="X194" s="57">
        <v>0</v>
      </c>
      <c r="Y194" s="57">
        <v>0</v>
      </c>
      <c r="Z194" s="57">
        <v>0</v>
      </c>
      <c r="AA194" s="57">
        <v>0</v>
      </c>
      <c r="AB194" s="57">
        <v>0</v>
      </c>
    </row>
    <row r="195" spans="1:28" x14ac:dyDescent="0.25">
      <c r="A195" s="51" t="s">
        <v>304</v>
      </c>
      <c r="B195" s="53" t="s">
        <v>305</v>
      </c>
      <c r="C195" s="57" t="s">
        <v>48</v>
      </c>
      <c r="D195" s="57" t="s">
        <v>48</v>
      </c>
      <c r="E195" s="57">
        <v>0</v>
      </c>
      <c r="F195" s="57">
        <v>0</v>
      </c>
      <c r="G195" s="57">
        <v>0</v>
      </c>
      <c r="H195" s="57">
        <v>0</v>
      </c>
      <c r="I195" s="57">
        <v>0</v>
      </c>
      <c r="J195" s="57">
        <v>0</v>
      </c>
      <c r="K195" s="57">
        <v>0</v>
      </c>
      <c r="L195" s="57">
        <v>0</v>
      </c>
      <c r="M195" s="57">
        <v>0</v>
      </c>
      <c r="N195" s="57">
        <v>0</v>
      </c>
      <c r="O195" s="57">
        <v>0</v>
      </c>
      <c r="P195" s="57">
        <v>0</v>
      </c>
      <c r="Q195" s="57">
        <v>0</v>
      </c>
      <c r="R195" s="57">
        <v>0</v>
      </c>
      <c r="S195" s="57">
        <v>0</v>
      </c>
      <c r="T195" s="57">
        <v>0</v>
      </c>
      <c r="U195" s="57">
        <v>0</v>
      </c>
      <c r="V195" s="57">
        <v>0</v>
      </c>
      <c r="W195" s="57">
        <v>0</v>
      </c>
      <c r="X195" s="57">
        <v>0</v>
      </c>
      <c r="Y195" s="57">
        <v>0</v>
      </c>
      <c r="Z195" s="57">
        <v>0</v>
      </c>
      <c r="AA195" s="57">
        <v>0</v>
      </c>
      <c r="AB195" s="57">
        <v>0</v>
      </c>
    </row>
    <row r="196" spans="1:28" x14ac:dyDescent="0.25">
      <c r="A196" s="51" t="s">
        <v>306</v>
      </c>
      <c r="B196" s="53" t="s">
        <v>307</v>
      </c>
      <c r="C196" s="57" t="s">
        <v>48</v>
      </c>
      <c r="D196" s="57" t="s">
        <v>48</v>
      </c>
      <c r="E196" s="57">
        <v>0</v>
      </c>
      <c r="F196" s="57">
        <v>0</v>
      </c>
      <c r="G196" s="57">
        <v>0</v>
      </c>
      <c r="H196" s="57">
        <v>0</v>
      </c>
      <c r="I196" s="57">
        <v>0</v>
      </c>
      <c r="J196" s="57">
        <v>0</v>
      </c>
      <c r="K196" s="57">
        <v>0</v>
      </c>
      <c r="L196" s="57">
        <v>0</v>
      </c>
      <c r="M196" s="57">
        <v>0</v>
      </c>
      <c r="N196" s="57">
        <v>0</v>
      </c>
      <c r="O196" s="57">
        <v>0</v>
      </c>
      <c r="P196" s="57">
        <v>0</v>
      </c>
      <c r="Q196" s="57">
        <v>0</v>
      </c>
      <c r="R196" s="57">
        <v>0</v>
      </c>
      <c r="S196" s="57">
        <v>0</v>
      </c>
      <c r="T196" s="57">
        <v>0</v>
      </c>
      <c r="U196" s="57">
        <v>0</v>
      </c>
      <c r="V196" s="57">
        <v>0</v>
      </c>
      <c r="W196" s="57">
        <v>0</v>
      </c>
      <c r="X196" s="57">
        <v>0</v>
      </c>
      <c r="Y196" s="57">
        <v>0</v>
      </c>
      <c r="Z196" s="57">
        <v>0</v>
      </c>
      <c r="AA196" s="57">
        <v>0</v>
      </c>
      <c r="AB196" s="57">
        <v>0</v>
      </c>
    </row>
    <row r="197" spans="1:28" x14ac:dyDescent="0.25">
      <c r="A197" s="51" t="s">
        <v>308</v>
      </c>
      <c r="B197" s="53" t="s">
        <v>309</v>
      </c>
      <c r="C197" s="57">
        <v>67.8</v>
      </c>
      <c r="D197" s="57">
        <v>10.199999999999999</v>
      </c>
      <c r="E197" s="57">
        <v>0</v>
      </c>
      <c r="F197" s="57">
        <v>0</v>
      </c>
      <c r="G197" s="57">
        <v>3.9429999999999996</v>
      </c>
      <c r="H197" s="57">
        <v>0</v>
      </c>
      <c r="I197" s="57">
        <v>0</v>
      </c>
      <c r="J197" s="57">
        <v>0</v>
      </c>
      <c r="K197" s="57">
        <v>0</v>
      </c>
      <c r="L197" s="57">
        <v>14.082099999999997</v>
      </c>
      <c r="M197" s="57">
        <v>0.76043000000000016</v>
      </c>
      <c r="N197" s="57">
        <v>0</v>
      </c>
      <c r="O197" s="57">
        <v>0</v>
      </c>
      <c r="P197" s="57">
        <v>0</v>
      </c>
      <c r="Q197" s="57">
        <v>0</v>
      </c>
      <c r="R197" s="57">
        <v>7.3227000000000011</v>
      </c>
      <c r="S197" s="57">
        <v>0</v>
      </c>
      <c r="T197" s="57">
        <v>0</v>
      </c>
      <c r="U197" s="57">
        <v>0</v>
      </c>
      <c r="V197" s="57">
        <v>0</v>
      </c>
      <c r="W197" s="57">
        <v>0</v>
      </c>
      <c r="X197" s="57">
        <v>0</v>
      </c>
      <c r="Y197" s="57">
        <v>0</v>
      </c>
      <c r="Z197" s="57">
        <v>0</v>
      </c>
      <c r="AA197" s="57">
        <v>0</v>
      </c>
      <c r="AB197" s="57">
        <v>0</v>
      </c>
    </row>
    <row r="198" spans="1:28" x14ac:dyDescent="0.25">
      <c r="A198" s="51" t="s">
        <v>308</v>
      </c>
      <c r="B198" s="53" t="s">
        <v>310</v>
      </c>
      <c r="C198" s="57" t="s">
        <v>48</v>
      </c>
      <c r="D198" s="57" t="s">
        <v>48</v>
      </c>
      <c r="E198" s="57">
        <v>0</v>
      </c>
      <c r="F198" s="57">
        <v>0</v>
      </c>
      <c r="G198" s="57">
        <v>0</v>
      </c>
      <c r="H198" s="57">
        <v>0</v>
      </c>
      <c r="I198" s="57">
        <v>0</v>
      </c>
      <c r="J198" s="57">
        <v>0</v>
      </c>
      <c r="K198" s="57">
        <v>0</v>
      </c>
      <c r="L198" s="57">
        <v>0</v>
      </c>
      <c r="M198" s="57">
        <v>0</v>
      </c>
      <c r="N198" s="57">
        <v>0</v>
      </c>
      <c r="O198" s="57">
        <v>0</v>
      </c>
      <c r="P198" s="57">
        <v>0</v>
      </c>
      <c r="Q198" s="57">
        <v>0</v>
      </c>
      <c r="R198" s="57">
        <v>0</v>
      </c>
      <c r="S198" s="57">
        <v>0</v>
      </c>
      <c r="T198" s="57">
        <v>0</v>
      </c>
      <c r="U198" s="57">
        <v>0</v>
      </c>
      <c r="V198" s="57">
        <v>0</v>
      </c>
      <c r="W198" s="57">
        <v>0</v>
      </c>
      <c r="X198" s="57">
        <v>0</v>
      </c>
      <c r="Y198" s="57">
        <v>0</v>
      </c>
      <c r="Z198" s="57">
        <v>0</v>
      </c>
      <c r="AA198" s="57">
        <v>0</v>
      </c>
      <c r="AB198" s="57">
        <v>0</v>
      </c>
    </row>
    <row r="199" spans="1:28" x14ac:dyDescent="0.25">
      <c r="A199" s="51" t="s">
        <v>308</v>
      </c>
      <c r="B199" s="53" t="s">
        <v>311</v>
      </c>
      <c r="C199" s="57" t="s">
        <v>48</v>
      </c>
      <c r="D199" s="57" t="s">
        <v>48</v>
      </c>
      <c r="E199" s="57">
        <v>0</v>
      </c>
      <c r="F199" s="57">
        <v>0</v>
      </c>
      <c r="G199" s="57">
        <v>0</v>
      </c>
      <c r="H199" s="57">
        <v>0</v>
      </c>
      <c r="I199" s="57">
        <v>0</v>
      </c>
      <c r="J199" s="57">
        <v>0</v>
      </c>
      <c r="K199" s="57">
        <v>0</v>
      </c>
      <c r="L199" s="57">
        <v>0</v>
      </c>
      <c r="M199" s="57">
        <v>0</v>
      </c>
      <c r="N199" s="57">
        <v>0</v>
      </c>
      <c r="O199" s="57">
        <v>0</v>
      </c>
      <c r="P199" s="57">
        <v>0</v>
      </c>
      <c r="Q199" s="57">
        <v>0</v>
      </c>
      <c r="R199" s="57">
        <v>0</v>
      </c>
      <c r="S199" s="57">
        <v>0</v>
      </c>
      <c r="T199" s="57">
        <v>0</v>
      </c>
      <c r="U199" s="57">
        <v>0</v>
      </c>
      <c r="V199" s="57">
        <v>0</v>
      </c>
      <c r="W199" s="57">
        <v>0</v>
      </c>
      <c r="X199" s="57">
        <v>0</v>
      </c>
      <c r="Y199" s="57">
        <v>0</v>
      </c>
      <c r="Z199" s="57">
        <v>0</v>
      </c>
      <c r="AA199" s="57">
        <v>0</v>
      </c>
      <c r="AB199" s="57">
        <v>0</v>
      </c>
    </row>
    <row r="200" spans="1:28" x14ac:dyDescent="0.25">
      <c r="A200" s="51" t="s">
        <v>312</v>
      </c>
      <c r="B200" s="53" t="s">
        <v>313</v>
      </c>
      <c r="C200" s="57" t="s">
        <v>48</v>
      </c>
      <c r="D200" s="57" t="s">
        <v>48</v>
      </c>
      <c r="E200" s="57">
        <v>0</v>
      </c>
      <c r="F200" s="57">
        <v>0</v>
      </c>
      <c r="G200" s="57">
        <v>0</v>
      </c>
      <c r="H200" s="57">
        <v>0</v>
      </c>
      <c r="I200" s="57">
        <v>0</v>
      </c>
      <c r="J200" s="57">
        <v>0</v>
      </c>
      <c r="K200" s="57">
        <v>0</v>
      </c>
      <c r="L200" s="57">
        <v>0</v>
      </c>
      <c r="M200" s="57">
        <v>0</v>
      </c>
      <c r="N200" s="57">
        <v>0</v>
      </c>
      <c r="O200" s="57">
        <v>0</v>
      </c>
      <c r="P200" s="57">
        <v>0</v>
      </c>
      <c r="Q200" s="57">
        <v>0</v>
      </c>
      <c r="R200" s="57">
        <v>0</v>
      </c>
      <c r="S200" s="57">
        <v>0</v>
      </c>
      <c r="T200" s="57">
        <v>0</v>
      </c>
      <c r="U200" s="57">
        <v>0</v>
      </c>
      <c r="V200" s="57">
        <v>0</v>
      </c>
      <c r="W200" s="57">
        <v>0</v>
      </c>
      <c r="X200" s="57">
        <v>0</v>
      </c>
      <c r="Y200" s="57">
        <v>0</v>
      </c>
      <c r="Z200" s="57">
        <v>0</v>
      </c>
      <c r="AA200" s="57">
        <v>0</v>
      </c>
      <c r="AB200" s="57">
        <v>0</v>
      </c>
    </row>
    <row r="201" spans="1:28" x14ac:dyDescent="0.25">
      <c r="A201" s="51" t="s">
        <v>314</v>
      </c>
      <c r="B201" s="53" t="s">
        <v>315</v>
      </c>
      <c r="C201" s="57" t="s">
        <v>48</v>
      </c>
      <c r="D201" s="57" t="s">
        <v>48</v>
      </c>
      <c r="E201" s="57">
        <v>0</v>
      </c>
      <c r="F201" s="57">
        <v>0</v>
      </c>
      <c r="G201" s="57">
        <v>0</v>
      </c>
      <c r="H201" s="57">
        <v>0</v>
      </c>
      <c r="I201" s="57">
        <v>0</v>
      </c>
      <c r="J201" s="57">
        <v>0</v>
      </c>
      <c r="K201" s="57">
        <v>0</v>
      </c>
      <c r="L201" s="57">
        <v>0</v>
      </c>
      <c r="M201" s="57">
        <v>0</v>
      </c>
      <c r="N201" s="57">
        <v>0</v>
      </c>
      <c r="O201" s="57">
        <v>0</v>
      </c>
      <c r="P201" s="57">
        <v>0</v>
      </c>
      <c r="Q201" s="57">
        <v>0</v>
      </c>
      <c r="R201" s="57">
        <v>0</v>
      </c>
      <c r="S201" s="57">
        <v>0</v>
      </c>
      <c r="T201" s="57">
        <v>0</v>
      </c>
      <c r="U201" s="57">
        <v>0</v>
      </c>
      <c r="V201" s="57">
        <v>0</v>
      </c>
      <c r="W201" s="57">
        <v>0</v>
      </c>
      <c r="X201" s="57">
        <v>0</v>
      </c>
      <c r="Y201" s="57">
        <v>0</v>
      </c>
      <c r="Z201" s="57">
        <v>0</v>
      </c>
      <c r="AA201" s="57">
        <v>0</v>
      </c>
      <c r="AB201" s="57">
        <v>0</v>
      </c>
    </row>
    <row r="202" spans="1:28" x14ac:dyDescent="0.25">
      <c r="A202" s="51" t="s">
        <v>316</v>
      </c>
      <c r="B202" s="53" t="s">
        <v>317</v>
      </c>
      <c r="C202" s="57" t="s">
        <v>48</v>
      </c>
      <c r="D202" s="57" t="s">
        <v>48</v>
      </c>
      <c r="E202" s="57">
        <v>0</v>
      </c>
      <c r="F202" s="57">
        <v>0</v>
      </c>
      <c r="G202" s="57">
        <v>0</v>
      </c>
      <c r="H202" s="57">
        <v>0</v>
      </c>
      <c r="I202" s="57">
        <v>0</v>
      </c>
      <c r="J202" s="57">
        <v>0</v>
      </c>
      <c r="K202" s="57">
        <v>0</v>
      </c>
      <c r="L202" s="57">
        <v>0</v>
      </c>
      <c r="M202" s="57">
        <v>0</v>
      </c>
      <c r="N202" s="57">
        <v>0</v>
      </c>
      <c r="O202" s="57">
        <v>0</v>
      </c>
      <c r="P202" s="57">
        <v>0</v>
      </c>
      <c r="Q202" s="57">
        <v>0</v>
      </c>
      <c r="R202" s="57">
        <v>0</v>
      </c>
      <c r="S202" s="57">
        <v>0</v>
      </c>
      <c r="T202" s="57">
        <v>0</v>
      </c>
      <c r="U202" s="57">
        <v>0</v>
      </c>
      <c r="V202" s="57">
        <v>0</v>
      </c>
      <c r="W202" s="57">
        <v>0</v>
      </c>
      <c r="X202" s="57">
        <v>0</v>
      </c>
      <c r="Y202" s="57">
        <v>0</v>
      </c>
      <c r="Z202" s="57">
        <v>0</v>
      </c>
      <c r="AA202" s="57">
        <v>0</v>
      </c>
      <c r="AB202" s="57">
        <v>0</v>
      </c>
    </row>
    <row r="203" spans="1:28" x14ac:dyDescent="0.25">
      <c r="A203" s="51" t="s">
        <v>318</v>
      </c>
      <c r="B203" s="53" t="s">
        <v>319</v>
      </c>
      <c r="C203" s="57" t="s">
        <v>48</v>
      </c>
      <c r="D203" s="57" t="s">
        <v>48</v>
      </c>
      <c r="E203" s="57">
        <v>0</v>
      </c>
      <c r="F203" s="57">
        <v>0</v>
      </c>
      <c r="G203" s="57">
        <v>0</v>
      </c>
      <c r="H203" s="57">
        <v>0</v>
      </c>
      <c r="I203" s="57">
        <v>0</v>
      </c>
      <c r="J203" s="57">
        <v>0</v>
      </c>
      <c r="K203" s="57">
        <v>0</v>
      </c>
      <c r="L203" s="57">
        <v>0</v>
      </c>
      <c r="M203" s="57">
        <v>0</v>
      </c>
      <c r="N203" s="57">
        <v>0</v>
      </c>
      <c r="O203" s="57">
        <v>0</v>
      </c>
      <c r="P203" s="57">
        <v>0</v>
      </c>
      <c r="Q203" s="57">
        <v>0</v>
      </c>
      <c r="R203" s="57">
        <v>0</v>
      </c>
      <c r="S203" s="57">
        <v>0</v>
      </c>
      <c r="T203" s="57">
        <v>0</v>
      </c>
      <c r="U203" s="57">
        <v>0</v>
      </c>
      <c r="V203" s="57">
        <v>0</v>
      </c>
      <c r="W203" s="57">
        <v>0</v>
      </c>
      <c r="X203" s="57">
        <v>0</v>
      </c>
      <c r="Y203" s="57">
        <v>0</v>
      </c>
      <c r="Z203" s="57">
        <v>0</v>
      </c>
      <c r="AA203" s="57">
        <v>0</v>
      </c>
      <c r="AB203" s="57">
        <v>0</v>
      </c>
    </row>
    <row r="204" spans="1:28" x14ac:dyDescent="0.25">
      <c r="A204" s="51" t="s">
        <v>320</v>
      </c>
      <c r="B204" s="53" t="s">
        <v>321</v>
      </c>
      <c r="C204" s="57" t="s">
        <v>48</v>
      </c>
      <c r="D204" s="57" t="s">
        <v>48</v>
      </c>
      <c r="E204" s="57">
        <v>0</v>
      </c>
      <c r="F204" s="57">
        <v>0</v>
      </c>
      <c r="G204" s="57">
        <v>0</v>
      </c>
      <c r="H204" s="57">
        <v>0</v>
      </c>
      <c r="I204" s="57">
        <v>0</v>
      </c>
      <c r="J204" s="57">
        <v>0</v>
      </c>
      <c r="K204" s="57">
        <v>0</v>
      </c>
      <c r="L204" s="57">
        <v>0</v>
      </c>
      <c r="M204" s="57">
        <v>0</v>
      </c>
      <c r="N204" s="57">
        <v>0</v>
      </c>
      <c r="O204" s="57">
        <v>0</v>
      </c>
      <c r="P204" s="57">
        <v>0</v>
      </c>
      <c r="Q204" s="57">
        <v>0</v>
      </c>
      <c r="R204" s="57">
        <v>0</v>
      </c>
      <c r="S204" s="57">
        <v>0</v>
      </c>
      <c r="T204" s="57">
        <v>0</v>
      </c>
      <c r="U204" s="57">
        <v>0</v>
      </c>
      <c r="V204" s="57">
        <v>0</v>
      </c>
      <c r="W204" s="57">
        <v>0</v>
      </c>
      <c r="X204" s="57">
        <v>0</v>
      </c>
      <c r="Y204" s="57">
        <v>0</v>
      </c>
      <c r="Z204" s="57">
        <v>0</v>
      </c>
      <c r="AA204" s="57">
        <v>0</v>
      </c>
      <c r="AB204" s="57">
        <v>0</v>
      </c>
    </row>
    <row r="205" spans="1:28" x14ac:dyDescent="0.25">
      <c r="A205" s="51" t="s">
        <v>320</v>
      </c>
      <c r="B205" s="53" t="s">
        <v>322</v>
      </c>
      <c r="C205" s="57" t="s">
        <v>48</v>
      </c>
      <c r="D205" s="57" t="s">
        <v>48</v>
      </c>
      <c r="E205" s="57">
        <v>0</v>
      </c>
      <c r="F205" s="57">
        <v>0</v>
      </c>
      <c r="G205" s="57">
        <v>0</v>
      </c>
      <c r="H205" s="57">
        <v>0</v>
      </c>
      <c r="I205" s="57">
        <v>0</v>
      </c>
      <c r="J205" s="57">
        <v>0</v>
      </c>
      <c r="K205" s="57">
        <v>0</v>
      </c>
      <c r="L205" s="57">
        <v>0</v>
      </c>
      <c r="M205" s="57">
        <v>0</v>
      </c>
      <c r="N205" s="57">
        <v>0</v>
      </c>
      <c r="O205" s="57">
        <v>0</v>
      </c>
      <c r="P205" s="57">
        <v>0</v>
      </c>
      <c r="Q205" s="57">
        <v>0</v>
      </c>
      <c r="R205" s="57">
        <v>0</v>
      </c>
      <c r="S205" s="57">
        <v>0</v>
      </c>
      <c r="T205" s="57">
        <v>0</v>
      </c>
      <c r="U205" s="57">
        <v>0</v>
      </c>
      <c r="V205" s="57">
        <v>0</v>
      </c>
      <c r="W205" s="57">
        <v>0</v>
      </c>
      <c r="X205" s="57">
        <v>0</v>
      </c>
      <c r="Y205" s="57">
        <v>0</v>
      </c>
      <c r="Z205" s="57">
        <v>0</v>
      </c>
      <c r="AA205" s="57">
        <v>0</v>
      </c>
      <c r="AB205" s="57">
        <v>0</v>
      </c>
    </row>
    <row r="206" spans="1:28" x14ac:dyDescent="0.25">
      <c r="A206" s="51" t="s">
        <v>320</v>
      </c>
      <c r="B206" s="53" t="s">
        <v>323</v>
      </c>
      <c r="C206" s="57" t="s">
        <v>48</v>
      </c>
      <c r="D206" s="57" t="s">
        <v>48</v>
      </c>
      <c r="E206" s="57">
        <v>0</v>
      </c>
      <c r="F206" s="57">
        <v>0</v>
      </c>
      <c r="G206" s="57">
        <v>0</v>
      </c>
      <c r="H206" s="57">
        <v>0</v>
      </c>
      <c r="I206" s="57">
        <v>0</v>
      </c>
      <c r="J206" s="57">
        <v>0</v>
      </c>
      <c r="K206" s="57">
        <v>0</v>
      </c>
      <c r="L206" s="57">
        <v>0</v>
      </c>
      <c r="M206" s="57">
        <v>0</v>
      </c>
      <c r="N206" s="57">
        <v>0</v>
      </c>
      <c r="O206" s="57">
        <v>0</v>
      </c>
      <c r="P206" s="57">
        <v>0</v>
      </c>
      <c r="Q206" s="57">
        <v>0</v>
      </c>
      <c r="R206" s="57">
        <v>0</v>
      </c>
      <c r="S206" s="57">
        <v>0</v>
      </c>
      <c r="T206" s="57">
        <v>0</v>
      </c>
      <c r="U206" s="57">
        <v>0</v>
      </c>
      <c r="V206" s="57">
        <v>0</v>
      </c>
      <c r="W206" s="57">
        <v>0</v>
      </c>
      <c r="X206" s="57">
        <v>0</v>
      </c>
      <c r="Y206" s="57">
        <v>0</v>
      </c>
      <c r="Z206" s="57">
        <v>0</v>
      </c>
      <c r="AA206" s="57">
        <v>0</v>
      </c>
      <c r="AB206" s="57">
        <v>0</v>
      </c>
    </row>
    <row r="207" spans="1:28" x14ac:dyDescent="0.25">
      <c r="A207" s="51" t="s">
        <v>320</v>
      </c>
      <c r="B207" s="53" t="s">
        <v>324</v>
      </c>
      <c r="C207" s="57">
        <v>545.63300000000004</v>
      </c>
      <c r="D207" s="57">
        <v>188.17699999999999</v>
      </c>
      <c r="E207" s="57">
        <v>114.38500000000001</v>
      </c>
      <c r="F207" s="57">
        <v>0</v>
      </c>
      <c r="G207" s="57">
        <v>7.3832200000000014</v>
      </c>
      <c r="H207" s="57">
        <v>0</v>
      </c>
      <c r="I207" s="57">
        <v>0.98458999999999985</v>
      </c>
      <c r="J207" s="57">
        <v>0</v>
      </c>
      <c r="K207" s="57">
        <v>0</v>
      </c>
      <c r="L207" s="57">
        <v>22.031299999999998</v>
      </c>
      <c r="M207" s="57">
        <v>38.569400000000002</v>
      </c>
      <c r="N207" s="57">
        <v>0</v>
      </c>
      <c r="O207" s="57">
        <v>17.816200000000002</v>
      </c>
      <c r="P207" s="57">
        <v>0</v>
      </c>
      <c r="Q207" s="57">
        <v>21.458099999999998</v>
      </c>
      <c r="R207" s="57">
        <v>4.6714399999999996</v>
      </c>
      <c r="S207" s="57">
        <v>177.31099999999998</v>
      </c>
      <c r="T207" s="57">
        <v>7.4243000000000006</v>
      </c>
      <c r="U207" s="57">
        <v>3.8895499999999998</v>
      </c>
      <c r="V207" s="57">
        <v>0</v>
      </c>
      <c r="W207" s="57">
        <v>0</v>
      </c>
      <c r="X207" s="57">
        <v>0</v>
      </c>
      <c r="Y207" s="57">
        <v>1.0183010000000001</v>
      </c>
      <c r="Z207" s="57">
        <v>0</v>
      </c>
      <c r="AA207" s="57">
        <v>0</v>
      </c>
      <c r="AB207" s="57">
        <v>5.0122400000000003</v>
      </c>
    </row>
    <row r="208" spans="1:28" x14ac:dyDescent="0.25">
      <c r="A208" s="51" t="s">
        <v>320</v>
      </c>
      <c r="B208" s="53" t="s">
        <v>325</v>
      </c>
      <c r="C208" s="57">
        <v>0.1552</v>
      </c>
      <c r="D208" s="57">
        <v>3.9699999999999999E-2</v>
      </c>
      <c r="E208" s="57">
        <v>2.3676000000000003E-2</v>
      </c>
      <c r="F208" s="57">
        <v>0</v>
      </c>
      <c r="G208" s="57">
        <v>3.5438800000000001E-3</v>
      </c>
      <c r="H208" s="57">
        <v>0</v>
      </c>
      <c r="I208" s="57">
        <v>4.5009800000000001E-4</v>
      </c>
      <c r="J208" s="57">
        <v>0</v>
      </c>
      <c r="K208" s="57">
        <v>0</v>
      </c>
      <c r="L208" s="57">
        <v>1.0559599999999999E-2</v>
      </c>
      <c r="M208" s="57">
        <v>2.9341100000000002E-3</v>
      </c>
      <c r="N208" s="57">
        <v>0</v>
      </c>
      <c r="O208" s="57">
        <v>8.1437000000000002E-3</v>
      </c>
      <c r="P208" s="57">
        <v>0</v>
      </c>
      <c r="Q208" s="57">
        <v>1.0295599999999999E-2</v>
      </c>
      <c r="R208" s="57">
        <v>1.0571599999999997E-2</v>
      </c>
      <c r="S208" s="57">
        <v>8.1904999999999999E-3</v>
      </c>
      <c r="T208" s="57">
        <v>1.4184899999999997E-3</v>
      </c>
      <c r="U208" s="57">
        <v>1.4137199999999998E-3</v>
      </c>
      <c r="V208" s="57">
        <v>0</v>
      </c>
      <c r="W208" s="57">
        <v>0</v>
      </c>
      <c r="X208" s="57">
        <v>0</v>
      </c>
      <c r="Y208" s="57">
        <v>4.9512500000000001E-4</v>
      </c>
      <c r="Z208" s="57">
        <v>0</v>
      </c>
      <c r="AA208" s="57">
        <v>0</v>
      </c>
      <c r="AB208" s="57">
        <v>2.4039199999999999E-3</v>
      </c>
    </row>
    <row r="209" spans="1:28" x14ac:dyDescent="0.25">
      <c r="A209" s="51" t="s">
        <v>326</v>
      </c>
      <c r="B209" s="53" t="s">
        <v>327</v>
      </c>
      <c r="C209" s="57">
        <v>255.03800000000001</v>
      </c>
      <c r="D209" s="57">
        <v>116.664</v>
      </c>
      <c r="E209" s="57">
        <v>0</v>
      </c>
      <c r="F209" s="57">
        <v>0</v>
      </c>
      <c r="G209" s="57">
        <v>89.275399999999991</v>
      </c>
      <c r="H209" s="57">
        <v>0</v>
      </c>
      <c r="I209" s="57">
        <v>0.24029600000000001</v>
      </c>
      <c r="J209" s="57">
        <v>0</v>
      </c>
      <c r="K209" s="57">
        <v>0</v>
      </c>
      <c r="L209" s="57">
        <v>72.277300000000011</v>
      </c>
      <c r="M209" s="57">
        <v>9.4851399999999995</v>
      </c>
      <c r="N209" s="57">
        <v>0</v>
      </c>
      <c r="O209" s="57">
        <v>40.1828</v>
      </c>
      <c r="P209" s="57">
        <v>0</v>
      </c>
      <c r="Q209" s="57">
        <v>0</v>
      </c>
      <c r="R209" s="57">
        <v>11.588769999999998</v>
      </c>
      <c r="S209" s="57">
        <v>0</v>
      </c>
      <c r="T209" s="57">
        <v>0</v>
      </c>
      <c r="U209" s="57">
        <v>0</v>
      </c>
      <c r="V209" s="57">
        <v>29.790400000000002</v>
      </c>
      <c r="W209" s="57">
        <v>0</v>
      </c>
      <c r="X209" s="57">
        <v>0</v>
      </c>
      <c r="Y209" s="57">
        <v>0</v>
      </c>
      <c r="Z209" s="57">
        <v>0</v>
      </c>
      <c r="AA209" s="57">
        <v>0</v>
      </c>
      <c r="AB209" s="57">
        <v>0</v>
      </c>
    </row>
    <row r="210" spans="1:28" x14ac:dyDescent="0.25">
      <c r="A210" s="51" t="s">
        <v>326</v>
      </c>
      <c r="B210" s="53" t="s">
        <v>328</v>
      </c>
      <c r="C210" s="57">
        <v>9.8000000000000007</v>
      </c>
      <c r="D210" s="57">
        <v>4.5</v>
      </c>
      <c r="E210" s="57">
        <v>0</v>
      </c>
      <c r="F210" s="57">
        <v>0</v>
      </c>
      <c r="G210" s="57">
        <v>0.93535900000000005</v>
      </c>
      <c r="H210" s="57">
        <v>0</v>
      </c>
      <c r="I210" s="57">
        <v>0</v>
      </c>
      <c r="J210" s="57">
        <v>0</v>
      </c>
      <c r="K210" s="57">
        <v>0</v>
      </c>
      <c r="L210" s="57">
        <v>8.4345700000000008</v>
      </c>
      <c r="M210" s="57">
        <v>0.92609799999999998</v>
      </c>
      <c r="N210" s="57">
        <v>0</v>
      </c>
      <c r="O210" s="57">
        <v>0</v>
      </c>
      <c r="P210" s="57">
        <v>0</v>
      </c>
      <c r="Q210" s="57">
        <v>0</v>
      </c>
      <c r="R210" s="57">
        <v>0</v>
      </c>
      <c r="S210" s="57">
        <v>0</v>
      </c>
      <c r="T210" s="57">
        <v>0</v>
      </c>
      <c r="U210" s="57">
        <v>0</v>
      </c>
      <c r="V210" s="57">
        <v>0</v>
      </c>
      <c r="W210" s="57">
        <v>0</v>
      </c>
      <c r="X210" s="57">
        <v>0</v>
      </c>
      <c r="Y210" s="57">
        <v>0</v>
      </c>
      <c r="Z210" s="57">
        <v>0</v>
      </c>
      <c r="AA210" s="57">
        <v>0</v>
      </c>
      <c r="AB210" s="57">
        <v>0</v>
      </c>
    </row>
    <row r="211" spans="1:28" x14ac:dyDescent="0.25">
      <c r="A211" s="51" t="s">
        <v>329</v>
      </c>
      <c r="B211" s="53" t="s">
        <v>330</v>
      </c>
      <c r="C211" s="57" t="s">
        <v>48</v>
      </c>
      <c r="D211" s="57" t="s">
        <v>48</v>
      </c>
      <c r="E211" s="57">
        <v>0</v>
      </c>
      <c r="F211" s="57">
        <v>0</v>
      </c>
      <c r="G211" s="57">
        <v>0</v>
      </c>
      <c r="H211" s="57">
        <v>0</v>
      </c>
      <c r="I211" s="57">
        <v>0</v>
      </c>
      <c r="J211" s="57">
        <v>0</v>
      </c>
      <c r="K211" s="57">
        <v>0</v>
      </c>
      <c r="L211" s="57">
        <v>0</v>
      </c>
      <c r="M211" s="57">
        <v>0</v>
      </c>
      <c r="N211" s="57">
        <v>0</v>
      </c>
      <c r="O211" s="57">
        <v>0</v>
      </c>
      <c r="P211" s="57">
        <v>0</v>
      </c>
      <c r="Q211" s="57">
        <v>0</v>
      </c>
      <c r="R211" s="57">
        <v>0</v>
      </c>
      <c r="S211" s="57">
        <v>0</v>
      </c>
      <c r="T211" s="57">
        <v>0</v>
      </c>
      <c r="U211" s="57">
        <v>0</v>
      </c>
      <c r="V211" s="57">
        <v>0</v>
      </c>
      <c r="W211" s="57">
        <v>0</v>
      </c>
      <c r="X211" s="57">
        <v>0</v>
      </c>
      <c r="Y211" s="57">
        <v>0</v>
      </c>
      <c r="Z211" s="57">
        <v>0</v>
      </c>
      <c r="AA211" s="57">
        <v>0</v>
      </c>
      <c r="AB211" s="57">
        <v>0</v>
      </c>
    </row>
    <row r="212" spans="1:28" x14ac:dyDescent="0.25">
      <c r="A212" s="51" t="s">
        <v>331</v>
      </c>
      <c r="B212" s="53" t="s">
        <v>332</v>
      </c>
      <c r="C212" s="57" t="s">
        <v>48</v>
      </c>
      <c r="D212" s="57" t="s">
        <v>48</v>
      </c>
      <c r="E212" s="57">
        <v>0</v>
      </c>
      <c r="F212" s="57">
        <v>0</v>
      </c>
      <c r="G212" s="57">
        <v>0</v>
      </c>
      <c r="H212" s="57">
        <v>0</v>
      </c>
      <c r="I212" s="57">
        <v>0</v>
      </c>
      <c r="J212" s="57">
        <v>0</v>
      </c>
      <c r="K212" s="57">
        <v>0</v>
      </c>
      <c r="L212" s="57">
        <v>0</v>
      </c>
      <c r="M212" s="57">
        <v>0</v>
      </c>
      <c r="N212" s="57">
        <v>0</v>
      </c>
      <c r="O212" s="57">
        <v>0</v>
      </c>
      <c r="P212" s="57">
        <v>0</v>
      </c>
      <c r="Q212" s="57">
        <v>0</v>
      </c>
      <c r="R212" s="57">
        <v>0</v>
      </c>
      <c r="S212" s="57">
        <v>0</v>
      </c>
      <c r="T212" s="57">
        <v>0</v>
      </c>
      <c r="U212" s="57">
        <v>0</v>
      </c>
      <c r="V212" s="57">
        <v>0</v>
      </c>
      <c r="W212" s="57">
        <v>0</v>
      </c>
      <c r="X212" s="57">
        <v>0</v>
      </c>
      <c r="Y212" s="57">
        <v>0</v>
      </c>
      <c r="Z212" s="57">
        <v>0</v>
      </c>
      <c r="AA212" s="57">
        <v>0</v>
      </c>
      <c r="AB212" s="57">
        <v>0</v>
      </c>
    </row>
    <row r="213" spans="1:28" x14ac:dyDescent="0.25">
      <c r="A213" s="51" t="s">
        <v>331</v>
      </c>
      <c r="B213" s="53" t="s">
        <v>333</v>
      </c>
      <c r="C213" s="57">
        <v>88.257000000000005</v>
      </c>
      <c r="D213" s="57">
        <v>21.745999999999999</v>
      </c>
      <c r="E213" s="57">
        <v>0</v>
      </c>
      <c r="F213" s="57">
        <v>0</v>
      </c>
      <c r="G213" s="57">
        <v>2.2578100000000001</v>
      </c>
      <c r="H213" s="57">
        <v>0</v>
      </c>
      <c r="I213" s="57">
        <v>0</v>
      </c>
      <c r="J213" s="57">
        <v>0</v>
      </c>
      <c r="K213" s="57">
        <v>0</v>
      </c>
      <c r="L213" s="57">
        <v>33.087400000000002</v>
      </c>
      <c r="M213" s="57">
        <v>0.62486600000000003</v>
      </c>
      <c r="N213" s="57">
        <v>0</v>
      </c>
      <c r="O213" s="57">
        <v>0</v>
      </c>
      <c r="P213" s="57">
        <v>0</v>
      </c>
      <c r="Q213" s="57">
        <v>0</v>
      </c>
      <c r="R213" s="57">
        <v>17.545100000000001</v>
      </c>
      <c r="S213" s="57">
        <v>0</v>
      </c>
      <c r="T213" s="57">
        <v>0</v>
      </c>
      <c r="U213" s="57">
        <v>0</v>
      </c>
      <c r="V213" s="57">
        <v>0</v>
      </c>
      <c r="W213" s="57">
        <v>0</v>
      </c>
      <c r="X213" s="57">
        <v>0</v>
      </c>
      <c r="Y213" s="57">
        <v>0</v>
      </c>
      <c r="Z213" s="57">
        <v>0</v>
      </c>
      <c r="AA213" s="57">
        <v>0</v>
      </c>
      <c r="AB213" s="57">
        <v>0</v>
      </c>
    </row>
    <row r="214" spans="1:28" x14ac:dyDescent="0.25">
      <c r="A214" s="51" t="s">
        <v>331</v>
      </c>
      <c r="B214" s="53" t="s">
        <v>334</v>
      </c>
      <c r="C214" s="57" t="s">
        <v>48</v>
      </c>
      <c r="D214" s="57" t="s">
        <v>48</v>
      </c>
      <c r="E214" s="57">
        <v>0</v>
      </c>
      <c r="F214" s="57">
        <v>0</v>
      </c>
      <c r="G214" s="57">
        <v>0</v>
      </c>
      <c r="H214" s="57">
        <v>0</v>
      </c>
      <c r="I214" s="57">
        <v>0</v>
      </c>
      <c r="J214" s="57">
        <v>0</v>
      </c>
      <c r="K214" s="57">
        <v>0</v>
      </c>
      <c r="L214" s="57">
        <v>0</v>
      </c>
      <c r="M214" s="57">
        <v>0</v>
      </c>
      <c r="N214" s="57">
        <v>0</v>
      </c>
      <c r="O214" s="57">
        <v>0</v>
      </c>
      <c r="P214" s="57">
        <v>0</v>
      </c>
      <c r="Q214" s="57">
        <v>0</v>
      </c>
      <c r="R214" s="57">
        <v>0</v>
      </c>
      <c r="S214" s="57">
        <v>0</v>
      </c>
      <c r="T214" s="57">
        <v>0</v>
      </c>
      <c r="U214" s="57">
        <v>0</v>
      </c>
      <c r="V214" s="57">
        <v>0</v>
      </c>
      <c r="W214" s="57">
        <v>0</v>
      </c>
      <c r="X214" s="57">
        <v>0</v>
      </c>
      <c r="Y214" s="57">
        <v>0</v>
      </c>
      <c r="Z214" s="57">
        <v>0</v>
      </c>
      <c r="AA214" s="57">
        <v>0</v>
      </c>
      <c r="AB214" s="57">
        <v>0</v>
      </c>
    </row>
    <row r="215" spans="1:28" x14ac:dyDescent="0.25">
      <c r="A215" s="51" t="s">
        <v>335</v>
      </c>
      <c r="B215" s="53" t="s">
        <v>336</v>
      </c>
      <c r="C215" s="57">
        <v>129.1</v>
      </c>
      <c r="D215" s="57">
        <v>10.199999999999999</v>
      </c>
      <c r="E215" s="57">
        <v>0</v>
      </c>
      <c r="F215" s="57">
        <v>0</v>
      </c>
      <c r="G215" s="57">
        <v>0.47296000000000005</v>
      </c>
      <c r="H215" s="57">
        <v>0</v>
      </c>
      <c r="I215" s="57">
        <v>0.17913000000000001</v>
      </c>
      <c r="J215" s="57">
        <v>0</v>
      </c>
      <c r="K215" s="57">
        <v>0</v>
      </c>
      <c r="L215" s="57">
        <v>10.401800000000001</v>
      </c>
      <c r="M215" s="57">
        <v>0.68198999999999987</v>
      </c>
      <c r="N215" s="57">
        <v>0</v>
      </c>
      <c r="O215" s="57">
        <v>0</v>
      </c>
      <c r="P215" s="57">
        <v>0</v>
      </c>
      <c r="Q215" s="57">
        <v>16.370999999999995</v>
      </c>
      <c r="R215" s="57">
        <v>2.1769999999999996</v>
      </c>
      <c r="S215" s="57">
        <v>0</v>
      </c>
      <c r="T215" s="57">
        <v>0</v>
      </c>
      <c r="U215" s="57">
        <v>0</v>
      </c>
      <c r="V215" s="57">
        <v>0</v>
      </c>
      <c r="W215" s="57">
        <v>0</v>
      </c>
      <c r="X215" s="57">
        <v>0</v>
      </c>
      <c r="Y215" s="57">
        <v>0</v>
      </c>
      <c r="Z215" s="57">
        <v>0</v>
      </c>
      <c r="AA215" s="57">
        <v>0</v>
      </c>
      <c r="AB215" s="57">
        <v>0</v>
      </c>
    </row>
    <row r="216" spans="1:28" x14ac:dyDescent="0.25">
      <c r="A216" s="51" t="s">
        <v>337</v>
      </c>
      <c r="B216" s="53" t="s">
        <v>338</v>
      </c>
      <c r="C216" s="57" t="s">
        <v>48</v>
      </c>
      <c r="D216" s="57" t="s">
        <v>48</v>
      </c>
      <c r="E216" s="57">
        <v>0</v>
      </c>
      <c r="F216" s="57">
        <v>0</v>
      </c>
      <c r="G216" s="57">
        <v>0</v>
      </c>
      <c r="H216" s="57">
        <v>0</v>
      </c>
      <c r="I216" s="57">
        <v>0</v>
      </c>
      <c r="J216" s="57">
        <v>0</v>
      </c>
      <c r="K216" s="57">
        <v>0</v>
      </c>
      <c r="L216" s="57">
        <v>0</v>
      </c>
      <c r="M216" s="57">
        <v>0</v>
      </c>
      <c r="N216" s="57">
        <v>0</v>
      </c>
      <c r="O216" s="57">
        <v>0</v>
      </c>
      <c r="P216" s="57">
        <v>0</v>
      </c>
      <c r="Q216" s="57">
        <v>0</v>
      </c>
      <c r="R216" s="57">
        <v>0</v>
      </c>
      <c r="S216" s="57">
        <v>0</v>
      </c>
      <c r="T216" s="57">
        <v>0</v>
      </c>
      <c r="U216" s="57">
        <v>0</v>
      </c>
      <c r="V216" s="57">
        <v>0</v>
      </c>
      <c r="W216" s="57">
        <v>0</v>
      </c>
      <c r="X216" s="57">
        <v>0</v>
      </c>
      <c r="Y216" s="57">
        <v>0</v>
      </c>
      <c r="Z216" s="57">
        <v>0</v>
      </c>
      <c r="AA216" s="57">
        <v>0</v>
      </c>
      <c r="AB216" s="57">
        <v>0</v>
      </c>
    </row>
    <row r="217" spans="1:28" x14ac:dyDescent="0.25">
      <c r="A217" s="51" t="s">
        <v>337</v>
      </c>
      <c r="B217" s="53" t="s">
        <v>339</v>
      </c>
      <c r="C217" s="57" t="s">
        <v>48</v>
      </c>
      <c r="D217" s="57" t="s">
        <v>48</v>
      </c>
      <c r="E217" s="57">
        <v>0</v>
      </c>
      <c r="F217" s="57">
        <v>0</v>
      </c>
      <c r="G217" s="57">
        <v>0</v>
      </c>
      <c r="H217" s="57">
        <v>0</v>
      </c>
      <c r="I217" s="57">
        <v>0</v>
      </c>
      <c r="J217" s="57">
        <v>0</v>
      </c>
      <c r="K217" s="57">
        <v>0</v>
      </c>
      <c r="L217" s="57">
        <v>0</v>
      </c>
      <c r="M217" s="57">
        <v>0</v>
      </c>
      <c r="N217" s="57">
        <v>0</v>
      </c>
      <c r="O217" s="57">
        <v>0</v>
      </c>
      <c r="P217" s="57">
        <v>0</v>
      </c>
      <c r="Q217" s="57">
        <v>0</v>
      </c>
      <c r="R217" s="57">
        <v>0</v>
      </c>
      <c r="S217" s="57">
        <v>0</v>
      </c>
      <c r="T217" s="57">
        <v>0</v>
      </c>
      <c r="U217" s="57">
        <v>0</v>
      </c>
      <c r="V217" s="57">
        <v>0</v>
      </c>
      <c r="W217" s="57">
        <v>0</v>
      </c>
      <c r="X217" s="57">
        <v>0</v>
      </c>
      <c r="Y217" s="57">
        <v>0</v>
      </c>
      <c r="Z217" s="57">
        <v>0</v>
      </c>
      <c r="AA217" s="57">
        <v>0</v>
      </c>
      <c r="AB217" s="57">
        <v>0</v>
      </c>
    </row>
    <row r="218" spans="1:28" x14ac:dyDescent="0.25">
      <c r="A218" s="51" t="s">
        <v>337</v>
      </c>
      <c r="B218" s="53" t="s">
        <v>340</v>
      </c>
      <c r="C218" s="57">
        <v>97.7</v>
      </c>
      <c r="D218" s="57">
        <v>29.2</v>
      </c>
      <c r="E218" s="57">
        <v>0</v>
      </c>
      <c r="F218" s="57">
        <v>0</v>
      </c>
      <c r="G218" s="57">
        <v>0</v>
      </c>
      <c r="H218" s="57">
        <v>0</v>
      </c>
      <c r="I218" s="57">
        <v>0</v>
      </c>
      <c r="J218" s="57">
        <v>0</v>
      </c>
      <c r="K218" s="57">
        <v>0</v>
      </c>
      <c r="L218" s="57">
        <v>62.700099999999992</v>
      </c>
      <c r="M218" s="57">
        <v>2.4913700000000003</v>
      </c>
      <c r="N218" s="57">
        <v>0</v>
      </c>
      <c r="O218" s="57">
        <v>0</v>
      </c>
      <c r="P218" s="57">
        <v>0</v>
      </c>
      <c r="Q218" s="57">
        <v>0</v>
      </c>
      <c r="R218" s="57">
        <v>0</v>
      </c>
      <c r="S218" s="57">
        <v>0</v>
      </c>
      <c r="T218" s="57">
        <v>0</v>
      </c>
      <c r="U218" s="57">
        <v>0</v>
      </c>
      <c r="V218" s="57">
        <v>0</v>
      </c>
      <c r="W218" s="57">
        <v>0</v>
      </c>
      <c r="X218" s="57">
        <v>0</v>
      </c>
      <c r="Y218" s="57">
        <v>0</v>
      </c>
      <c r="Z218" s="57">
        <v>0</v>
      </c>
      <c r="AA218" s="57">
        <v>0</v>
      </c>
      <c r="AB218" s="57">
        <v>0</v>
      </c>
    </row>
    <row r="219" spans="1:28" x14ac:dyDescent="0.25">
      <c r="A219" s="51" t="s">
        <v>341</v>
      </c>
      <c r="B219" s="53" t="s">
        <v>342</v>
      </c>
      <c r="C219" s="57" t="s">
        <v>48</v>
      </c>
      <c r="D219" s="57" t="s">
        <v>48</v>
      </c>
      <c r="E219" s="57">
        <v>0</v>
      </c>
      <c r="F219" s="57">
        <v>0</v>
      </c>
      <c r="G219" s="57">
        <v>0</v>
      </c>
      <c r="H219" s="57">
        <v>0</v>
      </c>
      <c r="I219" s="57">
        <v>0</v>
      </c>
      <c r="J219" s="57">
        <v>0</v>
      </c>
      <c r="K219" s="57">
        <v>0</v>
      </c>
      <c r="L219" s="57">
        <v>0</v>
      </c>
      <c r="M219" s="57">
        <v>0</v>
      </c>
      <c r="N219" s="57">
        <v>0</v>
      </c>
      <c r="O219" s="57">
        <v>0</v>
      </c>
      <c r="P219" s="57">
        <v>0</v>
      </c>
      <c r="Q219" s="57">
        <v>0</v>
      </c>
      <c r="R219" s="57">
        <v>0</v>
      </c>
      <c r="S219" s="57">
        <v>0</v>
      </c>
      <c r="T219" s="57">
        <v>0</v>
      </c>
      <c r="U219" s="57">
        <v>0</v>
      </c>
      <c r="V219" s="57">
        <v>0</v>
      </c>
      <c r="W219" s="57">
        <v>0</v>
      </c>
      <c r="X219" s="57">
        <v>0</v>
      </c>
      <c r="Y219" s="57">
        <v>0</v>
      </c>
      <c r="Z219" s="57">
        <v>0</v>
      </c>
      <c r="AA219" s="57">
        <v>0</v>
      </c>
      <c r="AB219" s="57">
        <v>0</v>
      </c>
    </row>
    <row r="220" spans="1:28" x14ac:dyDescent="0.25">
      <c r="A220" s="51" t="s">
        <v>343</v>
      </c>
      <c r="B220" s="53" t="s">
        <v>344</v>
      </c>
      <c r="C220" s="57">
        <v>0</v>
      </c>
      <c r="D220" s="57">
        <v>0</v>
      </c>
      <c r="E220" s="57">
        <v>0</v>
      </c>
      <c r="F220" s="57">
        <v>0</v>
      </c>
      <c r="G220" s="57">
        <v>0</v>
      </c>
      <c r="H220" s="57">
        <v>0</v>
      </c>
      <c r="I220" s="57">
        <v>0</v>
      </c>
      <c r="J220" s="57">
        <v>0</v>
      </c>
      <c r="K220" s="57">
        <v>0</v>
      </c>
      <c r="L220" s="57">
        <v>0</v>
      </c>
      <c r="M220" s="57">
        <v>0</v>
      </c>
      <c r="N220" s="57">
        <v>0</v>
      </c>
      <c r="O220" s="57">
        <v>0</v>
      </c>
      <c r="P220" s="57">
        <v>0</v>
      </c>
      <c r="Q220" s="57">
        <v>0</v>
      </c>
      <c r="R220" s="57">
        <v>0</v>
      </c>
      <c r="S220" s="57">
        <v>0</v>
      </c>
      <c r="T220" s="57">
        <v>0</v>
      </c>
      <c r="U220" s="57">
        <v>0</v>
      </c>
      <c r="V220" s="57">
        <v>0</v>
      </c>
      <c r="W220" s="57">
        <v>0</v>
      </c>
      <c r="X220" s="57">
        <v>0</v>
      </c>
      <c r="Y220" s="57">
        <v>0</v>
      </c>
      <c r="Z220" s="57">
        <v>0</v>
      </c>
      <c r="AA220" s="57">
        <v>0</v>
      </c>
      <c r="AB220" s="57">
        <v>0</v>
      </c>
    </row>
    <row r="221" spans="1:28" x14ac:dyDescent="0.25">
      <c r="A221" s="51" t="s">
        <v>345</v>
      </c>
      <c r="B221" s="53" t="s">
        <v>346</v>
      </c>
      <c r="C221" s="57" t="s">
        <v>48</v>
      </c>
      <c r="D221" s="57" t="s">
        <v>48</v>
      </c>
      <c r="E221" s="57">
        <v>0</v>
      </c>
      <c r="F221" s="57">
        <v>0</v>
      </c>
      <c r="G221" s="57">
        <v>0</v>
      </c>
      <c r="H221" s="57">
        <v>0</v>
      </c>
      <c r="I221" s="57">
        <v>0</v>
      </c>
      <c r="J221" s="57">
        <v>0</v>
      </c>
      <c r="K221" s="57">
        <v>0</v>
      </c>
      <c r="L221" s="57">
        <v>0</v>
      </c>
      <c r="M221" s="57">
        <v>0</v>
      </c>
      <c r="N221" s="57">
        <v>0</v>
      </c>
      <c r="O221" s="57">
        <v>0</v>
      </c>
      <c r="P221" s="57">
        <v>0</v>
      </c>
      <c r="Q221" s="57">
        <v>0</v>
      </c>
      <c r="R221" s="57">
        <v>0</v>
      </c>
      <c r="S221" s="57">
        <v>0</v>
      </c>
      <c r="T221" s="57">
        <v>0</v>
      </c>
      <c r="U221" s="57">
        <v>0</v>
      </c>
      <c r="V221" s="57">
        <v>0</v>
      </c>
      <c r="W221" s="57">
        <v>0</v>
      </c>
      <c r="X221" s="57">
        <v>0</v>
      </c>
      <c r="Y221" s="57">
        <v>0</v>
      </c>
      <c r="Z221" s="57">
        <v>0</v>
      </c>
      <c r="AA221" s="57">
        <v>0</v>
      </c>
      <c r="AB221" s="57">
        <v>0</v>
      </c>
    </row>
    <row r="222" spans="1:28" x14ac:dyDescent="0.25">
      <c r="A222" s="51" t="s">
        <v>347</v>
      </c>
      <c r="B222" s="53" t="s">
        <v>348</v>
      </c>
      <c r="C222" s="57" t="s">
        <v>48</v>
      </c>
      <c r="D222" s="57" t="s">
        <v>48</v>
      </c>
      <c r="E222" s="57">
        <v>0</v>
      </c>
      <c r="F222" s="57">
        <v>0</v>
      </c>
      <c r="G222" s="57">
        <v>0</v>
      </c>
      <c r="H222" s="57">
        <v>0</v>
      </c>
      <c r="I222" s="57">
        <v>0</v>
      </c>
      <c r="J222" s="57">
        <v>0</v>
      </c>
      <c r="K222" s="57">
        <v>0</v>
      </c>
      <c r="L222" s="57">
        <v>0</v>
      </c>
      <c r="M222" s="57">
        <v>0</v>
      </c>
      <c r="N222" s="57">
        <v>0</v>
      </c>
      <c r="O222" s="57">
        <v>0</v>
      </c>
      <c r="P222" s="57">
        <v>0</v>
      </c>
      <c r="Q222" s="57">
        <v>0</v>
      </c>
      <c r="R222" s="57">
        <v>0</v>
      </c>
      <c r="S222" s="57">
        <v>0</v>
      </c>
      <c r="T222" s="57">
        <v>0</v>
      </c>
      <c r="U222" s="57">
        <v>0</v>
      </c>
      <c r="V222" s="57">
        <v>0</v>
      </c>
      <c r="W222" s="57">
        <v>0</v>
      </c>
      <c r="X222" s="57">
        <v>0</v>
      </c>
      <c r="Y222" s="57">
        <v>0</v>
      </c>
      <c r="Z222" s="57">
        <v>0</v>
      </c>
      <c r="AA222" s="57">
        <v>0</v>
      </c>
      <c r="AB222" s="57">
        <v>0</v>
      </c>
    </row>
    <row r="223" spans="1:28" x14ac:dyDescent="0.25">
      <c r="A223" s="51" t="s">
        <v>349</v>
      </c>
      <c r="B223" s="53" t="s">
        <v>350</v>
      </c>
      <c r="C223" s="57" t="s">
        <v>48</v>
      </c>
      <c r="D223" s="57" t="s">
        <v>48</v>
      </c>
      <c r="E223" s="57">
        <v>0</v>
      </c>
      <c r="F223" s="57">
        <v>0</v>
      </c>
      <c r="G223" s="57">
        <v>0</v>
      </c>
      <c r="H223" s="57">
        <v>0</v>
      </c>
      <c r="I223" s="57">
        <v>0</v>
      </c>
      <c r="J223" s="57">
        <v>0</v>
      </c>
      <c r="K223" s="57">
        <v>0</v>
      </c>
      <c r="L223" s="57">
        <v>0</v>
      </c>
      <c r="M223" s="57">
        <v>0</v>
      </c>
      <c r="N223" s="57">
        <v>0</v>
      </c>
      <c r="O223" s="57">
        <v>0</v>
      </c>
      <c r="P223" s="57">
        <v>0</v>
      </c>
      <c r="Q223" s="57">
        <v>0</v>
      </c>
      <c r="R223" s="57">
        <v>0</v>
      </c>
      <c r="S223" s="57">
        <v>0</v>
      </c>
      <c r="T223" s="57">
        <v>0</v>
      </c>
      <c r="U223" s="57">
        <v>0</v>
      </c>
      <c r="V223" s="57">
        <v>0</v>
      </c>
      <c r="W223" s="57">
        <v>0</v>
      </c>
      <c r="X223" s="57">
        <v>0</v>
      </c>
      <c r="Y223" s="57">
        <v>0</v>
      </c>
      <c r="Z223" s="57">
        <v>0</v>
      </c>
      <c r="AA223" s="57">
        <v>0</v>
      </c>
      <c r="AB223" s="57">
        <v>0</v>
      </c>
    </row>
    <row r="224" spans="1:28" x14ac:dyDescent="0.25">
      <c r="A224" s="51" t="s">
        <v>351</v>
      </c>
      <c r="B224" s="53" t="s">
        <v>352</v>
      </c>
      <c r="C224" s="57" t="s">
        <v>48</v>
      </c>
      <c r="D224" s="57" t="s">
        <v>48</v>
      </c>
      <c r="E224" s="57">
        <v>0</v>
      </c>
      <c r="F224" s="57">
        <v>0</v>
      </c>
      <c r="G224" s="57">
        <v>0</v>
      </c>
      <c r="H224" s="57">
        <v>0</v>
      </c>
      <c r="I224" s="57">
        <v>0</v>
      </c>
      <c r="J224" s="57">
        <v>0</v>
      </c>
      <c r="K224" s="57">
        <v>0</v>
      </c>
      <c r="L224" s="57">
        <v>0</v>
      </c>
      <c r="M224" s="57">
        <v>0</v>
      </c>
      <c r="N224" s="57">
        <v>0</v>
      </c>
      <c r="O224" s="57">
        <v>0</v>
      </c>
      <c r="P224" s="57">
        <v>0</v>
      </c>
      <c r="Q224" s="57">
        <v>0</v>
      </c>
      <c r="R224" s="57">
        <v>0</v>
      </c>
      <c r="S224" s="57">
        <v>0</v>
      </c>
      <c r="T224" s="57">
        <v>0</v>
      </c>
      <c r="U224" s="57">
        <v>0</v>
      </c>
      <c r="V224" s="57">
        <v>0</v>
      </c>
      <c r="W224" s="57">
        <v>0</v>
      </c>
      <c r="X224" s="57">
        <v>0</v>
      </c>
      <c r="Y224" s="57">
        <v>0</v>
      </c>
      <c r="Z224" s="57">
        <v>0</v>
      </c>
      <c r="AA224" s="57">
        <v>0</v>
      </c>
      <c r="AB224" s="57">
        <v>0</v>
      </c>
    </row>
    <row r="225" spans="1:28" x14ac:dyDescent="0.25">
      <c r="A225" s="51" t="s">
        <v>351</v>
      </c>
      <c r="B225" s="53" t="s">
        <v>353</v>
      </c>
      <c r="C225" s="57" t="s">
        <v>48</v>
      </c>
      <c r="D225" s="57" t="s">
        <v>48</v>
      </c>
      <c r="E225" s="57">
        <v>0</v>
      </c>
      <c r="F225" s="57">
        <v>0</v>
      </c>
      <c r="G225" s="57">
        <v>0</v>
      </c>
      <c r="H225" s="57">
        <v>0</v>
      </c>
      <c r="I225" s="57">
        <v>0</v>
      </c>
      <c r="J225" s="57">
        <v>0</v>
      </c>
      <c r="K225" s="57">
        <v>0</v>
      </c>
      <c r="L225" s="57">
        <v>0</v>
      </c>
      <c r="M225" s="57">
        <v>0</v>
      </c>
      <c r="N225" s="57">
        <v>0</v>
      </c>
      <c r="O225" s="57">
        <v>0</v>
      </c>
      <c r="P225" s="57">
        <v>0</v>
      </c>
      <c r="Q225" s="57">
        <v>0</v>
      </c>
      <c r="R225" s="57">
        <v>0</v>
      </c>
      <c r="S225" s="57">
        <v>0</v>
      </c>
      <c r="T225" s="57">
        <v>0</v>
      </c>
      <c r="U225" s="57">
        <v>0</v>
      </c>
      <c r="V225" s="57">
        <v>0</v>
      </c>
      <c r="W225" s="57">
        <v>0</v>
      </c>
      <c r="X225" s="57">
        <v>0</v>
      </c>
      <c r="Y225" s="57">
        <v>0</v>
      </c>
      <c r="Z225" s="57">
        <v>0</v>
      </c>
      <c r="AA225" s="57">
        <v>0</v>
      </c>
      <c r="AB225" s="57">
        <v>0</v>
      </c>
    </row>
    <row r="226" spans="1:28" x14ac:dyDescent="0.25">
      <c r="A226" s="51" t="s">
        <v>351</v>
      </c>
      <c r="B226" s="53" t="s">
        <v>354</v>
      </c>
      <c r="C226" s="57" t="s">
        <v>48</v>
      </c>
      <c r="D226" s="57" t="s">
        <v>48</v>
      </c>
      <c r="E226" s="57">
        <v>0</v>
      </c>
      <c r="F226" s="57">
        <v>0</v>
      </c>
      <c r="G226" s="57">
        <v>0</v>
      </c>
      <c r="H226" s="57">
        <v>0</v>
      </c>
      <c r="I226" s="57">
        <v>0</v>
      </c>
      <c r="J226" s="57">
        <v>0</v>
      </c>
      <c r="K226" s="57">
        <v>0</v>
      </c>
      <c r="L226" s="57">
        <v>0</v>
      </c>
      <c r="M226" s="57">
        <v>0</v>
      </c>
      <c r="N226" s="57">
        <v>0</v>
      </c>
      <c r="O226" s="57">
        <v>0</v>
      </c>
      <c r="P226" s="57">
        <v>0</v>
      </c>
      <c r="Q226" s="57">
        <v>0</v>
      </c>
      <c r="R226" s="57">
        <v>0</v>
      </c>
      <c r="S226" s="57">
        <v>0</v>
      </c>
      <c r="T226" s="57">
        <v>0</v>
      </c>
      <c r="U226" s="57">
        <v>0</v>
      </c>
      <c r="V226" s="57">
        <v>0</v>
      </c>
      <c r="W226" s="57">
        <v>0</v>
      </c>
      <c r="X226" s="57">
        <v>0</v>
      </c>
      <c r="Y226" s="57">
        <v>0</v>
      </c>
      <c r="Z226" s="57">
        <v>0</v>
      </c>
      <c r="AA226" s="57">
        <v>0</v>
      </c>
      <c r="AB226" s="57">
        <v>0</v>
      </c>
    </row>
    <row r="227" spans="1:28" x14ac:dyDescent="0.25">
      <c r="A227" s="51" t="s">
        <v>351</v>
      </c>
      <c r="B227" s="53" t="s">
        <v>355</v>
      </c>
      <c r="C227" s="57" t="s">
        <v>48</v>
      </c>
      <c r="D227" s="57" t="s">
        <v>48</v>
      </c>
      <c r="E227" s="57">
        <v>0</v>
      </c>
      <c r="F227" s="57">
        <v>0</v>
      </c>
      <c r="G227" s="57">
        <v>0</v>
      </c>
      <c r="H227" s="57">
        <v>0</v>
      </c>
      <c r="I227" s="57">
        <v>0</v>
      </c>
      <c r="J227" s="57">
        <v>0</v>
      </c>
      <c r="K227" s="57">
        <v>0</v>
      </c>
      <c r="L227" s="57">
        <v>0</v>
      </c>
      <c r="M227" s="57">
        <v>0</v>
      </c>
      <c r="N227" s="57">
        <v>0</v>
      </c>
      <c r="O227" s="57">
        <v>0</v>
      </c>
      <c r="P227" s="57">
        <v>0</v>
      </c>
      <c r="Q227" s="57">
        <v>0</v>
      </c>
      <c r="R227" s="57">
        <v>0</v>
      </c>
      <c r="S227" s="57">
        <v>0</v>
      </c>
      <c r="T227" s="57">
        <v>0</v>
      </c>
      <c r="U227" s="57">
        <v>0</v>
      </c>
      <c r="V227" s="57">
        <v>0</v>
      </c>
      <c r="W227" s="57">
        <v>0</v>
      </c>
      <c r="X227" s="57">
        <v>0</v>
      </c>
      <c r="Y227" s="57">
        <v>0</v>
      </c>
      <c r="Z227" s="57">
        <v>0</v>
      </c>
      <c r="AA227" s="57">
        <v>0</v>
      </c>
      <c r="AB227" s="57">
        <v>0</v>
      </c>
    </row>
    <row r="228" spans="1:28" x14ac:dyDescent="0.25">
      <c r="A228" s="51" t="s">
        <v>356</v>
      </c>
      <c r="B228" s="53" t="s">
        <v>357</v>
      </c>
      <c r="C228" s="57" t="s">
        <v>48</v>
      </c>
      <c r="D228" s="57" t="s">
        <v>48</v>
      </c>
      <c r="E228" s="57">
        <v>0</v>
      </c>
      <c r="F228" s="57">
        <v>0</v>
      </c>
      <c r="G228" s="57">
        <v>0</v>
      </c>
      <c r="H228" s="57">
        <v>0</v>
      </c>
      <c r="I228" s="57">
        <v>0</v>
      </c>
      <c r="J228" s="57">
        <v>0</v>
      </c>
      <c r="K228" s="57">
        <v>0</v>
      </c>
      <c r="L228" s="57">
        <v>0</v>
      </c>
      <c r="M228" s="57">
        <v>0</v>
      </c>
      <c r="N228" s="57">
        <v>0</v>
      </c>
      <c r="O228" s="57">
        <v>0</v>
      </c>
      <c r="P228" s="57">
        <v>0</v>
      </c>
      <c r="Q228" s="57">
        <v>0</v>
      </c>
      <c r="R228" s="57">
        <v>0</v>
      </c>
      <c r="S228" s="57">
        <v>0</v>
      </c>
      <c r="T228" s="57">
        <v>0</v>
      </c>
      <c r="U228" s="57">
        <v>0</v>
      </c>
      <c r="V228" s="57">
        <v>0</v>
      </c>
      <c r="W228" s="57">
        <v>0</v>
      </c>
      <c r="X228" s="57">
        <v>0</v>
      </c>
      <c r="Y228" s="57">
        <v>0</v>
      </c>
      <c r="Z228" s="57">
        <v>0</v>
      </c>
      <c r="AA228" s="57">
        <v>0</v>
      </c>
      <c r="AB228" s="57">
        <v>0</v>
      </c>
    </row>
    <row r="229" spans="1:28" x14ac:dyDescent="0.25">
      <c r="A229" s="51" t="s">
        <v>358</v>
      </c>
      <c r="B229" s="53" t="s">
        <v>359</v>
      </c>
      <c r="C229" s="57" t="s">
        <v>48</v>
      </c>
      <c r="D229" s="57" t="s">
        <v>48</v>
      </c>
      <c r="E229" s="57">
        <v>0</v>
      </c>
      <c r="F229" s="57">
        <v>0</v>
      </c>
      <c r="G229" s="57">
        <v>0</v>
      </c>
      <c r="H229" s="57">
        <v>0</v>
      </c>
      <c r="I229" s="57">
        <v>0</v>
      </c>
      <c r="J229" s="57">
        <v>0</v>
      </c>
      <c r="K229" s="57">
        <v>0</v>
      </c>
      <c r="L229" s="57">
        <v>0</v>
      </c>
      <c r="M229" s="57">
        <v>0</v>
      </c>
      <c r="N229" s="57">
        <v>0</v>
      </c>
      <c r="O229" s="57">
        <v>0</v>
      </c>
      <c r="P229" s="57">
        <v>0</v>
      </c>
      <c r="Q229" s="57">
        <v>0</v>
      </c>
      <c r="R229" s="57">
        <v>0</v>
      </c>
      <c r="S229" s="57">
        <v>0</v>
      </c>
      <c r="T229" s="57">
        <v>0</v>
      </c>
      <c r="U229" s="57">
        <v>0</v>
      </c>
      <c r="V229" s="57">
        <v>0</v>
      </c>
      <c r="W229" s="57">
        <v>0</v>
      </c>
      <c r="X229" s="57">
        <v>0</v>
      </c>
      <c r="Y229" s="57">
        <v>0</v>
      </c>
      <c r="Z229" s="57">
        <v>0</v>
      </c>
      <c r="AA229" s="57">
        <v>0</v>
      </c>
      <c r="AB229" s="57">
        <v>0</v>
      </c>
    </row>
    <row r="230" spans="1:28" x14ac:dyDescent="0.25">
      <c r="A230" s="51" t="s">
        <v>360</v>
      </c>
      <c r="B230" s="53" t="s">
        <v>361</v>
      </c>
      <c r="C230" s="57" t="s">
        <v>48</v>
      </c>
      <c r="D230" s="57" t="s">
        <v>48</v>
      </c>
      <c r="E230" s="57">
        <v>0</v>
      </c>
      <c r="F230" s="57">
        <v>0</v>
      </c>
      <c r="G230" s="57">
        <v>0</v>
      </c>
      <c r="H230" s="57">
        <v>0</v>
      </c>
      <c r="I230" s="57">
        <v>0</v>
      </c>
      <c r="J230" s="57">
        <v>0</v>
      </c>
      <c r="K230" s="57">
        <v>0</v>
      </c>
      <c r="L230" s="57">
        <v>0</v>
      </c>
      <c r="M230" s="57">
        <v>0</v>
      </c>
      <c r="N230" s="57">
        <v>0</v>
      </c>
      <c r="O230" s="57">
        <v>0</v>
      </c>
      <c r="P230" s="57">
        <v>0</v>
      </c>
      <c r="Q230" s="57">
        <v>0</v>
      </c>
      <c r="R230" s="57">
        <v>0</v>
      </c>
      <c r="S230" s="57">
        <v>0</v>
      </c>
      <c r="T230" s="57">
        <v>0</v>
      </c>
      <c r="U230" s="57">
        <v>0</v>
      </c>
      <c r="V230" s="57">
        <v>0</v>
      </c>
      <c r="W230" s="57">
        <v>0</v>
      </c>
      <c r="X230" s="57">
        <v>0</v>
      </c>
      <c r="Y230" s="57">
        <v>0</v>
      </c>
      <c r="Z230" s="57">
        <v>0</v>
      </c>
      <c r="AA230" s="57">
        <v>0</v>
      </c>
      <c r="AB230" s="57">
        <v>0</v>
      </c>
    </row>
    <row r="231" spans="1:28" x14ac:dyDescent="0.25">
      <c r="A231" s="51" t="s">
        <v>360</v>
      </c>
      <c r="B231" s="53" t="s">
        <v>362</v>
      </c>
      <c r="C231" s="57" t="s">
        <v>48</v>
      </c>
      <c r="D231" s="57" t="s">
        <v>48</v>
      </c>
      <c r="E231" s="57">
        <v>0</v>
      </c>
      <c r="F231" s="57">
        <v>0</v>
      </c>
      <c r="G231" s="57">
        <v>0</v>
      </c>
      <c r="H231" s="57">
        <v>0</v>
      </c>
      <c r="I231" s="57">
        <v>0</v>
      </c>
      <c r="J231" s="57">
        <v>0</v>
      </c>
      <c r="K231" s="57">
        <v>0</v>
      </c>
      <c r="L231" s="57">
        <v>0</v>
      </c>
      <c r="M231" s="57">
        <v>0</v>
      </c>
      <c r="N231" s="57">
        <v>0</v>
      </c>
      <c r="O231" s="57">
        <v>0</v>
      </c>
      <c r="P231" s="57">
        <v>0</v>
      </c>
      <c r="Q231" s="57">
        <v>0</v>
      </c>
      <c r="R231" s="57">
        <v>0</v>
      </c>
      <c r="S231" s="57">
        <v>0</v>
      </c>
      <c r="T231" s="57">
        <v>0</v>
      </c>
      <c r="U231" s="57">
        <v>0</v>
      </c>
      <c r="V231" s="57">
        <v>0</v>
      </c>
      <c r="W231" s="57">
        <v>0</v>
      </c>
      <c r="X231" s="57">
        <v>0</v>
      </c>
      <c r="Y231" s="57">
        <v>0</v>
      </c>
      <c r="Z231" s="57">
        <v>0</v>
      </c>
      <c r="AA231" s="57">
        <v>0</v>
      </c>
      <c r="AB231" s="57">
        <v>0</v>
      </c>
    </row>
    <row r="232" spans="1:28" x14ac:dyDescent="0.25">
      <c r="A232" s="51" t="s">
        <v>360</v>
      </c>
      <c r="B232" s="53" t="s">
        <v>363</v>
      </c>
      <c r="C232" s="57" t="s">
        <v>48</v>
      </c>
      <c r="D232" s="57" t="s">
        <v>48</v>
      </c>
      <c r="E232" s="57">
        <v>0</v>
      </c>
      <c r="F232" s="57">
        <v>0</v>
      </c>
      <c r="G232" s="57">
        <v>0</v>
      </c>
      <c r="H232" s="57">
        <v>0</v>
      </c>
      <c r="I232" s="57">
        <v>0</v>
      </c>
      <c r="J232" s="57">
        <v>0</v>
      </c>
      <c r="K232" s="57">
        <v>0</v>
      </c>
      <c r="L232" s="57">
        <v>0</v>
      </c>
      <c r="M232" s="57">
        <v>0</v>
      </c>
      <c r="N232" s="57">
        <v>0</v>
      </c>
      <c r="O232" s="57">
        <v>0</v>
      </c>
      <c r="P232" s="57">
        <v>0</v>
      </c>
      <c r="Q232" s="57">
        <v>0</v>
      </c>
      <c r="R232" s="57">
        <v>0</v>
      </c>
      <c r="S232" s="57">
        <v>0</v>
      </c>
      <c r="T232" s="57">
        <v>0</v>
      </c>
      <c r="U232" s="57">
        <v>0</v>
      </c>
      <c r="V232" s="57">
        <v>0</v>
      </c>
      <c r="W232" s="57">
        <v>0</v>
      </c>
      <c r="X232" s="57">
        <v>0</v>
      </c>
      <c r="Y232" s="57">
        <v>0</v>
      </c>
      <c r="Z232" s="57">
        <v>0</v>
      </c>
      <c r="AA232" s="57">
        <v>0</v>
      </c>
      <c r="AB232" s="57">
        <v>0</v>
      </c>
    </row>
    <row r="233" spans="1:28" x14ac:dyDescent="0.25">
      <c r="A233" s="51" t="s">
        <v>360</v>
      </c>
      <c r="B233" s="53" t="s">
        <v>364</v>
      </c>
      <c r="C233" s="57" t="s">
        <v>48</v>
      </c>
      <c r="D233" s="57" t="s">
        <v>48</v>
      </c>
      <c r="E233" s="57">
        <v>0</v>
      </c>
      <c r="F233" s="57">
        <v>0</v>
      </c>
      <c r="G233" s="57">
        <v>0</v>
      </c>
      <c r="H233" s="57">
        <v>0</v>
      </c>
      <c r="I233" s="57">
        <v>0</v>
      </c>
      <c r="J233" s="57">
        <v>0</v>
      </c>
      <c r="K233" s="57">
        <v>0</v>
      </c>
      <c r="L233" s="57">
        <v>0</v>
      </c>
      <c r="M233" s="57">
        <v>0</v>
      </c>
      <c r="N233" s="57">
        <v>0</v>
      </c>
      <c r="O233" s="57">
        <v>0</v>
      </c>
      <c r="P233" s="57">
        <v>0</v>
      </c>
      <c r="Q233" s="57">
        <v>0</v>
      </c>
      <c r="R233" s="57">
        <v>0</v>
      </c>
      <c r="S233" s="57">
        <v>0</v>
      </c>
      <c r="T233" s="57">
        <v>0</v>
      </c>
      <c r="U233" s="57">
        <v>0</v>
      </c>
      <c r="V233" s="57">
        <v>0</v>
      </c>
      <c r="W233" s="57">
        <v>0</v>
      </c>
      <c r="X233" s="57">
        <v>0</v>
      </c>
      <c r="Y233" s="57">
        <v>0</v>
      </c>
      <c r="Z233" s="57">
        <v>0</v>
      </c>
      <c r="AA233" s="57">
        <v>0</v>
      </c>
      <c r="AB233" s="57">
        <v>0</v>
      </c>
    </row>
    <row r="234" spans="1:28" x14ac:dyDescent="0.25">
      <c r="A234" s="51" t="s">
        <v>360</v>
      </c>
      <c r="B234" s="53" t="s">
        <v>365</v>
      </c>
      <c r="C234" s="57" t="s">
        <v>48</v>
      </c>
      <c r="D234" s="57" t="s">
        <v>48</v>
      </c>
      <c r="E234" s="57">
        <v>0</v>
      </c>
      <c r="F234" s="57">
        <v>0</v>
      </c>
      <c r="G234" s="57">
        <v>0</v>
      </c>
      <c r="H234" s="57">
        <v>0</v>
      </c>
      <c r="I234" s="57">
        <v>0</v>
      </c>
      <c r="J234" s="57">
        <v>0</v>
      </c>
      <c r="K234" s="57">
        <v>0</v>
      </c>
      <c r="L234" s="57">
        <v>0</v>
      </c>
      <c r="M234" s="57">
        <v>0</v>
      </c>
      <c r="N234" s="57">
        <v>0</v>
      </c>
      <c r="O234" s="57">
        <v>0</v>
      </c>
      <c r="P234" s="57">
        <v>0</v>
      </c>
      <c r="Q234" s="57">
        <v>0</v>
      </c>
      <c r="R234" s="57">
        <v>0</v>
      </c>
      <c r="S234" s="57">
        <v>0</v>
      </c>
      <c r="T234" s="57">
        <v>0</v>
      </c>
      <c r="U234" s="57">
        <v>0</v>
      </c>
      <c r="V234" s="57">
        <v>0</v>
      </c>
      <c r="W234" s="57">
        <v>0</v>
      </c>
      <c r="X234" s="57">
        <v>0</v>
      </c>
      <c r="Y234" s="57">
        <v>0</v>
      </c>
      <c r="Z234" s="57">
        <v>0</v>
      </c>
      <c r="AA234" s="57">
        <v>0</v>
      </c>
      <c r="AB234" s="57">
        <v>0</v>
      </c>
    </row>
    <row r="235" spans="1:28" x14ac:dyDescent="0.25">
      <c r="A235" s="51" t="s">
        <v>360</v>
      </c>
      <c r="B235" s="53" t="s">
        <v>366</v>
      </c>
      <c r="C235" s="57" t="s">
        <v>48</v>
      </c>
      <c r="D235" s="57" t="s">
        <v>48</v>
      </c>
      <c r="E235" s="57">
        <v>0</v>
      </c>
      <c r="F235" s="57">
        <v>0</v>
      </c>
      <c r="G235" s="57">
        <v>0</v>
      </c>
      <c r="H235" s="57">
        <v>0</v>
      </c>
      <c r="I235" s="57">
        <v>0</v>
      </c>
      <c r="J235" s="57">
        <v>0</v>
      </c>
      <c r="K235" s="57">
        <v>0</v>
      </c>
      <c r="L235" s="57">
        <v>0</v>
      </c>
      <c r="M235" s="57">
        <v>0</v>
      </c>
      <c r="N235" s="57">
        <v>0</v>
      </c>
      <c r="O235" s="57">
        <v>0</v>
      </c>
      <c r="P235" s="57">
        <v>0</v>
      </c>
      <c r="Q235" s="57">
        <v>0</v>
      </c>
      <c r="R235" s="57">
        <v>0</v>
      </c>
      <c r="S235" s="57">
        <v>0</v>
      </c>
      <c r="T235" s="57">
        <v>0</v>
      </c>
      <c r="U235" s="57">
        <v>0</v>
      </c>
      <c r="V235" s="57">
        <v>0</v>
      </c>
      <c r="W235" s="57">
        <v>0</v>
      </c>
      <c r="X235" s="57">
        <v>0</v>
      </c>
      <c r="Y235" s="57">
        <v>0</v>
      </c>
      <c r="Z235" s="57">
        <v>0</v>
      </c>
      <c r="AA235" s="57">
        <v>0</v>
      </c>
      <c r="AB235" s="57">
        <v>0</v>
      </c>
    </row>
    <row r="236" spans="1:28" x14ac:dyDescent="0.25">
      <c r="A236" s="51" t="s">
        <v>360</v>
      </c>
      <c r="B236" s="53" t="s">
        <v>367</v>
      </c>
      <c r="C236" s="57" t="s">
        <v>48</v>
      </c>
      <c r="D236" s="57" t="s">
        <v>48</v>
      </c>
      <c r="E236" s="57">
        <v>0</v>
      </c>
      <c r="F236" s="57">
        <v>0</v>
      </c>
      <c r="G236" s="57">
        <v>0</v>
      </c>
      <c r="H236" s="57">
        <v>0</v>
      </c>
      <c r="I236" s="57">
        <v>0</v>
      </c>
      <c r="J236" s="57">
        <v>0</v>
      </c>
      <c r="K236" s="57">
        <v>0</v>
      </c>
      <c r="L236" s="57">
        <v>0</v>
      </c>
      <c r="M236" s="57">
        <v>0</v>
      </c>
      <c r="N236" s="57">
        <v>0</v>
      </c>
      <c r="O236" s="57">
        <v>0</v>
      </c>
      <c r="P236" s="57">
        <v>0</v>
      </c>
      <c r="Q236" s="57">
        <v>0</v>
      </c>
      <c r="R236" s="57">
        <v>0</v>
      </c>
      <c r="S236" s="57">
        <v>0</v>
      </c>
      <c r="T236" s="57">
        <v>0</v>
      </c>
      <c r="U236" s="57">
        <v>0</v>
      </c>
      <c r="V236" s="57">
        <v>0</v>
      </c>
      <c r="W236" s="57">
        <v>0</v>
      </c>
      <c r="X236" s="57">
        <v>0</v>
      </c>
      <c r="Y236" s="57">
        <v>0</v>
      </c>
      <c r="Z236" s="57">
        <v>0</v>
      </c>
      <c r="AA236" s="57">
        <v>0</v>
      </c>
      <c r="AB236" s="57">
        <v>0</v>
      </c>
    </row>
    <row r="237" spans="1:28" x14ac:dyDescent="0.25">
      <c r="A237" s="51" t="s">
        <v>360</v>
      </c>
      <c r="B237" s="53" t="s">
        <v>368</v>
      </c>
      <c r="C237" s="57" t="s">
        <v>48</v>
      </c>
      <c r="D237" s="57" t="s">
        <v>48</v>
      </c>
      <c r="E237" s="57">
        <v>0</v>
      </c>
      <c r="F237" s="57">
        <v>0</v>
      </c>
      <c r="G237" s="57">
        <v>0</v>
      </c>
      <c r="H237" s="57">
        <v>0</v>
      </c>
      <c r="I237" s="57">
        <v>0</v>
      </c>
      <c r="J237" s="57">
        <v>0</v>
      </c>
      <c r="K237" s="57">
        <v>0</v>
      </c>
      <c r="L237" s="57">
        <v>0</v>
      </c>
      <c r="M237" s="57">
        <v>0</v>
      </c>
      <c r="N237" s="57">
        <v>0</v>
      </c>
      <c r="O237" s="57">
        <v>0</v>
      </c>
      <c r="P237" s="57">
        <v>0</v>
      </c>
      <c r="Q237" s="57">
        <v>0</v>
      </c>
      <c r="R237" s="57">
        <v>0</v>
      </c>
      <c r="S237" s="57">
        <v>0</v>
      </c>
      <c r="T237" s="57">
        <v>0</v>
      </c>
      <c r="U237" s="57">
        <v>0</v>
      </c>
      <c r="V237" s="57">
        <v>0</v>
      </c>
      <c r="W237" s="57">
        <v>0</v>
      </c>
      <c r="X237" s="57">
        <v>0</v>
      </c>
      <c r="Y237" s="57">
        <v>0</v>
      </c>
      <c r="Z237" s="57">
        <v>0</v>
      </c>
      <c r="AA237" s="57">
        <v>0</v>
      </c>
      <c r="AB237" s="57">
        <v>0</v>
      </c>
    </row>
    <row r="238" spans="1:28" x14ac:dyDescent="0.25">
      <c r="A238" s="51" t="s">
        <v>360</v>
      </c>
      <c r="B238" s="53" t="s">
        <v>369</v>
      </c>
      <c r="C238" s="57" t="s">
        <v>48</v>
      </c>
      <c r="D238" s="57" t="s">
        <v>48</v>
      </c>
      <c r="E238" s="57">
        <v>0</v>
      </c>
      <c r="F238" s="57">
        <v>0</v>
      </c>
      <c r="G238" s="57">
        <v>0</v>
      </c>
      <c r="H238" s="57">
        <v>0</v>
      </c>
      <c r="I238" s="57">
        <v>0</v>
      </c>
      <c r="J238" s="57">
        <v>0</v>
      </c>
      <c r="K238" s="57">
        <v>0</v>
      </c>
      <c r="L238" s="57">
        <v>0</v>
      </c>
      <c r="M238" s="57">
        <v>0</v>
      </c>
      <c r="N238" s="57">
        <v>0</v>
      </c>
      <c r="O238" s="57">
        <v>0</v>
      </c>
      <c r="P238" s="57">
        <v>0</v>
      </c>
      <c r="Q238" s="57">
        <v>0</v>
      </c>
      <c r="R238" s="57">
        <v>0</v>
      </c>
      <c r="S238" s="57">
        <v>0</v>
      </c>
      <c r="T238" s="57">
        <v>0</v>
      </c>
      <c r="U238" s="57">
        <v>0</v>
      </c>
      <c r="V238" s="57">
        <v>0</v>
      </c>
      <c r="W238" s="57">
        <v>0</v>
      </c>
      <c r="X238" s="57">
        <v>0</v>
      </c>
      <c r="Y238" s="57">
        <v>0</v>
      </c>
      <c r="Z238" s="57">
        <v>0</v>
      </c>
      <c r="AA238" s="57">
        <v>0</v>
      </c>
      <c r="AB238" s="57">
        <v>0</v>
      </c>
    </row>
    <row r="239" spans="1:28" x14ac:dyDescent="0.25">
      <c r="A239" s="51" t="s">
        <v>360</v>
      </c>
      <c r="B239" s="53" t="s">
        <v>370</v>
      </c>
      <c r="C239" s="57" t="s">
        <v>48</v>
      </c>
      <c r="D239" s="57" t="s">
        <v>48</v>
      </c>
      <c r="E239" s="57">
        <v>0</v>
      </c>
      <c r="F239" s="57">
        <v>0</v>
      </c>
      <c r="G239" s="57">
        <v>0</v>
      </c>
      <c r="H239" s="57">
        <v>0</v>
      </c>
      <c r="I239" s="57">
        <v>0</v>
      </c>
      <c r="J239" s="57">
        <v>0</v>
      </c>
      <c r="K239" s="57">
        <v>0</v>
      </c>
      <c r="L239" s="57">
        <v>0</v>
      </c>
      <c r="M239" s="57">
        <v>0</v>
      </c>
      <c r="N239" s="57">
        <v>0</v>
      </c>
      <c r="O239" s="57">
        <v>0</v>
      </c>
      <c r="P239" s="57">
        <v>0</v>
      </c>
      <c r="Q239" s="57">
        <v>0</v>
      </c>
      <c r="R239" s="57">
        <v>0</v>
      </c>
      <c r="S239" s="57">
        <v>0</v>
      </c>
      <c r="T239" s="57">
        <v>0</v>
      </c>
      <c r="U239" s="57">
        <v>0</v>
      </c>
      <c r="V239" s="57">
        <v>0</v>
      </c>
      <c r="W239" s="57">
        <v>0</v>
      </c>
      <c r="X239" s="57">
        <v>0</v>
      </c>
      <c r="Y239" s="57">
        <v>0</v>
      </c>
      <c r="Z239" s="57">
        <v>0</v>
      </c>
      <c r="AA239" s="57">
        <v>0</v>
      </c>
      <c r="AB239" s="57">
        <v>0</v>
      </c>
    </row>
    <row r="240" spans="1:28" x14ac:dyDescent="0.25">
      <c r="A240" s="51" t="s">
        <v>360</v>
      </c>
      <c r="B240" s="53" t="s">
        <v>371</v>
      </c>
      <c r="C240" s="57" t="s">
        <v>48</v>
      </c>
      <c r="D240" s="57" t="s">
        <v>48</v>
      </c>
      <c r="E240" s="57">
        <v>0</v>
      </c>
      <c r="F240" s="57">
        <v>0</v>
      </c>
      <c r="G240" s="57">
        <v>0</v>
      </c>
      <c r="H240" s="57">
        <v>0</v>
      </c>
      <c r="I240" s="57">
        <v>0</v>
      </c>
      <c r="J240" s="57">
        <v>0</v>
      </c>
      <c r="K240" s="57">
        <v>0</v>
      </c>
      <c r="L240" s="57">
        <v>0</v>
      </c>
      <c r="M240" s="57">
        <v>0</v>
      </c>
      <c r="N240" s="57">
        <v>0</v>
      </c>
      <c r="O240" s="57">
        <v>0</v>
      </c>
      <c r="P240" s="57">
        <v>0</v>
      </c>
      <c r="Q240" s="57">
        <v>0</v>
      </c>
      <c r="R240" s="57">
        <v>0</v>
      </c>
      <c r="S240" s="57">
        <v>0</v>
      </c>
      <c r="T240" s="57">
        <v>0</v>
      </c>
      <c r="U240" s="57">
        <v>0</v>
      </c>
      <c r="V240" s="57">
        <v>0</v>
      </c>
      <c r="W240" s="57">
        <v>0</v>
      </c>
      <c r="X240" s="57">
        <v>0</v>
      </c>
      <c r="Y240" s="57">
        <v>0</v>
      </c>
      <c r="Z240" s="57">
        <v>0</v>
      </c>
      <c r="AA240" s="57">
        <v>0</v>
      </c>
      <c r="AB240" s="57">
        <v>0</v>
      </c>
    </row>
    <row r="241" spans="1:28" x14ac:dyDescent="0.25">
      <c r="A241" s="51" t="s">
        <v>360</v>
      </c>
      <c r="B241" s="53" t="s">
        <v>372</v>
      </c>
      <c r="C241" s="57" t="s">
        <v>48</v>
      </c>
      <c r="D241" s="57" t="s">
        <v>48</v>
      </c>
      <c r="E241" s="57">
        <v>0</v>
      </c>
      <c r="F241" s="57">
        <v>0</v>
      </c>
      <c r="G241" s="57">
        <v>0</v>
      </c>
      <c r="H241" s="57">
        <v>0</v>
      </c>
      <c r="I241" s="57">
        <v>0</v>
      </c>
      <c r="J241" s="57">
        <v>0</v>
      </c>
      <c r="K241" s="57">
        <v>0</v>
      </c>
      <c r="L241" s="57">
        <v>0</v>
      </c>
      <c r="M241" s="57">
        <v>0</v>
      </c>
      <c r="N241" s="57">
        <v>0</v>
      </c>
      <c r="O241" s="57">
        <v>0</v>
      </c>
      <c r="P241" s="57">
        <v>0</v>
      </c>
      <c r="Q241" s="57">
        <v>0</v>
      </c>
      <c r="R241" s="57">
        <v>0</v>
      </c>
      <c r="S241" s="57">
        <v>0</v>
      </c>
      <c r="T241" s="57">
        <v>0</v>
      </c>
      <c r="U241" s="57">
        <v>0</v>
      </c>
      <c r="V241" s="57">
        <v>0</v>
      </c>
      <c r="W241" s="57">
        <v>0</v>
      </c>
      <c r="X241" s="57">
        <v>0</v>
      </c>
      <c r="Y241" s="57">
        <v>0</v>
      </c>
      <c r="Z241" s="57">
        <v>0</v>
      </c>
      <c r="AA241" s="57">
        <v>0</v>
      </c>
      <c r="AB241" s="57">
        <v>0</v>
      </c>
    </row>
    <row r="242" spans="1:28" x14ac:dyDescent="0.25">
      <c r="A242" s="51" t="s">
        <v>360</v>
      </c>
      <c r="B242" s="53" t="s">
        <v>373</v>
      </c>
      <c r="C242" s="57" t="s">
        <v>48</v>
      </c>
      <c r="D242" s="57" t="s">
        <v>48</v>
      </c>
      <c r="E242" s="57">
        <v>0</v>
      </c>
      <c r="F242" s="57">
        <v>0</v>
      </c>
      <c r="G242" s="57">
        <v>0</v>
      </c>
      <c r="H242" s="57">
        <v>0</v>
      </c>
      <c r="I242" s="57">
        <v>0</v>
      </c>
      <c r="J242" s="57">
        <v>0</v>
      </c>
      <c r="K242" s="57">
        <v>0</v>
      </c>
      <c r="L242" s="57">
        <v>0</v>
      </c>
      <c r="M242" s="57">
        <v>0</v>
      </c>
      <c r="N242" s="57">
        <v>0</v>
      </c>
      <c r="O242" s="57">
        <v>0</v>
      </c>
      <c r="P242" s="57">
        <v>0</v>
      </c>
      <c r="Q242" s="57">
        <v>0</v>
      </c>
      <c r="R242" s="57">
        <v>0</v>
      </c>
      <c r="S242" s="57">
        <v>0</v>
      </c>
      <c r="T242" s="57">
        <v>0</v>
      </c>
      <c r="U242" s="57">
        <v>0</v>
      </c>
      <c r="V242" s="57">
        <v>0</v>
      </c>
      <c r="W242" s="57">
        <v>0</v>
      </c>
      <c r="X242" s="57">
        <v>0</v>
      </c>
      <c r="Y242" s="57">
        <v>0</v>
      </c>
      <c r="Z242" s="57">
        <v>0</v>
      </c>
      <c r="AA242" s="57">
        <v>0</v>
      </c>
      <c r="AB242" s="57">
        <v>0</v>
      </c>
    </row>
    <row r="243" spans="1:28" x14ac:dyDescent="0.25">
      <c r="A243" s="51" t="s">
        <v>360</v>
      </c>
      <c r="B243" s="53" t="s">
        <v>374</v>
      </c>
      <c r="C243" s="57" t="s">
        <v>48</v>
      </c>
      <c r="D243" s="57" t="s">
        <v>48</v>
      </c>
      <c r="E243" s="57">
        <v>0</v>
      </c>
      <c r="F243" s="57">
        <v>0</v>
      </c>
      <c r="G243" s="57">
        <v>0</v>
      </c>
      <c r="H243" s="57">
        <v>0</v>
      </c>
      <c r="I243" s="57">
        <v>0</v>
      </c>
      <c r="J243" s="57">
        <v>0</v>
      </c>
      <c r="K243" s="57">
        <v>0</v>
      </c>
      <c r="L243" s="57">
        <v>0</v>
      </c>
      <c r="M243" s="57">
        <v>0</v>
      </c>
      <c r="N243" s="57">
        <v>0</v>
      </c>
      <c r="O243" s="57">
        <v>0</v>
      </c>
      <c r="P243" s="57">
        <v>0</v>
      </c>
      <c r="Q243" s="57">
        <v>0</v>
      </c>
      <c r="R243" s="57">
        <v>0</v>
      </c>
      <c r="S243" s="57">
        <v>0</v>
      </c>
      <c r="T243" s="57">
        <v>0</v>
      </c>
      <c r="U243" s="57">
        <v>0</v>
      </c>
      <c r="V243" s="57">
        <v>0</v>
      </c>
      <c r="W243" s="57">
        <v>0</v>
      </c>
      <c r="X243" s="57">
        <v>0</v>
      </c>
      <c r="Y243" s="57">
        <v>0</v>
      </c>
      <c r="Z243" s="57">
        <v>0</v>
      </c>
      <c r="AA243" s="57">
        <v>0</v>
      </c>
      <c r="AB243" s="57">
        <v>0</v>
      </c>
    </row>
    <row r="244" spans="1:28" x14ac:dyDescent="0.25">
      <c r="A244" s="51" t="s">
        <v>375</v>
      </c>
      <c r="B244" s="53" t="s">
        <v>376</v>
      </c>
      <c r="C244" s="57" t="s">
        <v>48</v>
      </c>
      <c r="D244" s="57" t="s">
        <v>48</v>
      </c>
      <c r="E244" s="57">
        <v>0</v>
      </c>
      <c r="F244" s="57">
        <v>0</v>
      </c>
      <c r="G244" s="57">
        <v>0</v>
      </c>
      <c r="H244" s="57">
        <v>0</v>
      </c>
      <c r="I244" s="57">
        <v>0</v>
      </c>
      <c r="J244" s="57">
        <v>0</v>
      </c>
      <c r="K244" s="57">
        <v>0</v>
      </c>
      <c r="L244" s="57">
        <v>0</v>
      </c>
      <c r="M244" s="57">
        <v>0</v>
      </c>
      <c r="N244" s="57">
        <v>0</v>
      </c>
      <c r="O244" s="57">
        <v>0</v>
      </c>
      <c r="P244" s="57">
        <v>0</v>
      </c>
      <c r="Q244" s="57">
        <v>0</v>
      </c>
      <c r="R244" s="57">
        <v>0</v>
      </c>
      <c r="S244" s="57">
        <v>0</v>
      </c>
      <c r="T244" s="57">
        <v>0</v>
      </c>
      <c r="U244" s="57">
        <v>0</v>
      </c>
      <c r="V244" s="57">
        <v>0</v>
      </c>
      <c r="W244" s="57">
        <v>0</v>
      </c>
      <c r="X244" s="57">
        <v>0</v>
      </c>
      <c r="Y244" s="57">
        <v>0</v>
      </c>
      <c r="Z244" s="57">
        <v>0</v>
      </c>
      <c r="AA244" s="57">
        <v>0</v>
      </c>
      <c r="AB244" s="57">
        <v>0</v>
      </c>
    </row>
    <row r="245" spans="1:28" x14ac:dyDescent="0.25">
      <c r="A245" s="51" t="s">
        <v>375</v>
      </c>
      <c r="B245" s="53" t="s">
        <v>377</v>
      </c>
      <c r="C245" s="57" t="s">
        <v>48</v>
      </c>
      <c r="D245" s="57" t="s">
        <v>48</v>
      </c>
      <c r="E245" s="57">
        <v>0</v>
      </c>
      <c r="F245" s="57">
        <v>0</v>
      </c>
      <c r="G245" s="57">
        <v>0</v>
      </c>
      <c r="H245" s="57">
        <v>0</v>
      </c>
      <c r="I245" s="57">
        <v>0</v>
      </c>
      <c r="J245" s="57">
        <v>0</v>
      </c>
      <c r="K245" s="57">
        <v>0</v>
      </c>
      <c r="L245" s="57">
        <v>0</v>
      </c>
      <c r="M245" s="57">
        <v>0</v>
      </c>
      <c r="N245" s="57">
        <v>0</v>
      </c>
      <c r="O245" s="57">
        <v>0</v>
      </c>
      <c r="P245" s="57">
        <v>0</v>
      </c>
      <c r="Q245" s="57">
        <v>0</v>
      </c>
      <c r="R245" s="57">
        <v>0</v>
      </c>
      <c r="S245" s="57">
        <v>0</v>
      </c>
      <c r="T245" s="57">
        <v>0</v>
      </c>
      <c r="U245" s="57">
        <v>0</v>
      </c>
      <c r="V245" s="57">
        <v>0</v>
      </c>
      <c r="W245" s="57">
        <v>0</v>
      </c>
      <c r="X245" s="57">
        <v>0</v>
      </c>
      <c r="Y245" s="57">
        <v>0</v>
      </c>
      <c r="Z245" s="57">
        <v>0</v>
      </c>
      <c r="AA245" s="57">
        <v>0</v>
      </c>
      <c r="AB245" s="57">
        <v>0</v>
      </c>
    </row>
    <row r="246" spans="1:28" x14ac:dyDescent="0.25">
      <c r="A246" s="51" t="s">
        <v>378</v>
      </c>
      <c r="B246" s="53" t="s">
        <v>379</v>
      </c>
      <c r="C246" s="57" t="s">
        <v>48</v>
      </c>
      <c r="D246" s="57" t="s">
        <v>48</v>
      </c>
      <c r="E246" s="57">
        <v>0</v>
      </c>
      <c r="F246" s="57">
        <v>0</v>
      </c>
      <c r="G246" s="57">
        <v>0</v>
      </c>
      <c r="H246" s="57">
        <v>0</v>
      </c>
      <c r="I246" s="57">
        <v>0</v>
      </c>
      <c r="J246" s="57">
        <v>0</v>
      </c>
      <c r="K246" s="57">
        <v>0</v>
      </c>
      <c r="L246" s="57">
        <v>0</v>
      </c>
      <c r="M246" s="57">
        <v>0</v>
      </c>
      <c r="N246" s="57">
        <v>0</v>
      </c>
      <c r="O246" s="57">
        <v>0</v>
      </c>
      <c r="P246" s="57">
        <v>0</v>
      </c>
      <c r="Q246" s="57">
        <v>0</v>
      </c>
      <c r="R246" s="57">
        <v>0</v>
      </c>
      <c r="S246" s="57">
        <v>0</v>
      </c>
      <c r="T246" s="57">
        <v>0</v>
      </c>
      <c r="U246" s="57">
        <v>0</v>
      </c>
      <c r="V246" s="57">
        <v>0</v>
      </c>
      <c r="W246" s="57">
        <v>0</v>
      </c>
      <c r="X246" s="57">
        <v>0</v>
      </c>
      <c r="Y246" s="57">
        <v>0</v>
      </c>
      <c r="Z246" s="57">
        <v>0</v>
      </c>
      <c r="AA246" s="57">
        <v>0</v>
      </c>
      <c r="AB246" s="57">
        <v>0</v>
      </c>
    </row>
    <row r="247" spans="1:28" x14ac:dyDescent="0.25">
      <c r="A247" s="51" t="s">
        <v>380</v>
      </c>
      <c r="B247" s="53" t="s">
        <v>381</v>
      </c>
      <c r="C247" s="57">
        <v>90.128</v>
      </c>
      <c r="D247" s="57">
        <v>27.76</v>
      </c>
      <c r="E247" s="57">
        <v>0</v>
      </c>
      <c r="F247" s="57">
        <v>0</v>
      </c>
      <c r="G247" s="57">
        <v>1.06</v>
      </c>
      <c r="H247" s="57">
        <v>0.03</v>
      </c>
      <c r="I247" s="57">
        <v>0</v>
      </c>
      <c r="J247" s="57">
        <v>0</v>
      </c>
      <c r="K247" s="57">
        <v>0</v>
      </c>
      <c r="L247" s="57">
        <v>19.079999999999998</v>
      </c>
      <c r="M247" s="57">
        <v>0.80067999999999984</v>
      </c>
      <c r="N247" s="57">
        <v>0</v>
      </c>
      <c r="O247" s="57">
        <v>0</v>
      </c>
      <c r="P247" s="57">
        <v>0</v>
      </c>
      <c r="Q247" s="57">
        <v>2.6799999999999997</v>
      </c>
      <c r="R247" s="57">
        <v>9.09</v>
      </c>
      <c r="S247" s="57">
        <v>0</v>
      </c>
      <c r="T247" s="57">
        <v>0</v>
      </c>
      <c r="U247" s="57">
        <v>0</v>
      </c>
      <c r="V247" s="57">
        <v>0</v>
      </c>
      <c r="W247" s="57">
        <v>0</v>
      </c>
      <c r="X247" s="57">
        <v>0</v>
      </c>
      <c r="Y247" s="57">
        <v>0</v>
      </c>
      <c r="Z247" s="57">
        <v>0</v>
      </c>
      <c r="AA247" s="57">
        <v>0</v>
      </c>
      <c r="AB247" s="57">
        <v>0</v>
      </c>
    </row>
    <row r="248" spans="1:28" x14ac:dyDescent="0.25">
      <c r="A248" s="51" t="s">
        <v>382</v>
      </c>
      <c r="B248" s="53" t="s">
        <v>383</v>
      </c>
      <c r="C248" s="57">
        <v>142.61000000000001</v>
      </c>
      <c r="D248" s="57">
        <v>17.600000000000001</v>
      </c>
      <c r="E248" s="57">
        <v>0</v>
      </c>
      <c r="F248" s="57">
        <v>0</v>
      </c>
      <c r="G248" s="57">
        <v>0.75439999999999996</v>
      </c>
      <c r="H248" s="57">
        <v>0</v>
      </c>
      <c r="I248" s="57">
        <v>0</v>
      </c>
      <c r="J248" s="57">
        <v>0</v>
      </c>
      <c r="K248" s="57">
        <v>0</v>
      </c>
      <c r="L248" s="57">
        <v>4.8671000000000006</v>
      </c>
      <c r="M248" s="57">
        <v>0.52951999999999977</v>
      </c>
      <c r="N248" s="57">
        <v>0</v>
      </c>
      <c r="O248" s="57">
        <v>3.2852999999999994</v>
      </c>
      <c r="P248" s="57">
        <v>0</v>
      </c>
      <c r="Q248" s="57">
        <v>11.656700000000001</v>
      </c>
      <c r="R248" s="57">
        <v>0</v>
      </c>
      <c r="S248" s="57">
        <v>0</v>
      </c>
      <c r="T248" s="57">
        <v>0</v>
      </c>
      <c r="U248" s="57">
        <v>15.209999999999994</v>
      </c>
      <c r="V248" s="57">
        <v>0.58404999999999996</v>
      </c>
      <c r="W248" s="57">
        <v>0</v>
      </c>
      <c r="X248" s="57">
        <v>0</v>
      </c>
      <c r="Y248" s="57">
        <v>0</v>
      </c>
      <c r="Z248" s="57">
        <v>0</v>
      </c>
      <c r="AA248" s="57">
        <v>0.3407</v>
      </c>
      <c r="AB248" s="57">
        <v>0</v>
      </c>
    </row>
    <row r="249" spans="1:28" x14ac:dyDescent="0.25">
      <c r="A249" s="51" t="s">
        <v>384</v>
      </c>
      <c r="B249" s="53" t="s">
        <v>385</v>
      </c>
      <c r="C249" s="57" t="s">
        <v>48</v>
      </c>
      <c r="D249" s="57" t="s">
        <v>48</v>
      </c>
      <c r="E249" s="57">
        <v>0</v>
      </c>
      <c r="F249" s="57">
        <v>0</v>
      </c>
      <c r="G249" s="57">
        <v>0</v>
      </c>
      <c r="H249" s="57">
        <v>0</v>
      </c>
      <c r="I249" s="57">
        <v>0</v>
      </c>
      <c r="J249" s="57">
        <v>0</v>
      </c>
      <c r="K249" s="57">
        <v>0</v>
      </c>
      <c r="L249" s="57">
        <v>0</v>
      </c>
      <c r="M249" s="57">
        <v>0</v>
      </c>
      <c r="N249" s="57">
        <v>0</v>
      </c>
      <c r="O249" s="57">
        <v>0</v>
      </c>
      <c r="P249" s="57">
        <v>0</v>
      </c>
      <c r="Q249" s="57">
        <v>0</v>
      </c>
      <c r="R249" s="57">
        <v>0</v>
      </c>
      <c r="S249" s="57">
        <v>0</v>
      </c>
      <c r="T249" s="57">
        <v>0</v>
      </c>
      <c r="U249" s="57">
        <v>0</v>
      </c>
      <c r="V249" s="57">
        <v>0</v>
      </c>
      <c r="W249" s="57">
        <v>0</v>
      </c>
      <c r="X249" s="57">
        <v>0</v>
      </c>
      <c r="Y249" s="57">
        <v>0</v>
      </c>
      <c r="Z249" s="57">
        <v>0</v>
      </c>
      <c r="AA249" s="57">
        <v>0</v>
      </c>
      <c r="AB249" s="57">
        <v>0</v>
      </c>
    </row>
    <row r="250" spans="1:28" x14ac:dyDescent="0.25">
      <c r="A250" s="51" t="s">
        <v>386</v>
      </c>
      <c r="B250" s="53" t="s">
        <v>387</v>
      </c>
      <c r="C250" s="57" t="s">
        <v>48</v>
      </c>
      <c r="D250" s="57" t="s">
        <v>48</v>
      </c>
      <c r="E250" s="57">
        <v>0</v>
      </c>
      <c r="F250" s="57">
        <v>0</v>
      </c>
      <c r="G250" s="57">
        <v>0</v>
      </c>
      <c r="H250" s="57">
        <v>0</v>
      </c>
      <c r="I250" s="57">
        <v>0</v>
      </c>
      <c r="J250" s="57">
        <v>0</v>
      </c>
      <c r="K250" s="57">
        <v>0</v>
      </c>
      <c r="L250" s="57">
        <v>0</v>
      </c>
      <c r="M250" s="57">
        <v>0</v>
      </c>
      <c r="N250" s="57">
        <v>0</v>
      </c>
      <c r="O250" s="57">
        <v>0</v>
      </c>
      <c r="P250" s="57">
        <v>0</v>
      </c>
      <c r="Q250" s="57">
        <v>0</v>
      </c>
      <c r="R250" s="57">
        <v>0</v>
      </c>
      <c r="S250" s="57">
        <v>0</v>
      </c>
      <c r="T250" s="57">
        <v>0</v>
      </c>
      <c r="U250" s="57">
        <v>0</v>
      </c>
      <c r="V250" s="57">
        <v>0</v>
      </c>
      <c r="W250" s="57">
        <v>0</v>
      </c>
      <c r="X250" s="57">
        <v>0</v>
      </c>
      <c r="Y250" s="57">
        <v>0</v>
      </c>
      <c r="Z250" s="57">
        <v>0</v>
      </c>
      <c r="AA250" s="57">
        <v>0</v>
      </c>
      <c r="AB250" s="57">
        <v>0</v>
      </c>
    </row>
    <row r="251" spans="1:28" x14ac:dyDescent="0.25">
      <c r="A251" s="51" t="s">
        <v>386</v>
      </c>
      <c r="B251" s="53" t="s">
        <v>388</v>
      </c>
      <c r="C251" s="57" t="s">
        <v>48</v>
      </c>
      <c r="D251" s="57" t="s">
        <v>48</v>
      </c>
      <c r="E251" s="57">
        <v>0</v>
      </c>
      <c r="F251" s="57">
        <v>0</v>
      </c>
      <c r="G251" s="57">
        <v>0</v>
      </c>
      <c r="H251" s="57">
        <v>0</v>
      </c>
      <c r="I251" s="57">
        <v>0</v>
      </c>
      <c r="J251" s="57">
        <v>0</v>
      </c>
      <c r="K251" s="57">
        <v>0</v>
      </c>
      <c r="L251" s="57">
        <v>0</v>
      </c>
      <c r="M251" s="57">
        <v>0</v>
      </c>
      <c r="N251" s="57">
        <v>0</v>
      </c>
      <c r="O251" s="57">
        <v>0</v>
      </c>
      <c r="P251" s="57">
        <v>0</v>
      </c>
      <c r="Q251" s="57">
        <v>0</v>
      </c>
      <c r="R251" s="57">
        <v>0</v>
      </c>
      <c r="S251" s="57">
        <v>0</v>
      </c>
      <c r="T251" s="57">
        <v>0</v>
      </c>
      <c r="U251" s="57">
        <v>0</v>
      </c>
      <c r="V251" s="57">
        <v>0</v>
      </c>
      <c r="W251" s="57">
        <v>0</v>
      </c>
      <c r="X251" s="57">
        <v>0</v>
      </c>
      <c r="Y251" s="57">
        <v>0</v>
      </c>
      <c r="Z251" s="57">
        <v>0</v>
      </c>
      <c r="AA251" s="57">
        <v>0</v>
      </c>
      <c r="AB251" s="57">
        <v>0</v>
      </c>
    </row>
    <row r="252" spans="1:28" x14ac:dyDescent="0.25">
      <c r="A252" s="51" t="s">
        <v>386</v>
      </c>
      <c r="B252" s="53" t="s">
        <v>389</v>
      </c>
      <c r="C252" s="57" t="s">
        <v>48</v>
      </c>
      <c r="D252" s="57" t="s">
        <v>48</v>
      </c>
      <c r="E252" s="57">
        <v>0</v>
      </c>
      <c r="F252" s="57">
        <v>0</v>
      </c>
      <c r="G252" s="57">
        <v>0</v>
      </c>
      <c r="H252" s="57">
        <v>0</v>
      </c>
      <c r="I252" s="57">
        <v>0</v>
      </c>
      <c r="J252" s="57">
        <v>0</v>
      </c>
      <c r="K252" s="57">
        <v>0</v>
      </c>
      <c r="L252" s="57">
        <v>0</v>
      </c>
      <c r="M252" s="57">
        <v>0</v>
      </c>
      <c r="N252" s="57">
        <v>0</v>
      </c>
      <c r="O252" s="57">
        <v>0</v>
      </c>
      <c r="P252" s="57">
        <v>0</v>
      </c>
      <c r="Q252" s="57">
        <v>0</v>
      </c>
      <c r="R252" s="57">
        <v>0</v>
      </c>
      <c r="S252" s="57">
        <v>0</v>
      </c>
      <c r="T252" s="57">
        <v>0</v>
      </c>
      <c r="U252" s="57">
        <v>0</v>
      </c>
      <c r="V252" s="57">
        <v>0</v>
      </c>
      <c r="W252" s="57">
        <v>0</v>
      </c>
      <c r="X252" s="57">
        <v>0</v>
      </c>
      <c r="Y252" s="57">
        <v>0</v>
      </c>
      <c r="Z252" s="57">
        <v>0</v>
      </c>
      <c r="AA252" s="57">
        <v>0</v>
      </c>
      <c r="AB252" s="57">
        <v>0</v>
      </c>
    </row>
    <row r="253" spans="1:28" x14ac:dyDescent="0.25">
      <c r="A253" s="51" t="s">
        <v>386</v>
      </c>
      <c r="B253" s="53" t="s">
        <v>390</v>
      </c>
      <c r="C253" s="57" t="s">
        <v>48</v>
      </c>
      <c r="D253" s="57" t="s">
        <v>48</v>
      </c>
      <c r="E253" s="57">
        <v>0</v>
      </c>
      <c r="F253" s="57">
        <v>0</v>
      </c>
      <c r="G253" s="57">
        <v>0</v>
      </c>
      <c r="H253" s="57">
        <v>0</v>
      </c>
      <c r="I253" s="57">
        <v>0</v>
      </c>
      <c r="J253" s="57">
        <v>0</v>
      </c>
      <c r="K253" s="57">
        <v>0</v>
      </c>
      <c r="L253" s="57">
        <v>0</v>
      </c>
      <c r="M253" s="57">
        <v>0</v>
      </c>
      <c r="N253" s="57">
        <v>0</v>
      </c>
      <c r="O253" s="57">
        <v>0</v>
      </c>
      <c r="P253" s="57">
        <v>0</v>
      </c>
      <c r="Q253" s="57">
        <v>0</v>
      </c>
      <c r="R253" s="57">
        <v>0</v>
      </c>
      <c r="S253" s="57">
        <v>0</v>
      </c>
      <c r="T253" s="57">
        <v>0</v>
      </c>
      <c r="U253" s="57">
        <v>0</v>
      </c>
      <c r="V253" s="57">
        <v>0</v>
      </c>
      <c r="W253" s="57">
        <v>0</v>
      </c>
      <c r="X253" s="57">
        <v>0</v>
      </c>
      <c r="Y253" s="57">
        <v>0</v>
      </c>
      <c r="Z253" s="57">
        <v>0</v>
      </c>
      <c r="AA253" s="57">
        <v>0</v>
      </c>
      <c r="AB253" s="57">
        <v>0</v>
      </c>
    </row>
    <row r="254" spans="1:28" x14ac:dyDescent="0.25">
      <c r="A254" s="51" t="s">
        <v>386</v>
      </c>
      <c r="B254" s="53" t="s">
        <v>391</v>
      </c>
      <c r="C254" s="57" t="s">
        <v>48</v>
      </c>
      <c r="D254" s="57" t="s">
        <v>48</v>
      </c>
      <c r="E254" s="57">
        <v>0</v>
      </c>
      <c r="F254" s="57">
        <v>0</v>
      </c>
      <c r="G254" s="57">
        <v>0</v>
      </c>
      <c r="H254" s="57">
        <v>0</v>
      </c>
      <c r="I254" s="57">
        <v>0</v>
      </c>
      <c r="J254" s="57">
        <v>0</v>
      </c>
      <c r="K254" s="57">
        <v>0</v>
      </c>
      <c r="L254" s="57">
        <v>0</v>
      </c>
      <c r="M254" s="57">
        <v>0</v>
      </c>
      <c r="N254" s="57">
        <v>0</v>
      </c>
      <c r="O254" s="57">
        <v>0</v>
      </c>
      <c r="P254" s="57">
        <v>0</v>
      </c>
      <c r="Q254" s="57">
        <v>0</v>
      </c>
      <c r="R254" s="57">
        <v>0</v>
      </c>
      <c r="S254" s="57">
        <v>0</v>
      </c>
      <c r="T254" s="57">
        <v>0</v>
      </c>
      <c r="U254" s="57">
        <v>0</v>
      </c>
      <c r="V254" s="57">
        <v>0</v>
      </c>
      <c r="W254" s="57">
        <v>0</v>
      </c>
      <c r="X254" s="57">
        <v>0</v>
      </c>
      <c r="Y254" s="57">
        <v>0</v>
      </c>
      <c r="Z254" s="57">
        <v>0</v>
      </c>
      <c r="AA254" s="57">
        <v>0</v>
      </c>
      <c r="AB254" s="57">
        <v>0</v>
      </c>
    </row>
    <row r="255" spans="1:28" x14ac:dyDescent="0.25">
      <c r="A255" s="51" t="s">
        <v>386</v>
      </c>
      <c r="B255" s="53" t="s">
        <v>392</v>
      </c>
      <c r="C255" s="57" t="s">
        <v>48</v>
      </c>
      <c r="D255" s="57" t="s">
        <v>48</v>
      </c>
      <c r="E255" s="57">
        <v>0</v>
      </c>
      <c r="F255" s="57">
        <v>0</v>
      </c>
      <c r="G255" s="57">
        <v>0</v>
      </c>
      <c r="H255" s="57">
        <v>0</v>
      </c>
      <c r="I255" s="57">
        <v>0</v>
      </c>
      <c r="J255" s="57">
        <v>0</v>
      </c>
      <c r="K255" s="57">
        <v>0</v>
      </c>
      <c r="L255" s="57">
        <v>0</v>
      </c>
      <c r="M255" s="57">
        <v>0</v>
      </c>
      <c r="N255" s="57">
        <v>0</v>
      </c>
      <c r="O255" s="57">
        <v>0</v>
      </c>
      <c r="P255" s="57">
        <v>0</v>
      </c>
      <c r="Q255" s="57">
        <v>0</v>
      </c>
      <c r="R255" s="57">
        <v>0</v>
      </c>
      <c r="S255" s="57">
        <v>0</v>
      </c>
      <c r="T255" s="57">
        <v>0</v>
      </c>
      <c r="U255" s="57">
        <v>0</v>
      </c>
      <c r="V255" s="57">
        <v>0</v>
      </c>
      <c r="W255" s="57">
        <v>0</v>
      </c>
      <c r="X255" s="57">
        <v>0</v>
      </c>
      <c r="Y255" s="57">
        <v>0</v>
      </c>
      <c r="Z255" s="57">
        <v>0</v>
      </c>
      <c r="AA255" s="57">
        <v>0</v>
      </c>
      <c r="AB255" s="57">
        <v>0</v>
      </c>
    </row>
    <row r="256" spans="1:28" x14ac:dyDescent="0.25">
      <c r="A256" s="51" t="s">
        <v>386</v>
      </c>
      <c r="B256" s="53" t="s">
        <v>393</v>
      </c>
      <c r="C256" s="57" t="s">
        <v>48</v>
      </c>
      <c r="D256" s="57" t="s">
        <v>48</v>
      </c>
      <c r="E256" s="57">
        <v>0</v>
      </c>
      <c r="F256" s="57">
        <v>0</v>
      </c>
      <c r="G256" s="57">
        <v>0</v>
      </c>
      <c r="H256" s="57">
        <v>0</v>
      </c>
      <c r="I256" s="57">
        <v>0</v>
      </c>
      <c r="J256" s="57">
        <v>0</v>
      </c>
      <c r="K256" s="57">
        <v>0</v>
      </c>
      <c r="L256" s="57">
        <v>0</v>
      </c>
      <c r="M256" s="57">
        <v>0</v>
      </c>
      <c r="N256" s="57">
        <v>0</v>
      </c>
      <c r="O256" s="57">
        <v>0</v>
      </c>
      <c r="P256" s="57">
        <v>0</v>
      </c>
      <c r="Q256" s="57">
        <v>0</v>
      </c>
      <c r="R256" s="57">
        <v>0</v>
      </c>
      <c r="S256" s="57">
        <v>0</v>
      </c>
      <c r="T256" s="57">
        <v>0</v>
      </c>
      <c r="U256" s="57">
        <v>0</v>
      </c>
      <c r="V256" s="57">
        <v>0</v>
      </c>
      <c r="W256" s="57">
        <v>0</v>
      </c>
      <c r="X256" s="57">
        <v>0</v>
      </c>
      <c r="Y256" s="57">
        <v>0</v>
      </c>
      <c r="Z256" s="57">
        <v>0</v>
      </c>
      <c r="AA256" s="57">
        <v>0</v>
      </c>
      <c r="AB256" s="57">
        <v>0</v>
      </c>
    </row>
    <row r="257" spans="1:28" x14ac:dyDescent="0.25">
      <c r="A257" s="51" t="s">
        <v>386</v>
      </c>
      <c r="B257" s="53" t="s">
        <v>394</v>
      </c>
      <c r="C257" s="57" t="s">
        <v>48</v>
      </c>
      <c r="D257" s="57" t="s">
        <v>48</v>
      </c>
      <c r="E257" s="57">
        <v>0</v>
      </c>
      <c r="F257" s="57">
        <v>0</v>
      </c>
      <c r="G257" s="57">
        <v>0</v>
      </c>
      <c r="H257" s="57">
        <v>0</v>
      </c>
      <c r="I257" s="57">
        <v>0</v>
      </c>
      <c r="J257" s="57">
        <v>0</v>
      </c>
      <c r="K257" s="57">
        <v>0</v>
      </c>
      <c r="L257" s="57">
        <v>0</v>
      </c>
      <c r="M257" s="57">
        <v>0</v>
      </c>
      <c r="N257" s="57">
        <v>0</v>
      </c>
      <c r="O257" s="57">
        <v>0</v>
      </c>
      <c r="P257" s="57">
        <v>0</v>
      </c>
      <c r="Q257" s="57">
        <v>0</v>
      </c>
      <c r="R257" s="57">
        <v>0</v>
      </c>
      <c r="S257" s="57">
        <v>0</v>
      </c>
      <c r="T257" s="57">
        <v>0</v>
      </c>
      <c r="U257" s="57">
        <v>0</v>
      </c>
      <c r="V257" s="57">
        <v>0</v>
      </c>
      <c r="W257" s="57">
        <v>0</v>
      </c>
      <c r="X257" s="57">
        <v>0</v>
      </c>
      <c r="Y257" s="57">
        <v>0</v>
      </c>
      <c r="Z257" s="57">
        <v>0</v>
      </c>
      <c r="AA257" s="57">
        <v>0</v>
      </c>
      <c r="AB257" s="57">
        <v>0</v>
      </c>
    </row>
    <row r="258" spans="1:28" x14ac:dyDescent="0.25">
      <c r="A258" s="51" t="s">
        <v>386</v>
      </c>
      <c r="B258" s="53" t="s">
        <v>395</v>
      </c>
      <c r="C258" s="57">
        <v>111.304</v>
      </c>
      <c r="D258" s="57">
        <v>43.427</v>
      </c>
      <c r="E258" s="57">
        <v>0</v>
      </c>
      <c r="F258" s="57">
        <v>0</v>
      </c>
      <c r="G258" s="57">
        <v>11.2766</v>
      </c>
      <c r="H258" s="57">
        <v>0</v>
      </c>
      <c r="I258" s="57">
        <v>7.4544300000000008E-2</v>
      </c>
      <c r="J258" s="57">
        <v>0</v>
      </c>
      <c r="K258" s="57">
        <v>0</v>
      </c>
      <c r="L258" s="57">
        <v>30.411699999999996</v>
      </c>
      <c r="M258" s="57">
        <v>2.7976299999999998</v>
      </c>
      <c r="N258" s="57">
        <v>0</v>
      </c>
      <c r="O258" s="57">
        <v>0</v>
      </c>
      <c r="P258" s="57">
        <v>0</v>
      </c>
      <c r="Q258" s="57">
        <v>11.408700000000001</v>
      </c>
      <c r="R258" s="57">
        <v>6.6055600000000005</v>
      </c>
      <c r="S258" s="57">
        <v>0</v>
      </c>
      <c r="T258" s="57">
        <v>0</v>
      </c>
      <c r="U258" s="57">
        <v>17.9041</v>
      </c>
      <c r="V258" s="57">
        <v>0</v>
      </c>
      <c r="W258" s="57">
        <v>7.2599599999999986E-2</v>
      </c>
      <c r="X258" s="57">
        <v>0</v>
      </c>
      <c r="Y258" s="57">
        <v>0</v>
      </c>
      <c r="Z258" s="57">
        <v>0</v>
      </c>
      <c r="AA258" s="57">
        <v>0</v>
      </c>
      <c r="AB258" s="57">
        <v>0</v>
      </c>
    </row>
    <row r="259" spans="1:28" x14ac:dyDescent="0.25">
      <c r="A259" s="51" t="s">
        <v>386</v>
      </c>
      <c r="B259" s="53" t="s">
        <v>396</v>
      </c>
      <c r="C259" s="57" t="s">
        <v>48</v>
      </c>
      <c r="D259" s="57" t="s">
        <v>48</v>
      </c>
      <c r="E259" s="57">
        <v>0</v>
      </c>
      <c r="F259" s="57">
        <v>0</v>
      </c>
      <c r="G259" s="57">
        <v>0</v>
      </c>
      <c r="H259" s="57">
        <v>0</v>
      </c>
      <c r="I259" s="57">
        <v>0</v>
      </c>
      <c r="J259" s="57">
        <v>0</v>
      </c>
      <c r="K259" s="57">
        <v>0</v>
      </c>
      <c r="L259" s="57">
        <v>0</v>
      </c>
      <c r="M259" s="57">
        <v>0</v>
      </c>
      <c r="N259" s="57">
        <v>0</v>
      </c>
      <c r="O259" s="57">
        <v>0</v>
      </c>
      <c r="P259" s="57">
        <v>0</v>
      </c>
      <c r="Q259" s="57">
        <v>0</v>
      </c>
      <c r="R259" s="57">
        <v>0</v>
      </c>
      <c r="S259" s="57">
        <v>0</v>
      </c>
      <c r="T259" s="57">
        <v>0</v>
      </c>
      <c r="U259" s="57">
        <v>0</v>
      </c>
      <c r="V259" s="57">
        <v>0</v>
      </c>
      <c r="W259" s="57">
        <v>0</v>
      </c>
      <c r="X259" s="57">
        <v>0</v>
      </c>
      <c r="Y259" s="57">
        <v>0</v>
      </c>
      <c r="Z259" s="57">
        <v>0</v>
      </c>
      <c r="AA259" s="57">
        <v>0</v>
      </c>
      <c r="AB259" s="57">
        <v>0</v>
      </c>
    </row>
    <row r="260" spans="1:28" x14ac:dyDescent="0.25">
      <c r="A260" s="51" t="s">
        <v>386</v>
      </c>
      <c r="B260" s="53" t="s">
        <v>397</v>
      </c>
      <c r="C260" s="57">
        <v>70.900000000000006</v>
      </c>
      <c r="D260" s="57">
        <v>14.467000000000001</v>
      </c>
      <c r="E260" s="57">
        <v>0</v>
      </c>
      <c r="F260" s="57">
        <v>0</v>
      </c>
      <c r="G260" s="57">
        <v>20.1584</v>
      </c>
      <c r="H260" s="57">
        <v>0</v>
      </c>
      <c r="I260" s="57">
        <v>0.14549200000000001</v>
      </c>
      <c r="J260" s="57">
        <v>0</v>
      </c>
      <c r="K260" s="57">
        <v>0</v>
      </c>
      <c r="L260" s="57">
        <v>0</v>
      </c>
      <c r="M260" s="57">
        <v>1.04511</v>
      </c>
      <c r="N260" s="57">
        <v>0</v>
      </c>
      <c r="O260" s="57">
        <v>0</v>
      </c>
      <c r="P260" s="57">
        <v>0</v>
      </c>
      <c r="Q260" s="57">
        <v>10.854599999999998</v>
      </c>
      <c r="R260" s="57">
        <v>0</v>
      </c>
      <c r="S260" s="57">
        <v>0</v>
      </c>
      <c r="T260" s="57">
        <v>0</v>
      </c>
      <c r="U260" s="57">
        <v>0</v>
      </c>
      <c r="V260" s="57">
        <v>0</v>
      </c>
      <c r="W260" s="57">
        <v>1.5122100000000001</v>
      </c>
      <c r="X260" s="57">
        <v>0</v>
      </c>
      <c r="Y260" s="57">
        <v>0</v>
      </c>
      <c r="Z260" s="57">
        <v>0</v>
      </c>
      <c r="AA260" s="57">
        <v>0</v>
      </c>
      <c r="AB260" s="57">
        <v>0</v>
      </c>
    </row>
    <row r="261" spans="1:28" x14ac:dyDescent="0.25">
      <c r="A261" s="51" t="s">
        <v>386</v>
      </c>
      <c r="B261" s="53" t="s">
        <v>398</v>
      </c>
      <c r="C261" s="57" t="s">
        <v>48</v>
      </c>
      <c r="D261" s="57" t="s">
        <v>48</v>
      </c>
      <c r="E261" s="57">
        <v>0</v>
      </c>
      <c r="F261" s="57">
        <v>0</v>
      </c>
      <c r="G261" s="57">
        <v>0</v>
      </c>
      <c r="H261" s="57">
        <v>0</v>
      </c>
      <c r="I261" s="57">
        <v>0</v>
      </c>
      <c r="J261" s="57">
        <v>0</v>
      </c>
      <c r="K261" s="57">
        <v>0</v>
      </c>
      <c r="L261" s="57">
        <v>0</v>
      </c>
      <c r="M261" s="57">
        <v>0</v>
      </c>
      <c r="N261" s="57">
        <v>0</v>
      </c>
      <c r="O261" s="57">
        <v>0</v>
      </c>
      <c r="P261" s="57">
        <v>0</v>
      </c>
      <c r="Q261" s="57">
        <v>0</v>
      </c>
      <c r="R261" s="57">
        <v>0</v>
      </c>
      <c r="S261" s="57">
        <v>0</v>
      </c>
      <c r="T261" s="57">
        <v>0</v>
      </c>
      <c r="U261" s="57">
        <v>0</v>
      </c>
      <c r="V261" s="57">
        <v>0</v>
      </c>
      <c r="W261" s="57">
        <v>0</v>
      </c>
      <c r="X261" s="57">
        <v>0</v>
      </c>
      <c r="Y261" s="57">
        <v>0</v>
      </c>
      <c r="Z261" s="57">
        <v>0</v>
      </c>
      <c r="AA261" s="57">
        <v>0</v>
      </c>
      <c r="AB261" s="57">
        <v>0</v>
      </c>
    </row>
    <row r="262" spans="1:28" x14ac:dyDescent="0.25">
      <c r="A262" s="51" t="s">
        <v>386</v>
      </c>
      <c r="B262" s="53" t="s">
        <v>399</v>
      </c>
      <c r="C262" s="57" t="s">
        <v>48</v>
      </c>
      <c r="D262" s="57" t="s">
        <v>48</v>
      </c>
      <c r="E262" s="57">
        <v>0</v>
      </c>
      <c r="F262" s="57">
        <v>0</v>
      </c>
      <c r="G262" s="57">
        <v>0</v>
      </c>
      <c r="H262" s="57">
        <v>0</v>
      </c>
      <c r="I262" s="57">
        <v>0</v>
      </c>
      <c r="J262" s="57">
        <v>0</v>
      </c>
      <c r="K262" s="57">
        <v>0</v>
      </c>
      <c r="L262" s="57">
        <v>0</v>
      </c>
      <c r="M262" s="57">
        <v>0</v>
      </c>
      <c r="N262" s="57">
        <v>0</v>
      </c>
      <c r="O262" s="57">
        <v>0</v>
      </c>
      <c r="P262" s="57">
        <v>0</v>
      </c>
      <c r="Q262" s="57">
        <v>0</v>
      </c>
      <c r="R262" s="57">
        <v>0</v>
      </c>
      <c r="S262" s="57">
        <v>0</v>
      </c>
      <c r="T262" s="57">
        <v>0</v>
      </c>
      <c r="U262" s="57">
        <v>0</v>
      </c>
      <c r="V262" s="57">
        <v>0</v>
      </c>
      <c r="W262" s="57">
        <v>0</v>
      </c>
      <c r="X262" s="57">
        <v>0</v>
      </c>
      <c r="Y262" s="57">
        <v>0</v>
      </c>
      <c r="Z262" s="57">
        <v>0</v>
      </c>
      <c r="AA262" s="57">
        <v>0</v>
      </c>
      <c r="AB262" s="57">
        <v>0</v>
      </c>
    </row>
    <row r="263" spans="1:28" x14ac:dyDescent="0.25">
      <c r="A263" s="51" t="s">
        <v>386</v>
      </c>
      <c r="B263" s="53" t="s">
        <v>400</v>
      </c>
      <c r="C263" s="57">
        <v>293.99700000000001</v>
      </c>
      <c r="D263" s="57">
        <v>145.505</v>
      </c>
      <c r="E263" s="57">
        <v>0</v>
      </c>
      <c r="F263" s="57">
        <v>0</v>
      </c>
      <c r="G263" s="57">
        <v>62.296999999999997</v>
      </c>
      <c r="H263" s="57">
        <v>0</v>
      </c>
      <c r="I263" s="57">
        <v>0</v>
      </c>
      <c r="J263" s="57">
        <v>0.24863499999999999</v>
      </c>
      <c r="K263" s="57">
        <v>0</v>
      </c>
      <c r="L263" s="57">
        <v>47.689500000000002</v>
      </c>
      <c r="M263" s="57">
        <v>10.60718</v>
      </c>
      <c r="N263" s="57">
        <v>0</v>
      </c>
      <c r="O263" s="57">
        <v>0</v>
      </c>
      <c r="P263" s="57">
        <v>0</v>
      </c>
      <c r="Q263" s="57">
        <v>38.992999999999995</v>
      </c>
      <c r="R263" s="57">
        <v>13.7254</v>
      </c>
      <c r="S263" s="57">
        <v>0</v>
      </c>
      <c r="T263" s="57">
        <v>0</v>
      </c>
      <c r="U263" s="57">
        <v>52.557400000000001</v>
      </c>
      <c r="V263" s="57">
        <v>0</v>
      </c>
      <c r="W263" s="57">
        <v>0</v>
      </c>
      <c r="X263" s="57">
        <v>2.6553000000000004</v>
      </c>
      <c r="Y263" s="57">
        <v>0</v>
      </c>
      <c r="Z263" s="57">
        <v>0</v>
      </c>
      <c r="AA263" s="57">
        <v>0</v>
      </c>
      <c r="AB263" s="57">
        <v>65.742500000000007</v>
      </c>
    </row>
    <row r="264" spans="1:28" x14ac:dyDescent="0.25">
      <c r="A264" s="51" t="s">
        <v>386</v>
      </c>
      <c r="B264" s="53" t="s">
        <v>401</v>
      </c>
      <c r="C264" s="57">
        <v>8.4809999999999999</v>
      </c>
      <c r="D264" s="57">
        <v>0</v>
      </c>
      <c r="E264" s="57">
        <v>0</v>
      </c>
      <c r="F264" s="57">
        <v>0</v>
      </c>
      <c r="G264" s="57">
        <v>0</v>
      </c>
      <c r="H264" s="57">
        <v>0</v>
      </c>
      <c r="I264" s="57">
        <v>0</v>
      </c>
      <c r="J264" s="57">
        <v>0</v>
      </c>
      <c r="K264" s="57">
        <v>0</v>
      </c>
      <c r="L264" s="57">
        <v>0</v>
      </c>
      <c r="M264" s="57">
        <v>0</v>
      </c>
      <c r="N264" s="57">
        <v>0</v>
      </c>
      <c r="O264" s="57">
        <v>0</v>
      </c>
      <c r="P264" s="57">
        <v>0</v>
      </c>
      <c r="Q264" s="57">
        <v>0</v>
      </c>
      <c r="R264" s="57">
        <v>0</v>
      </c>
      <c r="S264" s="57">
        <v>0</v>
      </c>
      <c r="T264" s="57">
        <v>0</v>
      </c>
      <c r="U264" s="57">
        <v>0</v>
      </c>
      <c r="V264" s="57">
        <v>0</v>
      </c>
      <c r="W264" s="57">
        <v>0</v>
      </c>
      <c r="X264" s="57">
        <v>0</v>
      </c>
      <c r="Y264" s="57">
        <v>0</v>
      </c>
      <c r="Z264" s="57">
        <v>0</v>
      </c>
      <c r="AA264" s="57">
        <v>0</v>
      </c>
      <c r="AB264" s="57">
        <v>0</v>
      </c>
    </row>
    <row r="265" spans="1:28" x14ac:dyDescent="0.25">
      <c r="A265" s="51" t="s">
        <v>386</v>
      </c>
      <c r="B265" s="53" t="s">
        <v>402</v>
      </c>
      <c r="C265" s="57" t="s">
        <v>48</v>
      </c>
      <c r="D265" s="57" t="s">
        <v>48</v>
      </c>
      <c r="E265" s="57">
        <v>0</v>
      </c>
      <c r="F265" s="57">
        <v>0</v>
      </c>
      <c r="G265" s="57">
        <v>0</v>
      </c>
      <c r="H265" s="57">
        <v>0</v>
      </c>
      <c r="I265" s="57">
        <v>0</v>
      </c>
      <c r="J265" s="57">
        <v>0</v>
      </c>
      <c r="K265" s="57">
        <v>0</v>
      </c>
      <c r="L265" s="57">
        <v>0</v>
      </c>
      <c r="M265" s="57">
        <v>0</v>
      </c>
      <c r="N265" s="57">
        <v>0</v>
      </c>
      <c r="O265" s="57">
        <v>0</v>
      </c>
      <c r="P265" s="57">
        <v>0</v>
      </c>
      <c r="Q265" s="57">
        <v>0</v>
      </c>
      <c r="R265" s="57">
        <v>0</v>
      </c>
      <c r="S265" s="57">
        <v>0</v>
      </c>
      <c r="T265" s="57">
        <v>0</v>
      </c>
      <c r="U265" s="57">
        <v>0</v>
      </c>
      <c r="V265" s="57">
        <v>0</v>
      </c>
      <c r="W265" s="57">
        <v>0</v>
      </c>
      <c r="X265" s="57">
        <v>0</v>
      </c>
      <c r="Y265" s="57">
        <v>0</v>
      </c>
      <c r="Z265" s="57">
        <v>0</v>
      </c>
      <c r="AA265" s="57">
        <v>0</v>
      </c>
      <c r="AB265" s="57">
        <v>0</v>
      </c>
    </row>
    <row r="266" spans="1:28" x14ac:dyDescent="0.25">
      <c r="A266" s="51" t="s">
        <v>386</v>
      </c>
      <c r="B266" s="53" t="s">
        <v>403</v>
      </c>
      <c r="C266" s="57" t="s">
        <v>48</v>
      </c>
      <c r="D266" s="57" t="s">
        <v>48</v>
      </c>
      <c r="E266" s="57">
        <v>0</v>
      </c>
      <c r="F266" s="57">
        <v>0</v>
      </c>
      <c r="G266" s="57">
        <v>0</v>
      </c>
      <c r="H266" s="57">
        <v>0</v>
      </c>
      <c r="I266" s="57">
        <v>0</v>
      </c>
      <c r="J266" s="57">
        <v>0</v>
      </c>
      <c r="K266" s="57">
        <v>0</v>
      </c>
      <c r="L266" s="57">
        <v>0</v>
      </c>
      <c r="M266" s="57">
        <v>0</v>
      </c>
      <c r="N266" s="57">
        <v>0</v>
      </c>
      <c r="O266" s="57">
        <v>0</v>
      </c>
      <c r="P266" s="57">
        <v>0</v>
      </c>
      <c r="Q266" s="57">
        <v>0</v>
      </c>
      <c r="R266" s="57">
        <v>0</v>
      </c>
      <c r="S266" s="57">
        <v>0</v>
      </c>
      <c r="T266" s="57">
        <v>0</v>
      </c>
      <c r="U266" s="57">
        <v>0</v>
      </c>
      <c r="V266" s="57">
        <v>0</v>
      </c>
      <c r="W266" s="57">
        <v>0</v>
      </c>
      <c r="X266" s="57">
        <v>0</v>
      </c>
      <c r="Y266" s="57">
        <v>0</v>
      </c>
      <c r="Z266" s="57">
        <v>0</v>
      </c>
      <c r="AA266" s="57">
        <v>0</v>
      </c>
      <c r="AB266" s="57">
        <v>0</v>
      </c>
    </row>
    <row r="267" spans="1:28" x14ac:dyDescent="0.25">
      <c r="A267" s="51" t="s">
        <v>386</v>
      </c>
      <c r="B267" s="53" t="s">
        <v>404</v>
      </c>
      <c r="C267" s="57" t="s">
        <v>48</v>
      </c>
      <c r="D267" s="57" t="s">
        <v>48</v>
      </c>
      <c r="E267" s="57">
        <v>0</v>
      </c>
      <c r="F267" s="57">
        <v>0</v>
      </c>
      <c r="G267" s="57">
        <v>0</v>
      </c>
      <c r="H267" s="57">
        <v>0</v>
      </c>
      <c r="I267" s="57">
        <v>0</v>
      </c>
      <c r="J267" s="57">
        <v>0</v>
      </c>
      <c r="K267" s="57">
        <v>0</v>
      </c>
      <c r="L267" s="57">
        <v>0</v>
      </c>
      <c r="M267" s="57">
        <v>0</v>
      </c>
      <c r="N267" s="57">
        <v>0</v>
      </c>
      <c r="O267" s="57">
        <v>0</v>
      </c>
      <c r="P267" s="57">
        <v>0</v>
      </c>
      <c r="Q267" s="57">
        <v>0</v>
      </c>
      <c r="R267" s="57">
        <v>0</v>
      </c>
      <c r="S267" s="57">
        <v>0</v>
      </c>
      <c r="T267" s="57">
        <v>0</v>
      </c>
      <c r="U267" s="57">
        <v>0</v>
      </c>
      <c r="V267" s="57">
        <v>0</v>
      </c>
      <c r="W267" s="57">
        <v>0</v>
      </c>
      <c r="X267" s="57">
        <v>0</v>
      </c>
      <c r="Y267" s="57">
        <v>0</v>
      </c>
      <c r="Z267" s="57">
        <v>0</v>
      </c>
      <c r="AA267" s="57">
        <v>0</v>
      </c>
      <c r="AB267" s="57">
        <v>0</v>
      </c>
    </row>
    <row r="268" spans="1:28" x14ac:dyDescent="0.25">
      <c r="A268" s="51" t="s">
        <v>405</v>
      </c>
      <c r="B268" s="53" t="s">
        <v>406</v>
      </c>
      <c r="C268" s="57" t="s">
        <v>48</v>
      </c>
      <c r="D268" s="57" t="s">
        <v>48</v>
      </c>
      <c r="E268" s="57">
        <v>0</v>
      </c>
      <c r="F268" s="57">
        <v>0</v>
      </c>
      <c r="G268" s="57">
        <v>0</v>
      </c>
      <c r="H268" s="57">
        <v>0</v>
      </c>
      <c r="I268" s="57">
        <v>0</v>
      </c>
      <c r="J268" s="57">
        <v>0</v>
      </c>
      <c r="K268" s="57">
        <v>0</v>
      </c>
      <c r="L268" s="57">
        <v>0</v>
      </c>
      <c r="M268" s="57">
        <v>0</v>
      </c>
      <c r="N268" s="57">
        <v>0</v>
      </c>
      <c r="O268" s="57">
        <v>0</v>
      </c>
      <c r="P268" s="57">
        <v>0</v>
      </c>
      <c r="Q268" s="57">
        <v>0</v>
      </c>
      <c r="R268" s="57">
        <v>0</v>
      </c>
      <c r="S268" s="57">
        <v>0</v>
      </c>
      <c r="T268" s="57">
        <v>0</v>
      </c>
      <c r="U268" s="57">
        <v>0</v>
      </c>
      <c r="V268" s="57">
        <v>0</v>
      </c>
      <c r="W268" s="57">
        <v>0</v>
      </c>
      <c r="X268" s="57">
        <v>0</v>
      </c>
      <c r="Y268" s="57">
        <v>0</v>
      </c>
      <c r="Z268" s="57">
        <v>0</v>
      </c>
      <c r="AA268" s="57">
        <v>0</v>
      </c>
      <c r="AB268" s="57">
        <v>0</v>
      </c>
    </row>
    <row r="269" spans="1:28" x14ac:dyDescent="0.25">
      <c r="A269" s="51" t="s">
        <v>405</v>
      </c>
      <c r="B269" s="53" t="s">
        <v>407</v>
      </c>
      <c r="C269" s="57">
        <v>158.1</v>
      </c>
      <c r="D269" s="57">
        <v>11.4</v>
      </c>
      <c r="E269" s="57">
        <v>33.372000000000014</v>
      </c>
      <c r="F269" s="57">
        <v>0</v>
      </c>
      <c r="G269" s="57">
        <v>0</v>
      </c>
      <c r="H269" s="57">
        <v>0</v>
      </c>
      <c r="I269" s="57">
        <v>0.16547000000000001</v>
      </c>
      <c r="J269" s="57">
        <v>0</v>
      </c>
      <c r="K269" s="57">
        <v>0</v>
      </c>
      <c r="L269" s="57">
        <v>0</v>
      </c>
      <c r="M269" s="57">
        <v>1.0661700000000005</v>
      </c>
      <c r="N269" s="57">
        <v>0</v>
      </c>
      <c r="O269" s="57">
        <v>0</v>
      </c>
      <c r="P269" s="57">
        <v>0</v>
      </c>
      <c r="Q269" s="57">
        <v>0</v>
      </c>
      <c r="R269" s="57">
        <v>0</v>
      </c>
      <c r="S269" s="57">
        <v>0</v>
      </c>
      <c r="T269" s="57">
        <v>0</v>
      </c>
      <c r="U269" s="57">
        <v>0</v>
      </c>
      <c r="V269" s="57">
        <v>0</v>
      </c>
      <c r="W269" s="57">
        <v>0</v>
      </c>
      <c r="X269" s="57">
        <v>0</v>
      </c>
      <c r="Y269" s="57">
        <v>0</v>
      </c>
      <c r="Z269" s="57">
        <v>0</v>
      </c>
      <c r="AA269" s="57">
        <v>0</v>
      </c>
      <c r="AB269" s="57">
        <v>0</v>
      </c>
    </row>
    <row r="270" spans="1:28" x14ac:dyDescent="0.25">
      <c r="A270" s="51" t="s">
        <v>405</v>
      </c>
      <c r="B270" s="53" t="s">
        <v>408</v>
      </c>
      <c r="C270" s="57" t="s">
        <v>48</v>
      </c>
      <c r="D270" s="57" t="s">
        <v>48</v>
      </c>
      <c r="E270" s="57">
        <v>0</v>
      </c>
      <c r="F270" s="57">
        <v>0</v>
      </c>
      <c r="G270" s="57">
        <v>0</v>
      </c>
      <c r="H270" s="57">
        <v>0</v>
      </c>
      <c r="I270" s="57">
        <v>0</v>
      </c>
      <c r="J270" s="57">
        <v>0</v>
      </c>
      <c r="K270" s="57">
        <v>0</v>
      </c>
      <c r="L270" s="57">
        <v>0</v>
      </c>
      <c r="M270" s="57">
        <v>0</v>
      </c>
      <c r="N270" s="57">
        <v>0</v>
      </c>
      <c r="O270" s="57">
        <v>0</v>
      </c>
      <c r="P270" s="57">
        <v>0</v>
      </c>
      <c r="Q270" s="57">
        <v>0</v>
      </c>
      <c r="R270" s="57">
        <v>0</v>
      </c>
      <c r="S270" s="57">
        <v>0</v>
      </c>
      <c r="T270" s="57">
        <v>0</v>
      </c>
      <c r="U270" s="57">
        <v>0</v>
      </c>
      <c r="V270" s="57">
        <v>0</v>
      </c>
      <c r="W270" s="57">
        <v>0</v>
      </c>
      <c r="X270" s="57">
        <v>0</v>
      </c>
      <c r="Y270" s="57">
        <v>0</v>
      </c>
      <c r="Z270" s="57">
        <v>0</v>
      </c>
      <c r="AA270" s="57">
        <v>0</v>
      </c>
      <c r="AB270" s="57">
        <v>0</v>
      </c>
    </row>
    <row r="271" spans="1:28" x14ac:dyDescent="0.25">
      <c r="A271" s="51" t="s">
        <v>405</v>
      </c>
      <c r="B271" s="53" t="s">
        <v>409</v>
      </c>
      <c r="C271" s="57" t="s">
        <v>48</v>
      </c>
      <c r="D271" s="57" t="s">
        <v>48</v>
      </c>
      <c r="E271" s="57">
        <v>0</v>
      </c>
      <c r="F271" s="57">
        <v>0</v>
      </c>
      <c r="G271" s="57">
        <v>0</v>
      </c>
      <c r="H271" s="57">
        <v>0</v>
      </c>
      <c r="I271" s="57">
        <v>0</v>
      </c>
      <c r="J271" s="57">
        <v>0</v>
      </c>
      <c r="K271" s="57">
        <v>0</v>
      </c>
      <c r="L271" s="57">
        <v>0</v>
      </c>
      <c r="M271" s="57">
        <v>0</v>
      </c>
      <c r="N271" s="57">
        <v>0</v>
      </c>
      <c r="O271" s="57">
        <v>0</v>
      </c>
      <c r="P271" s="57">
        <v>0</v>
      </c>
      <c r="Q271" s="57">
        <v>0</v>
      </c>
      <c r="R271" s="57">
        <v>0</v>
      </c>
      <c r="S271" s="57">
        <v>0</v>
      </c>
      <c r="T271" s="57">
        <v>0</v>
      </c>
      <c r="U271" s="57">
        <v>0</v>
      </c>
      <c r="V271" s="57">
        <v>0</v>
      </c>
      <c r="W271" s="57">
        <v>0</v>
      </c>
      <c r="X271" s="57">
        <v>0</v>
      </c>
      <c r="Y271" s="57">
        <v>0</v>
      </c>
      <c r="Z271" s="57">
        <v>0</v>
      </c>
      <c r="AA271" s="57">
        <v>0</v>
      </c>
      <c r="AB271" s="57">
        <v>0</v>
      </c>
    </row>
    <row r="272" spans="1:28" x14ac:dyDescent="0.25">
      <c r="A272" s="51" t="s">
        <v>405</v>
      </c>
      <c r="B272" s="53" t="s">
        <v>410</v>
      </c>
      <c r="C272" s="57" t="s">
        <v>48</v>
      </c>
      <c r="D272" s="57" t="s">
        <v>48</v>
      </c>
      <c r="E272" s="57">
        <v>0</v>
      </c>
      <c r="F272" s="57">
        <v>0</v>
      </c>
      <c r="G272" s="57">
        <v>0</v>
      </c>
      <c r="H272" s="57">
        <v>0</v>
      </c>
      <c r="I272" s="57">
        <v>0</v>
      </c>
      <c r="J272" s="57">
        <v>0</v>
      </c>
      <c r="K272" s="57">
        <v>0</v>
      </c>
      <c r="L272" s="57">
        <v>0</v>
      </c>
      <c r="M272" s="57">
        <v>0</v>
      </c>
      <c r="N272" s="57">
        <v>0</v>
      </c>
      <c r="O272" s="57">
        <v>0</v>
      </c>
      <c r="P272" s="57">
        <v>0</v>
      </c>
      <c r="Q272" s="57">
        <v>0</v>
      </c>
      <c r="R272" s="57">
        <v>0</v>
      </c>
      <c r="S272" s="57">
        <v>0</v>
      </c>
      <c r="T272" s="57">
        <v>0</v>
      </c>
      <c r="U272" s="57">
        <v>0</v>
      </c>
      <c r="V272" s="57">
        <v>0</v>
      </c>
      <c r="W272" s="57">
        <v>0</v>
      </c>
      <c r="X272" s="57">
        <v>0</v>
      </c>
      <c r="Y272" s="57">
        <v>0</v>
      </c>
      <c r="Z272" s="57">
        <v>0</v>
      </c>
      <c r="AA272" s="57">
        <v>0</v>
      </c>
      <c r="AB272" s="57">
        <v>0</v>
      </c>
    </row>
    <row r="273" spans="1:28" x14ac:dyDescent="0.25">
      <c r="A273" s="51" t="s">
        <v>411</v>
      </c>
      <c r="B273" s="53" t="s">
        <v>412</v>
      </c>
      <c r="C273" s="57" t="s">
        <v>48</v>
      </c>
      <c r="D273" s="57" t="s">
        <v>48</v>
      </c>
      <c r="E273" s="57">
        <v>0</v>
      </c>
      <c r="F273" s="57">
        <v>0</v>
      </c>
      <c r="G273" s="57">
        <v>0</v>
      </c>
      <c r="H273" s="57">
        <v>0</v>
      </c>
      <c r="I273" s="57">
        <v>0</v>
      </c>
      <c r="J273" s="57">
        <v>0</v>
      </c>
      <c r="K273" s="57">
        <v>0</v>
      </c>
      <c r="L273" s="57">
        <v>0</v>
      </c>
      <c r="M273" s="57">
        <v>0</v>
      </c>
      <c r="N273" s="57">
        <v>0</v>
      </c>
      <c r="O273" s="57">
        <v>0</v>
      </c>
      <c r="P273" s="57">
        <v>0</v>
      </c>
      <c r="Q273" s="57">
        <v>0</v>
      </c>
      <c r="R273" s="57">
        <v>0</v>
      </c>
      <c r="S273" s="57">
        <v>0</v>
      </c>
      <c r="T273" s="57">
        <v>0</v>
      </c>
      <c r="U273" s="57">
        <v>0</v>
      </c>
      <c r="V273" s="57">
        <v>0</v>
      </c>
      <c r="W273" s="57">
        <v>0</v>
      </c>
      <c r="X273" s="57">
        <v>0</v>
      </c>
      <c r="Y273" s="57">
        <v>0</v>
      </c>
      <c r="Z273" s="57">
        <v>0</v>
      </c>
      <c r="AA273" s="57">
        <v>0</v>
      </c>
      <c r="AB273" s="57">
        <v>0</v>
      </c>
    </row>
    <row r="274" spans="1:28" x14ac:dyDescent="0.25">
      <c r="A274" s="51" t="s">
        <v>411</v>
      </c>
      <c r="B274" s="53" t="s">
        <v>413</v>
      </c>
      <c r="C274" s="57" t="s">
        <v>48</v>
      </c>
      <c r="D274" s="57" t="s">
        <v>48</v>
      </c>
      <c r="E274" s="57">
        <v>0</v>
      </c>
      <c r="F274" s="57">
        <v>0</v>
      </c>
      <c r="G274" s="57">
        <v>0</v>
      </c>
      <c r="H274" s="57">
        <v>0</v>
      </c>
      <c r="I274" s="57">
        <v>0</v>
      </c>
      <c r="J274" s="57">
        <v>0</v>
      </c>
      <c r="K274" s="57">
        <v>0</v>
      </c>
      <c r="L274" s="57">
        <v>0</v>
      </c>
      <c r="M274" s="57">
        <v>0</v>
      </c>
      <c r="N274" s="57">
        <v>0</v>
      </c>
      <c r="O274" s="57">
        <v>0</v>
      </c>
      <c r="P274" s="57">
        <v>0</v>
      </c>
      <c r="Q274" s="57">
        <v>0</v>
      </c>
      <c r="R274" s="57">
        <v>0</v>
      </c>
      <c r="S274" s="57">
        <v>0</v>
      </c>
      <c r="T274" s="57">
        <v>0</v>
      </c>
      <c r="U274" s="57">
        <v>0</v>
      </c>
      <c r="V274" s="57">
        <v>0</v>
      </c>
      <c r="W274" s="57">
        <v>0</v>
      </c>
      <c r="X274" s="57">
        <v>0</v>
      </c>
      <c r="Y274" s="57">
        <v>0</v>
      </c>
      <c r="Z274" s="57">
        <v>0</v>
      </c>
      <c r="AA274" s="57">
        <v>0</v>
      </c>
      <c r="AB274" s="57">
        <v>0</v>
      </c>
    </row>
    <row r="275" spans="1:28" x14ac:dyDescent="0.25">
      <c r="A275" s="51" t="s">
        <v>414</v>
      </c>
      <c r="B275" s="53" t="s">
        <v>415</v>
      </c>
      <c r="C275" s="57" t="s">
        <v>48</v>
      </c>
      <c r="D275" s="57" t="s">
        <v>48</v>
      </c>
      <c r="E275" s="57">
        <v>0</v>
      </c>
      <c r="F275" s="57">
        <v>0</v>
      </c>
      <c r="G275" s="57">
        <v>0</v>
      </c>
      <c r="H275" s="57">
        <v>0</v>
      </c>
      <c r="I275" s="57">
        <v>0</v>
      </c>
      <c r="J275" s="57">
        <v>0</v>
      </c>
      <c r="K275" s="57">
        <v>0</v>
      </c>
      <c r="L275" s="57">
        <v>0</v>
      </c>
      <c r="M275" s="57">
        <v>0</v>
      </c>
      <c r="N275" s="57">
        <v>0</v>
      </c>
      <c r="O275" s="57">
        <v>0</v>
      </c>
      <c r="P275" s="57">
        <v>0</v>
      </c>
      <c r="Q275" s="57">
        <v>0</v>
      </c>
      <c r="R275" s="57">
        <v>0</v>
      </c>
      <c r="S275" s="57">
        <v>0</v>
      </c>
      <c r="T275" s="57">
        <v>0</v>
      </c>
      <c r="U275" s="57">
        <v>0</v>
      </c>
      <c r="V275" s="57">
        <v>0</v>
      </c>
      <c r="W275" s="57">
        <v>0</v>
      </c>
      <c r="X275" s="57">
        <v>0</v>
      </c>
      <c r="Y275" s="57">
        <v>0</v>
      </c>
      <c r="Z275" s="57">
        <v>0</v>
      </c>
      <c r="AA275" s="57">
        <v>0</v>
      </c>
      <c r="AB275" s="57">
        <v>0</v>
      </c>
    </row>
    <row r="276" spans="1:28" x14ac:dyDescent="0.25">
      <c r="A276" s="51" t="s">
        <v>416</v>
      </c>
      <c r="B276" s="53" t="s">
        <v>417</v>
      </c>
      <c r="C276" s="57" t="s">
        <v>48</v>
      </c>
      <c r="D276" s="57" t="s">
        <v>48</v>
      </c>
      <c r="E276" s="57">
        <v>0</v>
      </c>
      <c r="F276" s="57">
        <v>0</v>
      </c>
      <c r="G276" s="57">
        <v>0</v>
      </c>
      <c r="H276" s="57">
        <v>0</v>
      </c>
      <c r="I276" s="57">
        <v>0</v>
      </c>
      <c r="J276" s="57">
        <v>0</v>
      </c>
      <c r="K276" s="57">
        <v>0</v>
      </c>
      <c r="L276" s="57">
        <v>0</v>
      </c>
      <c r="M276" s="57">
        <v>0</v>
      </c>
      <c r="N276" s="57">
        <v>0</v>
      </c>
      <c r="O276" s="57">
        <v>0</v>
      </c>
      <c r="P276" s="57">
        <v>0</v>
      </c>
      <c r="Q276" s="57">
        <v>0</v>
      </c>
      <c r="R276" s="57">
        <v>0</v>
      </c>
      <c r="S276" s="57">
        <v>0</v>
      </c>
      <c r="T276" s="57">
        <v>0</v>
      </c>
      <c r="U276" s="57">
        <v>0</v>
      </c>
      <c r="V276" s="57">
        <v>0</v>
      </c>
      <c r="W276" s="57">
        <v>0</v>
      </c>
      <c r="X276" s="57">
        <v>0</v>
      </c>
      <c r="Y276" s="57">
        <v>0</v>
      </c>
      <c r="Z276" s="57">
        <v>0</v>
      </c>
      <c r="AA276" s="57">
        <v>0</v>
      </c>
      <c r="AB276" s="57">
        <v>0</v>
      </c>
    </row>
    <row r="277" spans="1:28" x14ac:dyDescent="0.25">
      <c r="A277" s="51" t="s">
        <v>418</v>
      </c>
      <c r="B277" s="53" t="s">
        <v>419</v>
      </c>
      <c r="C277" s="57">
        <v>3.42</v>
      </c>
      <c r="D277" s="57">
        <v>0.16</v>
      </c>
      <c r="E277" s="57">
        <v>0</v>
      </c>
      <c r="F277" s="57">
        <v>0</v>
      </c>
      <c r="G277" s="57">
        <v>0</v>
      </c>
      <c r="H277" s="57">
        <v>0</v>
      </c>
      <c r="I277" s="57">
        <v>0</v>
      </c>
      <c r="J277" s="57">
        <v>0</v>
      </c>
      <c r="K277" s="57">
        <v>0</v>
      </c>
      <c r="L277" s="57">
        <v>0</v>
      </c>
      <c r="M277" s="57">
        <v>1.6300999999999982E-2</v>
      </c>
      <c r="N277" s="57">
        <v>0</v>
      </c>
      <c r="O277" s="57">
        <v>0</v>
      </c>
      <c r="P277" s="57">
        <v>0</v>
      </c>
      <c r="Q277" s="57">
        <v>0</v>
      </c>
      <c r="R277" s="57">
        <v>0.43685999999999936</v>
      </c>
      <c r="S277" s="57">
        <v>0</v>
      </c>
      <c r="T277" s="57">
        <v>0</v>
      </c>
      <c r="U277" s="57">
        <v>0</v>
      </c>
      <c r="V277" s="57">
        <v>0</v>
      </c>
      <c r="W277" s="57">
        <v>0</v>
      </c>
      <c r="X277" s="57">
        <v>0</v>
      </c>
      <c r="Y277" s="57">
        <v>0</v>
      </c>
      <c r="Z277" s="57">
        <v>0</v>
      </c>
      <c r="AA277" s="57">
        <v>0</v>
      </c>
      <c r="AB277" s="57">
        <v>0</v>
      </c>
    </row>
    <row r="278" spans="1:28" x14ac:dyDescent="0.25">
      <c r="A278" s="51" t="s">
        <v>418</v>
      </c>
      <c r="B278" s="53" t="s">
        <v>420</v>
      </c>
      <c r="C278" s="57" t="s">
        <v>48</v>
      </c>
      <c r="D278" s="57" t="s">
        <v>48</v>
      </c>
      <c r="E278" s="57">
        <v>0</v>
      </c>
      <c r="F278" s="57">
        <v>0</v>
      </c>
      <c r="G278" s="57">
        <v>0</v>
      </c>
      <c r="H278" s="57">
        <v>0</v>
      </c>
      <c r="I278" s="57">
        <v>0</v>
      </c>
      <c r="J278" s="57">
        <v>0</v>
      </c>
      <c r="K278" s="57">
        <v>0</v>
      </c>
      <c r="L278" s="57">
        <v>0</v>
      </c>
      <c r="M278" s="57">
        <v>0</v>
      </c>
      <c r="N278" s="57">
        <v>0</v>
      </c>
      <c r="O278" s="57">
        <v>0</v>
      </c>
      <c r="P278" s="57">
        <v>0</v>
      </c>
      <c r="Q278" s="57">
        <v>0</v>
      </c>
      <c r="R278" s="57">
        <v>0</v>
      </c>
      <c r="S278" s="57">
        <v>0</v>
      </c>
      <c r="T278" s="57">
        <v>0</v>
      </c>
      <c r="U278" s="57">
        <v>0</v>
      </c>
      <c r="V278" s="57">
        <v>0</v>
      </c>
      <c r="W278" s="57">
        <v>0</v>
      </c>
      <c r="X278" s="57">
        <v>0</v>
      </c>
      <c r="Y278" s="57">
        <v>0</v>
      </c>
      <c r="Z278" s="57">
        <v>0</v>
      </c>
      <c r="AA278" s="57">
        <v>0</v>
      </c>
      <c r="AB278" s="57">
        <v>0</v>
      </c>
    </row>
    <row r="279" spans="1:28" x14ac:dyDescent="0.25">
      <c r="A279" s="51" t="s">
        <v>418</v>
      </c>
      <c r="B279" s="53" t="s">
        <v>421</v>
      </c>
      <c r="C279" s="57" t="s">
        <v>48</v>
      </c>
      <c r="D279" s="57" t="s">
        <v>48</v>
      </c>
      <c r="E279" s="57">
        <v>0</v>
      </c>
      <c r="F279" s="57">
        <v>0</v>
      </c>
      <c r="G279" s="57">
        <v>0</v>
      </c>
      <c r="H279" s="57">
        <v>0</v>
      </c>
      <c r="I279" s="57">
        <v>0</v>
      </c>
      <c r="J279" s="57">
        <v>0</v>
      </c>
      <c r="K279" s="57">
        <v>0</v>
      </c>
      <c r="L279" s="57">
        <v>0</v>
      </c>
      <c r="M279" s="57">
        <v>0</v>
      </c>
      <c r="N279" s="57">
        <v>0</v>
      </c>
      <c r="O279" s="57">
        <v>0</v>
      </c>
      <c r="P279" s="57">
        <v>0</v>
      </c>
      <c r="Q279" s="57">
        <v>0</v>
      </c>
      <c r="R279" s="57">
        <v>0</v>
      </c>
      <c r="S279" s="57">
        <v>0</v>
      </c>
      <c r="T279" s="57">
        <v>0</v>
      </c>
      <c r="U279" s="57">
        <v>0</v>
      </c>
      <c r="V279" s="57">
        <v>0</v>
      </c>
      <c r="W279" s="57">
        <v>0</v>
      </c>
      <c r="X279" s="57">
        <v>0</v>
      </c>
      <c r="Y279" s="57">
        <v>0</v>
      </c>
      <c r="Z279" s="57">
        <v>0</v>
      </c>
      <c r="AA279" s="57">
        <v>0</v>
      </c>
      <c r="AB279" s="57">
        <v>0</v>
      </c>
    </row>
    <row r="280" spans="1:28" x14ac:dyDescent="0.25">
      <c r="A280" s="51" t="s">
        <v>418</v>
      </c>
      <c r="B280" s="53" t="s">
        <v>422</v>
      </c>
      <c r="C280" s="57" t="s">
        <v>48</v>
      </c>
      <c r="D280" s="57" t="s">
        <v>48</v>
      </c>
      <c r="E280" s="57">
        <v>0</v>
      </c>
      <c r="F280" s="57">
        <v>0</v>
      </c>
      <c r="G280" s="57">
        <v>0</v>
      </c>
      <c r="H280" s="57">
        <v>0</v>
      </c>
      <c r="I280" s="57">
        <v>0</v>
      </c>
      <c r="J280" s="57">
        <v>0</v>
      </c>
      <c r="K280" s="57">
        <v>0</v>
      </c>
      <c r="L280" s="57">
        <v>0</v>
      </c>
      <c r="M280" s="57">
        <v>0</v>
      </c>
      <c r="N280" s="57">
        <v>0</v>
      </c>
      <c r="O280" s="57">
        <v>0</v>
      </c>
      <c r="P280" s="57">
        <v>0</v>
      </c>
      <c r="Q280" s="57">
        <v>0</v>
      </c>
      <c r="R280" s="57">
        <v>0</v>
      </c>
      <c r="S280" s="57">
        <v>0</v>
      </c>
      <c r="T280" s="57">
        <v>0</v>
      </c>
      <c r="U280" s="57">
        <v>0</v>
      </c>
      <c r="V280" s="57">
        <v>0</v>
      </c>
      <c r="W280" s="57">
        <v>0</v>
      </c>
      <c r="X280" s="57">
        <v>0</v>
      </c>
      <c r="Y280" s="57">
        <v>0</v>
      </c>
      <c r="Z280" s="57">
        <v>0</v>
      </c>
      <c r="AA280" s="57">
        <v>0</v>
      </c>
      <c r="AB280" s="57">
        <v>0</v>
      </c>
    </row>
    <row r="281" spans="1:28" x14ac:dyDescent="0.25">
      <c r="A281" s="51" t="s">
        <v>423</v>
      </c>
      <c r="B281" s="53" t="s">
        <v>424</v>
      </c>
      <c r="C281" s="57" t="s">
        <v>48</v>
      </c>
      <c r="D281" s="57" t="s">
        <v>48</v>
      </c>
      <c r="E281" s="57">
        <v>0</v>
      </c>
      <c r="F281" s="57">
        <v>0</v>
      </c>
      <c r="G281" s="57">
        <v>0</v>
      </c>
      <c r="H281" s="57">
        <v>0</v>
      </c>
      <c r="I281" s="57">
        <v>0</v>
      </c>
      <c r="J281" s="57">
        <v>0</v>
      </c>
      <c r="K281" s="57">
        <v>0</v>
      </c>
      <c r="L281" s="57">
        <v>0</v>
      </c>
      <c r="M281" s="57">
        <v>0</v>
      </c>
      <c r="N281" s="57">
        <v>0</v>
      </c>
      <c r="O281" s="57">
        <v>0</v>
      </c>
      <c r="P281" s="57">
        <v>0</v>
      </c>
      <c r="Q281" s="57">
        <v>0</v>
      </c>
      <c r="R281" s="57">
        <v>0</v>
      </c>
      <c r="S281" s="57">
        <v>0</v>
      </c>
      <c r="T281" s="57">
        <v>0</v>
      </c>
      <c r="U281" s="57">
        <v>0</v>
      </c>
      <c r="V281" s="57">
        <v>0</v>
      </c>
      <c r="W281" s="57">
        <v>0</v>
      </c>
      <c r="X281" s="57">
        <v>0</v>
      </c>
      <c r="Y281" s="57">
        <v>0</v>
      </c>
      <c r="Z281" s="57">
        <v>0</v>
      </c>
      <c r="AA281" s="57">
        <v>0</v>
      </c>
      <c r="AB281" s="57">
        <v>0</v>
      </c>
    </row>
    <row r="282" spans="1:28" x14ac:dyDescent="0.25">
      <c r="A282" s="51" t="s">
        <v>423</v>
      </c>
      <c r="B282" s="53" t="s">
        <v>425</v>
      </c>
      <c r="C282" s="57" t="s">
        <v>48</v>
      </c>
      <c r="D282" s="57" t="s">
        <v>48</v>
      </c>
      <c r="E282" s="57">
        <v>0</v>
      </c>
      <c r="F282" s="57">
        <v>0</v>
      </c>
      <c r="G282" s="57">
        <v>0</v>
      </c>
      <c r="H282" s="57">
        <v>0</v>
      </c>
      <c r="I282" s="57">
        <v>0</v>
      </c>
      <c r="J282" s="57">
        <v>0</v>
      </c>
      <c r="K282" s="57">
        <v>0</v>
      </c>
      <c r="L282" s="57">
        <v>0</v>
      </c>
      <c r="M282" s="57">
        <v>0</v>
      </c>
      <c r="N282" s="57">
        <v>0</v>
      </c>
      <c r="O282" s="57">
        <v>0</v>
      </c>
      <c r="P282" s="57">
        <v>0</v>
      </c>
      <c r="Q282" s="57">
        <v>0</v>
      </c>
      <c r="R282" s="57">
        <v>0</v>
      </c>
      <c r="S282" s="57">
        <v>0</v>
      </c>
      <c r="T282" s="57">
        <v>0</v>
      </c>
      <c r="U282" s="57">
        <v>0</v>
      </c>
      <c r="V282" s="57">
        <v>0</v>
      </c>
      <c r="W282" s="57">
        <v>0</v>
      </c>
      <c r="X282" s="57">
        <v>0</v>
      </c>
      <c r="Y282" s="57">
        <v>0</v>
      </c>
      <c r="Z282" s="57">
        <v>0</v>
      </c>
      <c r="AA282" s="57">
        <v>0</v>
      </c>
      <c r="AB282" s="57">
        <v>0</v>
      </c>
    </row>
    <row r="283" spans="1:28" x14ac:dyDescent="0.25">
      <c r="A283" s="51" t="s">
        <v>426</v>
      </c>
      <c r="B283" s="53" t="s">
        <v>427</v>
      </c>
      <c r="C283" s="57">
        <v>129.251</v>
      </c>
      <c r="D283" s="57">
        <v>28.419</v>
      </c>
      <c r="E283" s="57">
        <v>17.850199999999997</v>
      </c>
      <c r="F283" s="57">
        <v>0</v>
      </c>
      <c r="G283" s="57">
        <v>0</v>
      </c>
      <c r="H283" s="57">
        <v>0</v>
      </c>
      <c r="I283" s="57">
        <v>0</v>
      </c>
      <c r="J283" s="57">
        <v>0</v>
      </c>
      <c r="K283" s="57">
        <v>0</v>
      </c>
      <c r="L283" s="57">
        <v>5.8284000000000002</v>
      </c>
      <c r="M283" s="57">
        <v>1.7968499999999996</v>
      </c>
      <c r="N283" s="57">
        <v>0</v>
      </c>
      <c r="O283" s="57">
        <v>52.965500000000006</v>
      </c>
      <c r="P283" s="57">
        <v>0</v>
      </c>
      <c r="Q283" s="57">
        <v>0</v>
      </c>
      <c r="R283" s="57">
        <v>0</v>
      </c>
      <c r="S283" s="57">
        <v>0</v>
      </c>
      <c r="T283" s="57">
        <v>0</v>
      </c>
      <c r="U283" s="57">
        <v>0.19591899999999995</v>
      </c>
      <c r="V283" s="57">
        <v>0</v>
      </c>
      <c r="W283" s="57">
        <v>0</v>
      </c>
      <c r="X283" s="57">
        <v>0</v>
      </c>
      <c r="Y283" s="57">
        <v>0</v>
      </c>
      <c r="Z283" s="57">
        <v>0</v>
      </c>
      <c r="AA283" s="57">
        <v>0</v>
      </c>
      <c r="AB283" s="57">
        <v>0.61926999999999999</v>
      </c>
    </row>
    <row r="284" spans="1:28" x14ac:dyDescent="0.25">
      <c r="A284" s="51" t="s">
        <v>428</v>
      </c>
      <c r="B284" s="53" t="s">
        <v>429</v>
      </c>
      <c r="C284" s="57" t="s">
        <v>48</v>
      </c>
      <c r="D284" s="57" t="s">
        <v>48</v>
      </c>
      <c r="E284" s="57">
        <v>0</v>
      </c>
      <c r="F284" s="57">
        <v>0</v>
      </c>
      <c r="G284" s="57">
        <v>0</v>
      </c>
      <c r="H284" s="57">
        <v>0</v>
      </c>
      <c r="I284" s="57">
        <v>0</v>
      </c>
      <c r="J284" s="57">
        <v>0</v>
      </c>
      <c r="K284" s="57">
        <v>0</v>
      </c>
      <c r="L284" s="57">
        <v>0</v>
      </c>
      <c r="M284" s="57">
        <v>0</v>
      </c>
      <c r="N284" s="57">
        <v>0</v>
      </c>
      <c r="O284" s="57">
        <v>0</v>
      </c>
      <c r="P284" s="57">
        <v>0</v>
      </c>
      <c r="Q284" s="57">
        <v>0</v>
      </c>
      <c r="R284" s="57">
        <v>0</v>
      </c>
      <c r="S284" s="57">
        <v>0</v>
      </c>
      <c r="T284" s="57">
        <v>0</v>
      </c>
      <c r="U284" s="57">
        <v>0</v>
      </c>
      <c r="V284" s="57">
        <v>0</v>
      </c>
      <c r="W284" s="57">
        <v>0</v>
      </c>
      <c r="X284" s="57">
        <v>0</v>
      </c>
      <c r="Y284" s="57">
        <v>0</v>
      </c>
      <c r="Z284" s="57">
        <v>0</v>
      </c>
      <c r="AA284" s="57">
        <v>0</v>
      </c>
      <c r="AB284" s="57">
        <v>0</v>
      </c>
    </row>
    <row r="285" spans="1:28" x14ac:dyDescent="0.25">
      <c r="A285" s="51" t="s">
        <v>428</v>
      </c>
      <c r="B285" s="53" t="s">
        <v>430</v>
      </c>
      <c r="C285" s="57" t="s">
        <v>48</v>
      </c>
      <c r="D285" s="57" t="s">
        <v>48</v>
      </c>
      <c r="E285" s="57">
        <v>0</v>
      </c>
      <c r="F285" s="57">
        <v>0</v>
      </c>
      <c r="G285" s="57">
        <v>0</v>
      </c>
      <c r="H285" s="57">
        <v>0</v>
      </c>
      <c r="I285" s="57">
        <v>0</v>
      </c>
      <c r="J285" s="57">
        <v>0</v>
      </c>
      <c r="K285" s="57">
        <v>0</v>
      </c>
      <c r="L285" s="57">
        <v>0</v>
      </c>
      <c r="M285" s="57">
        <v>0</v>
      </c>
      <c r="N285" s="57">
        <v>0</v>
      </c>
      <c r="O285" s="57">
        <v>0</v>
      </c>
      <c r="P285" s="57">
        <v>0</v>
      </c>
      <c r="Q285" s="57">
        <v>0</v>
      </c>
      <c r="R285" s="57">
        <v>0</v>
      </c>
      <c r="S285" s="57">
        <v>0</v>
      </c>
      <c r="T285" s="57">
        <v>0</v>
      </c>
      <c r="U285" s="57">
        <v>0</v>
      </c>
      <c r="V285" s="57">
        <v>0</v>
      </c>
      <c r="W285" s="57">
        <v>0</v>
      </c>
      <c r="X285" s="57">
        <v>0</v>
      </c>
      <c r="Y285" s="57">
        <v>0</v>
      </c>
      <c r="Z285" s="57">
        <v>0</v>
      </c>
      <c r="AA285" s="57">
        <v>0</v>
      </c>
      <c r="AB285" s="57">
        <v>0</v>
      </c>
    </row>
    <row r="286" spans="1:28" x14ac:dyDescent="0.25">
      <c r="A286" s="51" t="s">
        <v>428</v>
      </c>
      <c r="B286" s="53" t="s">
        <v>431</v>
      </c>
      <c r="C286" s="57">
        <v>195.85</v>
      </c>
      <c r="D286" s="57">
        <v>54.98</v>
      </c>
      <c r="E286" s="57">
        <v>133.50000000000003</v>
      </c>
      <c r="F286" s="57">
        <v>0</v>
      </c>
      <c r="G286" s="57">
        <v>0</v>
      </c>
      <c r="H286" s="57">
        <v>0</v>
      </c>
      <c r="I286" s="57">
        <v>0.28000000000000003</v>
      </c>
      <c r="J286" s="57">
        <v>0</v>
      </c>
      <c r="K286" s="57">
        <v>3.0120000000000005</v>
      </c>
      <c r="L286" s="57">
        <v>0</v>
      </c>
      <c r="M286" s="57">
        <v>6.6324299999999994</v>
      </c>
      <c r="N286" s="57">
        <v>0</v>
      </c>
      <c r="O286" s="57">
        <v>0</v>
      </c>
      <c r="P286" s="57">
        <v>0</v>
      </c>
      <c r="Q286" s="57">
        <v>0</v>
      </c>
      <c r="R286" s="57">
        <v>0</v>
      </c>
      <c r="S286" s="57">
        <v>0</v>
      </c>
      <c r="T286" s="57">
        <v>0</v>
      </c>
      <c r="U286" s="57">
        <v>0</v>
      </c>
      <c r="V286" s="57">
        <v>0</v>
      </c>
      <c r="W286" s="57">
        <v>0</v>
      </c>
      <c r="X286" s="57">
        <v>0</v>
      </c>
      <c r="Y286" s="57">
        <v>0</v>
      </c>
      <c r="Z286" s="57">
        <v>0</v>
      </c>
      <c r="AA286" s="57">
        <v>0</v>
      </c>
      <c r="AB286" s="57">
        <v>3.6799999999999997</v>
      </c>
    </row>
    <row r="287" spans="1:28" x14ac:dyDescent="0.25">
      <c r="A287" s="51" t="s">
        <v>428</v>
      </c>
      <c r="B287" s="53" t="s">
        <v>432</v>
      </c>
      <c r="C287" s="57" t="s">
        <v>48</v>
      </c>
      <c r="D287" s="57" t="s">
        <v>48</v>
      </c>
      <c r="E287" s="57">
        <v>0</v>
      </c>
      <c r="F287" s="57">
        <v>0</v>
      </c>
      <c r="G287" s="57">
        <v>0</v>
      </c>
      <c r="H287" s="57">
        <v>0</v>
      </c>
      <c r="I287" s="57">
        <v>0</v>
      </c>
      <c r="J287" s="57">
        <v>0</v>
      </c>
      <c r="K287" s="57">
        <v>0</v>
      </c>
      <c r="L287" s="57">
        <v>0</v>
      </c>
      <c r="M287" s="57">
        <v>0</v>
      </c>
      <c r="N287" s="57">
        <v>0</v>
      </c>
      <c r="O287" s="57">
        <v>0</v>
      </c>
      <c r="P287" s="57">
        <v>0</v>
      </c>
      <c r="Q287" s="57">
        <v>0</v>
      </c>
      <c r="R287" s="57">
        <v>0</v>
      </c>
      <c r="S287" s="57">
        <v>0</v>
      </c>
      <c r="T287" s="57">
        <v>0</v>
      </c>
      <c r="U287" s="57">
        <v>0</v>
      </c>
      <c r="V287" s="57">
        <v>0</v>
      </c>
      <c r="W287" s="57">
        <v>0</v>
      </c>
      <c r="X287" s="57">
        <v>0</v>
      </c>
      <c r="Y287" s="57">
        <v>0</v>
      </c>
      <c r="Z287" s="57">
        <v>0</v>
      </c>
      <c r="AA287" s="57">
        <v>0</v>
      </c>
      <c r="AB287" s="57">
        <v>0</v>
      </c>
    </row>
    <row r="288" spans="1:28" x14ac:dyDescent="0.25">
      <c r="A288" s="51" t="s">
        <v>428</v>
      </c>
      <c r="B288" s="53" t="s">
        <v>433</v>
      </c>
      <c r="C288" s="57" t="s">
        <v>48</v>
      </c>
      <c r="D288" s="57" t="s">
        <v>48</v>
      </c>
      <c r="E288" s="57">
        <v>0</v>
      </c>
      <c r="F288" s="57">
        <v>0</v>
      </c>
      <c r="G288" s="57">
        <v>0</v>
      </c>
      <c r="H288" s="57">
        <v>0</v>
      </c>
      <c r="I288" s="57">
        <v>0</v>
      </c>
      <c r="J288" s="57">
        <v>0</v>
      </c>
      <c r="K288" s="57">
        <v>0</v>
      </c>
      <c r="L288" s="57">
        <v>0</v>
      </c>
      <c r="M288" s="57">
        <v>0</v>
      </c>
      <c r="N288" s="57">
        <v>0</v>
      </c>
      <c r="O288" s="57">
        <v>0</v>
      </c>
      <c r="P288" s="57">
        <v>0</v>
      </c>
      <c r="Q288" s="57">
        <v>0</v>
      </c>
      <c r="R288" s="57">
        <v>0</v>
      </c>
      <c r="S288" s="57">
        <v>0</v>
      </c>
      <c r="T288" s="57">
        <v>0</v>
      </c>
      <c r="U288" s="57">
        <v>0</v>
      </c>
      <c r="V288" s="57">
        <v>0</v>
      </c>
      <c r="W288" s="57">
        <v>0</v>
      </c>
      <c r="X288" s="57">
        <v>0</v>
      </c>
      <c r="Y288" s="57">
        <v>0</v>
      </c>
      <c r="Z288" s="57">
        <v>0</v>
      </c>
      <c r="AA288" s="57">
        <v>0</v>
      </c>
      <c r="AB288" s="57">
        <v>0</v>
      </c>
    </row>
    <row r="289" spans="1:28" x14ac:dyDescent="0.25">
      <c r="A289" s="51" t="s">
        <v>434</v>
      </c>
      <c r="B289" s="53" t="s">
        <v>435</v>
      </c>
      <c r="C289" s="57" t="s">
        <v>48</v>
      </c>
      <c r="D289" s="57" t="s">
        <v>48</v>
      </c>
      <c r="E289" s="57">
        <v>0</v>
      </c>
      <c r="F289" s="57">
        <v>0</v>
      </c>
      <c r="G289" s="57">
        <v>0</v>
      </c>
      <c r="H289" s="57">
        <v>0</v>
      </c>
      <c r="I289" s="57">
        <v>0</v>
      </c>
      <c r="J289" s="57">
        <v>0</v>
      </c>
      <c r="K289" s="57">
        <v>0</v>
      </c>
      <c r="L289" s="57">
        <v>0</v>
      </c>
      <c r="M289" s="57">
        <v>0</v>
      </c>
      <c r="N289" s="57">
        <v>0</v>
      </c>
      <c r="O289" s="57">
        <v>0</v>
      </c>
      <c r="P289" s="57">
        <v>0</v>
      </c>
      <c r="Q289" s="57">
        <v>0</v>
      </c>
      <c r="R289" s="57">
        <v>0</v>
      </c>
      <c r="S289" s="57">
        <v>0</v>
      </c>
      <c r="T289" s="57">
        <v>0</v>
      </c>
      <c r="U289" s="57">
        <v>0</v>
      </c>
      <c r="V289" s="57">
        <v>0</v>
      </c>
      <c r="W289" s="57">
        <v>0</v>
      </c>
      <c r="X289" s="57">
        <v>0</v>
      </c>
      <c r="Y289" s="57">
        <v>0</v>
      </c>
      <c r="Z289" s="57">
        <v>0</v>
      </c>
      <c r="AA289" s="57">
        <v>0</v>
      </c>
      <c r="AB289" s="57">
        <v>0</v>
      </c>
    </row>
    <row r="290" spans="1:28" x14ac:dyDescent="0.25">
      <c r="A290" s="51" t="s">
        <v>434</v>
      </c>
      <c r="B290" s="53" t="s">
        <v>436</v>
      </c>
      <c r="C290" s="57" t="s">
        <v>48</v>
      </c>
      <c r="D290" s="57" t="s">
        <v>48</v>
      </c>
      <c r="E290" s="57">
        <v>0</v>
      </c>
      <c r="F290" s="57">
        <v>0</v>
      </c>
      <c r="G290" s="57">
        <v>0</v>
      </c>
      <c r="H290" s="57">
        <v>0</v>
      </c>
      <c r="I290" s="57">
        <v>0</v>
      </c>
      <c r="J290" s="57">
        <v>0</v>
      </c>
      <c r="K290" s="57">
        <v>0</v>
      </c>
      <c r="L290" s="57">
        <v>0</v>
      </c>
      <c r="M290" s="57">
        <v>0</v>
      </c>
      <c r="N290" s="57">
        <v>0</v>
      </c>
      <c r="O290" s="57">
        <v>0</v>
      </c>
      <c r="P290" s="57">
        <v>0</v>
      </c>
      <c r="Q290" s="57">
        <v>0</v>
      </c>
      <c r="R290" s="57">
        <v>0</v>
      </c>
      <c r="S290" s="57">
        <v>0</v>
      </c>
      <c r="T290" s="57">
        <v>0</v>
      </c>
      <c r="U290" s="57">
        <v>0</v>
      </c>
      <c r="V290" s="57">
        <v>0</v>
      </c>
      <c r="W290" s="57">
        <v>0</v>
      </c>
      <c r="X290" s="57">
        <v>0</v>
      </c>
      <c r="Y290" s="57">
        <v>0</v>
      </c>
      <c r="Z290" s="57">
        <v>0</v>
      </c>
      <c r="AA290" s="57">
        <v>0</v>
      </c>
      <c r="AB290" s="57">
        <v>0</v>
      </c>
    </row>
    <row r="291" spans="1:28" x14ac:dyDescent="0.25">
      <c r="A291" s="51" t="s">
        <v>434</v>
      </c>
      <c r="B291" s="53" t="s">
        <v>437</v>
      </c>
      <c r="C291" s="57" t="s">
        <v>48</v>
      </c>
      <c r="D291" s="57" t="s">
        <v>48</v>
      </c>
      <c r="E291" s="57">
        <v>0</v>
      </c>
      <c r="F291" s="57">
        <v>0</v>
      </c>
      <c r="G291" s="57">
        <v>0</v>
      </c>
      <c r="H291" s="57">
        <v>0</v>
      </c>
      <c r="I291" s="57">
        <v>0</v>
      </c>
      <c r="J291" s="57">
        <v>0</v>
      </c>
      <c r="K291" s="57">
        <v>0</v>
      </c>
      <c r="L291" s="57">
        <v>0</v>
      </c>
      <c r="M291" s="57">
        <v>0</v>
      </c>
      <c r="N291" s="57">
        <v>0</v>
      </c>
      <c r="O291" s="57">
        <v>0</v>
      </c>
      <c r="P291" s="57">
        <v>0</v>
      </c>
      <c r="Q291" s="57">
        <v>0</v>
      </c>
      <c r="R291" s="57">
        <v>0</v>
      </c>
      <c r="S291" s="57">
        <v>0</v>
      </c>
      <c r="T291" s="57">
        <v>0</v>
      </c>
      <c r="U291" s="57">
        <v>0</v>
      </c>
      <c r="V291" s="57">
        <v>0</v>
      </c>
      <c r="W291" s="57">
        <v>0</v>
      </c>
      <c r="X291" s="57">
        <v>0</v>
      </c>
      <c r="Y291" s="57">
        <v>0</v>
      </c>
      <c r="Z291" s="57">
        <v>0</v>
      </c>
      <c r="AA291" s="57">
        <v>0</v>
      </c>
      <c r="AB291" s="57">
        <v>0</v>
      </c>
    </row>
    <row r="292" spans="1:28" x14ac:dyDescent="0.25">
      <c r="A292" s="51" t="s">
        <v>434</v>
      </c>
      <c r="B292" s="53" t="s">
        <v>438</v>
      </c>
      <c r="C292" s="57" t="s">
        <v>48</v>
      </c>
      <c r="D292" s="57" t="s">
        <v>48</v>
      </c>
      <c r="E292" s="57">
        <v>0</v>
      </c>
      <c r="F292" s="57">
        <v>0</v>
      </c>
      <c r="G292" s="57">
        <v>0</v>
      </c>
      <c r="H292" s="57">
        <v>0</v>
      </c>
      <c r="I292" s="57">
        <v>0</v>
      </c>
      <c r="J292" s="57">
        <v>0</v>
      </c>
      <c r="K292" s="57">
        <v>0</v>
      </c>
      <c r="L292" s="57">
        <v>0</v>
      </c>
      <c r="M292" s="57">
        <v>0</v>
      </c>
      <c r="N292" s="57">
        <v>0</v>
      </c>
      <c r="O292" s="57">
        <v>0</v>
      </c>
      <c r="P292" s="57">
        <v>0</v>
      </c>
      <c r="Q292" s="57">
        <v>0</v>
      </c>
      <c r="R292" s="57">
        <v>0</v>
      </c>
      <c r="S292" s="57">
        <v>0</v>
      </c>
      <c r="T292" s="57">
        <v>0</v>
      </c>
      <c r="U292" s="57">
        <v>0</v>
      </c>
      <c r="V292" s="57">
        <v>0</v>
      </c>
      <c r="W292" s="57">
        <v>0</v>
      </c>
      <c r="X292" s="57">
        <v>0</v>
      </c>
      <c r="Y292" s="57">
        <v>0</v>
      </c>
      <c r="Z292" s="57">
        <v>0</v>
      </c>
      <c r="AA292" s="57">
        <v>0</v>
      </c>
      <c r="AB292" s="57">
        <v>0</v>
      </c>
    </row>
    <row r="293" spans="1:28" x14ac:dyDescent="0.25">
      <c r="A293" s="51" t="s">
        <v>439</v>
      </c>
      <c r="B293" s="53" t="s">
        <v>440</v>
      </c>
      <c r="C293" s="57" t="s">
        <v>48</v>
      </c>
      <c r="D293" s="57" t="s">
        <v>48</v>
      </c>
      <c r="E293" s="57">
        <v>0</v>
      </c>
      <c r="F293" s="57">
        <v>0</v>
      </c>
      <c r="G293" s="57">
        <v>0</v>
      </c>
      <c r="H293" s="57">
        <v>0</v>
      </c>
      <c r="I293" s="57">
        <v>0</v>
      </c>
      <c r="J293" s="57">
        <v>0</v>
      </c>
      <c r="K293" s="57">
        <v>0</v>
      </c>
      <c r="L293" s="57">
        <v>0</v>
      </c>
      <c r="M293" s="57">
        <v>0</v>
      </c>
      <c r="N293" s="57">
        <v>0</v>
      </c>
      <c r="O293" s="57">
        <v>0</v>
      </c>
      <c r="P293" s="57">
        <v>0</v>
      </c>
      <c r="Q293" s="57">
        <v>0</v>
      </c>
      <c r="R293" s="57">
        <v>0</v>
      </c>
      <c r="S293" s="57">
        <v>0</v>
      </c>
      <c r="T293" s="57">
        <v>0</v>
      </c>
      <c r="U293" s="57">
        <v>0</v>
      </c>
      <c r="V293" s="57">
        <v>0</v>
      </c>
      <c r="W293" s="57">
        <v>0</v>
      </c>
      <c r="X293" s="57">
        <v>0</v>
      </c>
      <c r="Y293" s="57">
        <v>0</v>
      </c>
      <c r="Z293" s="57">
        <v>0</v>
      </c>
      <c r="AA293" s="57">
        <v>0</v>
      </c>
      <c r="AB293" s="57">
        <v>0</v>
      </c>
    </row>
    <row r="294" spans="1:28" x14ac:dyDescent="0.25">
      <c r="A294" s="51" t="s">
        <v>439</v>
      </c>
      <c r="B294" s="53" t="s">
        <v>441</v>
      </c>
      <c r="C294" s="57" t="s">
        <v>48</v>
      </c>
      <c r="D294" s="57" t="s">
        <v>48</v>
      </c>
      <c r="E294" s="57">
        <v>0</v>
      </c>
      <c r="F294" s="57">
        <v>0</v>
      </c>
      <c r="G294" s="57">
        <v>0</v>
      </c>
      <c r="H294" s="57">
        <v>0</v>
      </c>
      <c r="I294" s="57">
        <v>0</v>
      </c>
      <c r="J294" s="57">
        <v>0</v>
      </c>
      <c r="K294" s="57">
        <v>0</v>
      </c>
      <c r="L294" s="57">
        <v>0</v>
      </c>
      <c r="M294" s="57">
        <v>0</v>
      </c>
      <c r="N294" s="57">
        <v>0</v>
      </c>
      <c r="O294" s="57">
        <v>0</v>
      </c>
      <c r="P294" s="57">
        <v>0</v>
      </c>
      <c r="Q294" s="57">
        <v>0</v>
      </c>
      <c r="R294" s="57">
        <v>0</v>
      </c>
      <c r="S294" s="57">
        <v>0</v>
      </c>
      <c r="T294" s="57">
        <v>0</v>
      </c>
      <c r="U294" s="57">
        <v>0</v>
      </c>
      <c r="V294" s="57">
        <v>0</v>
      </c>
      <c r="W294" s="57">
        <v>0</v>
      </c>
      <c r="X294" s="57">
        <v>0</v>
      </c>
      <c r="Y294" s="57">
        <v>0</v>
      </c>
      <c r="Z294" s="57">
        <v>0</v>
      </c>
      <c r="AA294" s="57">
        <v>0</v>
      </c>
      <c r="AB294" s="57">
        <v>0</v>
      </c>
    </row>
    <row r="295" spans="1:28" x14ac:dyDescent="0.25">
      <c r="A295" s="51" t="s">
        <v>442</v>
      </c>
      <c r="B295" s="53" t="s">
        <v>443</v>
      </c>
      <c r="C295" s="57">
        <v>1098.7</v>
      </c>
      <c r="D295" s="57">
        <v>570</v>
      </c>
      <c r="E295" s="57">
        <v>0</v>
      </c>
      <c r="F295" s="57">
        <v>0</v>
      </c>
      <c r="G295" s="57">
        <v>126.32509999999999</v>
      </c>
      <c r="H295" s="57">
        <v>0</v>
      </c>
      <c r="I295" s="57">
        <v>1.9509000000000001</v>
      </c>
      <c r="J295" s="57">
        <v>0</v>
      </c>
      <c r="K295" s="57">
        <v>0</v>
      </c>
      <c r="L295" s="57">
        <v>167.023</v>
      </c>
      <c r="M295" s="57">
        <v>35.258099999999999</v>
      </c>
      <c r="N295" s="57">
        <v>0</v>
      </c>
      <c r="O295" s="57">
        <v>480.42699999999996</v>
      </c>
      <c r="P295" s="57">
        <v>0</v>
      </c>
      <c r="Q295" s="57">
        <v>213.01499999999999</v>
      </c>
      <c r="R295" s="57">
        <v>86.288000000000011</v>
      </c>
      <c r="S295" s="57">
        <v>0</v>
      </c>
      <c r="T295" s="57">
        <v>0</v>
      </c>
      <c r="U295" s="57">
        <v>35.2166</v>
      </c>
      <c r="V295" s="57">
        <v>3.4489899999999997E-2</v>
      </c>
      <c r="W295" s="57">
        <v>0</v>
      </c>
      <c r="X295" s="57">
        <v>0</v>
      </c>
      <c r="Y295" s="57">
        <v>0</v>
      </c>
      <c r="Z295" s="57">
        <v>0</v>
      </c>
      <c r="AA295" s="57">
        <v>0</v>
      </c>
      <c r="AB295" s="57">
        <v>0</v>
      </c>
    </row>
    <row r="296" spans="1:28" x14ac:dyDescent="0.25">
      <c r="A296" s="51" t="s">
        <v>444</v>
      </c>
      <c r="B296" s="53" t="s">
        <v>445</v>
      </c>
      <c r="C296" s="57" t="s">
        <v>48</v>
      </c>
      <c r="D296" s="57" t="s">
        <v>48</v>
      </c>
      <c r="E296" s="57">
        <v>0</v>
      </c>
      <c r="F296" s="57">
        <v>0</v>
      </c>
      <c r="G296" s="57">
        <v>0</v>
      </c>
      <c r="H296" s="57">
        <v>0</v>
      </c>
      <c r="I296" s="57">
        <v>0</v>
      </c>
      <c r="J296" s="57">
        <v>0</v>
      </c>
      <c r="K296" s="57">
        <v>0</v>
      </c>
      <c r="L296" s="57">
        <v>0</v>
      </c>
      <c r="M296" s="57">
        <v>0</v>
      </c>
      <c r="N296" s="57">
        <v>0</v>
      </c>
      <c r="O296" s="57">
        <v>0</v>
      </c>
      <c r="P296" s="57">
        <v>0</v>
      </c>
      <c r="Q296" s="57">
        <v>0</v>
      </c>
      <c r="R296" s="57">
        <v>0</v>
      </c>
      <c r="S296" s="57">
        <v>0</v>
      </c>
      <c r="T296" s="57">
        <v>0</v>
      </c>
      <c r="U296" s="57">
        <v>0</v>
      </c>
      <c r="V296" s="57">
        <v>0</v>
      </c>
      <c r="W296" s="57">
        <v>0</v>
      </c>
      <c r="X296" s="57">
        <v>0</v>
      </c>
      <c r="Y296" s="57">
        <v>0</v>
      </c>
      <c r="Z296" s="57">
        <v>0</v>
      </c>
      <c r="AA296" s="57">
        <v>0</v>
      </c>
      <c r="AB296" s="57">
        <v>0</v>
      </c>
    </row>
    <row r="297" spans="1:28" x14ac:dyDescent="0.25">
      <c r="A297" s="51" t="s">
        <v>444</v>
      </c>
      <c r="B297" s="53" t="s">
        <v>446</v>
      </c>
      <c r="C297" s="57" t="s">
        <v>48</v>
      </c>
      <c r="D297" s="57" t="s">
        <v>48</v>
      </c>
      <c r="E297" s="57">
        <v>0</v>
      </c>
      <c r="F297" s="57">
        <v>0</v>
      </c>
      <c r="G297" s="57">
        <v>0</v>
      </c>
      <c r="H297" s="57">
        <v>0</v>
      </c>
      <c r="I297" s="57">
        <v>0</v>
      </c>
      <c r="J297" s="57">
        <v>0</v>
      </c>
      <c r="K297" s="57">
        <v>0</v>
      </c>
      <c r="L297" s="57">
        <v>0</v>
      </c>
      <c r="M297" s="57">
        <v>0</v>
      </c>
      <c r="N297" s="57">
        <v>0</v>
      </c>
      <c r="O297" s="57">
        <v>0</v>
      </c>
      <c r="P297" s="57">
        <v>0</v>
      </c>
      <c r="Q297" s="57">
        <v>0</v>
      </c>
      <c r="R297" s="57">
        <v>0</v>
      </c>
      <c r="S297" s="57">
        <v>0</v>
      </c>
      <c r="T297" s="57">
        <v>0</v>
      </c>
      <c r="U297" s="57">
        <v>0</v>
      </c>
      <c r="V297" s="57">
        <v>0</v>
      </c>
      <c r="W297" s="57">
        <v>0</v>
      </c>
      <c r="X297" s="57">
        <v>0</v>
      </c>
      <c r="Y297" s="57">
        <v>0</v>
      </c>
      <c r="Z297" s="57">
        <v>0</v>
      </c>
      <c r="AA297" s="57">
        <v>0</v>
      </c>
      <c r="AB297" s="57">
        <v>0</v>
      </c>
    </row>
    <row r="298" spans="1:28" x14ac:dyDescent="0.25">
      <c r="A298" s="51" t="s">
        <v>444</v>
      </c>
      <c r="B298" s="53" t="s">
        <v>447</v>
      </c>
      <c r="C298" s="57" t="s">
        <v>48</v>
      </c>
      <c r="D298" s="57" t="s">
        <v>48</v>
      </c>
      <c r="E298" s="57">
        <v>0</v>
      </c>
      <c r="F298" s="57">
        <v>0</v>
      </c>
      <c r="G298" s="57">
        <v>0</v>
      </c>
      <c r="H298" s="57">
        <v>0</v>
      </c>
      <c r="I298" s="57">
        <v>0</v>
      </c>
      <c r="J298" s="57">
        <v>0</v>
      </c>
      <c r="K298" s="57">
        <v>0</v>
      </c>
      <c r="L298" s="57">
        <v>0</v>
      </c>
      <c r="M298" s="57">
        <v>0</v>
      </c>
      <c r="N298" s="57">
        <v>0</v>
      </c>
      <c r="O298" s="57">
        <v>0</v>
      </c>
      <c r="P298" s="57">
        <v>0</v>
      </c>
      <c r="Q298" s="57">
        <v>0</v>
      </c>
      <c r="R298" s="57">
        <v>0</v>
      </c>
      <c r="S298" s="57">
        <v>0</v>
      </c>
      <c r="T298" s="57">
        <v>0</v>
      </c>
      <c r="U298" s="57">
        <v>0</v>
      </c>
      <c r="V298" s="57">
        <v>0</v>
      </c>
      <c r="W298" s="57">
        <v>0</v>
      </c>
      <c r="X298" s="57">
        <v>0</v>
      </c>
      <c r="Y298" s="57">
        <v>0</v>
      </c>
      <c r="Z298" s="57">
        <v>0</v>
      </c>
      <c r="AA298" s="57">
        <v>0</v>
      </c>
      <c r="AB298" s="57">
        <v>0</v>
      </c>
    </row>
    <row r="299" spans="1:28" x14ac:dyDescent="0.25">
      <c r="A299" s="51" t="s">
        <v>444</v>
      </c>
      <c r="B299" s="53" t="s">
        <v>448</v>
      </c>
      <c r="C299" s="57">
        <v>121.886</v>
      </c>
      <c r="D299" s="57">
        <v>34.762</v>
      </c>
      <c r="E299" s="57">
        <v>0</v>
      </c>
      <c r="F299" s="57">
        <v>0</v>
      </c>
      <c r="G299" s="57">
        <v>0</v>
      </c>
      <c r="H299" s="57">
        <v>0</v>
      </c>
      <c r="I299" s="57">
        <v>9.4752000000000003E-2</v>
      </c>
      <c r="J299" s="57">
        <v>0</v>
      </c>
      <c r="K299" s="57">
        <v>0</v>
      </c>
      <c r="L299" s="57">
        <v>0</v>
      </c>
      <c r="M299" s="57">
        <v>2.3522080000000005</v>
      </c>
      <c r="N299" s="57">
        <v>0</v>
      </c>
      <c r="O299" s="57">
        <v>0</v>
      </c>
      <c r="P299" s="57">
        <v>0</v>
      </c>
      <c r="Q299" s="57">
        <v>0</v>
      </c>
      <c r="R299" s="57">
        <v>0</v>
      </c>
      <c r="S299" s="57">
        <v>0</v>
      </c>
      <c r="T299" s="57">
        <v>0</v>
      </c>
      <c r="U299" s="57">
        <v>0</v>
      </c>
      <c r="V299" s="57">
        <v>0</v>
      </c>
      <c r="W299" s="57">
        <v>0</v>
      </c>
      <c r="X299" s="57">
        <v>0</v>
      </c>
      <c r="Y299" s="57">
        <v>0</v>
      </c>
      <c r="Z299" s="57">
        <v>0</v>
      </c>
      <c r="AA299" s="57">
        <v>0</v>
      </c>
      <c r="AB299" s="57">
        <v>73.5261</v>
      </c>
    </row>
    <row r="300" spans="1:28" x14ac:dyDescent="0.25">
      <c r="A300" s="51" t="s">
        <v>449</v>
      </c>
      <c r="B300" s="53" t="s">
        <v>450</v>
      </c>
      <c r="C300" s="57" t="s">
        <v>48</v>
      </c>
      <c r="D300" s="57" t="s">
        <v>48</v>
      </c>
      <c r="E300" s="57">
        <v>0</v>
      </c>
      <c r="F300" s="57">
        <v>0</v>
      </c>
      <c r="G300" s="57">
        <v>0</v>
      </c>
      <c r="H300" s="57">
        <v>0</v>
      </c>
      <c r="I300" s="57">
        <v>0</v>
      </c>
      <c r="J300" s="57">
        <v>0</v>
      </c>
      <c r="K300" s="57">
        <v>0</v>
      </c>
      <c r="L300" s="57">
        <v>0</v>
      </c>
      <c r="M300" s="57">
        <v>0</v>
      </c>
      <c r="N300" s="57">
        <v>0</v>
      </c>
      <c r="O300" s="57">
        <v>0</v>
      </c>
      <c r="P300" s="57">
        <v>0</v>
      </c>
      <c r="Q300" s="57">
        <v>0</v>
      </c>
      <c r="R300" s="57">
        <v>0</v>
      </c>
      <c r="S300" s="57">
        <v>0</v>
      </c>
      <c r="T300" s="57">
        <v>0</v>
      </c>
      <c r="U300" s="57">
        <v>0</v>
      </c>
      <c r="V300" s="57">
        <v>0</v>
      </c>
      <c r="W300" s="57">
        <v>0</v>
      </c>
      <c r="X300" s="57">
        <v>0</v>
      </c>
      <c r="Y300" s="57">
        <v>0</v>
      </c>
      <c r="Z300" s="57">
        <v>0</v>
      </c>
      <c r="AA300" s="57">
        <v>0</v>
      </c>
      <c r="AB300" s="57">
        <v>0</v>
      </c>
    </row>
    <row r="301" spans="1:28" x14ac:dyDescent="0.25">
      <c r="A301" s="51" t="s">
        <v>451</v>
      </c>
      <c r="B301" s="53" t="s">
        <v>452</v>
      </c>
      <c r="C301" s="57">
        <v>146.613</v>
      </c>
      <c r="D301" s="57">
        <v>26.55</v>
      </c>
      <c r="E301" s="57">
        <v>70.131</v>
      </c>
      <c r="F301" s="57">
        <v>0</v>
      </c>
      <c r="G301" s="57">
        <v>0</v>
      </c>
      <c r="H301" s="57">
        <v>0</v>
      </c>
      <c r="I301" s="57">
        <v>0</v>
      </c>
      <c r="J301" s="57">
        <v>0</v>
      </c>
      <c r="K301" s="57">
        <v>0</v>
      </c>
      <c r="L301" s="57">
        <v>0</v>
      </c>
      <c r="M301" s="57">
        <v>2.0605199999999995</v>
      </c>
      <c r="N301" s="57">
        <v>0</v>
      </c>
      <c r="O301" s="57">
        <v>3.2411399999999997</v>
      </c>
      <c r="P301" s="57">
        <v>0</v>
      </c>
      <c r="Q301" s="57">
        <v>0</v>
      </c>
      <c r="R301" s="57">
        <v>0</v>
      </c>
      <c r="S301" s="57">
        <v>0</v>
      </c>
      <c r="T301" s="57">
        <v>0</v>
      </c>
      <c r="U301" s="57">
        <v>4.2234999999999995E-2</v>
      </c>
      <c r="V301" s="57">
        <v>0</v>
      </c>
      <c r="W301" s="57">
        <v>0</v>
      </c>
      <c r="X301" s="57">
        <v>0</v>
      </c>
      <c r="Y301" s="57">
        <v>0</v>
      </c>
      <c r="Z301" s="57">
        <v>0</v>
      </c>
      <c r="AA301" s="57">
        <v>0</v>
      </c>
      <c r="AB301" s="57">
        <v>0</v>
      </c>
    </row>
    <row r="302" spans="1:28" x14ac:dyDescent="0.25">
      <c r="A302" s="51" t="s">
        <v>451</v>
      </c>
      <c r="B302" s="53" t="s">
        <v>453</v>
      </c>
      <c r="C302" s="57" t="s">
        <v>48</v>
      </c>
      <c r="D302" s="57" t="s">
        <v>48</v>
      </c>
      <c r="E302" s="57">
        <v>0</v>
      </c>
      <c r="F302" s="57">
        <v>0</v>
      </c>
      <c r="G302" s="57">
        <v>0</v>
      </c>
      <c r="H302" s="57">
        <v>0</v>
      </c>
      <c r="I302" s="57">
        <v>0</v>
      </c>
      <c r="J302" s="57">
        <v>0</v>
      </c>
      <c r="K302" s="57">
        <v>0</v>
      </c>
      <c r="L302" s="57">
        <v>0</v>
      </c>
      <c r="M302" s="57">
        <v>0</v>
      </c>
      <c r="N302" s="57">
        <v>0</v>
      </c>
      <c r="O302" s="57">
        <v>0</v>
      </c>
      <c r="P302" s="57">
        <v>0</v>
      </c>
      <c r="Q302" s="57">
        <v>0</v>
      </c>
      <c r="R302" s="57">
        <v>0</v>
      </c>
      <c r="S302" s="57">
        <v>0</v>
      </c>
      <c r="T302" s="57">
        <v>0</v>
      </c>
      <c r="U302" s="57">
        <v>0</v>
      </c>
      <c r="V302" s="57">
        <v>0</v>
      </c>
      <c r="W302" s="57">
        <v>0</v>
      </c>
      <c r="X302" s="57">
        <v>0</v>
      </c>
      <c r="Y302" s="57">
        <v>0</v>
      </c>
      <c r="Z302" s="57">
        <v>0</v>
      </c>
      <c r="AA302" s="57">
        <v>0</v>
      </c>
      <c r="AB302" s="57">
        <v>0</v>
      </c>
    </row>
    <row r="303" spans="1:28" x14ac:dyDescent="0.25">
      <c r="A303" s="51" t="s">
        <v>454</v>
      </c>
      <c r="B303" s="53" t="s">
        <v>455</v>
      </c>
      <c r="C303" s="57" t="s">
        <v>48</v>
      </c>
      <c r="D303" s="57" t="s">
        <v>48</v>
      </c>
      <c r="E303" s="57">
        <v>0</v>
      </c>
      <c r="F303" s="57">
        <v>0</v>
      </c>
      <c r="G303" s="57">
        <v>0</v>
      </c>
      <c r="H303" s="57">
        <v>0</v>
      </c>
      <c r="I303" s="57">
        <v>0</v>
      </c>
      <c r="J303" s="57">
        <v>0</v>
      </c>
      <c r="K303" s="57">
        <v>0</v>
      </c>
      <c r="L303" s="57">
        <v>0</v>
      </c>
      <c r="M303" s="57">
        <v>0</v>
      </c>
      <c r="N303" s="57">
        <v>0</v>
      </c>
      <c r="O303" s="57">
        <v>0</v>
      </c>
      <c r="P303" s="57">
        <v>0</v>
      </c>
      <c r="Q303" s="57">
        <v>0</v>
      </c>
      <c r="R303" s="57">
        <v>0</v>
      </c>
      <c r="S303" s="57">
        <v>0</v>
      </c>
      <c r="T303" s="57">
        <v>0</v>
      </c>
      <c r="U303" s="57">
        <v>0</v>
      </c>
      <c r="V303" s="57">
        <v>0</v>
      </c>
      <c r="W303" s="57">
        <v>0</v>
      </c>
      <c r="X303" s="57">
        <v>0</v>
      </c>
      <c r="Y303" s="57">
        <v>0</v>
      </c>
      <c r="Z303" s="57">
        <v>0</v>
      </c>
      <c r="AA303" s="57">
        <v>0</v>
      </c>
      <c r="AB303" s="57">
        <v>0</v>
      </c>
    </row>
    <row r="304" spans="1:28" x14ac:dyDescent="0.25">
      <c r="A304" s="51" t="s">
        <v>454</v>
      </c>
      <c r="B304" s="53" t="s">
        <v>456</v>
      </c>
      <c r="C304" s="57">
        <v>108.2</v>
      </c>
      <c r="D304" s="57">
        <v>25.3</v>
      </c>
      <c r="E304" s="57">
        <v>0</v>
      </c>
      <c r="F304" s="57">
        <v>0</v>
      </c>
      <c r="G304" s="57">
        <v>0</v>
      </c>
      <c r="H304" s="57">
        <v>0</v>
      </c>
      <c r="I304" s="57">
        <v>5.4587000000000011E-2</v>
      </c>
      <c r="J304" s="57">
        <v>0</v>
      </c>
      <c r="K304" s="57">
        <v>0</v>
      </c>
      <c r="L304" s="57">
        <v>1.6395</v>
      </c>
      <c r="M304" s="57">
        <v>0.86709000000000014</v>
      </c>
      <c r="N304" s="57">
        <v>0</v>
      </c>
      <c r="O304" s="57">
        <v>48.699999999999989</v>
      </c>
      <c r="P304" s="57">
        <v>0</v>
      </c>
      <c r="Q304" s="57">
        <v>0</v>
      </c>
      <c r="R304" s="57">
        <v>0.238541</v>
      </c>
      <c r="S304" s="57">
        <v>0</v>
      </c>
      <c r="T304" s="57">
        <v>0</v>
      </c>
      <c r="U304" s="57">
        <v>0</v>
      </c>
      <c r="V304" s="57">
        <v>0</v>
      </c>
      <c r="W304" s="57">
        <v>0</v>
      </c>
      <c r="X304" s="57">
        <v>0</v>
      </c>
      <c r="Y304" s="57">
        <v>0</v>
      </c>
      <c r="Z304" s="57">
        <v>0.12843900000000003</v>
      </c>
      <c r="AA304" s="57">
        <v>0</v>
      </c>
      <c r="AB304" s="57">
        <v>6.0581900000000008E-2</v>
      </c>
    </row>
    <row r="305" spans="1:28" x14ac:dyDescent="0.25">
      <c r="A305" s="51" t="s">
        <v>454</v>
      </c>
      <c r="B305" s="53" t="s">
        <v>457</v>
      </c>
      <c r="C305" s="57" t="s">
        <v>48</v>
      </c>
      <c r="D305" s="57" t="s">
        <v>48</v>
      </c>
      <c r="E305" s="57">
        <v>0</v>
      </c>
      <c r="F305" s="57">
        <v>0</v>
      </c>
      <c r="G305" s="57">
        <v>0</v>
      </c>
      <c r="H305" s="57">
        <v>0</v>
      </c>
      <c r="I305" s="57">
        <v>0</v>
      </c>
      <c r="J305" s="57">
        <v>0</v>
      </c>
      <c r="K305" s="57">
        <v>0</v>
      </c>
      <c r="L305" s="57">
        <v>0</v>
      </c>
      <c r="M305" s="57">
        <v>0</v>
      </c>
      <c r="N305" s="57">
        <v>0</v>
      </c>
      <c r="O305" s="57">
        <v>0</v>
      </c>
      <c r="P305" s="57">
        <v>0</v>
      </c>
      <c r="Q305" s="57">
        <v>0</v>
      </c>
      <c r="R305" s="57">
        <v>0</v>
      </c>
      <c r="S305" s="57">
        <v>0</v>
      </c>
      <c r="T305" s="57">
        <v>0</v>
      </c>
      <c r="U305" s="57">
        <v>0</v>
      </c>
      <c r="V305" s="57">
        <v>0</v>
      </c>
      <c r="W305" s="57">
        <v>0</v>
      </c>
      <c r="X305" s="57">
        <v>0</v>
      </c>
      <c r="Y305" s="57">
        <v>0</v>
      </c>
      <c r="Z305" s="57">
        <v>0</v>
      </c>
      <c r="AA305" s="57">
        <v>0</v>
      </c>
      <c r="AB305" s="57">
        <v>0</v>
      </c>
    </row>
    <row r="306" spans="1:28" x14ac:dyDescent="0.25">
      <c r="A306" s="51" t="s">
        <v>454</v>
      </c>
      <c r="B306" s="53" t="s">
        <v>458</v>
      </c>
      <c r="C306" s="57">
        <v>774.7</v>
      </c>
      <c r="D306" s="57">
        <v>199.1</v>
      </c>
      <c r="E306" s="57">
        <v>240.39999999999998</v>
      </c>
      <c r="F306" s="57">
        <v>0</v>
      </c>
      <c r="G306" s="57">
        <v>8.1024999999999991</v>
      </c>
      <c r="H306" s="57">
        <v>0</v>
      </c>
      <c r="I306" s="57">
        <v>3.3519800000000011</v>
      </c>
      <c r="J306" s="57">
        <v>0</v>
      </c>
      <c r="K306" s="57">
        <v>10.808400000000002</v>
      </c>
      <c r="L306" s="57">
        <v>17.488500000000002</v>
      </c>
      <c r="M306" s="57">
        <v>25.345300000000002</v>
      </c>
      <c r="N306" s="57">
        <v>0</v>
      </c>
      <c r="O306" s="57">
        <v>114.518</v>
      </c>
      <c r="P306" s="57">
        <v>0</v>
      </c>
      <c r="Q306" s="57">
        <v>0</v>
      </c>
      <c r="R306" s="57">
        <v>4.5726900000000001E-2</v>
      </c>
      <c r="S306" s="57">
        <v>43.184399999999997</v>
      </c>
      <c r="T306" s="57">
        <v>0</v>
      </c>
      <c r="U306" s="57">
        <v>0</v>
      </c>
      <c r="V306" s="57">
        <v>0</v>
      </c>
      <c r="W306" s="57">
        <v>0</v>
      </c>
      <c r="X306" s="57">
        <v>0</v>
      </c>
      <c r="Y306" s="57">
        <v>0</v>
      </c>
      <c r="Z306" s="57">
        <v>42.5</v>
      </c>
      <c r="AA306" s="57">
        <v>0</v>
      </c>
      <c r="AB306" s="57">
        <v>17.769299999999998</v>
      </c>
    </row>
    <row r="307" spans="1:28" x14ac:dyDescent="0.25">
      <c r="A307" s="51" t="s">
        <v>454</v>
      </c>
      <c r="B307" s="53" t="s">
        <v>459</v>
      </c>
      <c r="C307" s="57" t="s">
        <v>48</v>
      </c>
      <c r="D307" s="57" t="s">
        <v>48</v>
      </c>
      <c r="E307" s="57">
        <v>0</v>
      </c>
      <c r="F307" s="57">
        <v>0</v>
      </c>
      <c r="G307" s="57">
        <v>0</v>
      </c>
      <c r="H307" s="57">
        <v>0</v>
      </c>
      <c r="I307" s="57">
        <v>0</v>
      </c>
      <c r="J307" s="57">
        <v>0</v>
      </c>
      <c r="K307" s="57">
        <v>0</v>
      </c>
      <c r="L307" s="57">
        <v>0</v>
      </c>
      <c r="M307" s="57">
        <v>0</v>
      </c>
      <c r="N307" s="57">
        <v>0</v>
      </c>
      <c r="O307" s="57">
        <v>0</v>
      </c>
      <c r="P307" s="57">
        <v>0</v>
      </c>
      <c r="Q307" s="57">
        <v>0</v>
      </c>
      <c r="R307" s="57">
        <v>0</v>
      </c>
      <c r="S307" s="57">
        <v>0</v>
      </c>
      <c r="T307" s="57">
        <v>0</v>
      </c>
      <c r="U307" s="57">
        <v>0</v>
      </c>
      <c r="V307" s="57">
        <v>0</v>
      </c>
      <c r="W307" s="57">
        <v>0</v>
      </c>
      <c r="X307" s="57">
        <v>0</v>
      </c>
      <c r="Y307" s="57">
        <v>0</v>
      </c>
      <c r="Z307" s="57">
        <v>0</v>
      </c>
      <c r="AA307" s="57">
        <v>0</v>
      </c>
      <c r="AB307" s="57">
        <v>0</v>
      </c>
    </row>
    <row r="308" spans="1:28" x14ac:dyDescent="0.25">
      <c r="A308" s="51" t="s">
        <v>454</v>
      </c>
      <c r="B308" s="53" t="s">
        <v>460</v>
      </c>
      <c r="C308" s="57" t="s">
        <v>48</v>
      </c>
      <c r="D308" s="57" t="s">
        <v>48</v>
      </c>
      <c r="E308" s="57">
        <v>0</v>
      </c>
      <c r="F308" s="57">
        <v>0</v>
      </c>
      <c r="G308" s="57">
        <v>0</v>
      </c>
      <c r="H308" s="57">
        <v>0</v>
      </c>
      <c r="I308" s="57">
        <v>0</v>
      </c>
      <c r="J308" s="57">
        <v>0</v>
      </c>
      <c r="K308" s="57">
        <v>0</v>
      </c>
      <c r="L308" s="57">
        <v>0</v>
      </c>
      <c r="M308" s="57">
        <v>0</v>
      </c>
      <c r="N308" s="57">
        <v>0</v>
      </c>
      <c r="O308" s="57">
        <v>0</v>
      </c>
      <c r="P308" s="57">
        <v>0</v>
      </c>
      <c r="Q308" s="57">
        <v>0</v>
      </c>
      <c r="R308" s="57">
        <v>0</v>
      </c>
      <c r="S308" s="57">
        <v>0</v>
      </c>
      <c r="T308" s="57">
        <v>0</v>
      </c>
      <c r="U308" s="57">
        <v>0</v>
      </c>
      <c r="V308" s="57">
        <v>0</v>
      </c>
      <c r="W308" s="57">
        <v>0</v>
      </c>
      <c r="X308" s="57">
        <v>0</v>
      </c>
      <c r="Y308" s="57">
        <v>0</v>
      </c>
      <c r="Z308" s="57">
        <v>0</v>
      </c>
      <c r="AA308" s="57">
        <v>0</v>
      </c>
      <c r="AB308" s="57">
        <v>0</v>
      </c>
    </row>
    <row r="309" spans="1:28" x14ac:dyDescent="0.25">
      <c r="A309" s="51" t="s">
        <v>461</v>
      </c>
      <c r="B309" s="53" t="s">
        <v>462</v>
      </c>
      <c r="C309" s="57" t="s">
        <v>48</v>
      </c>
      <c r="D309" s="57" t="s">
        <v>48</v>
      </c>
      <c r="E309" s="57">
        <v>0</v>
      </c>
      <c r="F309" s="57">
        <v>0</v>
      </c>
      <c r="G309" s="57">
        <v>0</v>
      </c>
      <c r="H309" s="57">
        <v>0</v>
      </c>
      <c r="I309" s="57">
        <v>0</v>
      </c>
      <c r="J309" s="57">
        <v>0</v>
      </c>
      <c r="K309" s="57">
        <v>0</v>
      </c>
      <c r="L309" s="57">
        <v>0</v>
      </c>
      <c r="M309" s="57">
        <v>0</v>
      </c>
      <c r="N309" s="57">
        <v>0</v>
      </c>
      <c r="O309" s="57">
        <v>0</v>
      </c>
      <c r="P309" s="57">
        <v>0</v>
      </c>
      <c r="Q309" s="57">
        <v>0</v>
      </c>
      <c r="R309" s="57">
        <v>0</v>
      </c>
      <c r="S309" s="57">
        <v>0</v>
      </c>
      <c r="T309" s="57">
        <v>0</v>
      </c>
      <c r="U309" s="57">
        <v>0</v>
      </c>
      <c r="V309" s="57">
        <v>0</v>
      </c>
      <c r="W309" s="57">
        <v>0</v>
      </c>
      <c r="X309" s="57">
        <v>0</v>
      </c>
      <c r="Y309" s="57">
        <v>0</v>
      </c>
      <c r="Z309" s="57">
        <v>0</v>
      </c>
      <c r="AA309" s="57">
        <v>0</v>
      </c>
      <c r="AB309" s="57">
        <v>0</v>
      </c>
    </row>
    <row r="310" spans="1:28" x14ac:dyDescent="0.25">
      <c r="A310" s="51" t="s">
        <v>461</v>
      </c>
      <c r="B310" s="53" t="s">
        <v>463</v>
      </c>
      <c r="C310" s="57" t="s">
        <v>48</v>
      </c>
      <c r="D310" s="57" t="s">
        <v>48</v>
      </c>
      <c r="E310" s="57">
        <v>0</v>
      </c>
      <c r="F310" s="57">
        <v>0</v>
      </c>
      <c r="G310" s="57">
        <v>0</v>
      </c>
      <c r="H310" s="57">
        <v>0</v>
      </c>
      <c r="I310" s="57">
        <v>0</v>
      </c>
      <c r="J310" s="57">
        <v>0</v>
      </c>
      <c r="K310" s="57">
        <v>0</v>
      </c>
      <c r="L310" s="57">
        <v>0</v>
      </c>
      <c r="M310" s="57">
        <v>0</v>
      </c>
      <c r="N310" s="57">
        <v>0</v>
      </c>
      <c r="O310" s="57">
        <v>0</v>
      </c>
      <c r="P310" s="57">
        <v>0</v>
      </c>
      <c r="Q310" s="57">
        <v>0</v>
      </c>
      <c r="R310" s="57">
        <v>0</v>
      </c>
      <c r="S310" s="57">
        <v>0</v>
      </c>
      <c r="T310" s="57">
        <v>0</v>
      </c>
      <c r="U310" s="57">
        <v>0</v>
      </c>
      <c r="V310" s="57">
        <v>0</v>
      </c>
      <c r="W310" s="57">
        <v>0</v>
      </c>
      <c r="X310" s="57">
        <v>0</v>
      </c>
      <c r="Y310" s="57">
        <v>0</v>
      </c>
      <c r="Z310" s="57">
        <v>0</v>
      </c>
      <c r="AA310" s="57">
        <v>0</v>
      </c>
      <c r="AB310" s="57">
        <v>0</v>
      </c>
    </row>
    <row r="311" spans="1:28" x14ac:dyDescent="0.25">
      <c r="A311" s="51" t="s">
        <v>461</v>
      </c>
      <c r="B311" s="53" t="s">
        <v>464</v>
      </c>
      <c r="C311" s="57" t="s">
        <v>48</v>
      </c>
      <c r="D311" s="57" t="s">
        <v>48</v>
      </c>
      <c r="E311" s="57">
        <v>0</v>
      </c>
      <c r="F311" s="57">
        <v>0</v>
      </c>
      <c r="G311" s="57">
        <v>0</v>
      </c>
      <c r="H311" s="57">
        <v>0</v>
      </c>
      <c r="I311" s="57">
        <v>0</v>
      </c>
      <c r="J311" s="57">
        <v>0</v>
      </c>
      <c r="K311" s="57">
        <v>0</v>
      </c>
      <c r="L311" s="57">
        <v>0</v>
      </c>
      <c r="M311" s="57">
        <v>0</v>
      </c>
      <c r="N311" s="57">
        <v>0</v>
      </c>
      <c r="O311" s="57">
        <v>0</v>
      </c>
      <c r="P311" s="57">
        <v>0</v>
      </c>
      <c r="Q311" s="57">
        <v>0</v>
      </c>
      <c r="R311" s="57">
        <v>0</v>
      </c>
      <c r="S311" s="57">
        <v>0</v>
      </c>
      <c r="T311" s="57">
        <v>0</v>
      </c>
      <c r="U311" s="57">
        <v>0</v>
      </c>
      <c r="V311" s="57">
        <v>0</v>
      </c>
      <c r="W311" s="57">
        <v>0</v>
      </c>
      <c r="X311" s="57">
        <v>0</v>
      </c>
      <c r="Y311" s="57">
        <v>0</v>
      </c>
      <c r="Z311" s="57">
        <v>0</v>
      </c>
      <c r="AA311" s="57">
        <v>0</v>
      </c>
      <c r="AB311" s="57">
        <v>0</v>
      </c>
    </row>
    <row r="312" spans="1:28" x14ac:dyDescent="0.25">
      <c r="A312" s="51" t="s">
        <v>465</v>
      </c>
      <c r="B312" s="53" t="s">
        <v>466</v>
      </c>
      <c r="C312" s="57">
        <v>55.27</v>
      </c>
      <c r="D312" s="57">
        <v>7.44</v>
      </c>
      <c r="E312" s="57">
        <v>9.4235000000000007</v>
      </c>
      <c r="F312" s="57">
        <v>0</v>
      </c>
      <c r="G312" s="57">
        <v>0</v>
      </c>
      <c r="H312" s="57">
        <v>0</v>
      </c>
      <c r="I312" s="57">
        <v>0</v>
      </c>
      <c r="J312" s="57">
        <v>0</v>
      </c>
      <c r="K312" s="57">
        <v>0</v>
      </c>
      <c r="L312" s="57">
        <v>0.57134000000000018</v>
      </c>
      <c r="M312" s="57">
        <v>0.5563499999999999</v>
      </c>
      <c r="N312" s="57">
        <v>0</v>
      </c>
      <c r="O312" s="57">
        <v>3.2202999999999999</v>
      </c>
      <c r="P312" s="57">
        <v>0</v>
      </c>
      <c r="Q312" s="57">
        <v>0</v>
      </c>
      <c r="R312" s="57">
        <v>0</v>
      </c>
      <c r="S312" s="57">
        <v>0</v>
      </c>
      <c r="T312" s="57">
        <v>0</v>
      </c>
      <c r="U312" s="57">
        <v>0</v>
      </c>
      <c r="V312" s="57">
        <v>0</v>
      </c>
      <c r="W312" s="57">
        <v>0</v>
      </c>
      <c r="X312" s="57">
        <v>0</v>
      </c>
      <c r="Y312" s="57">
        <v>0</v>
      </c>
      <c r="Z312" s="57">
        <v>0</v>
      </c>
      <c r="AA312" s="57">
        <v>6.2848000000000006</v>
      </c>
      <c r="AB312" s="57">
        <v>0</v>
      </c>
    </row>
    <row r="313" spans="1:28" x14ac:dyDescent="0.25">
      <c r="A313" s="51" t="s">
        <v>467</v>
      </c>
      <c r="B313" s="53" t="s">
        <v>468</v>
      </c>
      <c r="C313" s="57" t="s">
        <v>48</v>
      </c>
      <c r="D313" s="57" t="s">
        <v>48</v>
      </c>
      <c r="E313" s="57">
        <v>0</v>
      </c>
      <c r="F313" s="57">
        <v>0</v>
      </c>
      <c r="G313" s="57">
        <v>0</v>
      </c>
      <c r="H313" s="57">
        <v>0</v>
      </c>
      <c r="I313" s="57">
        <v>0</v>
      </c>
      <c r="J313" s="57">
        <v>0</v>
      </c>
      <c r="K313" s="57">
        <v>0</v>
      </c>
      <c r="L313" s="57">
        <v>0</v>
      </c>
      <c r="M313" s="57">
        <v>0</v>
      </c>
      <c r="N313" s="57">
        <v>0</v>
      </c>
      <c r="O313" s="57">
        <v>0</v>
      </c>
      <c r="P313" s="57">
        <v>0</v>
      </c>
      <c r="Q313" s="57">
        <v>0</v>
      </c>
      <c r="R313" s="57">
        <v>0</v>
      </c>
      <c r="S313" s="57">
        <v>0</v>
      </c>
      <c r="T313" s="57">
        <v>0</v>
      </c>
      <c r="U313" s="57">
        <v>0</v>
      </c>
      <c r="V313" s="57">
        <v>0</v>
      </c>
      <c r="W313" s="57">
        <v>0</v>
      </c>
      <c r="X313" s="57">
        <v>0</v>
      </c>
      <c r="Y313" s="57">
        <v>0</v>
      </c>
      <c r="Z313" s="57">
        <v>0</v>
      </c>
      <c r="AA313" s="57">
        <v>0</v>
      </c>
      <c r="AB313" s="57">
        <v>0</v>
      </c>
    </row>
    <row r="314" spans="1:28" x14ac:dyDescent="0.25">
      <c r="A314" s="51" t="s">
        <v>467</v>
      </c>
      <c r="B314" s="53" t="s">
        <v>469</v>
      </c>
      <c r="C314" s="57" t="s">
        <v>48</v>
      </c>
      <c r="D314" s="57" t="s">
        <v>48</v>
      </c>
      <c r="E314" s="57">
        <v>0</v>
      </c>
      <c r="F314" s="57">
        <v>0</v>
      </c>
      <c r="G314" s="57">
        <v>0</v>
      </c>
      <c r="H314" s="57">
        <v>0</v>
      </c>
      <c r="I314" s="57">
        <v>0</v>
      </c>
      <c r="J314" s="57">
        <v>0</v>
      </c>
      <c r="K314" s="57">
        <v>0</v>
      </c>
      <c r="L314" s="57">
        <v>0</v>
      </c>
      <c r="M314" s="57">
        <v>0</v>
      </c>
      <c r="N314" s="57">
        <v>0</v>
      </c>
      <c r="O314" s="57">
        <v>0</v>
      </c>
      <c r="P314" s="57">
        <v>0</v>
      </c>
      <c r="Q314" s="57">
        <v>0</v>
      </c>
      <c r="R314" s="57">
        <v>0</v>
      </c>
      <c r="S314" s="57">
        <v>0</v>
      </c>
      <c r="T314" s="57">
        <v>0</v>
      </c>
      <c r="U314" s="57">
        <v>0</v>
      </c>
      <c r="V314" s="57">
        <v>0</v>
      </c>
      <c r="W314" s="57">
        <v>0</v>
      </c>
      <c r="X314" s="57">
        <v>0</v>
      </c>
      <c r="Y314" s="57">
        <v>0</v>
      </c>
      <c r="Z314" s="57">
        <v>0</v>
      </c>
      <c r="AA314" s="57">
        <v>0</v>
      </c>
      <c r="AB314" s="57">
        <v>0</v>
      </c>
    </row>
    <row r="315" spans="1:28" x14ac:dyDescent="0.25">
      <c r="A315" s="51" t="s">
        <v>632</v>
      </c>
      <c r="B315" s="53" t="s">
        <v>32</v>
      </c>
      <c r="C315" s="57" t="s">
        <v>48</v>
      </c>
      <c r="D315" s="57" t="s">
        <v>48</v>
      </c>
      <c r="E315" s="57">
        <v>0</v>
      </c>
      <c r="F315" s="57">
        <v>0</v>
      </c>
      <c r="G315" s="57">
        <v>0</v>
      </c>
      <c r="H315" s="57">
        <v>0</v>
      </c>
      <c r="I315" s="57">
        <v>0</v>
      </c>
      <c r="J315" s="57">
        <v>0</v>
      </c>
      <c r="K315" s="57">
        <v>0</v>
      </c>
      <c r="L315" s="57">
        <v>0</v>
      </c>
      <c r="M315" s="57">
        <v>0</v>
      </c>
      <c r="N315" s="57">
        <v>0</v>
      </c>
      <c r="O315" s="57">
        <v>0</v>
      </c>
      <c r="P315" s="57">
        <v>0</v>
      </c>
      <c r="Q315" s="57">
        <v>0</v>
      </c>
      <c r="R315" s="57">
        <v>0</v>
      </c>
      <c r="S315" s="57">
        <v>0</v>
      </c>
      <c r="T315" s="57">
        <v>0</v>
      </c>
      <c r="U315" s="57">
        <v>0</v>
      </c>
      <c r="V315" s="57">
        <v>0</v>
      </c>
      <c r="W315" s="57">
        <v>0</v>
      </c>
      <c r="X315" s="57">
        <v>0</v>
      </c>
      <c r="Y315" s="57">
        <v>0</v>
      </c>
      <c r="Z315" s="57">
        <v>0</v>
      </c>
      <c r="AA315" s="57">
        <v>0</v>
      </c>
      <c r="AB315" s="57">
        <v>0</v>
      </c>
    </row>
    <row r="316" spans="1:28" x14ac:dyDescent="0.25">
      <c r="A316" s="51" t="s">
        <v>470</v>
      </c>
      <c r="B316" s="53" t="s">
        <v>471</v>
      </c>
      <c r="C316" s="57" t="s">
        <v>48</v>
      </c>
      <c r="D316" s="57" t="s">
        <v>48</v>
      </c>
      <c r="E316" s="57">
        <v>0</v>
      </c>
      <c r="F316" s="57">
        <v>0</v>
      </c>
      <c r="G316" s="57">
        <v>0</v>
      </c>
      <c r="H316" s="57">
        <v>0</v>
      </c>
      <c r="I316" s="57">
        <v>0</v>
      </c>
      <c r="J316" s="57">
        <v>0</v>
      </c>
      <c r="K316" s="57">
        <v>0</v>
      </c>
      <c r="L316" s="57">
        <v>0</v>
      </c>
      <c r="M316" s="57">
        <v>0</v>
      </c>
      <c r="N316" s="57">
        <v>0</v>
      </c>
      <c r="O316" s="57">
        <v>0</v>
      </c>
      <c r="P316" s="57">
        <v>0</v>
      </c>
      <c r="Q316" s="57">
        <v>0</v>
      </c>
      <c r="R316" s="57">
        <v>0</v>
      </c>
      <c r="S316" s="57">
        <v>0</v>
      </c>
      <c r="T316" s="57">
        <v>0</v>
      </c>
      <c r="U316" s="57">
        <v>0</v>
      </c>
      <c r="V316" s="57">
        <v>0</v>
      </c>
      <c r="W316" s="57">
        <v>0</v>
      </c>
      <c r="X316" s="57">
        <v>0</v>
      </c>
      <c r="Y316" s="57">
        <v>0</v>
      </c>
      <c r="Z316" s="57">
        <v>0</v>
      </c>
      <c r="AA316" s="57">
        <v>0</v>
      </c>
      <c r="AB316" s="57">
        <v>0</v>
      </c>
    </row>
    <row r="317" spans="1:28" x14ac:dyDescent="0.25">
      <c r="A317" s="51" t="s">
        <v>472</v>
      </c>
      <c r="B317" s="53" t="s">
        <v>473</v>
      </c>
      <c r="C317" s="57">
        <v>83.1</v>
      </c>
      <c r="D317" s="57">
        <v>9.4</v>
      </c>
      <c r="E317" s="57">
        <v>0</v>
      </c>
      <c r="F317" s="57">
        <v>0</v>
      </c>
      <c r="G317" s="57">
        <v>0.45534999999999992</v>
      </c>
      <c r="H317" s="57">
        <v>0</v>
      </c>
      <c r="I317" s="57">
        <v>0</v>
      </c>
      <c r="J317" s="57">
        <v>0</v>
      </c>
      <c r="K317" s="57">
        <v>0</v>
      </c>
      <c r="L317" s="57">
        <v>19.579899999999995</v>
      </c>
      <c r="M317" s="57">
        <v>3.4151000000000001E-2</v>
      </c>
      <c r="N317" s="57">
        <v>0</v>
      </c>
      <c r="O317" s="57">
        <v>0</v>
      </c>
      <c r="P317" s="57">
        <v>0</v>
      </c>
      <c r="Q317" s="57">
        <v>0.45534999999999992</v>
      </c>
      <c r="R317" s="57">
        <v>2.3222699999999996</v>
      </c>
      <c r="S317" s="57">
        <v>0</v>
      </c>
      <c r="T317" s="57">
        <v>0</v>
      </c>
      <c r="U317" s="57">
        <v>0</v>
      </c>
      <c r="V317" s="57">
        <v>0</v>
      </c>
      <c r="W317" s="57">
        <v>0</v>
      </c>
      <c r="X317" s="57">
        <v>0</v>
      </c>
      <c r="Y317" s="57">
        <v>0</v>
      </c>
      <c r="Z317" s="57">
        <v>0</v>
      </c>
      <c r="AA317" s="57">
        <v>0</v>
      </c>
      <c r="AB317" s="57">
        <v>0</v>
      </c>
    </row>
    <row r="318" spans="1:28" x14ac:dyDescent="0.25">
      <c r="A318" s="51" t="s">
        <v>474</v>
      </c>
      <c r="B318" s="53" t="s">
        <v>475</v>
      </c>
      <c r="C318" s="57" t="s">
        <v>48</v>
      </c>
      <c r="D318" s="57" t="s">
        <v>48</v>
      </c>
      <c r="E318" s="57">
        <v>0</v>
      </c>
      <c r="F318" s="57">
        <v>0</v>
      </c>
      <c r="G318" s="57">
        <v>0</v>
      </c>
      <c r="H318" s="57">
        <v>0</v>
      </c>
      <c r="I318" s="57">
        <v>0</v>
      </c>
      <c r="J318" s="57">
        <v>0</v>
      </c>
      <c r="K318" s="57">
        <v>0</v>
      </c>
      <c r="L318" s="57">
        <v>0</v>
      </c>
      <c r="M318" s="57">
        <v>0</v>
      </c>
      <c r="N318" s="57">
        <v>0</v>
      </c>
      <c r="O318" s="57">
        <v>0</v>
      </c>
      <c r="P318" s="57">
        <v>0</v>
      </c>
      <c r="Q318" s="57">
        <v>0</v>
      </c>
      <c r="R318" s="57">
        <v>0</v>
      </c>
      <c r="S318" s="57">
        <v>0</v>
      </c>
      <c r="T318" s="57">
        <v>0</v>
      </c>
      <c r="U318" s="57">
        <v>0</v>
      </c>
      <c r="V318" s="57">
        <v>0</v>
      </c>
      <c r="W318" s="57">
        <v>0</v>
      </c>
      <c r="X318" s="57">
        <v>0</v>
      </c>
      <c r="Y318" s="57">
        <v>0</v>
      </c>
      <c r="Z318" s="57">
        <v>0</v>
      </c>
      <c r="AA318" s="57">
        <v>0</v>
      </c>
      <c r="AB318" s="57">
        <v>0</v>
      </c>
    </row>
    <row r="319" spans="1:28" x14ac:dyDescent="0.25">
      <c r="A319" s="51" t="s">
        <v>476</v>
      </c>
      <c r="B319" s="53" t="s">
        <v>477</v>
      </c>
      <c r="C319" s="57">
        <v>101.6</v>
      </c>
      <c r="D319" s="57">
        <v>21</v>
      </c>
      <c r="E319" s="57">
        <v>0</v>
      </c>
      <c r="F319" s="57">
        <v>0</v>
      </c>
      <c r="G319" s="57">
        <v>0</v>
      </c>
      <c r="H319" s="57">
        <v>0</v>
      </c>
      <c r="I319" s="57">
        <v>0</v>
      </c>
      <c r="J319" s="57">
        <v>0</v>
      </c>
      <c r="K319" s="57">
        <v>0</v>
      </c>
      <c r="L319" s="57">
        <v>51.076900000000009</v>
      </c>
      <c r="M319" s="57">
        <v>1.4003299999999999</v>
      </c>
      <c r="N319" s="57">
        <v>0</v>
      </c>
      <c r="O319" s="57">
        <v>0</v>
      </c>
      <c r="P319" s="57">
        <v>0</v>
      </c>
      <c r="Q319" s="57">
        <v>0</v>
      </c>
      <c r="R319" s="57">
        <v>0</v>
      </c>
      <c r="S319" s="57">
        <v>0</v>
      </c>
      <c r="T319" s="57">
        <v>0</v>
      </c>
      <c r="U319" s="57">
        <v>0</v>
      </c>
      <c r="V319" s="57">
        <v>0</v>
      </c>
      <c r="W319" s="57">
        <v>0</v>
      </c>
      <c r="X319" s="57">
        <v>0</v>
      </c>
      <c r="Y319" s="57">
        <v>0</v>
      </c>
      <c r="Z319" s="57">
        <v>0</v>
      </c>
      <c r="AA319" s="57">
        <v>0</v>
      </c>
      <c r="AB319" s="57">
        <v>0</v>
      </c>
    </row>
    <row r="320" spans="1:28" x14ac:dyDescent="0.25">
      <c r="A320" s="51" t="s">
        <v>633</v>
      </c>
      <c r="B320" s="53" t="s">
        <v>32</v>
      </c>
      <c r="C320" s="57" t="s">
        <v>48</v>
      </c>
      <c r="D320" s="57" t="s">
        <v>48</v>
      </c>
      <c r="E320" s="57">
        <v>0</v>
      </c>
      <c r="F320" s="57">
        <v>0</v>
      </c>
      <c r="G320" s="57">
        <v>0</v>
      </c>
      <c r="H320" s="57">
        <v>0</v>
      </c>
      <c r="I320" s="57">
        <v>0</v>
      </c>
      <c r="J320" s="57">
        <v>0</v>
      </c>
      <c r="K320" s="57">
        <v>0</v>
      </c>
      <c r="L320" s="57">
        <v>0</v>
      </c>
      <c r="M320" s="57">
        <v>0</v>
      </c>
      <c r="N320" s="57">
        <v>0</v>
      </c>
      <c r="O320" s="57">
        <v>0</v>
      </c>
      <c r="P320" s="57">
        <v>0</v>
      </c>
      <c r="Q320" s="57">
        <v>0</v>
      </c>
      <c r="R320" s="57">
        <v>0</v>
      </c>
      <c r="S320" s="57">
        <v>0</v>
      </c>
      <c r="T320" s="57">
        <v>0</v>
      </c>
      <c r="U320" s="57">
        <v>0</v>
      </c>
      <c r="V320" s="57">
        <v>0</v>
      </c>
      <c r="W320" s="57">
        <v>0</v>
      </c>
      <c r="X320" s="57">
        <v>0</v>
      </c>
      <c r="Y320" s="57">
        <v>0</v>
      </c>
      <c r="Z320" s="57">
        <v>0</v>
      </c>
      <c r="AA320" s="57">
        <v>0</v>
      </c>
      <c r="AB320" s="57">
        <v>0</v>
      </c>
    </row>
    <row r="321" spans="1:28" x14ac:dyDescent="0.25">
      <c r="A321" s="51" t="s">
        <v>478</v>
      </c>
      <c r="B321" s="53" t="s">
        <v>479</v>
      </c>
      <c r="C321" s="57" t="s">
        <v>48</v>
      </c>
      <c r="D321" s="57" t="s">
        <v>48</v>
      </c>
      <c r="E321" s="57">
        <v>0</v>
      </c>
      <c r="F321" s="57">
        <v>0</v>
      </c>
      <c r="G321" s="57">
        <v>0</v>
      </c>
      <c r="H321" s="57">
        <v>0</v>
      </c>
      <c r="I321" s="57">
        <v>0</v>
      </c>
      <c r="J321" s="57">
        <v>0</v>
      </c>
      <c r="K321" s="57">
        <v>0</v>
      </c>
      <c r="L321" s="57">
        <v>0</v>
      </c>
      <c r="M321" s="57">
        <v>0</v>
      </c>
      <c r="N321" s="57">
        <v>0</v>
      </c>
      <c r="O321" s="57">
        <v>0</v>
      </c>
      <c r="P321" s="57">
        <v>0</v>
      </c>
      <c r="Q321" s="57">
        <v>0</v>
      </c>
      <c r="R321" s="57">
        <v>0</v>
      </c>
      <c r="S321" s="57">
        <v>0</v>
      </c>
      <c r="T321" s="57">
        <v>0</v>
      </c>
      <c r="U321" s="57">
        <v>0</v>
      </c>
      <c r="V321" s="57">
        <v>0</v>
      </c>
      <c r="W321" s="57">
        <v>0</v>
      </c>
      <c r="X321" s="57">
        <v>0</v>
      </c>
      <c r="Y321" s="57">
        <v>0</v>
      </c>
      <c r="Z321" s="57">
        <v>0</v>
      </c>
      <c r="AA321" s="57">
        <v>0</v>
      </c>
      <c r="AB321" s="57">
        <v>0</v>
      </c>
    </row>
    <row r="322" spans="1:28" x14ac:dyDescent="0.25">
      <c r="A322" s="51" t="s">
        <v>478</v>
      </c>
      <c r="B322" s="53" t="s">
        <v>480</v>
      </c>
      <c r="C322" s="57" t="s">
        <v>48</v>
      </c>
      <c r="D322" s="57" t="s">
        <v>48</v>
      </c>
      <c r="E322" s="57">
        <v>0</v>
      </c>
      <c r="F322" s="57">
        <v>0</v>
      </c>
      <c r="G322" s="57">
        <v>0</v>
      </c>
      <c r="H322" s="57">
        <v>0</v>
      </c>
      <c r="I322" s="57">
        <v>0</v>
      </c>
      <c r="J322" s="57">
        <v>0</v>
      </c>
      <c r="K322" s="57">
        <v>0</v>
      </c>
      <c r="L322" s="57">
        <v>0</v>
      </c>
      <c r="M322" s="57">
        <v>0</v>
      </c>
      <c r="N322" s="57">
        <v>0</v>
      </c>
      <c r="O322" s="57">
        <v>0</v>
      </c>
      <c r="P322" s="57">
        <v>0</v>
      </c>
      <c r="Q322" s="57">
        <v>0</v>
      </c>
      <c r="R322" s="57">
        <v>0</v>
      </c>
      <c r="S322" s="57">
        <v>0</v>
      </c>
      <c r="T322" s="57">
        <v>0</v>
      </c>
      <c r="U322" s="57">
        <v>0</v>
      </c>
      <c r="V322" s="57">
        <v>0</v>
      </c>
      <c r="W322" s="57">
        <v>0</v>
      </c>
      <c r="X322" s="57">
        <v>0</v>
      </c>
      <c r="Y322" s="57">
        <v>0</v>
      </c>
      <c r="Z322" s="57">
        <v>0</v>
      </c>
      <c r="AA322" s="57">
        <v>0</v>
      </c>
      <c r="AB322" s="57">
        <v>0</v>
      </c>
    </row>
    <row r="323" spans="1:28" x14ac:dyDescent="0.25">
      <c r="A323" s="51" t="s">
        <v>478</v>
      </c>
      <c r="B323" s="53" t="s">
        <v>481</v>
      </c>
      <c r="C323" s="57">
        <v>164.44300000000001</v>
      </c>
      <c r="D323" s="57">
        <v>59.01</v>
      </c>
      <c r="E323" s="57">
        <v>173.685</v>
      </c>
      <c r="F323" s="57">
        <v>0</v>
      </c>
      <c r="G323" s="57">
        <v>0</v>
      </c>
      <c r="H323" s="57">
        <v>0</v>
      </c>
      <c r="I323" s="57">
        <v>0</v>
      </c>
      <c r="J323" s="57">
        <v>0</v>
      </c>
      <c r="K323" s="57">
        <v>0</v>
      </c>
      <c r="L323" s="57">
        <v>0</v>
      </c>
      <c r="M323" s="57">
        <v>7.5018199999999995</v>
      </c>
      <c r="N323" s="57">
        <v>0</v>
      </c>
      <c r="O323" s="57">
        <v>7.0071500000000002</v>
      </c>
      <c r="P323" s="57">
        <v>0</v>
      </c>
      <c r="Q323" s="57">
        <v>0</v>
      </c>
      <c r="R323" s="57">
        <v>0</v>
      </c>
      <c r="S323" s="57">
        <v>0</v>
      </c>
      <c r="T323" s="57">
        <v>0</v>
      </c>
      <c r="U323" s="57">
        <v>0</v>
      </c>
      <c r="V323" s="57">
        <v>0</v>
      </c>
      <c r="W323" s="57">
        <v>0</v>
      </c>
      <c r="X323" s="57">
        <v>0</v>
      </c>
      <c r="Y323" s="57">
        <v>0</v>
      </c>
      <c r="Z323" s="57">
        <v>0</v>
      </c>
      <c r="AA323" s="57">
        <v>0.95201000000000002</v>
      </c>
      <c r="AB323" s="57">
        <v>0</v>
      </c>
    </row>
    <row r="324" spans="1:28" x14ac:dyDescent="0.25">
      <c r="A324" s="51" t="s">
        <v>482</v>
      </c>
      <c r="B324" s="53" t="s">
        <v>483</v>
      </c>
      <c r="C324" s="57" t="s">
        <v>48</v>
      </c>
      <c r="D324" s="57" t="s">
        <v>48</v>
      </c>
      <c r="E324" s="57">
        <v>0</v>
      </c>
      <c r="F324" s="57">
        <v>0</v>
      </c>
      <c r="G324" s="57">
        <v>0</v>
      </c>
      <c r="H324" s="57">
        <v>0</v>
      </c>
      <c r="I324" s="57">
        <v>0</v>
      </c>
      <c r="J324" s="57">
        <v>0</v>
      </c>
      <c r="K324" s="57">
        <v>0</v>
      </c>
      <c r="L324" s="57">
        <v>0</v>
      </c>
      <c r="M324" s="57">
        <v>0</v>
      </c>
      <c r="N324" s="57">
        <v>0</v>
      </c>
      <c r="O324" s="57">
        <v>0</v>
      </c>
      <c r="P324" s="57">
        <v>0</v>
      </c>
      <c r="Q324" s="57">
        <v>0</v>
      </c>
      <c r="R324" s="57">
        <v>0</v>
      </c>
      <c r="S324" s="57">
        <v>0</v>
      </c>
      <c r="T324" s="57">
        <v>0</v>
      </c>
      <c r="U324" s="57">
        <v>0</v>
      </c>
      <c r="V324" s="57">
        <v>0</v>
      </c>
      <c r="W324" s="57">
        <v>0</v>
      </c>
      <c r="X324" s="57">
        <v>0</v>
      </c>
      <c r="Y324" s="57">
        <v>0</v>
      </c>
      <c r="Z324" s="57">
        <v>0</v>
      </c>
      <c r="AA324" s="57">
        <v>0</v>
      </c>
      <c r="AB324" s="57">
        <v>0</v>
      </c>
    </row>
    <row r="325" spans="1:28" x14ac:dyDescent="0.25">
      <c r="A325" s="51" t="s">
        <v>482</v>
      </c>
      <c r="B325" s="53" t="s">
        <v>484</v>
      </c>
      <c r="C325" s="57" t="s">
        <v>48</v>
      </c>
      <c r="D325" s="57" t="s">
        <v>48</v>
      </c>
      <c r="E325" s="57">
        <v>0</v>
      </c>
      <c r="F325" s="57">
        <v>0</v>
      </c>
      <c r="G325" s="57">
        <v>0</v>
      </c>
      <c r="H325" s="57">
        <v>0</v>
      </c>
      <c r="I325" s="57">
        <v>0</v>
      </c>
      <c r="J325" s="57">
        <v>0</v>
      </c>
      <c r="K325" s="57">
        <v>0</v>
      </c>
      <c r="L325" s="57">
        <v>0</v>
      </c>
      <c r="M325" s="57">
        <v>0</v>
      </c>
      <c r="N325" s="57">
        <v>0</v>
      </c>
      <c r="O325" s="57">
        <v>0</v>
      </c>
      <c r="P325" s="57">
        <v>0</v>
      </c>
      <c r="Q325" s="57">
        <v>0</v>
      </c>
      <c r="R325" s="57">
        <v>0</v>
      </c>
      <c r="S325" s="57">
        <v>0</v>
      </c>
      <c r="T325" s="57">
        <v>0</v>
      </c>
      <c r="U325" s="57">
        <v>0</v>
      </c>
      <c r="V325" s="57">
        <v>0</v>
      </c>
      <c r="W325" s="57">
        <v>0</v>
      </c>
      <c r="X325" s="57">
        <v>0</v>
      </c>
      <c r="Y325" s="57">
        <v>0</v>
      </c>
      <c r="Z325" s="57">
        <v>0</v>
      </c>
      <c r="AA325" s="57">
        <v>0</v>
      </c>
      <c r="AB325" s="57">
        <v>0</v>
      </c>
    </row>
    <row r="326" spans="1:28" x14ac:dyDescent="0.25">
      <c r="A326" s="51" t="s">
        <v>482</v>
      </c>
      <c r="B326" s="53" t="s">
        <v>485</v>
      </c>
      <c r="C326" s="57" t="s">
        <v>48</v>
      </c>
      <c r="D326" s="57" t="s">
        <v>48</v>
      </c>
      <c r="E326" s="57">
        <v>0</v>
      </c>
      <c r="F326" s="57">
        <v>0</v>
      </c>
      <c r="G326" s="57">
        <v>0</v>
      </c>
      <c r="H326" s="57">
        <v>0</v>
      </c>
      <c r="I326" s="57">
        <v>0</v>
      </c>
      <c r="J326" s="57">
        <v>0</v>
      </c>
      <c r="K326" s="57">
        <v>0</v>
      </c>
      <c r="L326" s="57">
        <v>0</v>
      </c>
      <c r="M326" s="57">
        <v>0</v>
      </c>
      <c r="N326" s="57">
        <v>0</v>
      </c>
      <c r="O326" s="57">
        <v>0</v>
      </c>
      <c r="P326" s="57">
        <v>0</v>
      </c>
      <c r="Q326" s="57">
        <v>0</v>
      </c>
      <c r="R326" s="57">
        <v>0</v>
      </c>
      <c r="S326" s="57">
        <v>0</v>
      </c>
      <c r="T326" s="57">
        <v>0</v>
      </c>
      <c r="U326" s="57">
        <v>0</v>
      </c>
      <c r="V326" s="57">
        <v>0</v>
      </c>
      <c r="W326" s="57">
        <v>0</v>
      </c>
      <c r="X326" s="57">
        <v>0</v>
      </c>
      <c r="Y326" s="57">
        <v>0</v>
      </c>
      <c r="Z326" s="57">
        <v>0</v>
      </c>
      <c r="AA326" s="57">
        <v>0</v>
      </c>
      <c r="AB326" s="57">
        <v>0</v>
      </c>
    </row>
    <row r="327" spans="1:28" x14ac:dyDescent="0.25">
      <c r="A327" s="51" t="s">
        <v>486</v>
      </c>
      <c r="B327" s="53" t="s">
        <v>487</v>
      </c>
      <c r="C327" s="57" t="s">
        <v>48</v>
      </c>
      <c r="D327" s="57" t="s">
        <v>48</v>
      </c>
      <c r="E327" s="57">
        <v>0</v>
      </c>
      <c r="F327" s="57">
        <v>0</v>
      </c>
      <c r="G327" s="57">
        <v>0</v>
      </c>
      <c r="H327" s="57">
        <v>0</v>
      </c>
      <c r="I327" s="57">
        <v>0</v>
      </c>
      <c r="J327" s="57">
        <v>0</v>
      </c>
      <c r="K327" s="57">
        <v>0</v>
      </c>
      <c r="L327" s="57">
        <v>0</v>
      </c>
      <c r="M327" s="57">
        <v>0</v>
      </c>
      <c r="N327" s="57">
        <v>0</v>
      </c>
      <c r="O327" s="57">
        <v>0</v>
      </c>
      <c r="P327" s="57">
        <v>0</v>
      </c>
      <c r="Q327" s="57">
        <v>0</v>
      </c>
      <c r="R327" s="57">
        <v>0</v>
      </c>
      <c r="S327" s="57">
        <v>0</v>
      </c>
      <c r="T327" s="57">
        <v>0</v>
      </c>
      <c r="U327" s="57">
        <v>0</v>
      </c>
      <c r="V327" s="57">
        <v>0</v>
      </c>
      <c r="W327" s="57">
        <v>0</v>
      </c>
      <c r="X327" s="57">
        <v>0</v>
      </c>
      <c r="Y327" s="57">
        <v>0</v>
      </c>
      <c r="Z327" s="57">
        <v>0</v>
      </c>
      <c r="AA327" s="57">
        <v>0</v>
      </c>
      <c r="AB327" s="57">
        <v>0</v>
      </c>
    </row>
    <row r="328" spans="1:28" x14ac:dyDescent="0.25">
      <c r="A328" s="51" t="s">
        <v>486</v>
      </c>
      <c r="B328" s="53" t="s">
        <v>488</v>
      </c>
      <c r="C328" s="57" t="s">
        <v>48</v>
      </c>
      <c r="D328" s="57" t="s">
        <v>48</v>
      </c>
      <c r="E328" s="57">
        <v>0</v>
      </c>
      <c r="F328" s="57">
        <v>0</v>
      </c>
      <c r="G328" s="57">
        <v>0</v>
      </c>
      <c r="H328" s="57">
        <v>0</v>
      </c>
      <c r="I328" s="57">
        <v>0</v>
      </c>
      <c r="J328" s="57">
        <v>0</v>
      </c>
      <c r="K328" s="57">
        <v>0</v>
      </c>
      <c r="L328" s="57">
        <v>0</v>
      </c>
      <c r="M328" s="57">
        <v>0</v>
      </c>
      <c r="N328" s="57">
        <v>0</v>
      </c>
      <c r="O328" s="57">
        <v>0</v>
      </c>
      <c r="P328" s="57">
        <v>0</v>
      </c>
      <c r="Q328" s="57">
        <v>0</v>
      </c>
      <c r="R328" s="57">
        <v>0</v>
      </c>
      <c r="S328" s="57">
        <v>0</v>
      </c>
      <c r="T328" s="57">
        <v>0</v>
      </c>
      <c r="U328" s="57">
        <v>0</v>
      </c>
      <c r="V328" s="57">
        <v>0</v>
      </c>
      <c r="W328" s="57">
        <v>0</v>
      </c>
      <c r="X328" s="57">
        <v>0</v>
      </c>
      <c r="Y328" s="57">
        <v>0</v>
      </c>
      <c r="Z328" s="57">
        <v>0</v>
      </c>
      <c r="AA328" s="57">
        <v>0</v>
      </c>
      <c r="AB328" s="57">
        <v>0</v>
      </c>
    </row>
    <row r="329" spans="1:28" x14ac:dyDescent="0.25">
      <c r="A329" s="51" t="s">
        <v>486</v>
      </c>
      <c r="B329" s="53" t="s">
        <v>489</v>
      </c>
      <c r="C329" s="57" t="s">
        <v>48</v>
      </c>
      <c r="D329" s="57" t="s">
        <v>48</v>
      </c>
      <c r="E329" s="57">
        <v>0</v>
      </c>
      <c r="F329" s="57">
        <v>0</v>
      </c>
      <c r="G329" s="57">
        <v>0</v>
      </c>
      <c r="H329" s="57">
        <v>0</v>
      </c>
      <c r="I329" s="57">
        <v>0</v>
      </c>
      <c r="J329" s="57">
        <v>0</v>
      </c>
      <c r="K329" s="57">
        <v>0</v>
      </c>
      <c r="L329" s="57">
        <v>0</v>
      </c>
      <c r="M329" s="57">
        <v>0</v>
      </c>
      <c r="N329" s="57">
        <v>0</v>
      </c>
      <c r="O329" s="57">
        <v>0</v>
      </c>
      <c r="P329" s="57">
        <v>0</v>
      </c>
      <c r="Q329" s="57">
        <v>0</v>
      </c>
      <c r="R329" s="57">
        <v>0</v>
      </c>
      <c r="S329" s="57">
        <v>0</v>
      </c>
      <c r="T329" s="57">
        <v>0</v>
      </c>
      <c r="U329" s="57">
        <v>0</v>
      </c>
      <c r="V329" s="57">
        <v>0</v>
      </c>
      <c r="W329" s="57">
        <v>0</v>
      </c>
      <c r="X329" s="57">
        <v>0</v>
      </c>
      <c r="Y329" s="57">
        <v>0</v>
      </c>
      <c r="Z329" s="57">
        <v>0</v>
      </c>
      <c r="AA329" s="57">
        <v>0</v>
      </c>
      <c r="AB329" s="57">
        <v>0</v>
      </c>
    </row>
    <row r="330" spans="1:28" x14ac:dyDescent="0.25">
      <c r="A330" s="51" t="s">
        <v>486</v>
      </c>
      <c r="B330" s="53" t="s">
        <v>490</v>
      </c>
      <c r="C330" s="57">
        <v>623.20000000000005</v>
      </c>
      <c r="D330" s="57">
        <v>220</v>
      </c>
      <c r="E330" s="57">
        <v>214.40000000000003</v>
      </c>
      <c r="F330" s="57">
        <v>0</v>
      </c>
      <c r="G330" s="57">
        <v>90.2</v>
      </c>
      <c r="H330" s="57">
        <v>0</v>
      </c>
      <c r="I330" s="57">
        <v>4.3489999999999993</v>
      </c>
      <c r="J330" s="57">
        <v>0</v>
      </c>
      <c r="K330" s="57">
        <v>0</v>
      </c>
      <c r="L330" s="57">
        <v>66</v>
      </c>
      <c r="M330" s="57">
        <v>20.2</v>
      </c>
      <c r="N330" s="57">
        <v>0</v>
      </c>
      <c r="O330" s="57">
        <v>5.5</v>
      </c>
      <c r="P330" s="57">
        <v>0</v>
      </c>
      <c r="Q330" s="57">
        <v>39.500000000000007</v>
      </c>
      <c r="R330" s="57">
        <v>34.699999999999996</v>
      </c>
      <c r="S330" s="57">
        <v>0</v>
      </c>
      <c r="T330" s="57">
        <v>0</v>
      </c>
      <c r="U330" s="57">
        <v>19.600000000000001</v>
      </c>
      <c r="V330" s="57">
        <v>0.3</v>
      </c>
      <c r="W330" s="57">
        <v>0</v>
      </c>
      <c r="X330" s="57">
        <v>0</v>
      </c>
      <c r="Y330" s="57">
        <v>0</v>
      </c>
      <c r="Z330" s="57">
        <v>0</v>
      </c>
      <c r="AA330" s="57">
        <v>0</v>
      </c>
      <c r="AB330" s="57">
        <v>35.5</v>
      </c>
    </row>
    <row r="331" spans="1:28" x14ac:dyDescent="0.25">
      <c r="A331" s="51" t="s">
        <v>491</v>
      </c>
      <c r="B331" s="53" t="s">
        <v>492</v>
      </c>
      <c r="C331" s="57" t="s">
        <v>48</v>
      </c>
      <c r="D331" s="57" t="s">
        <v>48</v>
      </c>
      <c r="E331" s="57">
        <v>0</v>
      </c>
      <c r="F331" s="57">
        <v>0</v>
      </c>
      <c r="G331" s="57">
        <v>0</v>
      </c>
      <c r="H331" s="57">
        <v>0</v>
      </c>
      <c r="I331" s="57">
        <v>0</v>
      </c>
      <c r="J331" s="57">
        <v>0</v>
      </c>
      <c r="K331" s="57">
        <v>0</v>
      </c>
      <c r="L331" s="57">
        <v>0</v>
      </c>
      <c r="M331" s="57">
        <v>0</v>
      </c>
      <c r="N331" s="57">
        <v>0</v>
      </c>
      <c r="O331" s="57">
        <v>0</v>
      </c>
      <c r="P331" s="57">
        <v>0</v>
      </c>
      <c r="Q331" s="57">
        <v>0</v>
      </c>
      <c r="R331" s="57">
        <v>0</v>
      </c>
      <c r="S331" s="57">
        <v>0</v>
      </c>
      <c r="T331" s="57">
        <v>0</v>
      </c>
      <c r="U331" s="57">
        <v>0</v>
      </c>
      <c r="V331" s="57">
        <v>0</v>
      </c>
      <c r="W331" s="57">
        <v>0</v>
      </c>
      <c r="X331" s="57">
        <v>0</v>
      </c>
      <c r="Y331" s="57">
        <v>0</v>
      </c>
      <c r="Z331" s="57">
        <v>0</v>
      </c>
      <c r="AA331" s="57">
        <v>0</v>
      </c>
      <c r="AB331" s="57">
        <v>0</v>
      </c>
    </row>
    <row r="332" spans="1:28" x14ac:dyDescent="0.25">
      <c r="A332" s="51" t="s">
        <v>491</v>
      </c>
      <c r="B332" s="53" t="s">
        <v>493</v>
      </c>
      <c r="C332" s="57" t="s">
        <v>48</v>
      </c>
      <c r="D332" s="57" t="s">
        <v>48</v>
      </c>
      <c r="E332" s="57">
        <v>0</v>
      </c>
      <c r="F332" s="57">
        <v>0</v>
      </c>
      <c r="G332" s="57">
        <v>0</v>
      </c>
      <c r="H332" s="57">
        <v>0</v>
      </c>
      <c r="I332" s="57">
        <v>0</v>
      </c>
      <c r="J332" s="57">
        <v>0</v>
      </c>
      <c r="K332" s="57">
        <v>0</v>
      </c>
      <c r="L332" s="57">
        <v>0</v>
      </c>
      <c r="M332" s="57">
        <v>0</v>
      </c>
      <c r="N332" s="57">
        <v>0</v>
      </c>
      <c r="O332" s="57">
        <v>0</v>
      </c>
      <c r="P332" s="57">
        <v>0</v>
      </c>
      <c r="Q332" s="57">
        <v>0</v>
      </c>
      <c r="R332" s="57">
        <v>0</v>
      </c>
      <c r="S332" s="57">
        <v>0</v>
      </c>
      <c r="T332" s="57">
        <v>0</v>
      </c>
      <c r="U332" s="57">
        <v>0</v>
      </c>
      <c r="V332" s="57">
        <v>0</v>
      </c>
      <c r="W332" s="57">
        <v>0</v>
      </c>
      <c r="X332" s="57">
        <v>0</v>
      </c>
      <c r="Y332" s="57">
        <v>0</v>
      </c>
      <c r="Z332" s="57">
        <v>0</v>
      </c>
      <c r="AA332" s="57">
        <v>0</v>
      </c>
      <c r="AB332" s="57">
        <v>0</v>
      </c>
    </row>
    <row r="333" spans="1:28" x14ac:dyDescent="0.25">
      <c r="A333" s="51" t="s">
        <v>494</v>
      </c>
      <c r="B333" s="53" t="s">
        <v>495</v>
      </c>
      <c r="C333" s="57" t="s">
        <v>48</v>
      </c>
      <c r="D333" s="57" t="s">
        <v>48</v>
      </c>
      <c r="E333" s="57">
        <v>0</v>
      </c>
      <c r="F333" s="57">
        <v>0</v>
      </c>
      <c r="G333" s="57">
        <v>0</v>
      </c>
      <c r="H333" s="57">
        <v>0</v>
      </c>
      <c r="I333" s="57">
        <v>0</v>
      </c>
      <c r="J333" s="57">
        <v>0</v>
      </c>
      <c r="K333" s="57">
        <v>0</v>
      </c>
      <c r="L333" s="57">
        <v>0</v>
      </c>
      <c r="M333" s="57">
        <v>0</v>
      </c>
      <c r="N333" s="57">
        <v>0</v>
      </c>
      <c r="O333" s="57">
        <v>0</v>
      </c>
      <c r="P333" s="57">
        <v>0</v>
      </c>
      <c r="Q333" s="57">
        <v>0</v>
      </c>
      <c r="R333" s="57">
        <v>0</v>
      </c>
      <c r="S333" s="57">
        <v>0</v>
      </c>
      <c r="T333" s="57">
        <v>0</v>
      </c>
      <c r="U333" s="57">
        <v>0</v>
      </c>
      <c r="V333" s="57">
        <v>0</v>
      </c>
      <c r="W333" s="57">
        <v>0</v>
      </c>
      <c r="X333" s="57">
        <v>0</v>
      </c>
      <c r="Y333" s="57">
        <v>0</v>
      </c>
      <c r="Z333" s="57">
        <v>0</v>
      </c>
      <c r="AA333" s="57">
        <v>0</v>
      </c>
      <c r="AB333" s="57">
        <v>0</v>
      </c>
    </row>
    <row r="334" spans="1:28" x14ac:dyDescent="0.25">
      <c r="A334" s="51" t="s">
        <v>496</v>
      </c>
      <c r="B334" s="53" t="s">
        <v>497</v>
      </c>
      <c r="C334" s="57" t="s">
        <v>48</v>
      </c>
      <c r="D334" s="57" t="s">
        <v>48</v>
      </c>
      <c r="E334" s="57">
        <v>0</v>
      </c>
      <c r="F334" s="57">
        <v>0</v>
      </c>
      <c r="G334" s="57">
        <v>0</v>
      </c>
      <c r="H334" s="57">
        <v>0</v>
      </c>
      <c r="I334" s="57">
        <v>0</v>
      </c>
      <c r="J334" s="57">
        <v>0</v>
      </c>
      <c r="K334" s="57">
        <v>0</v>
      </c>
      <c r="L334" s="57">
        <v>0</v>
      </c>
      <c r="M334" s="57">
        <v>0</v>
      </c>
      <c r="N334" s="57">
        <v>0</v>
      </c>
      <c r="O334" s="57">
        <v>0</v>
      </c>
      <c r="P334" s="57">
        <v>0</v>
      </c>
      <c r="Q334" s="57">
        <v>0</v>
      </c>
      <c r="R334" s="57">
        <v>0</v>
      </c>
      <c r="S334" s="57">
        <v>0</v>
      </c>
      <c r="T334" s="57">
        <v>0</v>
      </c>
      <c r="U334" s="57">
        <v>0</v>
      </c>
      <c r="V334" s="57">
        <v>0</v>
      </c>
      <c r="W334" s="57">
        <v>0</v>
      </c>
      <c r="X334" s="57">
        <v>0</v>
      </c>
      <c r="Y334" s="57">
        <v>0</v>
      </c>
      <c r="Z334" s="57">
        <v>0</v>
      </c>
      <c r="AA334" s="57">
        <v>0</v>
      </c>
      <c r="AB334" s="57">
        <v>0</v>
      </c>
    </row>
    <row r="335" spans="1:28" x14ac:dyDescent="0.25">
      <c r="A335" s="51" t="s">
        <v>496</v>
      </c>
      <c r="B335" s="53" t="s">
        <v>498</v>
      </c>
      <c r="C335" s="57" t="s">
        <v>48</v>
      </c>
      <c r="D335" s="57" t="s">
        <v>48</v>
      </c>
      <c r="E335" s="57">
        <v>0</v>
      </c>
      <c r="F335" s="57">
        <v>0</v>
      </c>
      <c r="G335" s="57">
        <v>0</v>
      </c>
      <c r="H335" s="57">
        <v>0</v>
      </c>
      <c r="I335" s="57">
        <v>0</v>
      </c>
      <c r="J335" s="57">
        <v>0</v>
      </c>
      <c r="K335" s="57">
        <v>0</v>
      </c>
      <c r="L335" s="57">
        <v>0</v>
      </c>
      <c r="M335" s="57">
        <v>0</v>
      </c>
      <c r="N335" s="57">
        <v>0</v>
      </c>
      <c r="O335" s="57">
        <v>0</v>
      </c>
      <c r="P335" s="57">
        <v>0</v>
      </c>
      <c r="Q335" s="57">
        <v>0</v>
      </c>
      <c r="R335" s="57">
        <v>0</v>
      </c>
      <c r="S335" s="57">
        <v>0</v>
      </c>
      <c r="T335" s="57">
        <v>0</v>
      </c>
      <c r="U335" s="57">
        <v>0</v>
      </c>
      <c r="V335" s="57">
        <v>0</v>
      </c>
      <c r="W335" s="57">
        <v>0</v>
      </c>
      <c r="X335" s="57">
        <v>0</v>
      </c>
      <c r="Y335" s="57">
        <v>0</v>
      </c>
      <c r="Z335" s="57">
        <v>0</v>
      </c>
      <c r="AA335" s="57">
        <v>0</v>
      </c>
      <c r="AB335" s="57">
        <v>0</v>
      </c>
    </row>
    <row r="336" spans="1:28" x14ac:dyDescent="0.25">
      <c r="A336" s="51" t="s">
        <v>496</v>
      </c>
      <c r="B336" s="53" t="s">
        <v>499</v>
      </c>
      <c r="C336" s="57" t="s">
        <v>48</v>
      </c>
      <c r="D336" s="57" t="s">
        <v>48</v>
      </c>
      <c r="E336" s="57">
        <v>0</v>
      </c>
      <c r="F336" s="57">
        <v>0</v>
      </c>
      <c r="G336" s="57">
        <v>0</v>
      </c>
      <c r="H336" s="57">
        <v>0</v>
      </c>
      <c r="I336" s="57">
        <v>0</v>
      </c>
      <c r="J336" s="57">
        <v>0</v>
      </c>
      <c r="K336" s="57">
        <v>0</v>
      </c>
      <c r="L336" s="57">
        <v>0</v>
      </c>
      <c r="M336" s="57">
        <v>0</v>
      </c>
      <c r="N336" s="57">
        <v>0</v>
      </c>
      <c r="O336" s="57">
        <v>0</v>
      </c>
      <c r="P336" s="57">
        <v>0</v>
      </c>
      <c r="Q336" s="57">
        <v>0</v>
      </c>
      <c r="R336" s="57">
        <v>0</v>
      </c>
      <c r="S336" s="57">
        <v>0</v>
      </c>
      <c r="T336" s="57">
        <v>0</v>
      </c>
      <c r="U336" s="57">
        <v>0</v>
      </c>
      <c r="V336" s="57">
        <v>0</v>
      </c>
      <c r="W336" s="57">
        <v>0</v>
      </c>
      <c r="X336" s="57">
        <v>0</v>
      </c>
      <c r="Y336" s="57">
        <v>0</v>
      </c>
      <c r="Z336" s="57">
        <v>0</v>
      </c>
      <c r="AA336" s="57">
        <v>0</v>
      </c>
      <c r="AB336" s="57">
        <v>0</v>
      </c>
    </row>
    <row r="337" spans="1:28" x14ac:dyDescent="0.25">
      <c r="A337" s="51" t="s">
        <v>496</v>
      </c>
      <c r="B337" s="53" t="s">
        <v>500</v>
      </c>
      <c r="C337" s="57" t="s">
        <v>48</v>
      </c>
      <c r="D337" s="57" t="s">
        <v>48</v>
      </c>
      <c r="E337" s="57">
        <v>0</v>
      </c>
      <c r="F337" s="57">
        <v>0</v>
      </c>
      <c r="G337" s="57">
        <v>0</v>
      </c>
      <c r="H337" s="57">
        <v>0</v>
      </c>
      <c r="I337" s="57">
        <v>0</v>
      </c>
      <c r="J337" s="57">
        <v>0</v>
      </c>
      <c r="K337" s="57">
        <v>0</v>
      </c>
      <c r="L337" s="57">
        <v>0</v>
      </c>
      <c r="M337" s="57">
        <v>0</v>
      </c>
      <c r="N337" s="57">
        <v>0</v>
      </c>
      <c r="O337" s="57">
        <v>0</v>
      </c>
      <c r="P337" s="57">
        <v>0</v>
      </c>
      <c r="Q337" s="57">
        <v>0</v>
      </c>
      <c r="R337" s="57">
        <v>0</v>
      </c>
      <c r="S337" s="57">
        <v>0</v>
      </c>
      <c r="T337" s="57">
        <v>0</v>
      </c>
      <c r="U337" s="57">
        <v>0</v>
      </c>
      <c r="V337" s="57">
        <v>0</v>
      </c>
      <c r="W337" s="57">
        <v>0</v>
      </c>
      <c r="X337" s="57">
        <v>0</v>
      </c>
      <c r="Y337" s="57">
        <v>0</v>
      </c>
      <c r="Z337" s="57">
        <v>0</v>
      </c>
      <c r="AA337" s="57">
        <v>0</v>
      </c>
      <c r="AB337" s="57">
        <v>0</v>
      </c>
    </row>
    <row r="338" spans="1:28" x14ac:dyDescent="0.25">
      <c r="A338" s="51" t="s">
        <v>501</v>
      </c>
      <c r="B338" s="53" t="s">
        <v>502</v>
      </c>
      <c r="C338" s="57" t="s">
        <v>48</v>
      </c>
      <c r="D338" s="57" t="s">
        <v>48</v>
      </c>
      <c r="E338" s="57">
        <v>0</v>
      </c>
      <c r="F338" s="57">
        <v>0</v>
      </c>
      <c r="G338" s="57">
        <v>0</v>
      </c>
      <c r="H338" s="57">
        <v>0</v>
      </c>
      <c r="I338" s="57">
        <v>0</v>
      </c>
      <c r="J338" s="57">
        <v>0</v>
      </c>
      <c r="K338" s="57">
        <v>0</v>
      </c>
      <c r="L338" s="57">
        <v>0</v>
      </c>
      <c r="M338" s="57">
        <v>0</v>
      </c>
      <c r="N338" s="57">
        <v>0</v>
      </c>
      <c r="O338" s="57">
        <v>0</v>
      </c>
      <c r="P338" s="57">
        <v>0</v>
      </c>
      <c r="Q338" s="57">
        <v>0</v>
      </c>
      <c r="R338" s="57">
        <v>0</v>
      </c>
      <c r="S338" s="57">
        <v>0</v>
      </c>
      <c r="T338" s="57">
        <v>0</v>
      </c>
      <c r="U338" s="57">
        <v>0</v>
      </c>
      <c r="V338" s="57">
        <v>0</v>
      </c>
      <c r="W338" s="57">
        <v>0</v>
      </c>
      <c r="X338" s="57">
        <v>0</v>
      </c>
      <c r="Y338" s="57">
        <v>0</v>
      </c>
      <c r="Z338" s="57">
        <v>0</v>
      </c>
      <c r="AA338" s="57">
        <v>0</v>
      </c>
      <c r="AB338" s="57">
        <v>0</v>
      </c>
    </row>
    <row r="339" spans="1:28" x14ac:dyDescent="0.25">
      <c r="A339" s="51" t="s">
        <v>501</v>
      </c>
      <c r="B339" s="53" t="s">
        <v>503</v>
      </c>
      <c r="C339" s="57" t="s">
        <v>48</v>
      </c>
      <c r="D339" s="57" t="s">
        <v>48</v>
      </c>
      <c r="E339" s="57">
        <v>0</v>
      </c>
      <c r="F339" s="57">
        <v>0</v>
      </c>
      <c r="G339" s="57">
        <v>0</v>
      </c>
      <c r="H339" s="57">
        <v>0</v>
      </c>
      <c r="I339" s="57">
        <v>0</v>
      </c>
      <c r="J339" s="57">
        <v>0</v>
      </c>
      <c r="K339" s="57">
        <v>0</v>
      </c>
      <c r="L339" s="57">
        <v>0</v>
      </c>
      <c r="M339" s="57">
        <v>0</v>
      </c>
      <c r="N339" s="57">
        <v>0</v>
      </c>
      <c r="O339" s="57">
        <v>0</v>
      </c>
      <c r="P339" s="57">
        <v>0</v>
      </c>
      <c r="Q339" s="57">
        <v>0</v>
      </c>
      <c r="R339" s="57">
        <v>0</v>
      </c>
      <c r="S339" s="57">
        <v>0</v>
      </c>
      <c r="T339" s="57">
        <v>0</v>
      </c>
      <c r="U339" s="57">
        <v>0</v>
      </c>
      <c r="V339" s="57">
        <v>0</v>
      </c>
      <c r="W339" s="57">
        <v>0</v>
      </c>
      <c r="X339" s="57">
        <v>0</v>
      </c>
      <c r="Y339" s="57">
        <v>0</v>
      </c>
      <c r="Z339" s="57">
        <v>0</v>
      </c>
      <c r="AA339" s="57">
        <v>0</v>
      </c>
      <c r="AB339" s="57">
        <v>0</v>
      </c>
    </row>
    <row r="340" spans="1:28" x14ac:dyDescent="0.25">
      <c r="A340" s="51" t="s">
        <v>501</v>
      </c>
      <c r="B340" s="53" t="s">
        <v>504</v>
      </c>
      <c r="C340" s="57" t="s">
        <v>48</v>
      </c>
      <c r="D340" s="57" t="s">
        <v>48</v>
      </c>
      <c r="E340" s="57">
        <v>0</v>
      </c>
      <c r="F340" s="57">
        <v>0</v>
      </c>
      <c r="G340" s="57">
        <v>0</v>
      </c>
      <c r="H340" s="57">
        <v>0</v>
      </c>
      <c r="I340" s="57">
        <v>0</v>
      </c>
      <c r="J340" s="57">
        <v>0</v>
      </c>
      <c r="K340" s="57">
        <v>0</v>
      </c>
      <c r="L340" s="57">
        <v>0</v>
      </c>
      <c r="M340" s="57">
        <v>0</v>
      </c>
      <c r="N340" s="57">
        <v>0</v>
      </c>
      <c r="O340" s="57">
        <v>0</v>
      </c>
      <c r="P340" s="57">
        <v>0</v>
      </c>
      <c r="Q340" s="57">
        <v>0</v>
      </c>
      <c r="R340" s="57">
        <v>0</v>
      </c>
      <c r="S340" s="57">
        <v>0</v>
      </c>
      <c r="T340" s="57">
        <v>0</v>
      </c>
      <c r="U340" s="57">
        <v>0</v>
      </c>
      <c r="V340" s="57">
        <v>0</v>
      </c>
      <c r="W340" s="57">
        <v>0</v>
      </c>
      <c r="X340" s="57">
        <v>0</v>
      </c>
      <c r="Y340" s="57">
        <v>0</v>
      </c>
      <c r="Z340" s="57">
        <v>0</v>
      </c>
      <c r="AA340" s="57">
        <v>0</v>
      </c>
      <c r="AB340" s="57">
        <v>0</v>
      </c>
    </row>
    <row r="341" spans="1:28" x14ac:dyDescent="0.25">
      <c r="A341" s="51" t="s">
        <v>505</v>
      </c>
      <c r="B341" s="53" t="s">
        <v>506</v>
      </c>
      <c r="C341" s="57" t="s">
        <v>48</v>
      </c>
      <c r="D341" s="57" t="s">
        <v>48</v>
      </c>
      <c r="E341" s="57">
        <v>0</v>
      </c>
      <c r="F341" s="57">
        <v>0</v>
      </c>
      <c r="G341" s="57">
        <v>0</v>
      </c>
      <c r="H341" s="57">
        <v>0</v>
      </c>
      <c r="I341" s="57">
        <v>0</v>
      </c>
      <c r="J341" s="57">
        <v>0</v>
      </c>
      <c r="K341" s="57">
        <v>0</v>
      </c>
      <c r="L341" s="57">
        <v>0</v>
      </c>
      <c r="M341" s="57">
        <v>0</v>
      </c>
      <c r="N341" s="57">
        <v>0</v>
      </c>
      <c r="O341" s="57">
        <v>0</v>
      </c>
      <c r="P341" s="57">
        <v>0</v>
      </c>
      <c r="Q341" s="57">
        <v>0</v>
      </c>
      <c r="R341" s="57">
        <v>0</v>
      </c>
      <c r="S341" s="57">
        <v>0</v>
      </c>
      <c r="T341" s="57">
        <v>0</v>
      </c>
      <c r="U341" s="57">
        <v>0</v>
      </c>
      <c r="V341" s="57">
        <v>0</v>
      </c>
      <c r="W341" s="57">
        <v>0</v>
      </c>
      <c r="X341" s="57">
        <v>0</v>
      </c>
      <c r="Y341" s="57">
        <v>0</v>
      </c>
      <c r="Z341" s="57">
        <v>0</v>
      </c>
      <c r="AA341" s="57">
        <v>0</v>
      </c>
      <c r="AB341" s="57">
        <v>0</v>
      </c>
    </row>
    <row r="342" spans="1:28" x14ac:dyDescent="0.25">
      <c r="A342" s="51" t="s">
        <v>505</v>
      </c>
      <c r="B342" s="53" t="s">
        <v>507</v>
      </c>
      <c r="C342" s="57">
        <v>290.60000000000002</v>
      </c>
      <c r="D342" s="57">
        <v>113.22199999999999</v>
      </c>
      <c r="E342" s="57">
        <v>0</v>
      </c>
      <c r="F342" s="57">
        <v>0</v>
      </c>
      <c r="G342" s="57">
        <v>0</v>
      </c>
      <c r="H342" s="57">
        <v>0</v>
      </c>
      <c r="I342" s="57">
        <v>0</v>
      </c>
      <c r="J342" s="57">
        <v>0</v>
      </c>
      <c r="K342" s="57">
        <v>0</v>
      </c>
      <c r="L342" s="57">
        <v>0</v>
      </c>
      <c r="M342" s="57">
        <v>7.6312199999999999</v>
      </c>
      <c r="N342" s="57">
        <v>0</v>
      </c>
      <c r="O342" s="57">
        <v>248.68100000000001</v>
      </c>
      <c r="P342" s="57">
        <v>0</v>
      </c>
      <c r="Q342" s="57">
        <v>0</v>
      </c>
      <c r="R342" s="57">
        <v>2.2167700000000004</v>
      </c>
      <c r="S342" s="57">
        <v>0</v>
      </c>
      <c r="T342" s="57">
        <v>0</v>
      </c>
      <c r="U342" s="57">
        <v>0</v>
      </c>
      <c r="V342" s="57">
        <v>0</v>
      </c>
      <c r="W342" s="57">
        <v>0</v>
      </c>
      <c r="X342" s="57">
        <v>0</v>
      </c>
      <c r="Y342" s="57">
        <v>0</v>
      </c>
      <c r="Z342" s="57">
        <v>0</v>
      </c>
      <c r="AA342" s="57">
        <v>0</v>
      </c>
      <c r="AB342" s="57">
        <v>0</v>
      </c>
    </row>
    <row r="343" spans="1:28" x14ac:dyDescent="0.25">
      <c r="A343" s="51" t="s">
        <v>505</v>
      </c>
      <c r="B343" s="53" t="s">
        <v>508</v>
      </c>
      <c r="C343" s="57" t="s">
        <v>48</v>
      </c>
      <c r="D343" s="57" t="s">
        <v>48</v>
      </c>
      <c r="E343" s="57">
        <v>0</v>
      </c>
      <c r="F343" s="57">
        <v>0</v>
      </c>
      <c r="G343" s="57">
        <v>0</v>
      </c>
      <c r="H343" s="57">
        <v>0</v>
      </c>
      <c r="I343" s="57">
        <v>0</v>
      </c>
      <c r="J343" s="57">
        <v>0</v>
      </c>
      <c r="K343" s="57">
        <v>0</v>
      </c>
      <c r="L343" s="57">
        <v>0</v>
      </c>
      <c r="M343" s="57">
        <v>0</v>
      </c>
      <c r="N343" s="57">
        <v>0</v>
      </c>
      <c r="O343" s="57">
        <v>0</v>
      </c>
      <c r="P343" s="57">
        <v>0</v>
      </c>
      <c r="Q343" s="57">
        <v>0</v>
      </c>
      <c r="R343" s="57">
        <v>0</v>
      </c>
      <c r="S343" s="57">
        <v>0</v>
      </c>
      <c r="T343" s="57">
        <v>0</v>
      </c>
      <c r="U343" s="57">
        <v>0</v>
      </c>
      <c r="V343" s="57">
        <v>0</v>
      </c>
      <c r="W343" s="57">
        <v>0</v>
      </c>
      <c r="X343" s="57">
        <v>0</v>
      </c>
      <c r="Y343" s="57">
        <v>0</v>
      </c>
      <c r="Z343" s="57">
        <v>0</v>
      </c>
      <c r="AA343" s="57">
        <v>0</v>
      </c>
      <c r="AB343" s="57">
        <v>0</v>
      </c>
    </row>
    <row r="344" spans="1:28" x14ac:dyDescent="0.25">
      <c r="A344" s="51" t="s">
        <v>505</v>
      </c>
      <c r="B344" s="53" t="s">
        <v>509</v>
      </c>
      <c r="C344" s="57" t="s">
        <v>48</v>
      </c>
      <c r="D344" s="57" t="s">
        <v>48</v>
      </c>
      <c r="E344" s="57">
        <v>0</v>
      </c>
      <c r="F344" s="57">
        <v>0</v>
      </c>
      <c r="G344" s="57">
        <v>0</v>
      </c>
      <c r="H344" s="57">
        <v>0</v>
      </c>
      <c r="I344" s="57">
        <v>0</v>
      </c>
      <c r="J344" s="57">
        <v>0</v>
      </c>
      <c r="K344" s="57">
        <v>0</v>
      </c>
      <c r="L344" s="57">
        <v>0</v>
      </c>
      <c r="M344" s="57">
        <v>0</v>
      </c>
      <c r="N344" s="57">
        <v>0</v>
      </c>
      <c r="O344" s="57">
        <v>0</v>
      </c>
      <c r="P344" s="57">
        <v>0</v>
      </c>
      <c r="Q344" s="57">
        <v>0</v>
      </c>
      <c r="R344" s="57">
        <v>0</v>
      </c>
      <c r="S344" s="57">
        <v>0</v>
      </c>
      <c r="T344" s="57">
        <v>0</v>
      </c>
      <c r="U344" s="57">
        <v>0</v>
      </c>
      <c r="V344" s="57">
        <v>0</v>
      </c>
      <c r="W344" s="57">
        <v>0</v>
      </c>
      <c r="X344" s="57">
        <v>0</v>
      </c>
      <c r="Y344" s="57">
        <v>0</v>
      </c>
      <c r="Z344" s="57">
        <v>0</v>
      </c>
      <c r="AA344" s="57">
        <v>0</v>
      </c>
      <c r="AB344" s="57">
        <v>0</v>
      </c>
    </row>
    <row r="345" spans="1:28" x14ac:dyDescent="0.25">
      <c r="A345" s="51" t="s">
        <v>505</v>
      </c>
      <c r="B345" s="53" t="s">
        <v>510</v>
      </c>
      <c r="C345" s="57" t="s">
        <v>48</v>
      </c>
      <c r="D345" s="57" t="s">
        <v>48</v>
      </c>
      <c r="E345" s="57">
        <v>0</v>
      </c>
      <c r="F345" s="57">
        <v>0</v>
      </c>
      <c r="G345" s="57">
        <v>0</v>
      </c>
      <c r="H345" s="57">
        <v>0</v>
      </c>
      <c r="I345" s="57">
        <v>0</v>
      </c>
      <c r="J345" s="57">
        <v>0</v>
      </c>
      <c r="K345" s="57">
        <v>0</v>
      </c>
      <c r="L345" s="57">
        <v>0</v>
      </c>
      <c r="M345" s="57">
        <v>0</v>
      </c>
      <c r="N345" s="57">
        <v>0</v>
      </c>
      <c r="O345" s="57">
        <v>0</v>
      </c>
      <c r="P345" s="57">
        <v>0</v>
      </c>
      <c r="Q345" s="57">
        <v>0</v>
      </c>
      <c r="R345" s="57">
        <v>0</v>
      </c>
      <c r="S345" s="57">
        <v>0</v>
      </c>
      <c r="T345" s="57">
        <v>0</v>
      </c>
      <c r="U345" s="57">
        <v>0</v>
      </c>
      <c r="V345" s="57">
        <v>0</v>
      </c>
      <c r="W345" s="57">
        <v>0</v>
      </c>
      <c r="X345" s="57">
        <v>0</v>
      </c>
      <c r="Y345" s="57">
        <v>0</v>
      </c>
      <c r="Z345" s="57">
        <v>0</v>
      </c>
      <c r="AA345" s="57">
        <v>0</v>
      </c>
      <c r="AB345" s="57">
        <v>0</v>
      </c>
    </row>
    <row r="346" spans="1:28" x14ac:dyDescent="0.25">
      <c r="A346" s="51" t="s">
        <v>505</v>
      </c>
      <c r="B346" s="53" t="s">
        <v>511</v>
      </c>
      <c r="C346" s="57">
        <v>105.17</v>
      </c>
      <c r="D346" s="57">
        <v>20.023</v>
      </c>
      <c r="E346" s="57">
        <v>0</v>
      </c>
      <c r="F346" s="57">
        <v>0</v>
      </c>
      <c r="G346" s="57">
        <v>10.3416</v>
      </c>
      <c r="H346" s="57">
        <v>0</v>
      </c>
      <c r="I346" s="57">
        <v>0</v>
      </c>
      <c r="J346" s="57">
        <v>0</v>
      </c>
      <c r="K346" s="57">
        <v>0</v>
      </c>
      <c r="L346" s="57">
        <v>21.546500000000002</v>
      </c>
      <c r="M346" s="57">
        <v>0.79125000000000023</v>
      </c>
      <c r="N346" s="57">
        <v>0</v>
      </c>
      <c r="O346" s="57">
        <v>0</v>
      </c>
      <c r="P346" s="57">
        <v>0</v>
      </c>
      <c r="Q346" s="57">
        <v>5.400500000000001</v>
      </c>
      <c r="R346" s="57">
        <v>3.2830600000000008</v>
      </c>
      <c r="S346" s="57">
        <v>0</v>
      </c>
      <c r="T346" s="57">
        <v>0</v>
      </c>
      <c r="U346" s="57">
        <v>0</v>
      </c>
      <c r="V346" s="57">
        <v>0</v>
      </c>
      <c r="W346" s="57">
        <v>0</v>
      </c>
      <c r="X346" s="57">
        <v>0</v>
      </c>
      <c r="Y346" s="57">
        <v>0</v>
      </c>
      <c r="Z346" s="57">
        <v>0</v>
      </c>
      <c r="AA346" s="57">
        <v>0</v>
      </c>
      <c r="AB346" s="57">
        <v>0</v>
      </c>
    </row>
    <row r="347" spans="1:28" x14ac:dyDescent="0.25">
      <c r="A347" s="51" t="s">
        <v>505</v>
      </c>
      <c r="B347" s="53" t="s">
        <v>512</v>
      </c>
      <c r="C347" s="57">
        <v>247.994</v>
      </c>
      <c r="D347" s="57">
        <v>90.397000000000006</v>
      </c>
      <c r="E347" s="57">
        <v>0</v>
      </c>
      <c r="F347" s="57">
        <v>0</v>
      </c>
      <c r="G347" s="57">
        <v>0</v>
      </c>
      <c r="H347" s="57">
        <v>0</v>
      </c>
      <c r="I347" s="57">
        <v>0</v>
      </c>
      <c r="J347" s="57">
        <v>0.19776900000000003</v>
      </c>
      <c r="K347" s="57">
        <v>0</v>
      </c>
      <c r="L347" s="57">
        <v>4.1837699999999991</v>
      </c>
      <c r="M347" s="57">
        <v>7.9896999999999991</v>
      </c>
      <c r="N347" s="57">
        <v>0</v>
      </c>
      <c r="O347" s="57">
        <v>179.30600000000001</v>
      </c>
      <c r="P347" s="57">
        <v>0</v>
      </c>
      <c r="Q347" s="57">
        <v>0</v>
      </c>
      <c r="R347" s="57">
        <v>0</v>
      </c>
      <c r="S347" s="57">
        <v>0</v>
      </c>
      <c r="T347" s="57">
        <v>0</v>
      </c>
      <c r="U347" s="57">
        <v>0</v>
      </c>
      <c r="V347" s="57">
        <v>0</v>
      </c>
      <c r="W347" s="57">
        <v>0</v>
      </c>
      <c r="X347" s="57">
        <v>0</v>
      </c>
      <c r="Y347" s="57">
        <v>0</v>
      </c>
      <c r="Z347" s="57">
        <v>0</v>
      </c>
      <c r="AA347" s="57">
        <v>0</v>
      </c>
      <c r="AB347" s="57">
        <v>0</v>
      </c>
    </row>
    <row r="348" spans="1:28" x14ac:dyDescent="0.25">
      <c r="A348" s="51" t="s">
        <v>505</v>
      </c>
      <c r="B348" s="53" t="s">
        <v>513</v>
      </c>
      <c r="C348" s="57" t="s">
        <v>48</v>
      </c>
      <c r="D348" s="57" t="s">
        <v>48</v>
      </c>
      <c r="E348" s="57">
        <v>0</v>
      </c>
      <c r="F348" s="57">
        <v>0</v>
      </c>
      <c r="G348" s="57">
        <v>0</v>
      </c>
      <c r="H348" s="57">
        <v>0</v>
      </c>
      <c r="I348" s="57">
        <v>0</v>
      </c>
      <c r="J348" s="57">
        <v>0</v>
      </c>
      <c r="K348" s="57">
        <v>0</v>
      </c>
      <c r="L348" s="57">
        <v>0</v>
      </c>
      <c r="M348" s="57">
        <v>0</v>
      </c>
      <c r="N348" s="57">
        <v>0</v>
      </c>
      <c r="O348" s="57">
        <v>0</v>
      </c>
      <c r="P348" s="57">
        <v>0</v>
      </c>
      <c r="Q348" s="57">
        <v>0</v>
      </c>
      <c r="R348" s="57">
        <v>0</v>
      </c>
      <c r="S348" s="57">
        <v>0</v>
      </c>
      <c r="T348" s="57">
        <v>0</v>
      </c>
      <c r="U348" s="57">
        <v>0</v>
      </c>
      <c r="V348" s="57">
        <v>0</v>
      </c>
      <c r="W348" s="57">
        <v>0</v>
      </c>
      <c r="X348" s="57">
        <v>0</v>
      </c>
      <c r="Y348" s="57">
        <v>0</v>
      </c>
      <c r="Z348" s="57">
        <v>0</v>
      </c>
      <c r="AA348" s="57">
        <v>0</v>
      </c>
      <c r="AB348" s="57">
        <v>0</v>
      </c>
    </row>
    <row r="349" spans="1:28" x14ac:dyDescent="0.25">
      <c r="A349" s="51" t="s">
        <v>505</v>
      </c>
      <c r="B349" s="53" t="s">
        <v>514</v>
      </c>
      <c r="C349" s="57" t="s">
        <v>48</v>
      </c>
      <c r="D349" s="57" t="s">
        <v>48</v>
      </c>
      <c r="E349" s="57">
        <v>0</v>
      </c>
      <c r="F349" s="57">
        <v>0</v>
      </c>
      <c r="G349" s="57">
        <v>0</v>
      </c>
      <c r="H349" s="57">
        <v>0</v>
      </c>
      <c r="I349" s="57">
        <v>0</v>
      </c>
      <c r="J349" s="57">
        <v>0</v>
      </c>
      <c r="K349" s="57">
        <v>0</v>
      </c>
      <c r="L349" s="57">
        <v>0</v>
      </c>
      <c r="M349" s="57">
        <v>0</v>
      </c>
      <c r="N349" s="57">
        <v>0</v>
      </c>
      <c r="O349" s="57">
        <v>0</v>
      </c>
      <c r="P349" s="57">
        <v>0</v>
      </c>
      <c r="Q349" s="57">
        <v>0</v>
      </c>
      <c r="R349" s="57">
        <v>0</v>
      </c>
      <c r="S349" s="57">
        <v>0</v>
      </c>
      <c r="T349" s="57">
        <v>0</v>
      </c>
      <c r="U349" s="57">
        <v>0</v>
      </c>
      <c r="V349" s="57">
        <v>0</v>
      </c>
      <c r="W349" s="57">
        <v>0</v>
      </c>
      <c r="X349" s="57">
        <v>0</v>
      </c>
      <c r="Y349" s="57">
        <v>0</v>
      </c>
      <c r="Z349" s="57">
        <v>0</v>
      </c>
      <c r="AA349" s="57">
        <v>0</v>
      </c>
      <c r="AB349" s="57">
        <v>0</v>
      </c>
    </row>
    <row r="350" spans="1:28" x14ac:dyDescent="0.25">
      <c r="A350" s="51" t="s">
        <v>505</v>
      </c>
      <c r="B350" s="53" t="s">
        <v>515</v>
      </c>
      <c r="C350" s="57">
        <v>255.8</v>
      </c>
      <c r="D350" s="57">
        <v>87.2</v>
      </c>
      <c r="E350" s="57">
        <v>51.39</v>
      </c>
      <c r="F350" s="57">
        <v>0</v>
      </c>
      <c r="G350" s="57">
        <v>0</v>
      </c>
      <c r="H350" s="57">
        <v>0</v>
      </c>
      <c r="I350" s="57">
        <v>2.9792699999999996</v>
      </c>
      <c r="J350" s="57">
        <v>0</v>
      </c>
      <c r="K350" s="57">
        <v>3.3057699999999999</v>
      </c>
      <c r="L350" s="57">
        <v>0</v>
      </c>
      <c r="M350" s="57">
        <v>3.8867700000000003</v>
      </c>
      <c r="N350" s="57">
        <v>0</v>
      </c>
      <c r="O350" s="57">
        <v>0</v>
      </c>
      <c r="P350" s="57">
        <v>0</v>
      </c>
      <c r="Q350" s="57">
        <v>0</v>
      </c>
      <c r="R350" s="57">
        <v>0</v>
      </c>
      <c r="S350" s="57">
        <v>0</v>
      </c>
      <c r="T350" s="57">
        <v>0</v>
      </c>
      <c r="U350" s="57">
        <v>98.828000000000003</v>
      </c>
      <c r="V350" s="57">
        <v>0</v>
      </c>
      <c r="W350" s="57">
        <v>31.566999999999993</v>
      </c>
      <c r="X350" s="57">
        <v>0</v>
      </c>
      <c r="Y350" s="57">
        <v>0</v>
      </c>
      <c r="Z350" s="57">
        <v>0</v>
      </c>
      <c r="AA350" s="57">
        <v>0</v>
      </c>
      <c r="AB350" s="57">
        <v>0.14113399999999998</v>
      </c>
    </row>
    <row r="351" spans="1:28" x14ac:dyDescent="0.25">
      <c r="A351" s="51" t="s">
        <v>505</v>
      </c>
      <c r="B351" s="53" t="s">
        <v>516</v>
      </c>
      <c r="C351" s="57" t="s">
        <v>48</v>
      </c>
      <c r="D351" s="57" t="s">
        <v>48</v>
      </c>
      <c r="E351" s="57">
        <v>0</v>
      </c>
      <c r="F351" s="57">
        <v>0</v>
      </c>
      <c r="G351" s="57">
        <v>0</v>
      </c>
      <c r="H351" s="57">
        <v>0</v>
      </c>
      <c r="I351" s="57">
        <v>0</v>
      </c>
      <c r="J351" s="57">
        <v>0</v>
      </c>
      <c r="K351" s="57">
        <v>0</v>
      </c>
      <c r="L351" s="57">
        <v>0</v>
      </c>
      <c r="M351" s="57">
        <v>0</v>
      </c>
      <c r="N351" s="57">
        <v>0</v>
      </c>
      <c r="O351" s="57">
        <v>0</v>
      </c>
      <c r="P351" s="57">
        <v>0</v>
      </c>
      <c r="Q351" s="57">
        <v>0</v>
      </c>
      <c r="R351" s="57">
        <v>0</v>
      </c>
      <c r="S351" s="57">
        <v>0</v>
      </c>
      <c r="T351" s="57">
        <v>0</v>
      </c>
      <c r="U351" s="57">
        <v>0</v>
      </c>
      <c r="V351" s="57">
        <v>0</v>
      </c>
      <c r="W351" s="57">
        <v>0</v>
      </c>
      <c r="X351" s="57">
        <v>0</v>
      </c>
      <c r="Y351" s="57">
        <v>0</v>
      </c>
      <c r="Z351" s="57">
        <v>0</v>
      </c>
      <c r="AA351" s="57">
        <v>0</v>
      </c>
      <c r="AB351" s="57">
        <v>0</v>
      </c>
    </row>
    <row r="352" spans="1:28" x14ac:dyDescent="0.25">
      <c r="A352" s="51" t="s">
        <v>505</v>
      </c>
      <c r="B352" s="53" t="s">
        <v>517</v>
      </c>
      <c r="C352" s="57" t="s">
        <v>48</v>
      </c>
      <c r="D352" s="57" t="s">
        <v>48</v>
      </c>
      <c r="E352" s="57">
        <v>0</v>
      </c>
      <c r="F352" s="57">
        <v>0</v>
      </c>
      <c r="G352" s="57">
        <v>0</v>
      </c>
      <c r="H352" s="57">
        <v>0</v>
      </c>
      <c r="I352" s="57">
        <v>0</v>
      </c>
      <c r="J352" s="57">
        <v>0</v>
      </c>
      <c r="K352" s="57">
        <v>0</v>
      </c>
      <c r="L352" s="57">
        <v>0</v>
      </c>
      <c r="M352" s="57">
        <v>0</v>
      </c>
      <c r="N352" s="57">
        <v>0</v>
      </c>
      <c r="O352" s="57">
        <v>0</v>
      </c>
      <c r="P352" s="57">
        <v>0</v>
      </c>
      <c r="Q352" s="57">
        <v>0</v>
      </c>
      <c r="R352" s="57">
        <v>0</v>
      </c>
      <c r="S352" s="57">
        <v>0</v>
      </c>
      <c r="T352" s="57">
        <v>0</v>
      </c>
      <c r="U352" s="57">
        <v>0</v>
      </c>
      <c r="V352" s="57">
        <v>0</v>
      </c>
      <c r="W352" s="57">
        <v>0</v>
      </c>
      <c r="X352" s="57">
        <v>0</v>
      </c>
      <c r="Y352" s="57">
        <v>0</v>
      </c>
      <c r="Z352" s="57">
        <v>0</v>
      </c>
      <c r="AA352" s="57">
        <v>0</v>
      </c>
      <c r="AB352" s="57">
        <v>0</v>
      </c>
    </row>
    <row r="353" spans="1:28" x14ac:dyDescent="0.25">
      <c r="A353" s="51" t="s">
        <v>518</v>
      </c>
      <c r="B353" s="53" t="s">
        <v>519</v>
      </c>
      <c r="C353" s="57" t="s">
        <v>48</v>
      </c>
      <c r="D353" s="57" t="s">
        <v>48</v>
      </c>
      <c r="E353" s="57">
        <v>0</v>
      </c>
      <c r="F353" s="57">
        <v>0</v>
      </c>
      <c r="G353" s="57">
        <v>0</v>
      </c>
      <c r="H353" s="57">
        <v>0</v>
      </c>
      <c r="I353" s="57">
        <v>0</v>
      </c>
      <c r="J353" s="57">
        <v>0</v>
      </c>
      <c r="K353" s="57">
        <v>0</v>
      </c>
      <c r="L353" s="57">
        <v>0</v>
      </c>
      <c r="M353" s="57">
        <v>0</v>
      </c>
      <c r="N353" s="57">
        <v>0</v>
      </c>
      <c r="O353" s="57">
        <v>0</v>
      </c>
      <c r="P353" s="57">
        <v>0</v>
      </c>
      <c r="Q353" s="57">
        <v>0</v>
      </c>
      <c r="R353" s="57">
        <v>0</v>
      </c>
      <c r="S353" s="57">
        <v>0</v>
      </c>
      <c r="T353" s="57">
        <v>0</v>
      </c>
      <c r="U353" s="57">
        <v>0</v>
      </c>
      <c r="V353" s="57">
        <v>0</v>
      </c>
      <c r="W353" s="57">
        <v>0</v>
      </c>
      <c r="X353" s="57">
        <v>0</v>
      </c>
      <c r="Y353" s="57">
        <v>0</v>
      </c>
      <c r="Z353" s="57">
        <v>0</v>
      </c>
      <c r="AA353" s="57">
        <v>0</v>
      </c>
      <c r="AB353" s="57">
        <v>0</v>
      </c>
    </row>
    <row r="354" spans="1:28" x14ac:dyDescent="0.25">
      <c r="A354" s="51" t="s">
        <v>518</v>
      </c>
      <c r="B354" s="53" t="s">
        <v>520</v>
      </c>
      <c r="C354" s="57" t="s">
        <v>48</v>
      </c>
      <c r="D354" s="57" t="s">
        <v>48</v>
      </c>
      <c r="E354" s="57">
        <v>0</v>
      </c>
      <c r="F354" s="57">
        <v>0</v>
      </c>
      <c r="G354" s="57">
        <v>0</v>
      </c>
      <c r="H354" s="57">
        <v>0</v>
      </c>
      <c r="I354" s="57">
        <v>0</v>
      </c>
      <c r="J354" s="57">
        <v>0</v>
      </c>
      <c r="K354" s="57">
        <v>0</v>
      </c>
      <c r="L354" s="57">
        <v>0</v>
      </c>
      <c r="M354" s="57">
        <v>0</v>
      </c>
      <c r="N354" s="57">
        <v>0</v>
      </c>
      <c r="O354" s="57">
        <v>0</v>
      </c>
      <c r="P354" s="57">
        <v>0</v>
      </c>
      <c r="Q354" s="57">
        <v>0</v>
      </c>
      <c r="R354" s="57">
        <v>0</v>
      </c>
      <c r="S354" s="57">
        <v>0</v>
      </c>
      <c r="T354" s="57">
        <v>0</v>
      </c>
      <c r="U354" s="57">
        <v>0</v>
      </c>
      <c r="V354" s="57">
        <v>0</v>
      </c>
      <c r="W354" s="57">
        <v>0</v>
      </c>
      <c r="X354" s="57">
        <v>0</v>
      </c>
      <c r="Y354" s="57">
        <v>0</v>
      </c>
      <c r="Z354" s="57">
        <v>0</v>
      </c>
      <c r="AA354" s="57">
        <v>0</v>
      </c>
      <c r="AB354" s="57">
        <v>0</v>
      </c>
    </row>
    <row r="355" spans="1:28" x14ac:dyDescent="0.25">
      <c r="A355" s="51" t="s">
        <v>518</v>
      </c>
      <c r="B355" s="53" t="s">
        <v>521</v>
      </c>
      <c r="C355" s="57">
        <v>94.4</v>
      </c>
      <c r="D355" s="57">
        <v>14.5</v>
      </c>
      <c r="E355" s="57">
        <v>0.29659100000000005</v>
      </c>
      <c r="F355" s="57">
        <v>0</v>
      </c>
      <c r="G355" s="57">
        <v>0.45738000000000012</v>
      </c>
      <c r="H355" s="57">
        <v>0</v>
      </c>
      <c r="I355" s="57">
        <v>0.16593199999999997</v>
      </c>
      <c r="J355" s="57">
        <v>0</v>
      </c>
      <c r="K355" s="57">
        <v>0</v>
      </c>
      <c r="L355" s="57">
        <v>0.51456000000000013</v>
      </c>
      <c r="M355" s="57">
        <v>1.1436500000000001</v>
      </c>
      <c r="N355" s="57">
        <v>0</v>
      </c>
      <c r="O355" s="57">
        <v>29.444100000000006</v>
      </c>
      <c r="P355" s="57">
        <v>0</v>
      </c>
      <c r="Q355" s="57">
        <v>0</v>
      </c>
      <c r="R355" s="57">
        <v>5.7173000000000002E-2</v>
      </c>
      <c r="S355" s="57">
        <v>0</v>
      </c>
      <c r="T355" s="57">
        <v>0</v>
      </c>
      <c r="U355" s="57">
        <v>0</v>
      </c>
      <c r="V355" s="57">
        <v>0</v>
      </c>
      <c r="W355" s="57">
        <v>0</v>
      </c>
      <c r="X355" s="57">
        <v>0</v>
      </c>
      <c r="Y355" s="57">
        <v>0</v>
      </c>
      <c r="Z355" s="57">
        <v>0</v>
      </c>
      <c r="AA355" s="57">
        <v>0</v>
      </c>
      <c r="AB355" s="57">
        <v>0</v>
      </c>
    </row>
    <row r="356" spans="1:28" x14ac:dyDescent="0.25">
      <c r="A356" s="51" t="s">
        <v>522</v>
      </c>
      <c r="B356" s="53" t="s">
        <v>523</v>
      </c>
      <c r="C356" s="57" t="s">
        <v>48</v>
      </c>
      <c r="D356" s="57" t="s">
        <v>48</v>
      </c>
      <c r="E356" s="57">
        <v>0</v>
      </c>
      <c r="F356" s="57">
        <v>0</v>
      </c>
      <c r="G356" s="57">
        <v>0</v>
      </c>
      <c r="H356" s="57">
        <v>0</v>
      </c>
      <c r="I356" s="57">
        <v>0</v>
      </c>
      <c r="J356" s="57">
        <v>0</v>
      </c>
      <c r="K356" s="57">
        <v>0</v>
      </c>
      <c r="L356" s="57">
        <v>0</v>
      </c>
      <c r="M356" s="57">
        <v>0</v>
      </c>
      <c r="N356" s="57">
        <v>0</v>
      </c>
      <c r="O356" s="57">
        <v>0</v>
      </c>
      <c r="P356" s="57">
        <v>0</v>
      </c>
      <c r="Q356" s="57">
        <v>0</v>
      </c>
      <c r="R356" s="57">
        <v>0</v>
      </c>
      <c r="S356" s="57">
        <v>0</v>
      </c>
      <c r="T356" s="57">
        <v>0</v>
      </c>
      <c r="U356" s="57">
        <v>0</v>
      </c>
      <c r="V356" s="57">
        <v>0</v>
      </c>
      <c r="W356" s="57">
        <v>0</v>
      </c>
      <c r="X356" s="57">
        <v>0</v>
      </c>
      <c r="Y356" s="57">
        <v>0</v>
      </c>
      <c r="Z356" s="57">
        <v>0</v>
      </c>
      <c r="AA356" s="57">
        <v>0</v>
      </c>
      <c r="AB356" s="57">
        <v>0</v>
      </c>
    </row>
    <row r="357" spans="1:28" x14ac:dyDescent="0.25">
      <c r="A357" s="51" t="s">
        <v>522</v>
      </c>
      <c r="B357" s="53" t="s">
        <v>524</v>
      </c>
      <c r="C357" s="57" t="s">
        <v>48</v>
      </c>
      <c r="D357" s="57" t="s">
        <v>48</v>
      </c>
      <c r="E357" s="57">
        <v>0</v>
      </c>
      <c r="F357" s="57">
        <v>0</v>
      </c>
      <c r="G357" s="57">
        <v>0</v>
      </c>
      <c r="H357" s="57">
        <v>0</v>
      </c>
      <c r="I357" s="57">
        <v>0</v>
      </c>
      <c r="J357" s="57">
        <v>0</v>
      </c>
      <c r="K357" s="57">
        <v>0</v>
      </c>
      <c r="L357" s="57">
        <v>0</v>
      </c>
      <c r="M357" s="57">
        <v>0</v>
      </c>
      <c r="N357" s="57">
        <v>0</v>
      </c>
      <c r="O357" s="57">
        <v>0</v>
      </c>
      <c r="P357" s="57">
        <v>0</v>
      </c>
      <c r="Q357" s="57">
        <v>0</v>
      </c>
      <c r="R357" s="57">
        <v>0</v>
      </c>
      <c r="S357" s="57">
        <v>0</v>
      </c>
      <c r="T357" s="57">
        <v>0</v>
      </c>
      <c r="U357" s="57">
        <v>0</v>
      </c>
      <c r="V357" s="57">
        <v>0</v>
      </c>
      <c r="W357" s="57">
        <v>0</v>
      </c>
      <c r="X357" s="57">
        <v>0</v>
      </c>
      <c r="Y357" s="57">
        <v>0</v>
      </c>
      <c r="Z357" s="57">
        <v>0</v>
      </c>
      <c r="AA357" s="57">
        <v>0</v>
      </c>
      <c r="AB357" s="57">
        <v>0</v>
      </c>
    </row>
    <row r="358" spans="1:28" x14ac:dyDescent="0.25">
      <c r="A358" s="51" t="s">
        <v>522</v>
      </c>
      <c r="B358" s="53" t="s">
        <v>525</v>
      </c>
      <c r="C358" s="57" t="s">
        <v>48</v>
      </c>
      <c r="D358" s="57" t="s">
        <v>48</v>
      </c>
      <c r="E358" s="57">
        <v>0</v>
      </c>
      <c r="F358" s="57">
        <v>0</v>
      </c>
      <c r="G358" s="57">
        <v>0</v>
      </c>
      <c r="H358" s="57">
        <v>0</v>
      </c>
      <c r="I358" s="57">
        <v>0</v>
      </c>
      <c r="J358" s="57">
        <v>0</v>
      </c>
      <c r="K358" s="57">
        <v>0</v>
      </c>
      <c r="L358" s="57">
        <v>0</v>
      </c>
      <c r="M358" s="57">
        <v>0</v>
      </c>
      <c r="N358" s="57">
        <v>0</v>
      </c>
      <c r="O358" s="57">
        <v>0</v>
      </c>
      <c r="P358" s="57">
        <v>0</v>
      </c>
      <c r="Q358" s="57">
        <v>0</v>
      </c>
      <c r="R358" s="57">
        <v>0</v>
      </c>
      <c r="S358" s="57">
        <v>0</v>
      </c>
      <c r="T358" s="57">
        <v>0</v>
      </c>
      <c r="U358" s="57">
        <v>0</v>
      </c>
      <c r="V358" s="57">
        <v>0</v>
      </c>
      <c r="W358" s="57">
        <v>0</v>
      </c>
      <c r="X358" s="57">
        <v>0</v>
      </c>
      <c r="Y358" s="57">
        <v>0</v>
      </c>
      <c r="Z358" s="57">
        <v>0</v>
      </c>
      <c r="AA358" s="57">
        <v>0</v>
      </c>
      <c r="AB358" s="57">
        <v>0</v>
      </c>
    </row>
    <row r="359" spans="1:28" x14ac:dyDescent="0.25">
      <c r="A359" s="51" t="s">
        <v>522</v>
      </c>
      <c r="B359" s="53" t="s">
        <v>526</v>
      </c>
      <c r="C359" s="57" t="s">
        <v>48</v>
      </c>
      <c r="D359" s="57" t="s">
        <v>48</v>
      </c>
      <c r="E359" s="57">
        <v>0</v>
      </c>
      <c r="F359" s="57">
        <v>0</v>
      </c>
      <c r="G359" s="57">
        <v>0</v>
      </c>
      <c r="H359" s="57">
        <v>0</v>
      </c>
      <c r="I359" s="57">
        <v>0</v>
      </c>
      <c r="J359" s="57">
        <v>0</v>
      </c>
      <c r="K359" s="57">
        <v>0</v>
      </c>
      <c r="L359" s="57">
        <v>0</v>
      </c>
      <c r="M359" s="57">
        <v>0</v>
      </c>
      <c r="N359" s="57">
        <v>0</v>
      </c>
      <c r="O359" s="57">
        <v>0</v>
      </c>
      <c r="P359" s="57">
        <v>0</v>
      </c>
      <c r="Q359" s="57">
        <v>0</v>
      </c>
      <c r="R359" s="57">
        <v>0</v>
      </c>
      <c r="S359" s="57">
        <v>0</v>
      </c>
      <c r="T359" s="57">
        <v>0</v>
      </c>
      <c r="U359" s="57">
        <v>0</v>
      </c>
      <c r="V359" s="57">
        <v>0</v>
      </c>
      <c r="W359" s="57">
        <v>0</v>
      </c>
      <c r="X359" s="57">
        <v>0</v>
      </c>
      <c r="Y359" s="57">
        <v>0</v>
      </c>
      <c r="Z359" s="57">
        <v>0</v>
      </c>
      <c r="AA359" s="57">
        <v>0</v>
      </c>
      <c r="AB359" s="57">
        <v>0</v>
      </c>
    </row>
    <row r="360" spans="1:28" x14ac:dyDescent="0.25">
      <c r="A360" s="51" t="s">
        <v>522</v>
      </c>
      <c r="B360" s="53" t="s">
        <v>527</v>
      </c>
      <c r="C360" s="57" t="s">
        <v>48</v>
      </c>
      <c r="D360" s="57" t="s">
        <v>48</v>
      </c>
      <c r="E360" s="57">
        <v>0</v>
      </c>
      <c r="F360" s="57">
        <v>0</v>
      </c>
      <c r="G360" s="57">
        <v>0</v>
      </c>
      <c r="H360" s="57">
        <v>0</v>
      </c>
      <c r="I360" s="57">
        <v>0</v>
      </c>
      <c r="J360" s="57">
        <v>0</v>
      </c>
      <c r="K360" s="57">
        <v>0</v>
      </c>
      <c r="L360" s="57">
        <v>0</v>
      </c>
      <c r="M360" s="57">
        <v>0</v>
      </c>
      <c r="N360" s="57">
        <v>0</v>
      </c>
      <c r="O360" s="57">
        <v>0</v>
      </c>
      <c r="P360" s="57">
        <v>0</v>
      </c>
      <c r="Q360" s="57">
        <v>0</v>
      </c>
      <c r="R360" s="57">
        <v>0</v>
      </c>
      <c r="S360" s="57">
        <v>0</v>
      </c>
      <c r="T360" s="57">
        <v>0</v>
      </c>
      <c r="U360" s="57">
        <v>0</v>
      </c>
      <c r="V360" s="57">
        <v>0</v>
      </c>
      <c r="W360" s="57">
        <v>0</v>
      </c>
      <c r="X360" s="57">
        <v>0</v>
      </c>
      <c r="Y360" s="57">
        <v>0</v>
      </c>
      <c r="Z360" s="57">
        <v>0</v>
      </c>
      <c r="AA360" s="57">
        <v>0</v>
      </c>
      <c r="AB360" s="57">
        <v>0</v>
      </c>
    </row>
    <row r="361" spans="1:28" x14ac:dyDescent="0.25">
      <c r="A361" s="51" t="s">
        <v>528</v>
      </c>
      <c r="B361" s="53" t="s">
        <v>529</v>
      </c>
      <c r="C361" s="57" t="s">
        <v>48</v>
      </c>
      <c r="D361" s="57" t="s">
        <v>48</v>
      </c>
      <c r="E361" s="57">
        <v>0</v>
      </c>
      <c r="F361" s="57">
        <v>0</v>
      </c>
      <c r="G361" s="57">
        <v>0</v>
      </c>
      <c r="H361" s="57">
        <v>0</v>
      </c>
      <c r="I361" s="57">
        <v>0</v>
      </c>
      <c r="J361" s="57">
        <v>0</v>
      </c>
      <c r="K361" s="57">
        <v>0</v>
      </c>
      <c r="L361" s="57">
        <v>0</v>
      </c>
      <c r="M361" s="57">
        <v>0</v>
      </c>
      <c r="N361" s="57">
        <v>0</v>
      </c>
      <c r="O361" s="57">
        <v>0</v>
      </c>
      <c r="P361" s="57">
        <v>0</v>
      </c>
      <c r="Q361" s="57">
        <v>0</v>
      </c>
      <c r="R361" s="57">
        <v>0</v>
      </c>
      <c r="S361" s="57">
        <v>0</v>
      </c>
      <c r="T361" s="57">
        <v>0</v>
      </c>
      <c r="U361" s="57">
        <v>0</v>
      </c>
      <c r="V361" s="57">
        <v>0</v>
      </c>
      <c r="W361" s="57">
        <v>0</v>
      </c>
      <c r="X361" s="57">
        <v>0</v>
      </c>
      <c r="Y361" s="57">
        <v>0</v>
      </c>
      <c r="Z361" s="57">
        <v>0</v>
      </c>
      <c r="AA361" s="57">
        <v>0</v>
      </c>
      <c r="AB361" s="57">
        <v>0</v>
      </c>
    </row>
    <row r="362" spans="1:28" x14ac:dyDescent="0.25">
      <c r="A362" s="51" t="s">
        <v>528</v>
      </c>
      <c r="B362" s="53" t="s">
        <v>530</v>
      </c>
      <c r="C362" s="57" t="s">
        <v>48</v>
      </c>
      <c r="D362" s="57" t="s">
        <v>48</v>
      </c>
      <c r="E362" s="57">
        <v>0</v>
      </c>
      <c r="F362" s="57">
        <v>0</v>
      </c>
      <c r="G362" s="57">
        <v>0</v>
      </c>
      <c r="H362" s="57">
        <v>0</v>
      </c>
      <c r="I362" s="57">
        <v>0</v>
      </c>
      <c r="J362" s="57">
        <v>0</v>
      </c>
      <c r="K362" s="57">
        <v>0</v>
      </c>
      <c r="L362" s="57">
        <v>0</v>
      </c>
      <c r="M362" s="57">
        <v>0</v>
      </c>
      <c r="N362" s="57">
        <v>0</v>
      </c>
      <c r="O362" s="57">
        <v>0</v>
      </c>
      <c r="P362" s="57">
        <v>0</v>
      </c>
      <c r="Q362" s="57">
        <v>0</v>
      </c>
      <c r="R362" s="57">
        <v>0</v>
      </c>
      <c r="S362" s="57">
        <v>0</v>
      </c>
      <c r="T362" s="57">
        <v>0</v>
      </c>
      <c r="U362" s="57">
        <v>0</v>
      </c>
      <c r="V362" s="57">
        <v>0</v>
      </c>
      <c r="W362" s="57">
        <v>0</v>
      </c>
      <c r="X362" s="57">
        <v>0</v>
      </c>
      <c r="Y362" s="57">
        <v>0</v>
      </c>
      <c r="Z362" s="57">
        <v>0</v>
      </c>
      <c r="AA362" s="57">
        <v>0</v>
      </c>
      <c r="AB362" s="57">
        <v>0</v>
      </c>
    </row>
    <row r="363" spans="1:28" x14ac:dyDescent="0.25">
      <c r="A363" s="51" t="s">
        <v>528</v>
      </c>
      <c r="B363" s="53" t="s">
        <v>531</v>
      </c>
      <c r="C363" s="57" t="s">
        <v>48</v>
      </c>
      <c r="D363" s="57" t="s">
        <v>48</v>
      </c>
      <c r="E363" s="57">
        <v>0</v>
      </c>
      <c r="F363" s="57">
        <v>0</v>
      </c>
      <c r="G363" s="57">
        <v>0</v>
      </c>
      <c r="H363" s="57">
        <v>0</v>
      </c>
      <c r="I363" s="57">
        <v>0</v>
      </c>
      <c r="J363" s="57">
        <v>0</v>
      </c>
      <c r="K363" s="57">
        <v>0</v>
      </c>
      <c r="L363" s="57">
        <v>0</v>
      </c>
      <c r="M363" s="57">
        <v>0</v>
      </c>
      <c r="N363" s="57">
        <v>0</v>
      </c>
      <c r="O363" s="57">
        <v>0</v>
      </c>
      <c r="P363" s="57">
        <v>0</v>
      </c>
      <c r="Q363" s="57">
        <v>0</v>
      </c>
      <c r="R363" s="57">
        <v>0</v>
      </c>
      <c r="S363" s="57">
        <v>0</v>
      </c>
      <c r="T363" s="57">
        <v>0</v>
      </c>
      <c r="U363" s="57">
        <v>0</v>
      </c>
      <c r="V363" s="57">
        <v>0</v>
      </c>
      <c r="W363" s="57">
        <v>0</v>
      </c>
      <c r="X363" s="57">
        <v>0</v>
      </c>
      <c r="Y363" s="57">
        <v>0</v>
      </c>
      <c r="Z363" s="57">
        <v>0</v>
      </c>
      <c r="AA363" s="57">
        <v>0</v>
      </c>
      <c r="AB363" s="57">
        <v>0</v>
      </c>
    </row>
    <row r="364" spans="1:28" x14ac:dyDescent="0.25">
      <c r="A364" s="51" t="s">
        <v>532</v>
      </c>
      <c r="B364" s="53" t="s">
        <v>533</v>
      </c>
      <c r="C364" s="57" t="s">
        <v>48</v>
      </c>
      <c r="D364" s="57" t="s">
        <v>48</v>
      </c>
      <c r="E364" s="57">
        <v>0</v>
      </c>
      <c r="F364" s="57">
        <v>0</v>
      </c>
      <c r="G364" s="57">
        <v>0</v>
      </c>
      <c r="H364" s="57">
        <v>0</v>
      </c>
      <c r="I364" s="57">
        <v>0</v>
      </c>
      <c r="J364" s="57">
        <v>0</v>
      </c>
      <c r="K364" s="57">
        <v>0</v>
      </c>
      <c r="L364" s="57">
        <v>0</v>
      </c>
      <c r="M364" s="57">
        <v>0</v>
      </c>
      <c r="N364" s="57">
        <v>0</v>
      </c>
      <c r="O364" s="57">
        <v>0</v>
      </c>
      <c r="P364" s="57">
        <v>0</v>
      </c>
      <c r="Q364" s="57">
        <v>0</v>
      </c>
      <c r="R364" s="57">
        <v>0</v>
      </c>
      <c r="S364" s="57">
        <v>0</v>
      </c>
      <c r="T364" s="57">
        <v>0</v>
      </c>
      <c r="U364" s="57">
        <v>0</v>
      </c>
      <c r="V364" s="57">
        <v>0</v>
      </c>
      <c r="W364" s="57">
        <v>0</v>
      </c>
      <c r="X364" s="57">
        <v>0</v>
      </c>
      <c r="Y364" s="57">
        <v>0</v>
      </c>
      <c r="Z364" s="57">
        <v>0</v>
      </c>
      <c r="AA364" s="57">
        <v>0</v>
      </c>
      <c r="AB364" s="57">
        <v>0</v>
      </c>
    </row>
    <row r="365" spans="1:28" x14ac:dyDescent="0.25">
      <c r="A365" s="51" t="s">
        <v>532</v>
      </c>
      <c r="B365" s="53" t="s">
        <v>534</v>
      </c>
      <c r="C365" s="57" t="s">
        <v>48</v>
      </c>
      <c r="D365" s="57" t="s">
        <v>48</v>
      </c>
      <c r="E365" s="57">
        <v>0</v>
      </c>
      <c r="F365" s="57">
        <v>0</v>
      </c>
      <c r="G365" s="57">
        <v>0</v>
      </c>
      <c r="H365" s="57">
        <v>0</v>
      </c>
      <c r="I365" s="57">
        <v>0</v>
      </c>
      <c r="J365" s="57">
        <v>0</v>
      </c>
      <c r="K365" s="57">
        <v>0</v>
      </c>
      <c r="L365" s="57">
        <v>0</v>
      </c>
      <c r="M365" s="57">
        <v>0</v>
      </c>
      <c r="N365" s="57">
        <v>0</v>
      </c>
      <c r="O365" s="57">
        <v>0</v>
      </c>
      <c r="P365" s="57">
        <v>0</v>
      </c>
      <c r="Q365" s="57">
        <v>0</v>
      </c>
      <c r="R365" s="57">
        <v>0</v>
      </c>
      <c r="S365" s="57">
        <v>0</v>
      </c>
      <c r="T365" s="57">
        <v>0</v>
      </c>
      <c r="U365" s="57">
        <v>0</v>
      </c>
      <c r="V365" s="57">
        <v>0</v>
      </c>
      <c r="W365" s="57">
        <v>0</v>
      </c>
      <c r="X365" s="57">
        <v>0</v>
      </c>
      <c r="Y365" s="57">
        <v>0</v>
      </c>
      <c r="Z365" s="57">
        <v>0</v>
      </c>
      <c r="AA365" s="57">
        <v>0</v>
      </c>
      <c r="AB365" s="57">
        <v>0</v>
      </c>
    </row>
    <row r="366" spans="1:28" x14ac:dyDescent="0.25">
      <c r="A366" s="51" t="s">
        <v>532</v>
      </c>
      <c r="B366" s="53" t="s">
        <v>535</v>
      </c>
      <c r="C366" s="57" t="s">
        <v>48</v>
      </c>
      <c r="D366" s="57" t="s">
        <v>48</v>
      </c>
      <c r="E366" s="57">
        <v>0</v>
      </c>
      <c r="F366" s="57">
        <v>0</v>
      </c>
      <c r="G366" s="57">
        <v>0</v>
      </c>
      <c r="H366" s="57">
        <v>0</v>
      </c>
      <c r="I366" s="57">
        <v>0</v>
      </c>
      <c r="J366" s="57">
        <v>0</v>
      </c>
      <c r="K366" s="57">
        <v>0</v>
      </c>
      <c r="L366" s="57">
        <v>0</v>
      </c>
      <c r="M366" s="57">
        <v>0</v>
      </c>
      <c r="N366" s="57">
        <v>0</v>
      </c>
      <c r="O366" s="57">
        <v>0</v>
      </c>
      <c r="P366" s="57">
        <v>0</v>
      </c>
      <c r="Q366" s="57">
        <v>0</v>
      </c>
      <c r="R366" s="57">
        <v>0</v>
      </c>
      <c r="S366" s="57">
        <v>0</v>
      </c>
      <c r="T366" s="57">
        <v>0</v>
      </c>
      <c r="U366" s="57">
        <v>0</v>
      </c>
      <c r="V366" s="57">
        <v>0</v>
      </c>
      <c r="W366" s="57">
        <v>0</v>
      </c>
      <c r="X366" s="57">
        <v>0</v>
      </c>
      <c r="Y366" s="57">
        <v>0</v>
      </c>
      <c r="Z366" s="57">
        <v>0</v>
      </c>
      <c r="AA366" s="57">
        <v>0</v>
      </c>
      <c r="AB366" s="57">
        <v>0</v>
      </c>
    </row>
    <row r="367" spans="1:28" x14ac:dyDescent="0.25">
      <c r="A367" s="51" t="s">
        <v>532</v>
      </c>
      <c r="B367" s="53" t="s">
        <v>536</v>
      </c>
      <c r="C367" s="57" t="s">
        <v>48</v>
      </c>
      <c r="D367" s="57" t="s">
        <v>48</v>
      </c>
      <c r="E367" s="57">
        <v>0</v>
      </c>
      <c r="F367" s="57">
        <v>0</v>
      </c>
      <c r="G367" s="57">
        <v>0</v>
      </c>
      <c r="H367" s="57">
        <v>0</v>
      </c>
      <c r="I367" s="57">
        <v>0</v>
      </c>
      <c r="J367" s="57">
        <v>0</v>
      </c>
      <c r="K367" s="57">
        <v>0</v>
      </c>
      <c r="L367" s="57">
        <v>0</v>
      </c>
      <c r="M367" s="57">
        <v>0</v>
      </c>
      <c r="N367" s="57">
        <v>0</v>
      </c>
      <c r="O367" s="57">
        <v>0</v>
      </c>
      <c r="P367" s="57">
        <v>0</v>
      </c>
      <c r="Q367" s="57">
        <v>0</v>
      </c>
      <c r="R367" s="57">
        <v>0</v>
      </c>
      <c r="S367" s="57">
        <v>0</v>
      </c>
      <c r="T367" s="57">
        <v>0</v>
      </c>
      <c r="U367" s="57">
        <v>0</v>
      </c>
      <c r="V367" s="57">
        <v>0</v>
      </c>
      <c r="W367" s="57">
        <v>0</v>
      </c>
      <c r="X367" s="57">
        <v>0</v>
      </c>
      <c r="Y367" s="57">
        <v>0</v>
      </c>
      <c r="Z367" s="57">
        <v>0</v>
      </c>
      <c r="AA367" s="57">
        <v>0</v>
      </c>
      <c r="AB367" s="57">
        <v>0</v>
      </c>
    </row>
    <row r="368" spans="1:28" x14ac:dyDescent="0.25">
      <c r="A368" s="51" t="s">
        <v>532</v>
      </c>
      <c r="B368" s="53" t="s">
        <v>537</v>
      </c>
      <c r="C368" s="57" t="s">
        <v>48</v>
      </c>
      <c r="D368" s="57" t="s">
        <v>48</v>
      </c>
      <c r="E368" s="57">
        <v>0</v>
      </c>
      <c r="F368" s="57">
        <v>0</v>
      </c>
      <c r="G368" s="57">
        <v>0</v>
      </c>
      <c r="H368" s="57">
        <v>0</v>
      </c>
      <c r="I368" s="57">
        <v>0</v>
      </c>
      <c r="J368" s="57">
        <v>0</v>
      </c>
      <c r="K368" s="57">
        <v>0</v>
      </c>
      <c r="L368" s="57">
        <v>0</v>
      </c>
      <c r="M368" s="57">
        <v>0</v>
      </c>
      <c r="N368" s="57">
        <v>0</v>
      </c>
      <c r="O368" s="57">
        <v>0</v>
      </c>
      <c r="P368" s="57">
        <v>0</v>
      </c>
      <c r="Q368" s="57">
        <v>0</v>
      </c>
      <c r="R368" s="57">
        <v>0</v>
      </c>
      <c r="S368" s="57">
        <v>0</v>
      </c>
      <c r="T368" s="57">
        <v>0</v>
      </c>
      <c r="U368" s="57">
        <v>0</v>
      </c>
      <c r="V368" s="57">
        <v>0</v>
      </c>
      <c r="W368" s="57">
        <v>0</v>
      </c>
      <c r="X368" s="57">
        <v>0</v>
      </c>
      <c r="Y368" s="57">
        <v>0</v>
      </c>
      <c r="Z368" s="57">
        <v>0</v>
      </c>
      <c r="AA368" s="57">
        <v>0</v>
      </c>
      <c r="AB368" s="57">
        <v>0</v>
      </c>
    </row>
    <row r="369" spans="1:28" x14ac:dyDescent="0.25">
      <c r="A369" s="51" t="s">
        <v>532</v>
      </c>
      <c r="B369" s="53" t="s">
        <v>538</v>
      </c>
      <c r="C369" s="57" t="s">
        <v>48</v>
      </c>
      <c r="D369" s="57" t="s">
        <v>48</v>
      </c>
      <c r="E369" s="57">
        <v>0</v>
      </c>
      <c r="F369" s="57">
        <v>0</v>
      </c>
      <c r="G369" s="57">
        <v>0</v>
      </c>
      <c r="H369" s="57">
        <v>0</v>
      </c>
      <c r="I369" s="57">
        <v>0</v>
      </c>
      <c r="J369" s="57">
        <v>0</v>
      </c>
      <c r="K369" s="57">
        <v>0</v>
      </c>
      <c r="L369" s="57">
        <v>0</v>
      </c>
      <c r="M369" s="57">
        <v>0</v>
      </c>
      <c r="N369" s="57">
        <v>0</v>
      </c>
      <c r="O369" s="57">
        <v>0</v>
      </c>
      <c r="P369" s="57">
        <v>0</v>
      </c>
      <c r="Q369" s="57">
        <v>0</v>
      </c>
      <c r="R369" s="57">
        <v>0</v>
      </c>
      <c r="S369" s="57">
        <v>0</v>
      </c>
      <c r="T369" s="57">
        <v>0</v>
      </c>
      <c r="U369" s="57">
        <v>0</v>
      </c>
      <c r="V369" s="57">
        <v>0</v>
      </c>
      <c r="W369" s="57">
        <v>0</v>
      </c>
      <c r="X369" s="57">
        <v>0</v>
      </c>
      <c r="Y369" s="57">
        <v>0</v>
      </c>
      <c r="Z369" s="57">
        <v>0</v>
      </c>
      <c r="AA369" s="57">
        <v>0</v>
      </c>
      <c r="AB369" s="57">
        <v>0</v>
      </c>
    </row>
    <row r="370" spans="1:28" x14ac:dyDescent="0.25">
      <c r="A370" s="51" t="s">
        <v>532</v>
      </c>
      <c r="B370" s="53" t="s">
        <v>539</v>
      </c>
      <c r="C370" s="57" t="s">
        <v>48</v>
      </c>
      <c r="D370" s="57" t="s">
        <v>48</v>
      </c>
      <c r="E370" s="57">
        <v>0</v>
      </c>
      <c r="F370" s="57">
        <v>0</v>
      </c>
      <c r="G370" s="57">
        <v>0</v>
      </c>
      <c r="H370" s="57">
        <v>0</v>
      </c>
      <c r="I370" s="57">
        <v>0</v>
      </c>
      <c r="J370" s="57">
        <v>0</v>
      </c>
      <c r="K370" s="57">
        <v>0</v>
      </c>
      <c r="L370" s="57">
        <v>0</v>
      </c>
      <c r="M370" s="57">
        <v>0</v>
      </c>
      <c r="N370" s="57">
        <v>0</v>
      </c>
      <c r="O370" s="57">
        <v>0</v>
      </c>
      <c r="P370" s="57">
        <v>0</v>
      </c>
      <c r="Q370" s="57">
        <v>0</v>
      </c>
      <c r="R370" s="57">
        <v>0</v>
      </c>
      <c r="S370" s="57">
        <v>0</v>
      </c>
      <c r="T370" s="57">
        <v>0</v>
      </c>
      <c r="U370" s="57">
        <v>0</v>
      </c>
      <c r="V370" s="57">
        <v>0</v>
      </c>
      <c r="W370" s="57">
        <v>0</v>
      </c>
      <c r="X370" s="57">
        <v>0</v>
      </c>
      <c r="Y370" s="57">
        <v>0</v>
      </c>
      <c r="Z370" s="57">
        <v>0</v>
      </c>
      <c r="AA370" s="57">
        <v>0</v>
      </c>
      <c r="AB370" s="57">
        <v>0</v>
      </c>
    </row>
    <row r="371" spans="1:28" x14ac:dyDescent="0.25">
      <c r="A371" s="51" t="s">
        <v>532</v>
      </c>
      <c r="B371" s="53" t="s">
        <v>540</v>
      </c>
      <c r="C371" s="57">
        <v>88.521000000000001</v>
      </c>
      <c r="D371" s="57">
        <v>25.532</v>
      </c>
      <c r="E371" s="57">
        <v>0</v>
      </c>
      <c r="F371" s="57">
        <v>1.8022599999999995</v>
      </c>
      <c r="G371" s="57">
        <v>30.007900000000006</v>
      </c>
      <c r="H371" s="57">
        <v>0</v>
      </c>
      <c r="I371" s="57">
        <v>0</v>
      </c>
      <c r="J371" s="57">
        <v>0</v>
      </c>
      <c r="K371" s="57">
        <v>0</v>
      </c>
      <c r="L371" s="57">
        <v>8.1102999999999987</v>
      </c>
      <c r="M371" s="57">
        <v>2.1582499999999998</v>
      </c>
      <c r="N371" s="57">
        <v>0</v>
      </c>
      <c r="O371" s="57">
        <v>0</v>
      </c>
      <c r="P371" s="57">
        <v>0</v>
      </c>
      <c r="Q371" s="57">
        <v>16.864199999999997</v>
      </c>
      <c r="R371" s="57">
        <v>0</v>
      </c>
      <c r="S371" s="57">
        <v>0</v>
      </c>
      <c r="T371" s="57">
        <v>0</v>
      </c>
      <c r="U371" s="57">
        <v>0</v>
      </c>
      <c r="V371" s="57">
        <v>0</v>
      </c>
      <c r="W371" s="57">
        <v>0</v>
      </c>
      <c r="X371" s="57">
        <v>0</v>
      </c>
      <c r="Y371" s="57">
        <v>0</v>
      </c>
      <c r="Z371" s="57">
        <v>0</v>
      </c>
      <c r="AA371" s="57">
        <v>0</v>
      </c>
      <c r="AB371" s="57">
        <v>1.4160799999999998</v>
      </c>
    </row>
    <row r="372" spans="1:28" x14ac:dyDescent="0.25">
      <c r="A372" s="51" t="s">
        <v>532</v>
      </c>
      <c r="B372" s="53" t="s">
        <v>541</v>
      </c>
      <c r="C372" s="57" t="s">
        <v>48</v>
      </c>
      <c r="D372" s="57" t="s">
        <v>48</v>
      </c>
      <c r="E372" s="57">
        <v>0</v>
      </c>
      <c r="F372" s="57">
        <v>0</v>
      </c>
      <c r="G372" s="57">
        <v>0</v>
      </c>
      <c r="H372" s="57">
        <v>0</v>
      </c>
      <c r="I372" s="57">
        <v>0</v>
      </c>
      <c r="J372" s="57">
        <v>0</v>
      </c>
      <c r="K372" s="57">
        <v>0</v>
      </c>
      <c r="L372" s="57">
        <v>0</v>
      </c>
      <c r="M372" s="57">
        <v>0</v>
      </c>
      <c r="N372" s="57">
        <v>0</v>
      </c>
      <c r="O372" s="57">
        <v>0</v>
      </c>
      <c r="P372" s="57">
        <v>0</v>
      </c>
      <c r="Q372" s="57">
        <v>0</v>
      </c>
      <c r="R372" s="57">
        <v>0</v>
      </c>
      <c r="S372" s="57">
        <v>0</v>
      </c>
      <c r="T372" s="57">
        <v>0</v>
      </c>
      <c r="U372" s="57">
        <v>0</v>
      </c>
      <c r="V372" s="57">
        <v>0</v>
      </c>
      <c r="W372" s="57">
        <v>0</v>
      </c>
      <c r="X372" s="57">
        <v>0</v>
      </c>
      <c r="Y372" s="57">
        <v>0</v>
      </c>
      <c r="Z372" s="57">
        <v>0</v>
      </c>
      <c r="AA372" s="57">
        <v>0</v>
      </c>
      <c r="AB372" s="57">
        <v>0</v>
      </c>
    </row>
    <row r="373" spans="1:28" x14ac:dyDescent="0.25">
      <c r="A373" s="51" t="s">
        <v>532</v>
      </c>
      <c r="B373" s="53" t="s">
        <v>542</v>
      </c>
      <c r="C373" s="57" t="s">
        <v>48</v>
      </c>
      <c r="D373" s="57" t="s">
        <v>48</v>
      </c>
      <c r="E373" s="57">
        <v>0</v>
      </c>
      <c r="F373" s="57">
        <v>0</v>
      </c>
      <c r="G373" s="57">
        <v>0</v>
      </c>
      <c r="H373" s="57">
        <v>0</v>
      </c>
      <c r="I373" s="57">
        <v>0</v>
      </c>
      <c r="J373" s="57">
        <v>0</v>
      </c>
      <c r="K373" s="57">
        <v>0</v>
      </c>
      <c r="L373" s="57">
        <v>0</v>
      </c>
      <c r="M373" s="57">
        <v>0</v>
      </c>
      <c r="N373" s="57">
        <v>0</v>
      </c>
      <c r="O373" s="57">
        <v>0</v>
      </c>
      <c r="P373" s="57">
        <v>0</v>
      </c>
      <c r="Q373" s="57">
        <v>0</v>
      </c>
      <c r="R373" s="57">
        <v>0</v>
      </c>
      <c r="S373" s="57">
        <v>0</v>
      </c>
      <c r="T373" s="57">
        <v>0</v>
      </c>
      <c r="U373" s="57">
        <v>0</v>
      </c>
      <c r="V373" s="57">
        <v>0</v>
      </c>
      <c r="W373" s="57">
        <v>0</v>
      </c>
      <c r="X373" s="57">
        <v>0</v>
      </c>
      <c r="Y373" s="57">
        <v>0</v>
      </c>
      <c r="Z373" s="57">
        <v>0</v>
      </c>
      <c r="AA373" s="57">
        <v>0</v>
      </c>
      <c r="AB373" s="57">
        <v>0</v>
      </c>
    </row>
    <row r="374" spans="1:28" x14ac:dyDescent="0.25">
      <c r="A374" s="51" t="s">
        <v>532</v>
      </c>
      <c r="B374" s="53" t="s">
        <v>543</v>
      </c>
      <c r="C374" s="57" t="s">
        <v>48</v>
      </c>
      <c r="D374" s="57" t="s">
        <v>48</v>
      </c>
      <c r="E374" s="57">
        <v>0</v>
      </c>
      <c r="F374" s="57">
        <v>0</v>
      </c>
      <c r="G374" s="57">
        <v>0</v>
      </c>
      <c r="H374" s="57">
        <v>0</v>
      </c>
      <c r="I374" s="57">
        <v>0</v>
      </c>
      <c r="J374" s="57">
        <v>0</v>
      </c>
      <c r="K374" s="57">
        <v>0</v>
      </c>
      <c r="L374" s="57">
        <v>0</v>
      </c>
      <c r="M374" s="57">
        <v>0</v>
      </c>
      <c r="N374" s="57">
        <v>0</v>
      </c>
      <c r="O374" s="57">
        <v>0</v>
      </c>
      <c r="P374" s="57">
        <v>0</v>
      </c>
      <c r="Q374" s="57">
        <v>0</v>
      </c>
      <c r="R374" s="57">
        <v>0</v>
      </c>
      <c r="S374" s="57">
        <v>0</v>
      </c>
      <c r="T374" s="57">
        <v>0</v>
      </c>
      <c r="U374" s="57">
        <v>0</v>
      </c>
      <c r="V374" s="57">
        <v>0</v>
      </c>
      <c r="W374" s="57">
        <v>0</v>
      </c>
      <c r="X374" s="57">
        <v>0</v>
      </c>
      <c r="Y374" s="57">
        <v>0</v>
      </c>
      <c r="Z374" s="57">
        <v>0</v>
      </c>
      <c r="AA374" s="57">
        <v>0</v>
      </c>
      <c r="AB374" s="57">
        <v>0</v>
      </c>
    </row>
    <row r="375" spans="1:28" x14ac:dyDescent="0.25">
      <c r="A375" s="51" t="s">
        <v>532</v>
      </c>
      <c r="B375" s="53" t="s">
        <v>544</v>
      </c>
      <c r="C375" s="57" t="s">
        <v>48</v>
      </c>
      <c r="D375" s="57" t="s">
        <v>48</v>
      </c>
      <c r="E375" s="57">
        <v>0</v>
      </c>
      <c r="F375" s="57">
        <v>0</v>
      </c>
      <c r="G375" s="57">
        <v>0</v>
      </c>
      <c r="H375" s="57">
        <v>0</v>
      </c>
      <c r="I375" s="57">
        <v>0</v>
      </c>
      <c r="J375" s="57">
        <v>0</v>
      </c>
      <c r="K375" s="57">
        <v>0</v>
      </c>
      <c r="L375" s="57">
        <v>0</v>
      </c>
      <c r="M375" s="57">
        <v>0</v>
      </c>
      <c r="N375" s="57">
        <v>0</v>
      </c>
      <c r="O375" s="57">
        <v>0</v>
      </c>
      <c r="P375" s="57">
        <v>0</v>
      </c>
      <c r="Q375" s="57">
        <v>0</v>
      </c>
      <c r="R375" s="57">
        <v>0</v>
      </c>
      <c r="S375" s="57">
        <v>0</v>
      </c>
      <c r="T375" s="57">
        <v>0</v>
      </c>
      <c r="U375" s="57">
        <v>0</v>
      </c>
      <c r="V375" s="57">
        <v>0</v>
      </c>
      <c r="W375" s="57">
        <v>0</v>
      </c>
      <c r="X375" s="57">
        <v>0</v>
      </c>
      <c r="Y375" s="57">
        <v>0</v>
      </c>
      <c r="Z375" s="57">
        <v>0</v>
      </c>
      <c r="AA375" s="57">
        <v>0</v>
      </c>
      <c r="AB375" s="57">
        <v>0</v>
      </c>
    </row>
    <row r="376" spans="1:28" x14ac:dyDescent="0.25">
      <c r="A376" s="51" t="s">
        <v>532</v>
      </c>
      <c r="B376" s="53" t="s">
        <v>545</v>
      </c>
      <c r="C376" s="57">
        <v>10.79</v>
      </c>
      <c r="D376" s="57">
        <v>0.495</v>
      </c>
      <c r="E376" s="57">
        <v>2.7650000000000008E-2</v>
      </c>
      <c r="F376" s="57">
        <v>0</v>
      </c>
      <c r="G376" s="57">
        <v>0</v>
      </c>
      <c r="H376" s="57">
        <v>0</v>
      </c>
      <c r="I376" s="57">
        <v>7.472499999999993E-3</v>
      </c>
      <c r="J376" s="57">
        <v>0</v>
      </c>
      <c r="K376" s="57">
        <v>3.9061000000000012E-2</v>
      </c>
      <c r="L376" s="57">
        <v>0.12013999999999991</v>
      </c>
      <c r="M376" s="57">
        <v>4.831000000000002E-2</v>
      </c>
      <c r="N376" s="57">
        <v>0</v>
      </c>
      <c r="O376" s="57">
        <v>1.01769</v>
      </c>
      <c r="P376" s="57">
        <v>0</v>
      </c>
      <c r="Q376" s="57">
        <v>0</v>
      </c>
      <c r="R376" s="57">
        <v>0</v>
      </c>
      <c r="S376" s="57">
        <v>0</v>
      </c>
      <c r="T376" s="57">
        <v>0</v>
      </c>
      <c r="U376" s="57">
        <v>0</v>
      </c>
      <c r="V376" s="57">
        <v>0</v>
      </c>
      <c r="W376" s="57">
        <v>0</v>
      </c>
      <c r="X376" s="57">
        <v>0</v>
      </c>
      <c r="Y376" s="57">
        <v>0</v>
      </c>
      <c r="Z376" s="57">
        <v>0</v>
      </c>
      <c r="AA376" s="57">
        <v>0</v>
      </c>
      <c r="AB376" s="57">
        <v>6.8985000000000074E-2</v>
      </c>
    </row>
    <row r="377" spans="1:28" x14ac:dyDescent="0.25">
      <c r="A377" s="51" t="s">
        <v>532</v>
      </c>
      <c r="B377" s="53" t="s">
        <v>546</v>
      </c>
      <c r="C377" s="57" t="s">
        <v>48</v>
      </c>
      <c r="D377" s="57" t="s">
        <v>48</v>
      </c>
      <c r="E377" s="57">
        <v>0</v>
      </c>
      <c r="F377" s="57">
        <v>0</v>
      </c>
      <c r="G377" s="57">
        <v>0</v>
      </c>
      <c r="H377" s="57">
        <v>0</v>
      </c>
      <c r="I377" s="57">
        <v>0</v>
      </c>
      <c r="J377" s="57">
        <v>0</v>
      </c>
      <c r="K377" s="57">
        <v>0</v>
      </c>
      <c r="L377" s="57">
        <v>0</v>
      </c>
      <c r="M377" s="57">
        <v>0</v>
      </c>
      <c r="N377" s="57">
        <v>0</v>
      </c>
      <c r="O377" s="57">
        <v>0</v>
      </c>
      <c r="P377" s="57">
        <v>0</v>
      </c>
      <c r="Q377" s="57">
        <v>0</v>
      </c>
      <c r="R377" s="57">
        <v>0</v>
      </c>
      <c r="S377" s="57">
        <v>0</v>
      </c>
      <c r="T377" s="57">
        <v>0</v>
      </c>
      <c r="U377" s="57">
        <v>0</v>
      </c>
      <c r="V377" s="57">
        <v>0</v>
      </c>
      <c r="W377" s="57">
        <v>0</v>
      </c>
      <c r="X377" s="57">
        <v>0</v>
      </c>
      <c r="Y377" s="57">
        <v>0</v>
      </c>
      <c r="Z377" s="57">
        <v>0</v>
      </c>
      <c r="AA377" s="57">
        <v>0</v>
      </c>
      <c r="AB377" s="57">
        <v>0</v>
      </c>
    </row>
    <row r="378" spans="1:28" x14ac:dyDescent="0.25">
      <c r="A378" s="51" t="s">
        <v>532</v>
      </c>
      <c r="B378" s="53" t="s">
        <v>547</v>
      </c>
      <c r="C378" s="57" t="s">
        <v>48</v>
      </c>
      <c r="D378" s="57" t="s">
        <v>48</v>
      </c>
      <c r="E378" s="57">
        <v>0</v>
      </c>
      <c r="F378" s="57">
        <v>0</v>
      </c>
      <c r="G378" s="57">
        <v>0</v>
      </c>
      <c r="H378" s="57">
        <v>0</v>
      </c>
      <c r="I378" s="57">
        <v>0</v>
      </c>
      <c r="J378" s="57">
        <v>0</v>
      </c>
      <c r="K378" s="57">
        <v>0</v>
      </c>
      <c r="L378" s="57">
        <v>0</v>
      </c>
      <c r="M378" s="57">
        <v>0</v>
      </c>
      <c r="N378" s="57">
        <v>0</v>
      </c>
      <c r="O378" s="57">
        <v>0</v>
      </c>
      <c r="P378" s="57">
        <v>0</v>
      </c>
      <c r="Q378" s="57">
        <v>0</v>
      </c>
      <c r="R378" s="57">
        <v>0</v>
      </c>
      <c r="S378" s="57">
        <v>0</v>
      </c>
      <c r="T378" s="57">
        <v>0</v>
      </c>
      <c r="U378" s="57">
        <v>0</v>
      </c>
      <c r="V378" s="57">
        <v>0</v>
      </c>
      <c r="W378" s="57">
        <v>0</v>
      </c>
      <c r="X378" s="57">
        <v>0</v>
      </c>
      <c r="Y378" s="57">
        <v>0</v>
      </c>
      <c r="Z378" s="57">
        <v>0</v>
      </c>
      <c r="AA378" s="57">
        <v>0</v>
      </c>
      <c r="AB378" s="57">
        <v>0</v>
      </c>
    </row>
    <row r="379" spans="1:28" x14ac:dyDescent="0.25">
      <c r="A379" s="51" t="s">
        <v>532</v>
      </c>
      <c r="B379" s="53" t="s">
        <v>634</v>
      </c>
      <c r="C379" s="57" t="s">
        <v>48</v>
      </c>
      <c r="D379" s="57" t="s">
        <v>48</v>
      </c>
      <c r="E379" s="57">
        <v>0</v>
      </c>
      <c r="F379" s="57">
        <v>0</v>
      </c>
      <c r="G379" s="57">
        <v>0</v>
      </c>
      <c r="H379" s="57">
        <v>0</v>
      </c>
      <c r="I379" s="57">
        <v>0</v>
      </c>
      <c r="J379" s="57">
        <v>0</v>
      </c>
      <c r="K379" s="57">
        <v>0</v>
      </c>
      <c r="L379" s="57">
        <v>0</v>
      </c>
      <c r="M379" s="57">
        <v>0</v>
      </c>
      <c r="N379" s="57">
        <v>0</v>
      </c>
      <c r="O379" s="57">
        <v>0</v>
      </c>
      <c r="P379" s="57">
        <v>0</v>
      </c>
      <c r="Q379" s="57">
        <v>0</v>
      </c>
      <c r="R379" s="57">
        <v>0</v>
      </c>
      <c r="S379" s="57">
        <v>0</v>
      </c>
      <c r="T379" s="57">
        <v>0</v>
      </c>
      <c r="U379" s="57">
        <v>0</v>
      </c>
      <c r="V379" s="57">
        <v>0</v>
      </c>
      <c r="W379" s="57">
        <v>0</v>
      </c>
      <c r="X379" s="57">
        <v>0</v>
      </c>
      <c r="Y379" s="57">
        <v>0</v>
      </c>
      <c r="Z379" s="57">
        <v>0</v>
      </c>
      <c r="AA379" s="57">
        <v>0</v>
      </c>
      <c r="AB379" s="57">
        <v>0</v>
      </c>
    </row>
    <row r="380" spans="1:28" x14ac:dyDescent="0.25">
      <c r="A380" s="51" t="s">
        <v>532</v>
      </c>
      <c r="B380" s="53" t="s">
        <v>549</v>
      </c>
      <c r="C380" s="57" t="s">
        <v>48</v>
      </c>
      <c r="D380" s="57" t="s">
        <v>48</v>
      </c>
      <c r="E380" s="57">
        <v>0</v>
      </c>
      <c r="F380" s="57">
        <v>0</v>
      </c>
      <c r="G380" s="57">
        <v>0</v>
      </c>
      <c r="H380" s="57">
        <v>0</v>
      </c>
      <c r="I380" s="57">
        <v>0</v>
      </c>
      <c r="J380" s="57">
        <v>0</v>
      </c>
      <c r="K380" s="57">
        <v>0</v>
      </c>
      <c r="L380" s="57">
        <v>0</v>
      </c>
      <c r="M380" s="57">
        <v>0</v>
      </c>
      <c r="N380" s="57">
        <v>0</v>
      </c>
      <c r="O380" s="57">
        <v>0</v>
      </c>
      <c r="P380" s="57">
        <v>0</v>
      </c>
      <c r="Q380" s="57">
        <v>0</v>
      </c>
      <c r="R380" s="57">
        <v>0</v>
      </c>
      <c r="S380" s="57">
        <v>0</v>
      </c>
      <c r="T380" s="57">
        <v>0</v>
      </c>
      <c r="U380" s="57">
        <v>0</v>
      </c>
      <c r="V380" s="57">
        <v>0</v>
      </c>
      <c r="W380" s="57">
        <v>0</v>
      </c>
      <c r="X380" s="57">
        <v>0</v>
      </c>
      <c r="Y380" s="57">
        <v>0</v>
      </c>
      <c r="Z380" s="57">
        <v>0</v>
      </c>
      <c r="AA380" s="57">
        <v>0</v>
      </c>
      <c r="AB380" s="57">
        <v>0</v>
      </c>
    </row>
    <row r="381" spans="1:28" x14ac:dyDescent="0.25">
      <c r="A381" s="51" t="s">
        <v>532</v>
      </c>
      <c r="B381" s="53" t="s">
        <v>550</v>
      </c>
      <c r="C381" s="57" t="s">
        <v>48</v>
      </c>
      <c r="D381" s="57" t="s">
        <v>48</v>
      </c>
      <c r="E381" s="57">
        <v>0</v>
      </c>
      <c r="F381" s="57">
        <v>0</v>
      </c>
      <c r="G381" s="57">
        <v>0</v>
      </c>
      <c r="H381" s="57">
        <v>0</v>
      </c>
      <c r="I381" s="57">
        <v>0</v>
      </c>
      <c r="J381" s="57">
        <v>0</v>
      </c>
      <c r="K381" s="57">
        <v>0</v>
      </c>
      <c r="L381" s="57">
        <v>0</v>
      </c>
      <c r="M381" s="57">
        <v>0</v>
      </c>
      <c r="N381" s="57">
        <v>0</v>
      </c>
      <c r="O381" s="57">
        <v>0</v>
      </c>
      <c r="P381" s="57">
        <v>0</v>
      </c>
      <c r="Q381" s="57">
        <v>0</v>
      </c>
      <c r="R381" s="57">
        <v>0</v>
      </c>
      <c r="S381" s="57">
        <v>0</v>
      </c>
      <c r="T381" s="57">
        <v>0</v>
      </c>
      <c r="U381" s="57">
        <v>0</v>
      </c>
      <c r="V381" s="57">
        <v>0</v>
      </c>
      <c r="W381" s="57">
        <v>0</v>
      </c>
      <c r="X381" s="57">
        <v>0</v>
      </c>
      <c r="Y381" s="57">
        <v>0</v>
      </c>
      <c r="Z381" s="57">
        <v>0</v>
      </c>
      <c r="AA381" s="57">
        <v>0</v>
      </c>
      <c r="AB381" s="57">
        <v>0</v>
      </c>
    </row>
    <row r="382" spans="1:28" x14ac:dyDescent="0.25">
      <c r="A382" s="51" t="s">
        <v>532</v>
      </c>
      <c r="B382" s="53" t="s">
        <v>551</v>
      </c>
      <c r="C382" s="57" t="s">
        <v>48</v>
      </c>
      <c r="D382" s="57" t="s">
        <v>48</v>
      </c>
      <c r="E382" s="57">
        <v>0</v>
      </c>
      <c r="F382" s="57">
        <v>0</v>
      </c>
      <c r="G382" s="57">
        <v>0</v>
      </c>
      <c r="H382" s="57">
        <v>0</v>
      </c>
      <c r="I382" s="57">
        <v>0</v>
      </c>
      <c r="J382" s="57">
        <v>0</v>
      </c>
      <c r="K382" s="57">
        <v>0</v>
      </c>
      <c r="L382" s="57">
        <v>0</v>
      </c>
      <c r="M382" s="57">
        <v>0</v>
      </c>
      <c r="N382" s="57">
        <v>0</v>
      </c>
      <c r="O382" s="57">
        <v>0</v>
      </c>
      <c r="P382" s="57">
        <v>0</v>
      </c>
      <c r="Q382" s="57">
        <v>0</v>
      </c>
      <c r="R382" s="57">
        <v>0</v>
      </c>
      <c r="S382" s="57">
        <v>0</v>
      </c>
      <c r="T382" s="57">
        <v>0</v>
      </c>
      <c r="U382" s="57">
        <v>0</v>
      </c>
      <c r="V382" s="57">
        <v>0</v>
      </c>
      <c r="W382" s="57">
        <v>0</v>
      </c>
      <c r="X382" s="57">
        <v>0</v>
      </c>
      <c r="Y382" s="57">
        <v>0</v>
      </c>
      <c r="Z382" s="57">
        <v>0</v>
      </c>
      <c r="AA382" s="57">
        <v>0</v>
      </c>
      <c r="AB382" s="57">
        <v>0</v>
      </c>
    </row>
    <row r="383" spans="1:28" x14ac:dyDescent="0.25">
      <c r="A383" s="51" t="s">
        <v>532</v>
      </c>
      <c r="B383" s="53" t="s">
        <v>552</v>
      </c>
      <c r="C383" s="57" t="s">
        <v>48</v>
      </c>
      <c r="D383" s="57" t="s">
        <v>48</v>
      </c>
      <c r="E383" s="57">
        <v>0</v>
      </c>
      <c r="F383" s="57">
        <v>0</v>
      </c>
      <c r="G383" s="57">
        <v>0</v>
      </c>
      <c r="H383" s="57">
        <v>0</v>
      </c>
      <c r="I383" s="57">
        <v>0</v>
      </c>
      <c r="J383" s="57">
        <v>0</v>
      </c>
      <c r="K383" s="57">
        <v>0</v>
      </c>
      <c r="L383" s="57">
        <v>0</v>
      </c>
      <c r="M383" s="57">
        <v>0</v>
      </c>
      <c r="N383" s="57">
        <v>0</v>
      </c>
      <c r="O383" s="57">
        <v>0</v>
      </c>
      <c r="P383" s="57">
        <v>0</v>
      </c>
      <c r="Q383" s="57">
        <v>0</v>
      </c>
      <c r="R383" s="57">
        <v>0</v>
      </c>
      <c r="S383" s="57">
        <v>0</v>
      </c>
      <c r="T383" s="57">
        <v>0</v>
      </c>
      <c r="U383" s="57">
        <v>0</v>
      </c>
      <c r="V383" s="57">
        <v>0</v>
      </c>
      <c r="W383" s="57">
        <v>0</v>
      </c>
      <c r="X383" s="57">
        <v>0</v>
      </c>
      <c r="Y383" s="57">
        <v>0</v>
      </c>
      <c r="Z383" s="57">
        <v>0</v>
      </c>
      <c r="AA383" s="57">
        <v>0</v>
      </c>
      <c r="AB383" s="57">
        <v>0</v>
      </c>
    </row>
    <row r="384" spans="1:28" x14ac:dyDescent="0.25">
      <c r="A384" s="51" t="s">
        <v>553</v>
      </c>
      <c r="B384" s="53" t="s">
        <v>554</v>
      </c>
      <c r="C384" s="57" t="s">
        <v>48</v>
      </c>
      <c r="D384" s="57" t="s">
        <v>48</v>
      </c>
      <c r="E384" s="57">
        <v>0</v>
      </c>
      <c r="F384" s="57">
        <v>0</v>
      </c>
      <c r="G384" s="57">
        <v>0</v>
      </c>
      <c r="H384" s="57">
        <v>0</v>
      </c>
      <c r="I384" s="57">
        <v>0</v>
      </c>
      <c r="J384" s="57">
        <v>0</v>
      </c>
      <c r="K384" s="57">
        <v>0</v>
      </c>
      <c r="L384" s="57">
        <v>0</v>
      </c>
      <c r="M384" s="57">
        <v>0</v>
      </c>
      <c r="N384" s="57">
        <v>0</v>
      </c>
      <c r="O384" s="57">
        <v>0</v>
      </c>
      <c r="P384" s="57">
        <v>0</v>
      </c>
      <c r="Q384" s="57">
        <v>0</v>
      </c>
      <c r="R384" s="57">
        <v>0</v>
      </c>
      <c r="S384" s="57">
        <v>0</v>
      </c>
      <c r="T384" s="57">
        <v>0</v>
      </c>
      <c r="U384" s="57">
        <v>0</v>
      </c>
      <c r="V384" s="57">
        <v>0</v>
      </c>
      <c r="W384" s="57">
        <v>0</v>
      </c>
      <c r="X384" s="57">
        <v>0</v>
      </c>
      <c r="Y384" s="57">
        <v>0</v>
      </c>
      <c r="Z384" s="57">
        <v>0</v>
      </c>
      <c r="AA384" s="57">
        <v>0</v>
      </c>
      <c r="AB384" s="57">
        <v>0</v>
      </c>
    </row>
    <row r="385" spans="1:28" x14ac:dyDescent="0.25">
      <c r="A385" s="51" t="s">
        <v>553</v>
      </c>
      <c r="B385" s="53" t="s">
        <v>555</v>
      </c>
      <c r="C385" s="57">
        <v>28.585000000000001</v>
      </c>
      <c r="D385" s="57">
        <v>4.6909999999999998</v>
      </c>
      <c r="E385" s="57">
        <v>0</v>
      </c>
      <c r="F385" s="57">
        <v>0</v>
      </c>
      <c r="G385" s="57">
        <v>2.8886500000000011</v>
      </c>
      <c r="H385" s="57">
        <v>0</v>
      </c>
      <c r="I385" s="57">
        <v>0</v>
      </c>
      <c r="J385" s="57">
        <v>0</v>
      </c>
      <c r="K385" s="57">
        <v>0</v>
      </c>
      <c r="L385" s="57">
        <v>2.9788200000000007</v>
      </c>
      <c r="M385" s="57">
        <v>0</v>
      </c>
      <c r="N385" s="57">
        <v>0</v>
      </c>
      <c r="O385" s="57">
        <v>0</v>
      </c>
      <c r="P385" s="57">
        <v>0</v>
      </c>
      <c r="Q385" s="57">
        <v>0</v>
      </c>
      <c r="R385" s="57">
        <v>3.1594500000000005</v>
      </c>
      <c r="S385" s="57">
        <v>0</v>
      </c>
      <c r="T385" s="57">
        <v>0</v>
      </c>
      <c r="U385" s="57">
        <v>0</v>
      </c>
      <c r="V385" s="57">
        <v>0</v>
      </c>
      <c r="W385" s="57">
        <v>0</v>
      </c>
      <c r="X385" s="57">
        <v>0</v>
      </c>
      <c r="Y385" s="57">
        <v>0</v>
      </c>
      <c r="Z385" s="57">
        <v>0</v>
      </c>
      <c r="AA385" s="57">
        <v>0</v>
      </c>
      <c r="AB385" s="57">
        <v>0</v>
      </c>
    </row>
    <row r="386" spans="1:28" x14ac:dyDescent="0.25">
      <c r="A386" s="51" t="s">
        <v>556</v>
      </c>
      <c r="B386" s="53" t="s">
        <v>557</v>
      </c>
      <c r="C386" s="57" t="s">
        <v>48</v>
      </c>
      <c r="D386" s="57" t="s">
        <v>48</v>
      </c>
      <c r="E386" s="57">
        <v>0</v>
      </c>
      <c r="F386" s="57">
        <v>0</v>
      </c>
      <c r="G386" s="57">
        <v>0</v>
      </c>
      <c r="H386" s="57">
        <v>0</v>
      </c>
      <c r="I386" s="57">
        <v>0</v>
      </c>
      <c r="J386" s="57">
        <v>0</v>
      </c>
      <c r="K386" s="57">
        <v>0</v>
      </c>
      <c r="L386" s="57">
        <v>0</v>
      </c>
      <c r="M386" s="57">
        <v>0</v>
      </c>
      <c r="N386" s="57">
        <v>0</v>
      </c>
      <c r="O386" s="57">
        <v>0</v>
      </c>
      <c r="P386" s="57">
        <v>0</v>
      </c>
      <c r="Q386" s="57">
        <v>0</v>
      </c>
      <c r="R386" s="57">
        <v>0</v>
      </c>
      <c r="S386" s="57">
        <v>0</v>
      </c>
      <c r="T386" s="57">
        <v>0</v>
      </c>
      <c r="U386" s="57">
        <v>0</v>
      </c>
      <c r="V386" s="57">
        <v>0</v>
      </c>
      <c r="W386" s="57">
        <v>0</v>
      </c>
      <c r="X386" s="57">
        <v>0</v>
      </c>
      <c r="Y386" s="57">
        <v>0</v>
      </c>
      <c r="Z386" s="57">
        <v>0</v>
      </c>
      <c r="AA386" s="57">
        <v>0</v>
      </c>
      <c r="AB386" s="57">
        <v>0</v>
      </c>
    </row>
    <row r="387" spans="1:28" x14ac:dyDescent="0.25">
      <c r="A387" s="51" t="s">
        <v>556</v>
      </c>
      <c r="B387" s="53" t="s">
        <v>558</v>
      </c>
      <c r="C387" s="57" t="s">
        <v>48</v>
      </c>
      <c r="D387" s="57" t="s">
        <v>48</v>
      </c>
      <c r="E387" s="57">
        <v>0</v>
      </c>
      <c r="F387" s="57">
        <v>0</v>
      </c>
      <c r="G387" s="57">
        <v>0</v>
      </c>
      <c r="H387" s="57">
        <v>0</v>
      </c>
      <c r="I387" s="57">
        <v>0</v>
      </c>
      <c r="J387" s="57">
        <v>0</v>
      </c>
      <c r="K387" s="57">
        <v>0</v>
      </c>
      <c r="L387" s="57">
        <v>0</v>
      </c>
      <c r="M387" s="57">
        <v>0</v>
      </c>
      <c r="N387" s="57">
        <v>0</v>
      </c>
      <c r="O387" s="57">
        <v>0</v>
      </c>
      <c r="P387" s="57">
        <v>0</v>
      </c>
      <c r="Q387" s="57">
        <v>0</v>
      </c>
      <c r="R387" s="57">
        <v>0</v>
      </c>
      <c r="S387" s="57">
        <v>0</v>
      </c>
      <c r="T387" s="57">
        <v>0</v>
      </c>
      <c r="U387" s="57">
        <v>0</v>
      </c>
      <c r="V387" s="57">
        <v>0</v>
      </c>
      <c r="W387" s="57">
        <v>0</v>
      </c>
      <c r="X387" s="57">
        <v>0</v>
      </c>
      <c r="Y387" s="57">
        <v>0</v>
      </c>
      <c r="Z387" s="57">
        <v>0</v>
      </c>
      <c r="AA387" s="57">
        <v>0</v>
      </c>
      <c r="AB387" s="57">
        <v>0</v>
      </c>
    </row>
    <row r="388" spans="1:28" x14ac:dyDescent="0.25">
      <c r="A388" s="51" t="s">
        <v>556</v>
      </c>
      <c r="B388" s="53" t="s">
        <v>559</v>
      </c>
      <c r="C388" s="57" t="s">
        <v>48</v>
      </c>
      <c r="D388" s="57" t="s">
        <v>48</v>
      </c>
      <c r="E388" s="57">
        <v>0</v>
      </c>
      <c r="F388" s="57">
        <v>0</v>
      </c>
      <c r="G388" s="57">
        <v>0</v>
      </c>
      <c r="H388" s="57">
        <v>0</v>
      </c>
      <c r="I388" s="57">
        <v>0</v>
      </c>
      <c r="J388" s="57">
        <v>0</v>
      </c>
      <c r="K388" s="57">
        <v>0</v>
      </c>
      <c r="L388" s="57">
        <v>0</v>
      </c>
      <c r="M388" s="57">
        <v>0</v>
      </c>
      <c r="N388" s="57">
        <v>0</v>
      </c>
      <c r="O388" s="57">
        <v>0</v>
      </c>
      <c r="P388" s="57">
        <v>0</v>
      </c>
      <c r="Q388" s="57">
        <v>0</v>
      </c>
      <c r="R388" s="57">
        <v>0</v>
      </c>
      <c r="S388" s="57">
        <v>0</v>
      </c>
      <c r="T388" s="57">
        <v>0</v>
      </c>
      <c r="U388" s="57">
        <v>0</v>
      </c>
      <c r="V388" s="57">
        <v>0</v>
      </c>
      <c r="W388" s="57">
        <v>0</v>
      </c>
      <c r="X388" s="57">
        <v>0</v>
      </c>
      <c r="Y388" s="57">
        <v>0</v>
      </c>
      <c r="Z388" s="57">
        <v>0</v>
      </c>
      <c r="AA388" s="57">
        <v>0</v>
      </c>
      <c r="AB388" s="57">
        <v>0</v>
      </c>
    </row>
    <row r="389" spans="1:28" x14ac:dyDescent="0.25">
      <c r="A389" s="51" t="s">
        <v>556</v>
      </c>
      <c r="B389" s="53" t="s">
        <v>560</v>
      </c>
      <c r="C389" s="57" t="s">
        <v>48</v>
      </c>
      <c r="D389" s="57" t="s">
        <v>48</v>
      </c>
      <c r="E389" s="57">
        <v>0</v>
      </c>
      <c r="F389" s="57">
        <v>0</v>
      </c>
      <c r="G389" s="57">
        <v>0</v>
      </c>
      <c r="H389" s="57">
        <v>0</v>
      </c>
      <c r="I389" s="57">
        <v>0</v>
      </c>
      <c r="J389" s="57">
        <v>0</v>
      </c>
      <c r="K389" s="57">
        <v>0</v>
      </c>
      <c r="L389" s="57">
        <v>0</v>
      </c>
      <c r="M389" s="57">
        <v>0</v>
      </c>
      <c r="N389" s="57">
        <v>0</v>
      </c>
      <c r="O389" s="57">
        <v>0</v>
      </c>
      <c r="P389" s="57">
        <v>0</v>
      </c>
      <c r="Q389" s="57">
        <v>0</v>
      </c>
      <c r="R389" s="57">
        <v>0</v>
      </c>
      <c r="S389" s="57">
        <v>0</v>
      </c>
      <c r="T389" s="57">
        <v>0</v>
      </c>
      <c r="U389" s="57">
        <v>0</v>
      </c>
      <c r="V389" s="57">
        <v>0</v>
      </c>
      <c r="W389" s="57">
        <v>0</v>
      </c>
      <c r="X389" s="57">
        <v>0</v>
      </c>
      <c r="Y389" s="57">
        <v>0</v>
      </c>
      <c r="Z389" s="57">
        <v>0</v>
      </c>
      <c r="AA389" s="57">
        <v>0</v>
      </c>
      <c r="AB389" s="57">
        <v>0</v>
      </c>
    </row>
    <row r="390" spans="1:28" x14ac:dyDescent="0.25">
      <c r="A390" s="51" t="s">
        <v>561</v>
      </c>
      <c r="B390" s="53" t="s">
        <v>562</v>
      </c>
      <c r="C390" s="57" t="s">
        <v>48</v>
      </c>
      <c r="D390" s="57" t="s">
        <v>48</v>
      </c>
      <c r="E390" s="57">
        <v>0</v>
      </c>
      <c r="F390" s="57">
        <v>0</v>
      </c>
      <c r="G390" s="57">
        <v>0</v>
      </c>
      <c r="H390" s="57">
        <v>0</v>
      </c>
      <c r="I390" s="57">
        <v>0</v>
      </c>
      <c r="J390" s="57">
        <v>0</v>
      </c>
      <c r="K390" s="57">
        <v>0</v>
      </c>
      <c r="L390" s="57">
        <v>0</v>
      </c>
      <c r="M390" s="57">
        <v>0</v>
      </c>
      <c r="N390" s="57">
        <v>0</v>
      </c>
      <c r="O390" s="57">
        <v>0</v>
      </c>
      <c r="P390" s="57">
        <v>0</v>
      </c>
      <c r="Q390" s="57">
        <v>0</v>
      </c>
      <c r="R390" s="57">
        <v>0</v>
      </c>
      <c r="S390" s="57">
        <v>0</v>
      </c>
      <c r="T390" s="57">
        <v>0</v>
      </c>
      <c r="U390" s="57">
        <v>0</v>
      </c>
      <c r="V390" s="57">
        <v>0</v>
      </c>
      <c r="W390" s="57">
        <v>0</v>
      </c>
      <c r="X390" s="57">
        <v>0</v>
      </c>
      <c r="Y390" s="57">
        <v>0</v>
      </c>
      <c r="Z390" s="57">
        <v>0</v>
      </c>
      <c r="AA390" s="57">
        <v>0</v>
      </c>
      <c r="AB390" s="57">
        <v>0</v>
      </c>
    </row>
    <row r="391" spans="1:28" x14ac:dyDescent="0.25">
      <c r="A391" s="51" t="s">
        <v>561</v>
      </c>
      <c r="B391" s="53" t="s">
        <v>563</v>
      </c>
      <c r="C391" s="57" t="s">
        <v>48</v>
      </c>
      <c r="D391" s="57" t="s">
        <v>48</v>
      </c>
      <c r="E391" s="57">
        <v>0</v>
      </c>
      <c r="F391" s="57">
        <v>0</v>
      </c>
      <c r="G391" s="57">
        <v>0</v>
      </c>
      <c r="H391" s="57">
        <v>0</v>
      </c>
      <c r="I391" s="57">
        <v>0</v>
      </c>
      <c r="J391" s="57">
        <v>0</v>
      </c>
      <c r="K391" s="57">
        <v>0</v>
      </c>
      <c r="L391" s="57">
        <v>0</v>
      </c>
      <c r="M391" s="57">
        <v>0</v>
      </c>
      <c r="N391" s="57">
        <v>0</v>
      </c>
      <c r="O391" s="57">
        <v>0</v>
      </c>
      <c r="P391" s="57">
        <v>0</v>
      </c>
      <c r="Q391" s="57">
        <v>0</v>
      </c>
      <c r="R391" s="57">
        <v>0</v>
      </c>
      <c r="S391" s="57">
        <v>0</v>
      </c>
      <c r="T391" s="57">
        <v>0</v>
      </c>
      <c r="U391" s="57">
        <v>0</v>
      </c>
      <c r="V391" s="57">
        <v>0</v>
      </c>
      <c r="W391" s="57">
        <v>0</v>
      </c>
      <c r="X391" s="57">
        <v>0</v>
      </c>
      <c r="Y391" s="57">
        <v>0</v>
      </c>
      <c r="Z391" s="57">
        <v>0</v>
      </c>
      <c r="AA391" s="57">
        <v>0</v>
      </c>
      <c r="AB391" s="57">
        <v>0</v>
      </c>
    </row>
    <row r="392" spans="1:28" x14ac:dyDescent="0.25">
      <c r="A392" s="51" t="s">
        <v>561</v>
      </c>
      <c r="B392" s="53" t="s">
        <v>564</v>
      </c>
      <c r="C392" s="57">
        <v>139.45099999999999</v>
      </c>
      <c r="D392" s="57">
        <v>25.295999999999999</v>
      </c>
      <c r="E392" s="57">
        <v>59.304000000000002</v>
      </c>
      <c r="F392" s="57">
        <v>0</v>
      </c>
      <c r="G392" s="57">
        <v>0</v>
      </c>
      <c r="H392" s="57">
        <v>0</v>
      </c>
      <c r="I392" s="57">
        <v>0.55322999999999989</v>
      </c>
      <c r="J392" s="57">
        <v>0</v>
      </c>
      <c r="K392" s="57">
        <v>0</v>
      </c>
      <c r="L392" s="57">
        <v>0</v>
      </c>
      <c r="M392" s="57">
        <v>2.0731400000000004</v>
      </c>
      <c r="N392" s="57">
        <v>0</v>
      </c>
      <c r="O392" s="57">
        <v>1.1619800000000002</v>
      </c>
      <c r="P392" s="57">
        <v>0</v>
      </c>
      <c r="Q392" s="57">
        <v>0</v>
      </c>
      <c r="R392" s="57">
        <v>0</v>
      </c>
      <c r="S392" s="57">
        <v>0</v>
      </c>
      <c r="T392" s="57">
        <v>0</v>
      </c>
      <c r="U392" s="57">
        <v>0</v>
      </c>
      <c r="V392" s="57">
        <v>0</v>
      </c>
      <c r="W392" s="57">
        <v>0</v>
      </c>
      <c r="X392" s="57">
        <v>0</v>
      </c>
      <c r="Y392" s="57">
        <v>0</v>
      </c>
      <c r="Z392" s="57">
        <v>0</v>
      </c>
      <c r="AA392" s="57">
        <v>0</v>
      </c>
      <c r="AB392" s="57">
        <v>0</v>
      </c>
    </row>
    <row r="393" spans="1:28" x14ac:dyDescent="0.25">
      <c r="A393" s="51" t="s">
        <v>565</v>
      </c>
      <c r="B393" s="53" t="s">
        <v>566</v>
      </c>
      <c r="C393" s="57" t="s">
        <v>48</v>
      </c>
      <c r="D393" s="57" t="s">
        <v>48</v>
      </c>
      <c r="E393" s="57">
        <v>0</v>
      </c>
      <c r="F393" s="57">
        <v>0</v>
      </c>
      <c r="G393" s="57">
        <v>0</v>
      </c>
      <c r="H393" s="57">
        <v>0</v>
      </c>
      <c r="I393" s="57">
        <v>0</v>
      </c>
      <c r="J393" s="57">
        <v>0</v>
      </c>
      <c r="K393" s="57">
        <v>0</v>
      </c>
      <c r="L393" s="57">
        <v>0</v>
      </c>
      <c r="M393" s="57">
        <v>0</v>
      </c>
      <c r="N393" s="57">
        <v>0</v>
      </c>
      <c r="O393" s="57">
        <v>0</v>
      </c>
      <c r="P393" s="57">
        <v>0</v>
      </c>
      <c r="Q393" s="57">
        <v>0</v>
      </c>
      <c r="R393" s="57">
        <v>0</v>
      </c>
      <c r="S393" s="57">
        <v>0</v>
      </c>
      <c r="T393" s="57">
        <v>0</v>
      </c>
      <c r="U393" s="57">
        <v>0</v>
      </c>
      <c r="V393" s="57">
        <v>0</v>
      </c>
      <c r="W393" s="57">
        <v>0</v>
      </c>
      <c r="X393" s="57">
        <v>0</v>
      </c>
      <c r="Y393" s="57">
        <v>0</v>
      </c>
      <c r="Z393" s="57">
        <v>0</v>
      </c>
      <c r="AA393" s="57">
        <v>0</v>
      </c>
      <c r="AB393" s="57">
        <v>0</v>
      </c>
    </row>
    <row r="394" spans="1:28" x14ac:dyDescent="0.25">
      <c r="A394" s="51" t="s">
        <v>565</v>
      </c>
      <c r="B394" s="53" t="s">
        <v>567</v>
      </c>
      <c r="C394" s="57" t="s">
        <v>48</v>
      </c>
      <c r="D394" s="57" t="s">
        <v>48</v>
      </c>
      <c r="E394" s="57">
        <v>0</v>
      </c>
      <c r="F394" s="57">
        <v>0</v>
      </c>
      <c r="G394" s="57">
        <v>0</v>
      </c>
      <c r="H394" s="57">
        <v>0</v>
      </c>
      <c r="I394" s="57">
        <v>0</v>
      </c>
      <c r="J394" s="57">
        <v>0</v>
      </c>
      <c r="K394" s="57">
        <v>0</v>
      </c>
      <c r="L394" s="57">
        <v>0</v>
      </c>
      <c r="M394" s="57">
        <v>0</v>
      </c>
      <c r="N394" s="57">
        <v>0</v>
      </c>
      <c r="O394" s="57">
        <v>0</v>
      </c>
      <c r="P394" s="57">
        <v>0</v>
      </c>
      <c r="Q394" s="57">
        <v>0</v>
      </c>
      <c r="R394" s="57">
        <v>0</v>
      </c>
      <c r="S394" s="57">
        <v>0</v>
      </c>
      <c r="T394" s="57">
        <v>0</v>
      </c>
      <c r="U394" s="57">
        <v>0</v>
      </c>
      <c r="V394" s="57">
        <v>0</v>
      </c>
      <c r="W394" s="57">
        <v>0</v>
      </c>
      <c r="X394" s="57">
        <v>0</v>
      </c>
      <c r="Y394" s="57">
        <v>0</v>
      </c>
      <c r="Z394" s="57">
        <v>0</v>
      </c>
      <c r="AA394" s="57">
        <v>0</v>
      </c>
      <c r="AB394" s="57">
        <v>0</v>
      </c>
    </row>
    <row r="395" spans="1:28" x14ac:dyDescent="0.25">
      <c r="A395" s="51" t="s">
        <v>565</v>
      </c>
      <c r="B395" s="53" t="s">
        <v>568</v>
      </c>
      <c r="C395" s="57" t="s">
        <v>48</v>
      </c>
      <c r="D395" s="57" t="s">
        <v>48</v>
      </c>
      <c r="E395" s="57">
        <v>0</v>
      </c>
      <c r="F395" s="57">
        <v>0</v>
      </c>
      <c r="G395" s="57">
        <v>0</v>
      </c>
      <c r="H395" s="57">
        <v>0</v>
      </c>
      <c r="I395" s="57">
        <v>0</v>
      </c>
      <c r="J395" s="57">
        <v>0</v>
      </c>
      <c r="K395" s="57">
        <v>0</v>
      </c>
      <c r="L395" s="57">
        <v>0</v>
      </c>
      <c r="M395" s="57">
        <v>0</v>
      </c>
      <c r="N395" s="57">
        <v>0</v>
      </c>
      <c r="O395" s="57">
        <v>0</v>
      </c>
      <c r="P395" s="57">
        <v>0</v>
      </c>
      <c r="Q395" s="57">
        <v>0</v>
      </c>
      <c r="R395" s="57">
        <v>0</v>
      </c>
      <c r="S395" s="57">
        <v>0</v>
      </c>
      <c r="T395" s="57">
        <v>0</v>
      </c>
      <c r="U395" s="57">
        <v>0</v>
      </c>
      <c r="V395" s="57">
        <v>0</v>
      </c>
      <c r="W395" s="57">
        <v>0</v>
      </c>
      <c r="X395" s="57">
        <v>0</v>
      </c>
      <c r="Y395" s="57">
        <v>0</v>
      </c>
      <c r="Z395" s="57">
        <v>0</v>
      </c>
      <c r="AA395" s="57">
        <v>0</v>
      </c>
      <c r="AB395" s="57">
        <v>0</v>
      </c>
    </row>
    <row r="396" spans="1:28" x14ac:dyDescent="0.25">
      <c r="A396" s="51" t="s">
        <v>565</v>
      </c>
      <c r="B396" s="53" t="s">
        <v>569</v>
      </c>
      <c r="C396" s="57">
        <v>460.76799999999997</v>
      </c>
      <c r="D396" s="57">
        <v>129.77799999999999</v>
      </c>
      <c r="E396" s="57">
        <v>0</v>
      </c>
      <c r="F396" s="57">
        <v>0</v>
      </c>
      <c r="G396" s="57">
        <v>34.861100000000008</v>
      </c>
      <c r="H396" s="57">
        <v>0</v>
      </c>
      <c r="I396" s="57">
        <v>0.9</v>
      </c>
      <c r="J396" s="57">
        <v>0</v>
      </c>
      <c r="K396" s="57">
        <v>0.3825400000000001</v>
      </c>
      <c r="L396" s="57">
        <v>175.16799999999998</v>
      </c>
      <c r="M396" s="57">
        <v>8.7552000000000003</v>
      </c>
      <c r="N396" s="57">
        <v>0</v>
      </c>
      <c r="O396" s="57">
        <v>0</v>
      </c>
      <c r="P396" s="57">
        <v>0</v>
      </c>
      <c r="Q396" s="57">
        <v>26.3718</v>
      </c>
      <c r="R396" s="57">
        <v>0</v>
      </c>
      <c r="S396" s="57">
        <v>0</v>
      </c>
      <c r="T396" s="57">
        <v>0</v>
      </c>
      <c r="U396" s="57">
        <v>25.811899999999994</v>
      </c>
      <c r="V396" s="57">
        <v>0</v>
      </c>
      <c r="W396" s="57">
        <v>0</v>
      </c>
      <c r="X396" s="57">
        <v>0</v>
      </c>
      <c r="Y396" s="57">
        <v>0</v>
      </c>
      <c r="Z396" s="57">
        <v>0</v>
      </c>
      <c r="AA396" s="57">
        <v>0</v>
      </c>
      <c r="AB396" s="57">
        <v>0</v>
      </c>
    </row>
    <row r="397" spans="1:28" x14ac:dyDescent="0.25">
      <c r="A397" s="51" t="s">
        <v>570</v>
      </c>
      <c r="B397" s="53" t="s">
        <v>571</v>
      </c>
      <c r="C397" s="57" t="s">
        <v>48</v>
      </c>
      <c r="D397" s="57" t="s">
        <v>48</v>
      </c>
      <c r="E397" s="57">
        <v>0</v>
      </c>
      <c r="F397" s="57">
        <v>0</v>
      </c>
      <c r="G397" s="57">
        <v>0</v>
      </c>
      <c r="H397" s="57">
        <v>0</v>
      </c>
      <c r="I397" s="57">
        <v>0</v>
      </c>
      <c r="J397" s="57">
        <v>0</v>
      </c>
      <c r="K397" s="57">
        <v>0</v>
      </c>
      <c r="L397" s="57">
        <v>0</v>
      </c>
      <c r="M397" s="57">
        <v>0</v>
      </c>
      <c r="N397" s="57">
        <v>0</v>
      </c>
      <c r="O397" s="57">
        <v>0</v>
      </c>
      <c r="P397" s="57">
        <v>0</v>
      </c>
      <c r="Q397" s="57">
        <v>0</v>
      </c>
      <c r="R397" s="57">
        <v>0</v>
      </c>
      <c r="S397" s="57">
        <v>0</v>
      </c>
      <c r="T397" s="57">
        <v>0</v>
      </c>
      <c r="U397" s="57">
        <v>0</v>
      </c>
      <c r="V397" s="57">
        <v>0</v>
      </c>
      <c r="W397" s="57">
        <v>0</v>
      </c>
      <c r="X397" s="57">
        <v>0</v>
      </c>
      <c r="Y397" s="57">
        <v>0</v>
      </c>
      <c r="Z397" s="57">
        <v>0</v>
      </c>
      <c r="AA397" s="57">
        <v>0</v>
      </c>
      <c r="AB397" s="57">
        <v>0</v>
      </c>
    </row>
    <row r="398" spans="1:28" x14ac:dyDescent="0.25">
      <c r="A398" s="51" t="s">
        <v>572</v>
      </c>
      <c r="B398" s="53" t="s">
        <v>573</v>
      </c>
      <c r="C398" s="57" t="s">
        <v>48</v>
      </c>
      <c r="D398" s="57" t="s">
        <v>48</v>
      </c>
      <c r="E398" s="57">
        <v>0</v>
      </c>
      <c r="F398" s="57">
        <v>0</v>
      </c>
      <c r="G398" s="57">
        <v>0</v>
      </c>
      <c r="H398" s="57">
        <v>0</v>
      </c>
      <c r="I398" s="57">
        <v>0</v>
      </c>
      <c r="J398" s="57">
        <v>0</v>
      </c>
      <c r="K398" s="57">
        <v>0</v>
      </c>
      <c r="L398" s="57">
        <v>0</v>
      </c>
      <c r="M398" s="57">
        <v>0</v>
      </c>
      <c r="N398" s="57">
        <v>0</v>
      </c>
      <c r="O398" s="57">
        <v>0</v>
      </c>
      <c r="P398" s="57">
        <v>0</v>
      </c>
      <c r="Q398" s="57">
        <v>0</v>
      </c>
      <c r="R398" s="57">
        <v>0</v>
      </c>
      <c r="S398" s="57">
        <v>0</v>
      </c>
      <c r="T398" s="57">
        <v>0</v>
      </c>
      <c r="U398" s="57">
        <v>0</v>
      </c>
      <c r="V398" s="57">
        <v>0</v>
      </c>
      <c r="W398" s="57">
        <v>0</v>
      </c>
      <c r="X398" s="57">
        <v>0</v>
      </c>
      <c r="Y398" s="57">
        <v>0</v>
      </c>
      <c r="Z398" s="57">
        <v>0</v>
      </c>
      <c r="AA398" s="57">
        <v>0</v>
      </c>
      <c r="AB398" s="57">
        <v>0</v>
      </c>
    </row>
    <row r="399" spans="1:28" x14ac:dyDescent="0.25">
      <c r="A399" s="51" t="s">
        <v>572</v>
      </c>
      <c r="B399" s="53" t="s">
        <v>574</v>
      </c>
      <c r="C399" s="57" t="s">
        <v>48</v>
      </c>
      <c r="D399" s="57" t="s">
        <v>48</v>
      </c>
      <c r="E399" s="57">
        <v>0</v>
      </c>
      <c r="F399" s="57">
        <v>0</v>
      </c>
      <c r="G399" s="57">
        <v>0</v>
      </c>
      <c r="H399" s="57">
        <v>0</v>
      </c>
      <c r="I399" s="57">
        <v>0</v>
      </c>
      <c r="J399" s="57">
        <v>0</v>
      </c>
      <c r="K399" s="57">
        <v>0</v>
      </c>
      <c r="L399" s="57">
        <v>0</v>
      </c>
      <c r="M399" s="57">
        <v>0</v>
      </c>
      <c r="N399" s="57">
        <v>0</v>
      </c>
      <c r="O399" s="57">
        <v>0</v>
      </c>
      <c r="P399" s="57">
        <v>0</v>
      </c>
      <c r="Q399" s="57">
        <v>0</v>
      </c>
      <c r="R399" s="57">
        <v>0</v>
      </c>
      <c r="S399" s="57">
        <v>0</v>
      </c>
      <c r="T399" s="57">
        <v>0</v>
      </c>
      <c r="U399" s="57">
        <v>0</v>
      </c>
      <c r="V399" s="57">
        <v>0</v>
      </c>
      <c r="W399" s="57">
        <v>0</v>
      </c>
      <c r="X399" s="57">
        <v>0</v>
      </c>
      <c r="Y399" s="57">
        <v>0</v>
      </c>
      <c r="Z399" s="57">
        <v>0</v>
      </c>
      <c r="AA399" s="57">
        <v>0</v>
      </c>
      <c r="AB399" s="57">
        <v>0</v>
      </c>
    </row>
    <row r="400" spans="1:28" x14ac:dyDescent="0.25">
      <c r="A400" s="51" t="s">
        <v>572</v>
      </c>
      <c r="B400" s="53" t="s">
        <v>575</v>
      </c>
      <c r="C400" s="57" t="s">
        <v>48</v>
      </c>
      <c r="D400" s="57" t="s">
        <v>48</v>
      </c>
      <c r="E400" s="57">
        <v>0</v>
      </c>
      <c r="F400" s="57">
        <v>0</v>
      </c>
      <c r="G400" s="57">
        <v>0</v>
      </c>
      <c r="H400" s="57">
        <v>0</v>
      </c>
      <c r="I400" s="57">
        <v>0</v>
      </c>
      <c r="J400" s="57">
        <v>0</v>
      </c>
      <c r="K400" s="57">
        <v>0</v>
      </c>
      <c r="L400" s="57">
        <v>0</v>
      </c>
      <c r="M400" s="57">
        <v>0</v>
      </c>
      <c r="N400" s="57">
        <v>0</v>
      </c>
      <c r="O400" s="57">
        <v>0</v>
      </c>
      <c r="P400" s="57">
        <v>0</v>
      </c>
      <c r="Q400" s="57">
        <v>0</v>
      </c>
      <c r="R400" s="57">
        <v>0</v>
      </c>
      <c r="S400" s="57">
        <v>0</v>
      </c>
      <c r="T400" s="57">
        <v>0</v>
      </c>
      <c r="U400" s="57">
        <v>0</v>
      </c>
      <c r="V400" s="57">
        <v>0</v>
      </c>
      <c r="W400" s="57">
        <v>0</v>
      </c>
      <c r="X400" s="57">
        <v>0</v>
      </c>
      <c r="Y400" s="57">
        <v>0</v>
      </c>
      <c r="Z400" s="57">
        <v>0</v>
      </c>
      <c r="AA400" s="57">
        <v>0</v>
      </c>
      <c r="AB400" s="57">
        <v>0</v>
      </c>
    </row>
    <row r="401" spans="1:28" x14ac:dyDescent="0.25">
      <c r="A401" s="51" t="s">
        <v>576</v>
      </c>
      <c r="B401" s="53" t="s">
        <v>577</v>
      </c>
      <c r="C401" s="57" t="s">
        <v>48</v>
      </c>
      <c r="D401" s="57" t="s">
        <v>48</v>
      </c>
      <c r="E401" s="57">
        <v>0</v>
      </c>
      <c r="F401" s="57">
        <v>0</v>
      </c>
      <c r="G401" s="57">
        <v>0</v>
      </c>
      <c r="H401" s="57">
        <v>0</v>
      </c>
      <c r="I401" s="57">
        <v>0</v>
      </c>
      <c r="J401" s="57">
        <v>0</v>
      </c>
      <c r="K401" s="57">
        <v>0</v>
      </c>
      <c r="L401" s="57">
        <v>0</v>
      </c>
      <c r="M401" s="57">
        <v>0</v>
      </c>
      <c r="N401" s="57">
        <v>0</v>
      </c>
      <c r="O401" s="57">
        <v>0</v>
      </c>
      <c r="P401" s="57">
        <v>0</v>
      </c>
      <c r="Q401" s="57">
        <v>0</v>
      </c>
      <c r="R401" s="57">
        <v>0</v>
      </c>
      <c r="S401" s="57">
        <v>0</v>
      </c>
      <c r="T401" s="57">
        <v>0</v>
      </c>
      <c r="U401" s="57">
        <v>0</v>
      </c>
      <c r="V401" s="57">
        <v>0</v>
      </c>
      <c r="W401" s="57">
        <v>0</v>
      </c>
      <c r="X401" s="57">
        <v>0</v>
      </c>
      <c r="Y401" s="57">
        <v>0</v>
      </c>
      <c r="Z401" s="57">
        <v>0</v>
      </c>
      <c r="AA401" s="57">
        <v>0</v>
      </c>
      <c r="AB401" s="57">
        <v>0</v>
      </c>
    </row>
    <row r="402" spans="1:28" x14ac:dyDescent="0.25">
      <c r="A402" s="51" t="s">
        <v>578</v>
      </c>
      <c r="B402" s="53" t="s">
        <v>579</v>
      </c>
      <c r="C402" s="57">
        <v>500</v>
      </c>
      <c r="D402" s="57">
        <v>187</v>
      </c>
      <c r="E402" s="57">
        <v>287</v>
      </c>
      <c r="F402" s="57">
        <v>0</v>
      </c>
      <c r="G402" s="57">
        <v>0</v>
      </c>
      <c r="H402" s="57">
        <v>0</v>
      </c>
      <c r="I402" s="57">
        <v>1.75</v>
      </c>
      <c r="J402" s="57">
        <v>0</v>
      </c>
      <c r="K402" s="57">
        <v>0.84500000000000008</v>
      </c>
      <c r="L402" s="57">
        <v>18.599999999999998</v>
      </c>
      <c r="M402" s="57">
        <v>16.900000000000002</v>
      </c>
      <c r="N402" s="57">
        <v>0</v>
      </c>
      <c r="O402" s="57">
        <v>0</v>
      </c>
      <c r="P402" s="57">
        <v>0</v>
      </c>
      <c r="Q402" s="57">
        <v>0</v>
      </c>
      <c r="R402" s="57">
        <v>0</v>
      </c>
      <c r="S402" s="57">
        <v>0</v>
      </c>
      <c r="T402" s="57">
        <v>0</v>
      </c>
      <c r="U402" s="57">
        <v>0</v>
      </c>
      <c r="V402" s="57">
        <v>0</v>
      </c>
      <c r="W402" s="57">
        <v>179</v>
      </c>
      <c r="X402" s="57">
        <v>5.52</v>
      </c>
      <c r="Y402" s="57">
        <v>0</v>
      </c>
      <c r="Z402" s="57">
        <v>0</v>
      </c>
      <c r="AA402" s="57">
        <v>0</v>
      </c>
      <c r="AB402" s="57">
        <v>0</v>
      </c>
    </row>
    <row r="403" spans="1:28" x14ac:dyDescent="0.25">
      <c r="A403" s="51" t="s">
        <v>578</v>
      </c>
      <c r="B403" s="53" t="s">
        <v>580</v>
      </c>
      <c r="C403" s="57" t="s">
        <v>48</v>
      </c>
      <c r="D403" s="57" t="s">
        <v>48</v>
      </c>
      <c r="E403" s="57">
        <v>0</v>
      </c>
      <c r="F403" s="57">
        <v>0</v>
      </c>
      <c r="G403" s="57">
        <v>0</v>
      </c>
      <c r="H403" s="57">
        <v>0</v>
      </c>
      <c r="I403" s="57">
        <v>0</v>
      </c>
      <c r="J403" s="57">
        <v>0</v>
      </c>
      <c r="K403" s="57">
        <v>0</v>
      </c>
      <c r="L403" s="57">
        <v>0</v>
      </c>
      <c r="M403" s="57">
        <v>0</v>
      </c>
      <c r="N403" s="57">
        <v>0</v>
      </c>
      <c r="O403" s="57">
        <v>0</v>
      </c>
      <c r="P403" s="57">
        <v>0</v>
      </c>
      <c r="Q403" s="57">
        <v>0</v>
      </c>
      <c r="R403" s="57">
        <v>0</v>
      </c>
      <c r="S403" s="57">
        <v>0</v>
      </c>
      <c r="T403" s="57">
        <v>0</v>
      </c>
      <c r="U403" s="57">
        <v>0</v>
      </c>
      <c r="V403" s="57">
        <v>0</v>
      </c>
      <c r="W403" s="57">
        <v>0</v>
      </c>
      <c r="X403" s="57">
        <v>0</v>
      </c>
      <c r="Y403" s="57">
        <v>0</v>
      </c>
      <c r="Z403" s="57">
        <v>0</v>
      </c>
      <c r="AA403" s="57">
        <v>0</v>
      </c>
      <c r="AB403" s="57">
        <v>0</v>
      </c>
    </row>
    <row r="404" spans="1:28" x14ac:dyDescent="0.25">
      <c r="A404" s="51" t="s">
        <v>578</v>
      </c>
      <c r="B404" s="53" t="s">
        <v>581</v>
      </c>
      <c r="C404" s="57" t="s">
        <v>48</v>
      </c>
      <c r="D404" s="57" t="s">
        <v>48</v>
      </c>
      <c r="E404" s="57">
        <v>0</v>
      </c>
      <c r="F404" s="57">
        <v>0</v>
      </c>
      <c r="G404" s="57">
        <v>0</v>
      </c>
      <c r="H404" s="57">
        <v>0</v>
      </c>
      <c r="I404" s="57">
        <v>0</v>
      </c>
      <c r="J404" s="57">
        <v>0</v>
      </c>
      <c r="K404" s="57">
        <v>0</v>
      </c>
      <c r="L404" s="57">
        <v>0</v>
      </c>
      <c r="M404" s="57">
        <v>0</v>
      </c>
      <c r="N404" s="57">
        <v>0</v>
      </c>
      <c r="O404" s="57">
        <v>0</v>
      </c>
      <c r="P404" s="57">
        <v>0</v>
      </c>
      <c r="Q404" s="57">
        <v>0</v>
      </c>
      <c r="R404" s="57">
        <v>0</v>
      </c>
      <c r="S404" s="57">
        <v>0</v>
      </c>
      <c r="T404" s="57">
        <v>0</v>
      </c>
      <c r="U404" s="57">
        <v>0</v>
      </c>
      <c r="V404" s="57">
        <v>0</v>
      </c>
      <c r="W404" s="57">
        <v>0</v>
      </c>
      <c r="X404" s="57">
        <v>0</v>
      </c>
      <c r="Y404" s="57">
        <v>0</v>
      </c>
      <c r="Z404" s="57">
        <v>0</v>
      </c>
      <c r="AA404" s="57">
        <v>0</v>
      </c>
      <c r="AB404" s="57">
        <v>0</v>
      </c>
    </row>
    <row r="405" spans="1:28" x14ac:dyDescent="0.25">
      <c r="A405" s="51" t="s">
        <v>578</v>
      </c>
      <c r="B405" s="53" t="s">
        <v>582</v>
      </c>
      <c r="C405" s="57" t="s">
        <v>48</v>
      </c>
      <c r="D405" s="57" t="s">
        <v>48</v>
      </c>
      <c r="E405" s="57">
        <v>0</v>
      </c>
      <c r="F405" s="57">
        <v>0</v>
      </c>
      <c r="G405" s="57">
        <v>0</v>
      </c>
      <c r="H405" s="57">
        <v>0</v>
      </c>
      <c r="I405" s="57">
        <v>0</v>
      </c>
      <c r="J405" s="57">
        <v>0</v>
      </c>
      <c r="K405" s="57">
        <v>0</v>
      </c>
      <c r="L405" s="57">
        <v>0</v>
      </c>
      <c r="M405" s="57">
        <v>0</v>
      </c>
      <c r="N405" s="57">
        <v>0</v>
      </c>
      <c r="O405" s="57">
        <v>0</v>
      </c>
      <c r="P405" s="57">
        <v>0</v>
      </c>
      <c r="Q405" s="57">
        <v>0</v>
      </c>
      <c r="R405" s="57">
        <v>0</v>
      </c>
      <c r="S405" s="57">
        <v>0</v>
      </c>
      <c r="T405" s="57">
        <v>0</v>
      </c>
      <c r="U405" s="57">
        <v>0</v>
      </c>
      <c r="V405" s="57">
        <v>0</v>
      </c>
      <c r="W405" s="57">
        <v>0</v>
      </c>
      <c r="X405" s="57">
        <v>0</v>
      </c>
      <c r="Y405" s="57">
        <v>0</v>
      </c>
      <c r="Z405" s="57">
        <v>0</v>
      </c>
      <c r="AA405" s="57">
        <v>0</v>
      </c>
      <c r="AB405" s="57">
        <v>0</v>
      </c>
    </row>
    <row r="406" spans="1:28" x14ac:dyDescent="0.25">
      <c r="A406" s="51" t="s">
        <v>583</v>
      </c>
      <c r="B406" s="53" t="s">
        <v>584</v>
      </c>
      <c r="C406" s="57" t="s">
        <v>48</v>
      </c>
      <c r="D406" s="57" t="s">
        <v>48</v>
      </c>
      <c r="E406" s="57">
        <v>0</v>
      </c>
      <c r="F406" s="57">
        <v>0</v>
      </c>
      <c r="G406" s="57">
        <v>0</v>
      </c>
      <c r="H406" s="57">
        <v>0</v>
      </c>
      <c r="I406" s="57">
        <v>0</v>
      </c>
      <c r="J406" s="57">
        <v>0</v>
      </c>
      <c r="K406" s="57">
        <v>0</v>
      </c>
      <c r="L406" s="57">
        <v>0</v>
      </c>
      <c r="M406" s="57">
        <v>0</v>
      </c>
      <c r="N406" s="57">
        <v>0</v>
      </c>
      <c r="O406" s="57">
        <v>0</v>
      </c>
      <c r="P406" s="57">
        <v>0</v>
      </c>
      <c r="Q406" s="57">
        <v>0</v>
      </c>
      <c r="R406" s="57">
        <v>0</v>
      </c>
      <c r="S406" s="57">
        <v>0</v>
      </c>
      <c r="T406" s="57">
        <v>0</v>
      </c>
      <c r="U406" s="57">
        <v>0</v>
      </c>
      <c r="V406" s="57">
        <v>0</v>
      </c>
      <c r="W406" s="57">
        <v>0</v>
      </c>
      <c r="X406" s="57">
        <v>0</v>
      </c>
      <c r="Y406" s="57">
        <v>0</v>
      </c>
      <c r="Z406" s="57">
        <v>0</v>
      </c>
      <c r="AA406" s="57">
        <v>0</v>
      </c>
      <c r="AB406" s="57">
        <v>0</v>
      </c>
    </row>
    <row r="407" spans="1:28" x14ac:dyDescent="0.25">
      <c r="A407" s="51" t="s">
        <v>585</v>
      </c>
      <c r="B407" s="53" t="s">
        <v>586</v>
      </c>
      <c r="C407" s="57" t="s">
        <v>48</v>
      </c>
      <c r="D407" s="57" t="s">
        <v>48</v>
      </c>
      <c r="E407" s="57">
        <v>0</v>
      </c>
      <c r="F407" s="57">
        <v>0</v>
      </c>
      <c r="G407" s="57">
        <v>0</v>
      </c>
      <c r="H407" s="57">
        <v>0</v>
      </c>
      <c r="I407" s="57">
        <v>0</v>
      </c>
      <c r="J407" s="57">
        <v>0</v>
      </c>
      <c r="K407" s="57">
        <v>0</v>
      </c>
      <c r="L407" s="57">
        <v>0</v>
      </c>
      <c r="M407" s="57">
        <v>0</v>
      </c>
      <c r="N407" s="57">
        <v>0</v>
      </c>
      <c r="O407" s="57">
        <v>0</v>
      </c>
      <c r="P407" s="57">
        <v>0</v>
      </c>
      <c r="Q407" s="57">
        <v>0</v>
      </c>
      <c r="R407" s="57">
        <v>0</v>
      </c>
      <c r="S407" s="57">
        <v>0</v>
      </c>
      <c r="T407" s="57">
        <v>0</v>
      </c>
      <c r="U407" s="57">
        <v>0</v>
      </c>
      <c r="V407" s="57">
        <v>0</v>
      </c>
      <c r="W407" s="57">
        <v>0</v>
      </c>
      <c r="X407" s="57">
        <v>0</v>
      </c>
      <c r="Y407" s="57">
        <v>0</v>
      </c>
      <c r="Z407" s="57">
        <v>0</v>
      </c>
      <c r="AA407" s="57">
        <v>0</v>
      </c>
      <c r="AB407" s="57">
        <v>0</v>
      </c>
    </row>
    <row r="408" spans="1:28" x14ac:dyDescent="0.25">
      <c r="A408" s="51" t="s">
        <v>587</v>
      </c>
      <c r="B408" s="53" t="s">
        <v>588</v>
      </c>
      <c r="C408" s="57" t="s">
        <v>48</v>
      </c>
      <c r="D408" s="57" t="s">
        <v>48</v>
      </c>
      <c r="E408" s="57">
        <v>0</v>
      </c>
      <c r="F408" s="57">
        <v>0</v>
      </c>
      <c r="G408" s="57">
        <v>0</v>
      </c>
      <c r="H408" s="57">
        <v>0</v>
      </c>
      <c r="I408" s="57">
        <v>0</v>
      </c>
      <c r="J408" s="57">
        <v>0</v>
      </c>
      <c r="K408" s="57">
        <v>0</v>
      </c>
      <c r="L408" s="57">
        <v>0</v>
      </c>
      <c r="M408" s="57">
        <v>0</v>
      </c>
      <c r="N408" s="57">
        <v>0</v>
      </c>
      <c r="O408" s="57">
        <v>0</v>
      </c>
      <c r="P408" s="57">
        <v>0</v>
      </c>
      <c r="Q408" s="57">
        <v>0</v>
      </c>
      <c r="R408" s="57">
        <v>0</v>
      </c>
      <c r="S408" s="57">
        <v>0</v>
      </c>
      <c r="T408" s="57">
        <v>0</v>
      </c>
      <c r="U408" s="57">
        <v>0</v>
      </c>
      <c r="V408" s="57">
        <v>0</v>
      </c>
      <c r="W408" s="57">
        <v>0</v>
      </c>
      <c r="X408" s="57">
        <v>0</v>
      </c>
      <c r="Y408" s="57">
        <v>0</v>
      </c>
      <c r="Z408" s="57">
        <v>0</v>
      </c>
      <c r="AA408" s="57">
        <v>0</v>
      </c>
      <c r="AB408" s="57">
        <v>0</v>
      </c>
    </row>
    <row r="409" spans="1:28" x14ac:dyDescent="0.25">
      <c r="A409" s="51" t="s">
        <v>587</v>
      </c>
      <c r="B409" s="53" t="s">
        <v>589</v>
      </c>
      <c r="C409" s="57" t="s">
        <v>48</v>
      </c>
      <c r="D409" s="57" t="s">
        <v>48</v>
      </c>
      <c r="E409" s="57">
        <v>0</v>
      </c>
      <c r="F409" s="57">
        <v>0</v>
      </c>
      <c r="G409" s="57">
        <v>0</v>
      </c>
      <c r="H409" s="57">
        <v>0</v>
      </c>
      <c r="I409" s="57">
        <v>0</v>
      </c>
      <c r="J409" s="57">
        <v>0</v>
      </c>
      <c r="K409" s="57">
        <v>0</v>
      </c>
      <c r="L409" s="57">
        <v>0</v>
      </c>
      <c r="M409" s="57">
        <v>0</v>
      </c>
      <c r="N409" s="57">
        <v>0</v>
      </c>
      <c r="O409" s="57">
        <v>0</v>
      </c>
      <c r="P409" s="57">
        <v>0</v>
      </c>
      <c r="Q409" s="57">
        <v>0</v>
      </c>
      <c r="R409" s="57">
        <v>0</v>
      </c>
      <c r="S409" s="57">
        <v>0</v>
      </c>
      <c r="T409" s="57">
        <v>0</v>
      </c>
      <c r="U409" s="57">
        <v>0</v>
      </c>
      <c r="V409" s="57">
        <v>0</v>
      </c>
      <c r="W409" s="57">
        <v>0</v>
      </c>
      <c r="X409" s="57">
        <v>0</v>
      </c>
      <c r="Y409" s="57">
        <v>0</v>
      </c>
      <c r="Z409" s="57">
        <v>0</v>
      </c>
      <c r="AA409" s="57">
        <v>0</v>
      </c>
      <c r="AB409" s="57">
        <v>0</v>
      </c>
    </row>
    <row r="410" spans="1:28" x14ac:dyDescent="0.25">
      <c r="A410" s="51" t="s">
        <v>587</v>
      </c>
      <c r="B410" s="53" t="s">
        <v>590</v>
      </c>
      <c r="C410" s="57" t="s">
        <v>48</v>
      </c>
      <c r="D410" s="57" t="s">
        <v>48</v>
      </c>
      <c r="E410" s="57">
        <v>0</v>
      </c>
      <c r="F410" s="57">
        <v>0</v>
      </c>
      <c r="G410" s="57">
        <v>0</v>
      </c>
      <c r="H410" s="57">
        <v>0</v>
      </c>
      <c r="I410" s="57">
        <v>0</v>
      </c>
      <c r="J410" s="57">
        <v>0</v>
      </c>
      <c r="K410" s="57">
        <v>0</v>
      </c>
      <c r="L410" s="57">
        <v>0</v>
      </c>
      <c r="M410" s="57">
        <v>0</v>
      </c>
      <c r="N410" s="57">
        <v>0</v>
      </c>
      <c r="O410" s="57">
        <v>0</v>
      </c>
      <c r="P410" s="57">
        <v>0</v>
      </c>
      <c r="Q410" s="57">
        <v>0</v>
      </c>
      <c r="R410" s="57">
        <v>0</v>
      </c>
      <c r="S410" s="57">
        <v>0</v>
      </c>
      <c r="T410" s="57">
        <v>0</v>
      </c>
      <c r="U410" s="57">
        <v>0</v>
      </c>
      <c r="V410" s="57">
        <v>0</v>
      </c>
      <c r="W410" s="57">
        <v>0</v>
      </c>
      <c r="X410" s="57">
        <v>0</v>
      </c>
      <c r="Y410" s="57">
        <v>0</v>
      </c>
      <c r="Z410" s="57">
        <v>0</v>
      </c>
      <c r="AA410" s="57">
        <v>0</v>
      </c>
      <c r="AB410" s="57">
        <v>0</v>
      </c>
    </row>
    <row r="411" spans="1:28" x14ac:dyDescent="0.25">
      <c r="A411" s="51" t="s">
        <v>587</v>
      </c>
      <c r="B411" s="53" t="s">
        <v>591</v>
      </c>
      <c r="C411" s="57" t="s">
        <v>48</v>
      </c>
      <c r="D411" s="57" t="s">
        <v>48</v>
      </c>
      <c r="E411" s="57">
        <v>0</v>
      </c>
      <c r="F411" s="57">
        <v>0</v>
      </c>
      <c r="G411" s="57">
        <v>0</v>
      </c>
      <c r="H411" s="57">
        <v>0</v>
      </c>
      <c r="I411" s="57">
        <v>0</v>
      </c>
      <c r="J411" s="57">
        <v>0</v>
      </c>
      <c r="K411" s="57">
        <v>0</v>
      </c>
      <c r="L411" s="57">
        <v>0</v>
      </c>
      <c r="M411" s="57">
        <v>0</v>
      </c>
      <c r="N411" s="57">
        <v>0</v>
      </c>
      <c r="O411" s="57">
        <v>0</v>
      </c>
      <c r="P411" s="57">
        <v>0</v>
      </c>
      <c r="Q411" s="57">
        <v>0</v>
      </c>
      <c r="R411" s="57">
        <v>0</v>
      </c>
      <c r="S411" s="57">
        <v>0</v>
      </c>
      <c r="T411" s="57">
        <v>0</v>
      </c>
      <c r="U411" s="57">
        <v>0</v>
      </c>
      <c r="V411" s="57">
        <v>0</v>
      </c>
      <c r="W411" s="57">
        <v>0</v>
      </c>
      <c r="X411" s="57">
        <v>0</v>
      </c>
      <c r="Y411" s="57">
        <v>0</v>
      </c>
      <c r="Z411" s="57">
        <v>0</v>
      </c>
      <c r="AA411" s="57">
        <v>0</v>
      </c>
      <c r="AB411" s="57">
        <v>0</v>
      </c>
    </row>
    <row r="412" spans="1:28" x14ac:dyDescent="0.25">
      <c r="A412" s="51" t="s">
        <v>587</v>
      </c>
      <c r="B412" s="53" t="s">
        <v>592</v>
      </c>
      <c r="C412" s="57" t="s">
        <v>48</v>
      </c>
      <c r="D412" s="57" t="s">
        <v>48</v>
      </c>
      <c r="E412" s="57">
        <v>0</v>
      </c>
      <c r="F412" s="57">
        <v>0</v>
      </c>
      <c r="G412" s="57">
        <v>0</v>
      </c>
      <c r="H412" s="57">
        <v>0</v>
      </c>
      <c r="I412" s="57">
        <v>0</v>
      </c>
      <c r="J412" s="57">
        <v>0</v>
      </c>
      <c r="K412" s="57">
        <v>0</v>
      </c>
      <c r="L412" s="57">
        <v>0</v>
      </c>
      <c r="M412" s="57">
        <v>0</v>
      </c>
      <c r="N412" s="57">
        <v>0</v>
      </c>
      <c r="O412" s="57">
        <v>0</v>
      </c>
      <c r="P412" s="57">
        <v>0</v>
      </c>
      <c r="Q412" s="57">
        <v>0</v>
      </c>
      <c r="R412" s="57">
        <v>0</v>
      </c>
      <c r="S412" s="57">
        <v>0</v>
      </c>
      <c r="T412" s="57">
        <v>0</v>
      </c>
      <c r="U412" s="57">
        <v>0</v>
      </c>
      <c r="V412" s="57">
        <v>0</v>
      </c>
      <c r="W412" s="57">
        <v>0</v>
      </c>
      <c r="X412" s="57">
        <v>0</v>
      </c>
      <c r="Y412" s="57">
        <v>0</v>
      </c>
      <c r="Z412" s="57">
        <v>0</v>
      </c>
      <c r="AA412" s="57">
        <v>0</v>
      </c>
      <c r="AB412" s="57">
        <v>0</v>
      </c>
    </row>
    <row r="413" spans="1:28" x14ac:dyDescent="0.25">
      <c r="A413" s="51" t="s">
        <v>587</v>
      </c>
      <c r="B413" s="53" t="s">
        <v>593</v>
      </c>
      <c r="C413" s="57">
        <v>249.3</v>
      </c>
      <c r="D413" s="57">
        <v>93.537000000000006</v>
      </c>
      <c r="E413" s="57">
        <v>0</v>
      </c>
      <c r="F413" s="57">
        <v>8.8124000000000002</v>
      </c>
      <c r="G413" s="57">
        <v>92.367499999999993</v>
      </c>
      <c r="H413" s="57">
        <v>2.58882E-2</v>
      </c>
      <c r="I413" s="57">
        <v>0</v>
      </c>
      <c r="J413" s="57">
        <v>0</v>
      </c>
      <c r="K413" s="57">
        <v>4.6969899999999996</v>
      </c>
      <c r="L413" s="57">
        <v>24.715299999999996</v>
      </c>
      <c r="M413" s="57">
        <v>8.5427099999999978</v>
      </c>
      <c r="N413" s="57">
        <v>0</v>
      </c>
      <c r="O413" s="57">
        <v>0</v>
      </c>
      <c r="P413" s="57">
        <v>0</v>
      </c>
      <c r="Q413" s="57">
        <v>42.350999999999999</v>
      </c>
      <c r="R413" s="57">
        <v>15.694300000000002</v>
      </c>
      <c r="S413" s="57">
        <v>0</v>
      </c>
      <c r="T413" s="57">
        <v>0</v>
      </c>
      <c r="U413" s="57">
        <v>18.063000000000002</v>
      </c>
      <c r="V413" s="57">
        <v>0</v>
      </c>
      <c r="W413" s="57">
        <v>0</v>
      </c>
      <c r="X413" s="57">
        <v>0</v>
      </c>
      <c r="Y413" s="57">
        <v>0</v>
      </c>
      <c r="Z413" s="57">
        <v>0</v>
      </c>
      <c r="AA413" s="57">
        <v>0</v>
      </c>
      <c r="AB413" s="57">
        <v>0</v>
      </c>
    </row>
    <row r="414" spans="1:28" s="50" customFormat="1" x14ac:dyDescent="0.25">
      <c r="A414" s="54" t="s">
        <v>587</v>
      </c>
      <c r="B414" s="55" t="s">
        <v>594</v>
      </c>
      <c r="C414" s="58">
        <v>177.89500000000001</v>
      </c>
      <c r="D414" s="58">
        <v>73.313000000000002</v>
      </c>
      <c r="E414" s="58">
        <v>0</v>
      </c>
      <c r="F414" s="58">
        <v>4.7016899999999993</v>
      </c>
      <c r="G414" s="58">
        <v>66.487400000000008</v>
      </c>
      <c r="H414" s="58">
        <v>3.4096700000000001E-2</v>
      </c>
      <c r="I414" s="58">
        <v>0</v>
      </c>
      <c r="J414" s="58">
        <v>0</v>
      </c>
      <c r="K414" s="58">
        <v>1.1051900000000001</v>
      </c>
      <c r="L414" s="58">
        <v>18.067399999999999</v>
      </c>
      <c r="M414" s="58">
        <v>6.0907600000000004</v>
      </c>
      <c r="N414" s="58">
        <v>0</v>
      </c>
      <c r="O414" s="58">
        <v>0</v>
      </c>
      <c r="P414" s="58">
        <v>0</v>
      </c>
      <c r="Q414" s="58">
        <v>30.470699999999997</v>
      </c>
      <c r="R414" s="58">
        <v>11.933600000000002</v>
      </c>
      <c r="S414" s="58">
        <v>0</v>
      </c>
      <c r="T414" s="58">
        <v>0</v>
      </c>
      <c r="U414" s="58">
        <v>15.9346</v>
      </c>
      <c r="V414" s="58">
        <v>0</v>
      </c>
      <c r="W414" s="58">
        <v>0</v>
      </c>
      <c r="X414" s="58">
        <v>0</v>
      </c>
      <c r="Y414" s="58">
        <v>0</v>
      </c>
      <c r="Z414" s="58">
        <v>0</v>
      </c>
      <c r="AA414" s="58">
        <v>0</v>
      </c>
      <c r="AB414" s="58">
        <v>0</v>
      </c>
    </row>
    <row r="416" spans="1:28" s="51" customFormat="1" x14ac:dyDescent="0.25">
      <c r="A416" s="51" t="s">
        <v>642</v>
      </c>
      <c r="C416" s="56">
        <f>SUM(C5:C414)</f>
        <v>20862.733559999993</v>
      </c>
      <c r="D416" s="56">
        <f t="shared" ref="D416:AB416" si="0">SUM(D5:D414)</f>
        <v>6073.7355980000002</v>
      </c>
      <c r="E416" s="56">
        <f t="shared" si="0"/>
        <v>3702.3344169999996</v>
      </c>
      <c r="F416" s="56">
        <f t="shared" si="0"/>
        <v>16.862739999999999</v>
      </c>
      <c r="G416" s="56">
        <f t="shared" si="0"/>
        <v>1057.8047028799999</v>
      </c>
      <c r="H416" s="56">
        <f t="shared" si="0"/>
        <v>0.77572089999999994</v>
      </c>
      <c r="I416" s="56">
        <f t="shared" si="0"/>
        <v>62.06182889799998</v>
      </c>
      <c r="J416" s="56">
        <f t="shared" si="0"/>
        <v>2.7154740000000004</v>
      </c>
      <c r="K416" s="56">
        <f t="shared" si="0"/>
        <v>58.464821000000001</v>
      </c>
      <c r="L416" s="56">
        <f t="shared" si="0"/>
        <v>2370.0737285999994</v>
      </c>
      <c r="M416" s="56">
        <f t="shared" si="0"/>
        <v>548.42759911000019</v>
      </c>
      <c r="N416" s="56">
        <f t="shared" si="0"/>
        <v>363.589</v>
      </c>
      <c r="O416" s="56">
        <f t="shared" si="0"/>
        <v>1670.0937896999999</v>
      </c>
      <c r="P416" s="56">
        <f t="shared" si="0"/>
        <v>0</v>
      </c>
      <c r="Q416" s="56">
        <f t="shared" si="0"/>
        <v>641.73969460000001</v>
      </c>
      <c r="R416" s="56">
        <f t="shared" si="0"/>
        <v>535.96523249999996</v>
      </c>
      <c r="S416" s="56">
        <f t="shared" si="0"/>
        <v>1003.4364204999998</v>
      </c>
      <c r="T416" s="56">
        <f t="shared" si="0"/>
        <v>7.4257184900000004</v>
      </c>
      <c r="U416" s="56">
        <f t="shared" si="0"/>
        <v>424.90931771999999</v>
      </c>
      <c r="V416" s="56">
        <f t="shared" si="0"/>
        <v>30.708939900000004</v>
      </c>
      <c r="W416" s="56">
        <f t="shared" si="0"/>
        <v>421.65180959999998</v>
      </c>
      <c r="X416" s="56">
        <f t="shared" si="0"/>
        <v>16.977800000000002</v>
      </c>
      <c r="Y416" s="56">
        <f t="shared" si="0"/>
        <v>12.252876125</v>
      </c>
      <c r="Z416" s="56">
        <f t="shared" si="0"/>
        <v>42.628439</v>
      </c>
      <c r="AA416" s="56">
        <f t="shared" si="0"/>
        <v>7.5775100000000002</v>
      </c>
      <c r="AB416" s="56">
        <f t="shared" si="0"/>
        <v>590.88226481999993</v>
      </c>
    </row>
    <row r="418" spans="8:23" x14ac:dyDescent="0.25">
      <c r="L418" s="47" t="s">
        <v>653</v>
      </c>
      <c r="M418" s="57">
        <f>X416+W416+V416+AA416</f>
        <v>476.91605950000002</v>
      </c>
      <c r="N418" s="47" t="s">
        <v>652</v>
      </c>
      <c r="O418" s="57">
        <f>O416+L416+G416+H416+Q416+R416+T416+Y416+AB416</f>
        <v>6887.0137286149984</v>
      </c>
      <c r="W418" s="57">
        <f>V416+W416</f>
        <v>452.3607495</v>
      </c>
    </row>
    <row r="419" spans="8:23" x14ac:dyDescent="0.25">
      <c r="H419" s="57">
        <f>I416+J416+K416</f>
        <v>123.24212389799999</v>
      </c>
    </row>
  </sheetData>
  <autoFilter ref="A4:AM414"/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Summa tillf energi t värme</vt:lpstr>
      <vt:lpstr>Tillf. energi t värmeprod. </vt:lpstr>
      <vt:lpstr>Summa tillf bränsle till elprod</vt:lpstr>
      <vt:lpstr>Tillf. bränslen t elprod.</vt:lpstr>
    </vt:vector>
  </TitlesOfParts>
  <Company>Svensk Fjärrvärme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Sonya Trad</dc:creator>
  <cp:lastModifiedBy>Jonatan</cp:lastModifiedBy>
  <dcterms:created xsi:type="dcterms:W3CDTF">2015-07-03T11:50:34Z</dcterms:created>
  <dcterms:modified xsi:type="dcterms:W3CDTF">2016-03-29T11:34:19Z</dcterms:modified>
</cp:coreProperties>
</file>