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\Dropbox\Power_BI\G-Analisando Custo de Adm\FLUXO DE CAIXA\Dados da Folha de 2023\"/>
    </mc:Choice>
  </mc:AlternateContent>
  <xr:revisionPtr revIDLastSave="0" documentId="13_ncr:1_{FCE960D1-219A-4668-ADED-37841644B26B}" xr6:coauthVersionLast="46" xr6:coauthVersionMax="47" xr10:uidLastSave="{00000000-0000-0000-0000-000000000000}"/>
  <bookViews>
    <workbookView xWindow="-120" yWindow="-120" windowWidth="20730" windowHeight="11160" activeTab="1" xr2:uid="{7316CE79-A090-41E5-80C4-64CC0E669F45}"/>
  </bookViews>
  <sheets>
    <sheet name="BANCO" sheetId="3" r:id="rId1"/>
    <sheet name="BD" sheetId="1" r:id="rId2"/>
    <sheet name="IRPF - FOLHA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11" i="1" l="1"/>
  <c r="AX212" i="1"/>
  <c r="AJ211" i="1"/>
  <c r="AJ212" i="1"/>
  <c r="AL211" i="1"/>
  <c r="AL212" i="1"/>
  <c r="R571" i="1"/>
  <c r="R572" i="1"/>
  <c r="K571" i="1"/>
  <c r="K572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J571" i="1"/>
  <c r="J572" i="1"/>
  <c r="L571" i="1"/>
  <c r="L572" i="1"/>
  <c r="N571" i="1"/>
  <c r="N572" i="1"/>
  <c r="O571" i="1"/>
  <c r="O572" i="1"/>
  <c r="AX205" i="1"/>
  <c r="AX206" i="1"/>
  <c r="AX207" i="1"/>
  <c r="AX208" i="1"/>
  <c r="AX209" i="1"/>
  <c r="AX210" i="1"/>
  <c r="AJ205" i="1"/>
  <c r="AJ206" i="1"/>
  <c r="AJ207" i="1"/>
  <c r="AJ208" i="1"/>
  <c r="AJ209" i="1"/>
  <c r="AJ210" i="1"/>
  <c r="AL210" i="1"/>
  <c r="AL209" i="1"/>
  <c r="AL208" i="1"/>
  <c r="AL207" i="1"/>
  <c r="AL206" i="1"/>
  <c r="AL205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378" i="1"/>
  <c r="R379" i="1"/>
  <c r="R380" i="1"/>
  <c r="K379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8" i="1"/>
  <c r="K399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K405" i="1"/>
  <c r="K408" i="1"/>
  <c r="K411" i="1"/>
  <c r="K412" i="1"/>
  <c r="K415" i="1"/>
  <c r="K416" i="1"/>
  <c r="K417" i="1"/>
  <c r="K418" i="1"/>
  <c r="K419" i="1"/>
  <c r="K424" i="1"/>
  <c r="K427" i="1"/>
  <c r="K430" i="1"/>
  <c r="K431" i="1"/>
  <c r="K432" i="1"/>
  <c r="K433" i="1"/>
  <c r="K434" i="1"/>
  <c r="K435" i="1"/>
  <c r="K436" i="1"/>
  <c r="K439" i="1"/>
  <c r="K440" i="1"/>
  <c r="K448" i="1"/>
  <c r="K456" i="1"/>
  <c r="K459" i="1"/>
  <c r="K460" i="1"/>
  <c r="K461" i="1"/>
  <c r="K462" i="1"/>
  <c r="K476" i="1"/>
  <c r="K483" i="1"/>
  <c r="K484" i="1"/>
  <c r="K489" i="1"/>
  <c r="K490" i="1"/>
  <c r="K497" i="1"/>
  <c r="K498" i="1"/>
  <c r="K499" i="1"/>
  <c r="K500" i="1"/>
  <c r="K501" i="1"/>
  <c r="K502" i="1"/>
  <c r="K503" i="1"/>
  <c r="K504" i="1"/>
  <c r="K507" i="1"/>
  <c r="K508" i="1"/>
  <c r="K509" i="1"/>
  <c r="K510" i="1"/>
  <c r="K511" i="1"/>
  <c r="K520" i="1"/>
  <c r="K521" i="1"/>
  <c r="K522" i="1"/>
  <c r="K537" i="1"/>
  <c r="K549" i="1"/>
  <c r="K57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2" i="1"/>
  <c r="R377" i="1"/>
  <c r="J377" i="1"/>
  <c r="L377" i="1"/>
  <c r="N377" i="1"/>
  <c r="O377" i="1"/>
  <c r="K136" i="1"/>
  <c r="K43" i="1"/>
  <c r="K99" i="1"/>
  <c r="K178" i="1"/>
  <c r="K16" i="1"/>
  <c r="K18" i="1"/>
  <c r="K22" i="1"/>
  <c r="K106" i="1"/>
  <c r="K124" i="1"/>
  <c r="K145" i="1"/>
  <c r="K182" i="1"/>
  <c r="K23" i="1"/>
  <c r="K72" i="1"/>
  <c r="K5" i="1"/>
  <c r="K123" i="1"/>
  <c r="K125" i="1"/>
  <c r="K10" i="1"/>
  <c r="K118" i="1"/>
  <c r="K40" i="1"/>
  <c r="K183" i="1"/>
  <c r="K20" i="1"/>
  <c r="K31" i="1"/>
  <c r="K127" i="1"/>
  <c r="K146" i="1"/>
  <c r="K161" i="1"/>
  <c r="K172" i="1"/>
  <c r="K15" i="1"/>
  <c r="K48" i="1"/>
  <c r="K74" i="1"/>
  <c r="K102" i="1"/>
  <c r="K177" i="1"/>
  <c r="K193" i="1"/>
  <c r="K68" i="1"/>
  <c r="K128" i="1"/>
  <c r="K144" i="1"/>
  <c r="K51" i="1"/>
  <c r="K66" i="1"/>
  <c r="K107" i="1"/>
  <c r="K150" i="1"/>
  <c r="K166" i="1"/>
  <c r="K53" i="1"/>
  <c r="K97" i="1"/>
  <c r="K109" i="1"/>
  <c r="K129" i="1"/>
  <c r="K185" i="1"/>
  <c r="K130" i="1"/>
  <c r="K57" i="1"/>
  <c r="K59" i="1"/>
  <c r="K105" i="1"/>
  <c r="K9" i="1"/>
  <c r="K188" i="1"/>
  <c r="K194" i="1"/>
  <c r="K14" i="1"/>
  <c r="K45" i="1"/>
  <c r="K149" i="1"/>
  <c r="K30" i="1"/>
  <c r="K41" i="1"/>
  <c r="K83" i="1"/>
  <c r="K120" i="1"/>
  <c r="K133" i="1"/>
  <c r="K143" i="1"/>
  <c r="K164" i="1"/>
  <c r="K165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6" i="1"/>
  <c r="K219" i="1"/>
  <c r="K222" i="1"/>
  <c r="K223" i="1"/>
  <c r="K226" i="1"/>
  <c r="K227" i="1"/>
  <c r="K228" i="1"/>
  <c r="K229" i="1"/>
  <c r="K230" i="1"/>
  <c r="K231" i="1"/>
  <c r="K236" i="1"/>
  <c r="K239" i="1"/>
  <c r="K242" i="1"/>
  <c r="K243" i="1"/>
  <c r="K244" i="1"/>
  <c r="K245" i="1"/>
  <c r="K246" i="1"/>
  <c r="K247" i="1"/>
  <c r="K250" i="1"/>
  <c r="K251" i="1"/>
  <c r="K259" i="1"/>
  <c r="K263" i="1"/>
  <c r="K266" i="1"/>
  <c r="K284" i="1"/>
  <c r="K291" i="1"/>
  <c r="K292" i="1"/>
  <c r="K297" i="1"/>
  <c r="K298" i="1"/>
  <c r="K305" i="1"/>
  <c r="K306" i="1"/>
  <c r="K307" i="1"/>
  <c r="K308" i="1"/>
  <c r="K309" i="1"/>
  <c r="K310" i="1"/>
  <c r="K313" i="1"/>
  <c r="K314" i="1"/>
  <c r="K315" i="1"/>
  <c r="K316" i="1"/>
  <c r="K317" i="1"/>
  <c r="K326" i="1"/>
  <c r="K327" i="1"/>
  <c r="K328" i="1"/>
  <c r="K343" i="1"/>
  <c r="K355" i="1"/>
  <c r="AL2" i="1"/>
  <c r="AL3" i="1"/>
  <c r="AL4" i="1"/>
  <c r="AK4" i="1" s="1"/>
  <c r="K114" i="1" s="1"/>
  <c r="AL169" i="1"/>
  <c r="AL142" i="1"/>
  <c r="AL170" i="1"/>
  <c r="AL171" i="1"/>
  <c r="AL172" i="1"/>
  <c r="AL5" i="1"/>
  <c r="AK5" i="1" s="1"/>
  <c r="K180" i="1" s="1"/>
  <c r="AL173" i="1"/>
  <c r="AL6" i="1"/>
  <c r="AK6" i="1" s="1"/>
  <c r="K196" i="1" s="1"/>
  <c r="AL174" i="1"/>
  <c r="AL143" i="1"/>
  <c r="AL144" i="1"/>
  <c r="AL145" i="1"/>
  <c r="AL7" i="1"/>
  <c r="AL146" i="1"/>
  <c r="AL8" i="1"/>
  <c r="AK8" i="1" s="1"/>
  <c r="K212" i="1" s="1"/>
  <c r="AL9" i="1"/>
  <c r="AK9" i="1" s="1"/>
  <c r="K141" i="1" s="1"/>
  <c r="AL147" i="1"/>
  <c r="AL175" i="1"/>
  <c r="AL10" i="1"/>
  <c r="AL148" i="1"/>
  <c r="AL149" i="1"/>
  <c r="AL11" i="1"/>
  <c r="AL12" i="1"/>
  <c r="AL13" i="1"/>
  <c r="AK13" i="1" s="1"/>
  <c r="K215" i="1" s="1"/>
  <c r="AL14" i="1"/>
  <c r="AK14" i="1" s="1"/>
  <c r="K139" i="1" s="1"/>
  <c r="AL15" i="1"/>
  <c r="AL150" i="1"/>
  <c r="AL151" i="1"/>
  <c r="AL152" i="1"/>
  <c r="AL16" i="1"/>
  <c r="AK16" i="1" s="1"/>
  <c r="AL176" i="1"/>
  <c r="AL153" i="1"/>
  <c r="AL177" i="1"/>
  <c r="AL178" i="1"/>
  <c r="AL17" i="1"/>
  <c r="AK17" i="1" s="1"/>
  <c r="K84" i="1" s="1"/>
  <c r="AL179" i="1"/>
  <c r="AL180" i="1"/>
  <c r="AL18" i="1"/>
  <c r="AK18" i="1" s="1"/>
  <c r="K220" i="1" s="1"/>
  <c r="AL19" i="1"/>
  <c r="AL20" i="1"/>
  <c r="AK20" i="1" s="1"/>
  <c r="K225" i="1" s="1"/>
  <c r="AL181" i="1"/>
  <c r="AL21" i="1"/>
  <c r="AK21" i="1" s="1"/>
  <c r="AL22" i="1"/>
  <c r="AL23" i="1"/>
  <c r="AL24" i="1"/>
  <c r="AL25" i="1"/>
  <c r="AK25" i="1" s="1"/>
  <c r="K234" i="1" s="1"/>
  <c r="AL26" i="1"/>
  <c r="AK26" i="1" s="1"/>
  <c r="K235" i="1" s="1"/>
  <c r="AL182" i="1"/>
  <c r="AL27" i="1"/>
  <c r="AK27" i="1" s="1"/>
  <c r="K54" i="1" s="1"/>
  <c r="AL28" i="1"/>
  <c r="AK28" i="1" s="1"/>
  <c r="K190" i="1" s="1"/>
  <c r="AL154" i="1"/>
  <c r="AL29" i="1"/>
  <c r="AK29" i="1" s="1"/>
  <c r="K122" i="1" s="1"/>
  <c r="AL183" i="1"/>
  <c r="AL155" i="1"/>
  <c r="AL184" i="1"/>
  <c r="AL30" i="1"/>
  <c r="AK30" i="1" s="1"/>
  <c r="K103" i="1" s="1"/>
  <c r="AL185" i="1"/>
  <c r="AL156" i="1"/>
  <c r="AL157" i="1"/>
  <c r="AL158" i="1"/>
  <c r="AL159" i="1"/>
  <c r="AL160" i="1"/>
  <c r="AL31" i="1"/>
  <c r="AL32" i="1"/>
  <c r="AK32" i="1" s="1"/>
  <c r="K248" i="1" s="1"/>
  <c r="AL33" i="1"/>
  <c r="AK33" i="1" s="1"/>
  <c r="K249" i="1" s="1"/>
  <c r="AL34" i="1"/>
  <c r="AL35" i="1"/>
  <c r="AL36" i="1"/>
  <c r="AL37" i="1"/>
  <c r="AL186" i="1"/>
  <c r="AL187" i="1"/>
  <c r="AL38" i="1"/>
  <c r="AK38" i="1" s="1"/>
  <c r="K52" i="1" s="1"/>
  <c r="AL39" i="1"/>
  <c r="AK39" i="1" s="1"/>
  <c r="K73" i="1" s="1"/>
  <c r="AL40" i="1"/>
  <c r="AK40" i="1" s="1"/>
  <c r="K65" i="1" s="1"/>
  <c r="AL41" i="1"/>
  <c r="AK41" i="1" s="1"/>
  <c r="K279" i="1" s="1"/>
  <c r="AL42" i="1"/>
  <c r="AK42" i="1" s="1"/>
  <c r="K280" i="1" s="1"/>
  <c r="AL43" i="1"/>
  <c r="AL44" i="1"/>
  <c r="AK44" i="1" s="1"/>
  <c r="K158" i="1" s="1"/>
  <c r="AL45" i="1"/>
  <c r="AK45" i="1" s="1"/>
  <c r="K132" i="1" s="1"/>
  <c r="AL46" i="1"/>
  <c r="AL47" i="1"/>
  <c r="AL48" i="1"/>
  <c r="AL161" i="1"/>
  <c r="AL162" i="1"/>
  <c r="AL49" i="1"/>
  <c r="AL50" i="1"/>
  <c r="AL51" i="1"/>
  <c r="AK51" i="1" s="1"/>
  <c r="K100" i="1" s="1"/>
  <c r="AL52" i="1"/>
  <c r="AK52" i="1" s="1"/>
  <c r="K101" i="1" s="1"/>
  <c r="AL53" i="1"/>
  <c r="AK53" i="1" s="1"/>
  <c r="K153" i="1" s="1"/>
  <c r="AL54" i="1"/>
  <c r="AK54" i="1" s="1"/>
  <c r="K85" i="1" s="1"/>
  <c r="AL55" i="1"/>
  <c r="AK55" i="1" s="1"/>
  <c r="K271" i="1" s="1"/>
  <c r="AL56" i="1"/>
  <c r="AL57" i="1"/>
  <c r="AK57" i="1" s="1"/>
  <c r="K78" i="1" s="1"/>
  <c r="AL58" i="1"/>
  <c r="AK58" i="1" s="1"/>
  <c r="K155" i="1" s="1"/>
  <c r="AL59" i="1"/>
  <c r="AL60" i="1"/>
  <c r="AL61" i="1"/>
  <c r="AL62" i="1"/>
  <c r="AL63" i="1"/>
  <c r="AK63" i="1" s="1"/>
  <c r="K112" i="1" s="1"/>
  <c r="AL163" i="1"/>
  <c r="AL64" i="1"/>
  <c r="AK64" i="1" s="1"/>
  <c r="K119" i="1" s="1"/>
  <c r="AL65" i="1"/>
  <c r="AK65" i="1" s="1"/>
  <c r="K173" i="1" s="1"/>
  <c r="AL66" i="1"/>
  <c r="AK66" i="1" s="1"/>
  <c r="K91" i="1" s="1"/>
  <c r="AL67" i="1"/>
  <c r="AK67" i="1" s="1"/>
  <c r="K148" i="1" s="1"/>
  <c r="AL68" i="1"/>
  <c r="AL69" i="1"/>
  <c r="AK69" i="1" s="1"/>
  <c r="AL164" i="1"/>
  <c r="AL70" i="1"/>
  <c r="AK70" i="1" s="1"/>
  <c r="K137" i="1" s="1"/>
  <c r="AL165" i="1"/>
  <c r="AL71" i="1"/>
  <c r="AL72" i="1"/>
  <c r="AL73" i="1"/>
  <c r="AK73" i="1" s="1"/>
  <c r="K29" i="1" s="1"/>
  <c r="AL188" i="1"/>
  <c r="AL74" i="1"/>
  <c r="AL189" i="1"/>
  <c r="AL75" i="1"/>
  <c r="AK75" i="1" s="1"/>
  <c r="K117" i="1" s="1"/>
  <c r="AL76" i="1"/>
  <c r="AK76" i="1" s="1"/>
  <c r="K159" i="1" s="1"/>
  <c r="AL77" i="1"/>
  <c r="AK77" i="1" s="1"/>
  <c r="K34" i="1" s="1"/>
  <c r="AL78" i="1"/>
  <c r="AK78" i="1" s="1"/>
  <c r="K167" i="1" s="1"/>
  <c r="AL79" i="1"/>
  <c r="AK79" i="1" s="1"/>
  <c r="K302" i="1" s="1"/>
  <c r="AL190" i="1"/>
  <c r="AL80" i="1"/>
  <c r="AL191" i="1"/>
  <c r="AL192" i="1"/>
  <c r="AL81" i="1"/>
  <c r="AK81" i="1" s="1"/>
  <c r="K304" i="1" s="1"/>
  <c r="AL193" i="1"/>
  <c r="AL194" i="1"/>
  <c r="AL195" i="1"/>
  <c r="AL82" i="1"/>
  <c r="AK82" i="1" s="1"/>
  <c r="K61" i="1" s="1"/>
  <c r="AL83" i="1"/>
  <c r="AL196" i="1"/>
  <c r="AL197" i="1"/>
  <c r="AL198" i="1"/>
  <c r="AL84" i="1"/>
  <c r="AL85" i="1"/>
  <c r="AL199" i="1"/>
  <c r="AL200" i="1"/>
  <c r="AL201" i="1"/>
  <c r="AL202" i="1"/>
  <c r="AL86" i="1"/>
  <c r="AL87" i="1"/>
  <c r="AK87" i="1" s="1"/>
  <c r="K49" i="1" s="1"/>
  <c r="AL88" i="1"/>
  <c r="AK88" i="1" s="1"/>
  <c r="K63" i="1" s="1"/>
  <c r="AL89" i="1"/>
  <c r="AK89" i="1" s="1"/>
  <c r="K323" i="1" s="1"/>
  <c r="AL203" i="1"/>
  <c r="AL90" i="1"/>
  <c r="AK90" i="1" s="1"/>
  <c r="K324" i="1" s="1"/>
  <c r="AL91" i="1"/>
  <c r="AK91" i="1" s="1"/>
  <c r="K325" i="1" s="1"/>
  <c r="AL166" i="1"/>
  <c r="AL204" i="1"/>
  <c r="AL92" i="1"/>
  <c r="AL93" i="1"/>
  <c r="AK93" i="1" s="1"/>
  <c r="K189" i="1" s="1"/>
  <c r="AL94" i="1"/>
  <c r="AK94" i="1" s="1"/>
  <c r="K331" i="1" s="1"/>
  <c r="AL95" i="1"/>
  <c r="AL96" i="1"/>
  <c r="AL97" i="1"/>
  <c r="AL98" i="1"/>
  <c r="AL99" i="1"/>
  <c r="AK99" i="1" s="1"/>
  <c r="K96" i="1" s="1"/>
  <c r="AL100" i="1"/>
  <c r="AK100" i="1" s="1"/>
  <c r="K2" i="1" s="1"/>
  <c r="AL101" i="1"/>
  <c r="AK101" i="1" s="1"/>
  <c r="K337" i="1" s="1"/>
  <c r="AL102" i="1"/>
  <c r="AK102" i="1" s="1"/>
  <c r="K338" i="1" s="1"/>
  <c r="AL103" i="1"/>
  <c r="AK103" i="1" s="1"/>
  <c r="K339" i="1" s="1"/>
  <c r="AL104" i="1"/>
  <c r="AL105" i="1"/>
  <c r="AK105" i="1" s="1"/>
  <c r="K341" i="1" s="1"/>
  <c r="AL106" i="1"/>
  <c r="AK106" i="1" s="1"/>
  <c r="K162" i="1" s="1"/>
  <c r="AL167" i="1"/>
  <c r="AL107" i="1"/>
  <c r="AL108" i="1"/>
  <c r="AL109" i="1"/>
  <c r="AL110" i="1"/>
  <c r="AL111" i="1"/>
  <c r="AK111" i="1" s="1"/>
  <c r="AL112" i="1"/>
  <c r="AK112" i="1" s="1"/>
  <c r="K24" i="1" s="1"/>
  <c r="AL113" i="1"/>
  <c r="AK113" i="1" s="1"/>
  <c r="K36" i="1" s="1"/>
  <c r="AL114" i="1"/>
  <c r="AK114" i="1" s="1"/>
  <c r="K349" i="1" s="1"/>
  <c r="AL115" i="1"/>
  <c r="AK115" i="1" s="1"/>
  <c r="K350" i="1" s="1"/>
  <c r="AL116" i="1"/>
  <c r="AL117" i="1"/>
  <c r="AK117" i="1" s="1"/>
  <c r="K352" i="1" s="1"/>
  <c r="AL168" i="1"/>
  <c r="AL118" i="1"/>
  <c r="AK118" i="1" s="1"/>
  <c r="K353" i="1" s="1"/>
  <c r="AL119" i="1"/>
  <c r="AL120" i="1"/>
  <c r="AL121" i="1"/>
  <c r="AL122" i="1"/>
  <c r="AL123" i="1"/>
  <c r="AK123" i="1" s="1"/>
  <c r="K26" i="1" s="1"/>
  <c r="AL124" i="1"/>
  <c r="AK124" i="1" s="1"/>
  <c r="K39" i="1" s="1"/>
  <c r="AL125" i="1"/>
  <c r="AK125" i="1" s="1"/>
  <c r="K75" i="1" s="1"/>
  <c r="AL126" i="1"/>
  <c r="AL127" i="1"/>
  <c r="AK127" i="1" s="1"/>
  <c r="K362" i="1" s="1"/>
  <c r="AL128" i="1"/>
  <c r="AL129" i="1"/>
  <c r="AK129" i="1" s="1"/>
  <c r="K364" i="1" s="1"/>
  <c r="AL130" i="1"/>
  <c r="AK130" i="1" s="1"/>
  <c r="K365" i="1" s="1"/>
  <c r="AL131" i="1"/>
  <c r="AL132" i="1"/>
  <c r="AL133" i="1"/>
  <c r="AL134" i="1"/>
  <c r="AL135" i="1"/>
  <c r="AK135" i="1" s="1"/>
  <c r="K370" i="1" s="1"/>
  <c r="AL136" i="1"/>
  <c r="AK136" i="1" s="1"/>
  <c r="K156" i="1" s="1"/>
  <c r="AL137" i="1"/>
  <c r="AK137" i="1" s="1"/>
  <c r="K179" i="1" s="1"/>
  <c r="AL138" i="1"/>
  <c r="AK138" i="1" s="1"/>
  <c r="K110" i="1" s="1"/>
  <c r="AL139" i="1"/>
  <c r="AK139" i="1" s="1"/>
  <c r="K374" i="1" s="1"/>
  <c r="AL140" i="1"/>
  <c r="AL141" i="1"/>
  <c r="AK141" i="1" s="1"/>
  <c r="K376" i="1" s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8" i="1"/>
  <c r="J279" i="1"/>
  <c r="J280" i="1"/>
  <c r="J281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8" i="1"/>
  <c r="L279" i="1"/>
  <c r="L280" i="1"/>
  <c r="L281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78" i="1"/>
  <c r="N279" i="1"/>
  <c r="N280" i="1"/>
  <c r="N281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78" i="1"/>
  <c r="O279" i="1"/>
  <c r="O280" i="1"/>
  <c r="O281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R2" i="1"/>
  <c r="O95" i="1"/>
  <c r="O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K564" i="1" l="1"/>
  <c r="K516" i="1"/>
  <c r="K493" i="1"/>
  <c r="K481" i="1"/>
  <c r="K469" i="1"/>
  <c r="K409" i="1"/>
  <c r="K515" i="1"/>
  <c r="K492" i="1"/>
  <c r="K468" i="1"/>
  <c r="K491" i="1"/>
  <c r="K479" i="1"/>
  <c r="K467" i="1"/>
  <c r="K397" i="1"/>
  <c r="K525" i="1"/>
  <c r="K478" i="1"/>
  <c r="K466" i="1"/>
  <c r="K454" i="1"/>
  <c r="K406" i="1"/>
  <c r="K536" i="1"/>
  <c r="K524" i="1"/>
  <c r="K477" i="1"/>
  <c r="K465" i="1"/>
  <c r="K453" i="1"/>
  <c r="K429" i="1"/>
  <c r="K383" i="1"/>
  <c r="K559" i="1"/>
  <c r="K547" i="1"/>
  <c r="K535" i="1"/>
  <c r="K488" i="1"/>
  <c r="K464" i="1"/>
  <c r="K428" i="1"/>
  <c r="K404" i="1"/>
  <c r="K558" i="1"/>
  <c r="K546" i="1"/>
  <c r="K475" i="1"/>
  <c r="K463" i="1"/>
  <c r="K451" i="1"/>
  <c r="K381" i="1"/>
  <c r="K533" i="1"/>
  <c r="K486" i="1"/>
  <c r="K474" i="1"/>
  <c r="K450" i="1"/>
  <c r="K438" i="1"/>
  <c r="K426" i="1"/>
  <c r="K414" i="1"/>
  <c r="K568" i="1"/>
  <c r="K556" i="1"/>
  <c r="K544" i="1"/>
  <c r="K532" i="1"/>
  <c r="K449" i="1"/>
  <c r="K437" i="1"/>
  <c r="K425" i="1"/>
  <c r="K413" i="1"/>
  <c r="K567" i="1"/>
  <c r="K555" i="1"/>
  <c r="K543" i="1"/>
  <c r="K531" i="1"/>
  <c r="K519" i="1"/>
  <c r="K496" i="1"/>
  <c r="K378" i="1"/>
  <c r="K566" i="1"/>
  <c r="K554" i="1"/>
  <c r="K542" i="1"/>
  <c r="K530" i="1"/>
  <c r="K518" i="1"/>
  <c r="K447" i="1"/>
  <c r="K423" i="1"/>
  <c r="K565" i="1"/>
  <c r="K553" i="1"/>
  <c r="K541" i="1"/>
  <c r="K529" i="1"/>
  <c r="K517" i="1"/>
  <c r="K505" i="1"/>
  <c r="K494" i="1"/>
  <c r="K446" i="1"/>
  <c r="K422" i="1"/>
  <c r="K400" i="1"/>
  <c r="AK2" i="1"/>
  <c r="K382" i="1" s="1"/>
  <c r="K67" i="1"/>
  <c r="K336" i="1"/>
  <c r="K373" i="1"/>
  <c r="K33" i="1"/>
  <c r="K176" i="1"/>
  <c r="K28" i="1"/>
  <c r="K92" i="1"/>
  <c r="K372" i="1"/>
  <c r="K335" i="1"/>
  <c r="K311" i="1"/>
  <c r="K134" i="1"/>
  <c r="K3" i="1"/>
  <c r="K6" i="1"/>
  <c r="K371" i="1"/>
  <c r="K69" i="1"/>
  <c r="K192" i="1"/>
  <c r="K113" i="1"/>
  <c r="K361" i="1"/>
  <c r="K289" i="1"/>
  <c r="K360" i="1"/>
  <c r="K287" i="1"/>
  <c r="K359" i="1"/>
  <c r="K140" i="1"/>
  <c r="K273" i="1"/>
  <c r="K272" i="1"/>
  <c r="K241" i="1"/>
  <c r="K154" i="1"/>
  <c r="K348" i="1"/>
  <c r="K301" i="1"/>
  <c r="K240" i="1"/>
  <c r="K217" i="1"/>
  <c r="K152" i="1"/>
  <c r="K44" i="1"/>
  <c r="K94" i="1"/>
  <c r="K347" i="1"/>
  <c r="K300" i="1"/>
  <c r="AK3" i="1"/>
  <c r="K380" i="1" s="1"/>
  <c r="K299" i="1"/>
  <c r="K50" i="1"/>
  <c r="AK11" i="1"/>
  <c r="K322" i="1"/>
  <c r="K286" i="1"/>
  <c r="K270" i="1"/>
  <c r="K238" i="1"/>
  <c r="K82" i="1"/>
  <c r="K37" i="1"/>
  <c r="K90" i="1"/>
  <c r="K121" i="1"/>
  <c r="AK24" i="1"/>
  <c r="K421" i="1" s="1"/>
  <c r="K321" i="1"/>
  <c r="K285" i="1"/>
  <c r="K269" i="1"/>
  <c r="K237" i="1"/>
  <c r="K138" i="1"/>
  <c r="K108" i="1"/>
  <c r="K260" i="1"/>
  <c r="AK72" i="1"/>
  <c r="K485" i="1" s="1"/>
  <c r="K296" i="1"/>
  <c r="K268" i="1"/>
  <c r="K278" i="1"/>
  <c r="K224" i="1"/>
  <c r="K169" i="1"/>
  <c r="AK84" i="1"/>
  <c r="K512" i="1" s="1"/>
  <c r="K283" i="1"/>
  <c r="K267" i="1"/>
  <c r="K131" i="1"/>
  <c r="K151" i="1"/>
  <c r="K95" i="1"/>
  <c r="K261" i="1"/>
  <c r="AK108" i="1"/>
  <c r="K538" i="1" s="1"/>
  <c r="K342" i="1"/>
  <c r="K330" i="1"/>
  <c r="K294" i="1"/>
  <c r="K282" i="1"/>
  <c r="K258" i="1"/>
  <c r="K170" i="1"/>
  <c r="K8" i="1"/>
  <c r="K257" i="1"/>
  <c r="K157" i="1"/>
  <c r="K79" i="1"/>
  <c r="K208" i="1"/>
  <c r="AK12" i="1"/>
  <c r="K403" i="1" s="1"/>
  <c r="AK85" i="1"/>
  <c r="K513" i="1" s="1"/>
  <c r="AK15" i="1"/>
  <c r="K407" i="1" s="1"/>
  <c r="AK96" i="1"/>
  <c r="K527" i="1" s="1"/>
  <c r="AK23" i="1"/>
  <c r="K420" i="1" s="1"/>
  <c r="AK97" i="1"/>
  <c r="K528" i="1" s="1"/>
  <c r="AK35" i="1"/>
  <c r="K443" i="1" s="1"/>
  <c r="AK109" i="1"/>
  <c r="K539" i="1" s="1"/>
  <c r="AK36" i="1"/>
  <c r="K444" i="1" s="1"/>
  <c r="AK120" i="1"/>
  <c r="K550" i="1" s="1"/>
  <c r="AK47" i="1"/>
  <c r="K457" i="1" s="1"/>
  <c r="AK121" i="1"/>
  <c r="K551" i="1" s="1"/>
  <c r="AK48" i="1"/>
  <c r="K458" i="1" s="1"/>
  <c r="AK132" i="1"/>
  <c r="K561" i="1" s="1"/>
  <c r="AK60" i="1"/>
  <c r="K470" i="1" s="1"/>
  <c r="AK133" i="1"/>
  <c r="K562" i="1" s="1"/>
  <c r="AK61" i="1"/>
  <c r="K472" i="1" s="1"/>
  <c r="AK10" i="1"/>
  <c r="K401" i="1" s="1"/>
  <c r="AK22" i="1"/>
  <c r="AK34" i="1"/>
  <c r="K442" i="1" s="1"/>
  <c r="AK46" i="1"/>
  <c r="K455" i="1" s="1"/>
  <c r="AK59" i="1"/>
  <c r="K471" i="1" s="1"/>
  <c r="AK71" i="1"/>
  <c r="K482" i="1" s="1"/>
  <c r="AK83" i="1"/>
  <c r="K506" i="1" s="1"/>
  <c r="AK95" i="1"/>
  <c r="K526" i="1" s="1"/>
  <c r="AK107" i="1"/>
  <c r="AK119" i="1"/>
  <c r="AK131" i="1"/>
  <c r="K560" i="1" s="1"/>
  <c r="AK37" i="1"/>
  <c r="K445" i="1" s="1"/>
  <c r="AK50" i="1"/>
  <c r="AK62" i="1"/>
  <c r="K473" i="1" s="1"/>
  <c r="AK74" i="1"/>
  <c r="K487" i="1" s="1"/>
  <c r="AK86" i="1"/>
  <c r="K514" i="1" s="1"/>
  <c r="AK98" i="1"/>
  <c r="K163" i="1" s="1"/>
  <c r="AK110" i="1"/>
  <c r="K540" i="1" s="1"/>
  <c r="AK122" i="1"/>
  <c r="K552" i="1" s="1"/>
  <c r="AK134" i="1"/>
  <c r="K563" i="1" s="1"/>
  <c r="AK126" i="1"/>
  <c r="K88" i="1" s="1"/>
  <c r="AK7" i="1"/>
  <c r="K395" i="1" s="1"/>
  <c r="AK19" i="1"/>
  <c r="K410" i="1" s="1"/>
  <c r="K441" i="1"/>
  <c r="AK43" i="1"/>
  <c r="K452" i="1" s="1"/>
  <c r="AK56" i="1"/>
  <c r="AK68" i="1"/>
  <c r="K480" i="1" s="1"/>
  <c r="AK80" i="1"/>
  <c r="K495" i="1" s="1"/>
  <c r="AK92" i="1"/>
  <c r="K523" i="1" s="1"/>
  <c r="AK104" i="1"/>
  <c r="K534" i="1" s="1"/>
  <c r="AK116" i="1"/>
  <c r="K545" i="1" s="1"/>
  <c r="AK128" i="1"/>
  <c r="K557" i="1" s="1"/>
  <c r="AK140" i="1"/>
  <c r="K569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A2" i="2"/>
  <c r="G2" i="2" s="1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N100" i="1"/>
  <c r="N106" i="1"/>
  <c r="K55" i="1" l="1"/>
  <c r="K402" i="1"/>
  <c r="K354" i="1"/>
  <c r="K548" i="1"/>
  <c r="K160" i="1"/>
  <c r="K56" i="1"/>
  <c r="K377" i="1"/>
  <c r="K197" i="1"/>
  <c r="K281" i="1"/>
  <c r="K195" i="1"/>
  <c r="K115" i="1"/>
  <c r="K253" i="1"/>
  <c r="K87" i="1"/>
  <c r="K252" i="1"/>
  <c r="K275" i="1"/>
  <c r="K19" i="1"/>
  <c r="K42" i="1"/>
  <c r="K277" i="1"/>
  <c r="K233" i="1"/>
  <c r="K58" i="1"/>
  <c r="K221" i="1"/>
  <c r="K187" i="1"/>
  <c r="K126" i="1"/>
  <c r="K256" i="1"/>
  <c r="K93" i="1"/>
  <c r="K213" i="1"/>
  <c r="K135" i="1"/>
  <c r="K357" i="1"/>
  <c r="K81" i="1"/>
  <c r="K334" i="1"/>
  <c r="K375" i="1"/>
  <c r="K77" i="1"/>
  <c r="K4" i="1"/>
  <c r="K366" i="1"/>
  <c r="K293" i="1"/>
  <c r="K147" i="1"/>
  <c r="K232" i="1"/>
  <c r="K181" i="1"/>
  <c r="K262" i="1"/>
  <c r="K111" i="1"/>
  <c r="K191" i="1"/>
  <c r="K214" i="1"/>
  <c r="K363" i="1"/>
  <c r="K184" i="1"/>
  <c r="K13" i="1"/>
  <c r="K369" i="1"/>
  <c r="K71" i="1"/>
  <c r="K368" i="1"/>
  <c r="K70" i="1"/>
  <c r="K356" i="1"/>
  <c r="K25" i="1"/>
  <c r="K333" i="1"/>
  <c r="K288" i="1"/>
  <c r="K7" i="1"/>
  <c r="K12" i="1"/>
  <c r="K345" i="1"/>
  <c r="K21" i="1"/>
  <c r="K276" i="1"/>
  <c r="K264" i="1"/>
  <c r="K89" i="1"/>
  <c r="K344" i="1"/>
  <c r="K171" i="1"/>
  <c r="K351" i="1"/>
  <c r="K46" i="1"/>
  <c r="K198" i="1"/>
  <c r="K35" i="1"/>
  <c r="K340" i="1"/>
  <c r="K11" i="1"/>
  <c r="K186" i="1"/>
  <c r="K358" i="1"/>
  <c r="K332" i="1"/>
  <c r="K62" i="1"/>
  <c r="K274" i="1"/>
  <c r="K76" i="1"/>
  <c r="K255" i="1"/>
  <c r="K32" i="1"/>
  <c r="K218" i="1"/>
  <c r="K175" i="1"/>
  <c r="K320" i="1"/>
  <c r="K64" i="1"/>
  <c r="K174" i="1"/>
  <c r="K367" i="1"/>
  <c r="K47" i="1"/>
  <c r="K319" i="1"/>
  <c r="K265" i="1"/>
  <c r="K38" i="1"/>
  <c r="K104" i="1"/>
  <c r="K329" i="1"/>
  <c r="K168" i="1"/>
  <c r="K346" i="1"/>
  <c r="K98" i="1"/>
  <c r="K312" i="1"/>
  <c r="K86" i="1"/>
  <c r="K318" i="1"/>
  <c r="K60" i="1"/>
  <c r="K295" i="1"/>
  <c r="K254" i="1"/>
  <c r="K80" i="1"/>
  <c r="K303" i="1"/>
  <c r="K27" i="1"/>
  <c r="K290" i="1"/>
  <c r="K116" i="1"/>
  <c r="J90" i="1"/>
  <c r="J108" i="1"/>
  <c r="J184" i="1"/>
  <c r="J169" i="1"/>
  <c r="J151" i="1"/>
  <c r="J4" i="1"/>
  <c r="J174" i="1"/>
  <c r="J71" i="1"/>
  <c r="J13" i="1"/>
  <c r="J3" i="1"/>
  <c r="J156" i="1"/>
  <c r="J179" i="1"/>
  <c r="J110" i="1"/>
  <c r="J82" i="1"/>
  <c r="J77" i="1"/>
  <c r="J95" i="1"/>
  <c r="L108" i="1"/>
  <c r="L184" i="1"/>
  <c r="L169" i="1"/>
  <c r="L151" i="1"/>
  <c r="L4" i="1"/>
  <c r="L174" i="1"/>
  <c r="L71" i="1"/>
  <c r="L13" i="1"/>
  <c r="L3" i="1"/>
  <c r="L156" i="1"/>
  <c r="L179" i="1"/>
  <c r="L110" i="1"/>
  <c r="L82" i="1"/>
  <c r="L77" i="1"/>
  <c r="L95" i="1"/>
  <c r="N108" i="1"/>
  <c r="N184" i="1"/>
  <c r="N169" i="1"/>
  <c r="N151" i="1"/>
  <c r="N4" i="1"/>
  <c r="N174" i="1"/>
  <c r="N71" i="1"/>
  <c r="N13" i="1"/>
  <c r="N3" i="1"/>
  <c r="N156" i="1"/>
  <c r="N179" i="1"/>
  <c r="N110" i="1"/>
  <c r="N82" i="1"/>
  <c r="N77" i="1"/>
  <c r="N95" i="1"/>
  <c r="O108" i="1"/>
  <c r="O184" i="1"/>
  <c r="O169" i="1"/>
  <c r="O151" i="1"/>
  <c r="O4" i="1"/>
  <c r="O174" i="1"/>
  <c r="O71" i="1"/>
  <c r="O13" i="1"/>
  <c r="O3" i="1"/>
  <c r="O156" i="1"/>
  <c r="O179" i="1"/>
  <c r="O110" i="1"/>
  <c r="O82" i="1"/>
  <c r="O77" i="1"/>
  <c r="J106" i="1"/>
  <c r="J124" i="1"/>
  <c r="J150" i="1"/>
  <c r="J107" i="1"/>
  <c r="J66" i="1"/>
  <c r="J166" i="1"/>
  <c r="J141" i="1"/>
  <c r="J5" i="1"/>
  <c r="J125" i="1"/>
  <c r="J178" i="1"/>
  <c r="J17" i="1"/>
  <c r="J23" i="1"/>
  <c r="J160" i="1"/>
  <c r="J114" i="1"/>
  <c r="J72" i="1"/>
  <c r="J35" i="1"/>
  <c r="J180" i="1"/>
  <c r="J30" i="1"/>
  <c r="J165" i="1"/>
  <c r="J22" i="1"/>
  <c r="J145" i="1"/>
  <c r="J16" i="1"/>
  <c r="J18" i="1"/>
  <c r="J182" i="1"/>
  <c r="J56" i="1"/>
  <c r="J123" i="1"/>
  <c r="J94" i="1"/>
  <c r="J93" i="1"/>
  <c r="J55" i="1"/>
  <c r="J191" i="1"/>
  <c r="J139" i="1"/>
  <c r="J131" i="1"/>
  <c r="J187" i="1"/>
  <c r="J105" i="1"/>
  <c r="J84" i="1"/>
  <c r="J176" i="1"/>
  <c r="J83" i="1"/>
  <c r="J133" i="1"/>
  <c r="J164" i="1"/>
  <c r="J48" i="1"/>
  <c r="J149" i="1"/>
  <c r="J14" i="1"/>
  <c r="J45" i="1"/>
  <c r="J41" i="1"/>
  <c r="J120" i="1"/>
  <c r="J10" i="1"/>
  <c r="J118" i="1"/>
  <c r="J143" i="1"/>
  <c r="J181" i="1"/>
  <c r="J58" i="1"/>
  <c r="J154" i="1"/>
  <c r="J130" i="1"/>
  <c r="J54" i="1"/>
  <c r="J190" i="1"/>
  <c r="J122" i="1"/>
  <c r="J103" i="1"/>
  <c r="J74" i="1"/>
  <c r="J102" i="1"/>
  <c r="J15" i="1"/>
  <c r="J113" i="1"/>
  <c r="J140" i="1"/>
  <c r="J115" i="1"/>
  <c r="J80" i="1"/>
  <c r="J177" i="1"/>
  <c r="J136" i="1"/>
  <c r="J52" i="1"/>
  <c r="J193" i="1"/>
  <c r="J51" i="1"/>
  <c r="J44" i="1"/>
  <c r="J195" i="1"/>
  <c r="J100" i="1"/>
  <c r="J19" i="1"/>
  <c r="J112" i="1"/>
  <c r="J119" i="1"/>
  <c r="J148" i="1"/>
  <c r="J79" i="1"/>
  <c r="J27" i="1"/>
  <c r="J157" i="1"/>
  <c r="J20" i="1"/>
  <c r="J127" i="1"/>
  <c r="J40" i="1"/>
  <c r="J172" i="1"/>
  <c r="J31" i="1"/>
  <c r="J161" i="1"/>
  <c r="J99" i="1"/>
  <c r="J146" i="1"/>
  <c r="J61" i="1"/>
  <c r="J59" i="1"/>
  <c r="J57" i="1"/>
  <c r="J98" i="1"/>
  <c r="J97" i="1"/>
  <c r="J192" i="1"/>
  <c r="J62" i="1"/>
  <c r="J67" i="1"/>
  <c r="J37" i="1"/>
  <c r="J92" i="1"/>
  <c r="J11" i="1"/>
  <c r="J50" i="1"/>
  <c r="J162" i="1"/>
  <c r="J171" i="1"/>
  <c r="J12" i="1"/>
  <c r="J6" i="1"/>
  <c r="J33" i="1"/>
  <c r="J46" i="1"/>
  <c r="J170" i="1"/>
  <c r="J43" i="1"/>
  <c r="J138" i="1"/>
  <c r="J87" i="1"/>
  <c r="J142" i="1"/>
  <c r="J175" i="1"/>
  <c r="J152" i="1"/>
  <c r="J32" i="1"/>
  <c r="J126" i="1"/>
  <c r="J73" i="1"/>
  <c r="J65" i="1"/>
  <c r="J28" i="1"/>
  <c r="J158" i="1"/>
  <c r="J132" i="1"/>
  <c r="J111" i="1"/>
  <c r="J89" i="1"/>
  <c r="J38" i="1"/>
  <c r="J101" i="1"/>
  <c r="J153" i="1"/>
  <c r="J85" i="1"/>
  <c r="J8" i="1"/>
  <c r="J78" i="1"/>
  <c r="J9" i="1"/>
  <c r="J155" i="1"/>
  <c r="J76" i="1"/>
  <c r="J21" i="1"/>
  <c r="J42" i="1"/>
  <c r="J173" i="1"/>
  <c r="J91" i="1"/>
  <c r="J7" i="1"/>
  <c r="J137" i="1"/>
  <c r="J116" i="1"/>
  <c r="J147" i="1"/>
  <c r="J29" i="1"/>
  <c r="J60" i="1"/>
  <c r="J117" i="1"/>
  <c r="J144" i="1"/>
  <c r="J128" i="1"/>
  <c r="J183" i="1"/>
  <c r="J159" i="1"/>
  <c r="J34" i="1"/>
  <c r="J167" i="1"/>
  <c r="J53" i="1"/>
  <c r="J129" i="1"/>
  <c r="J185" i="1"/>
  <c r="J109" i="1"/>
  <c r="J86" i="1"/>
  <c r="J47" i="1"/>
  <c r="J64" i="1"/>
  <c r="J49" i="1"/>
  <c r="J63" i="1"/>
  <c r="J68" i="1"/>
  <c r="J69" i="1"/>
  <c r="J134" i="1"/>
  <c r="J188" i="1"/>
  <c r="J194" i="1"/>
  <c r="J104" i="1"/>
  <c r="J189" i="1"/>
  <c r="J121" i="1"/>
  <c r="J25" i="1"/>
  <c r="J81" i="1"/>
  <c r="J163" i="1"/>
  <c r="J96" i="1"/>
  <c r="J2" i="1"/>
  <c r="J168" i="1"/>
  <c r="J24" i="1"/>
  <c r="J36" i="1"/>
  <c r="J70" i="1"/>
  <c r="J135" i="1"/>
  <c r="J186" i="1"/>
  <c r="J26" i="1"/>
  <c r="J39" i="1"/>
  <c r="J75" i="1"/>
  <c r="J88" i="1"/>
  <c r="L191" i="1" l="1"/>
  <c r="N191" i="1"/>
  <c r="O191" i="1"/>
  <c r="L115" i="1"/>
  <c r="N115" i="1"/>
  <c r="O115" i="1"/>
  <c r="L119" i="1"/>
  <c r="N119" i="1"/>
  <c r="O119" i="1"/>
  <c r="L20" i="1"/>
  <c r="N20" i="1"/>
  <c r="O20" i="1"/>
  <c r="L192" i="1"/>
  <c r="N192" i="1"/>
  <c r="O192" i="1"/>
  <c r="L152" i="1"/>
  <c r="N152" i="1"/>
  <c r="O152" i="1"/>
  <c r="O106" i="1" l="1"/>
  <c r="O124" i="1"/>
  <c r="O150" i="1"/>
  <c r="O107" i="1"/>
  <c r="O66" i="1"/>
  <c r="O166" i="1"/>
  <c r="O141" i="1"/>
  <c r="O5" i="1"/>
  <c r="O125" i="1"/>
  <c r="O178" i="1"/>
  <c r="O90" i="1"/>
  <c r="O17" i="1"/>
  <c r="O23" i="1"/>
  <c r="O160" i="1"/>
  <c r="O114" i="1"/>
  <c r="O72" i="1"/>
  <c r="O35" i="1"/>
  <c r="O180" i="1"/>
  <c r="O30" i="1"/>
  <c r="O165" i="1"/>
  <c r="O22" i="1"/>
  <c r="O145" i="1"/>
  <c r="O16" i="1"/>
  <c r="O18" i="1"/>
  <c r="O182" i="1"/>
  <c r="O56" i="1"/>
  <c r="O123" i="1"/>
  <c r="O94" i="1"/>
  <c r="O93" i="1"/>
  <c r="O55" i="1"/>
  <c r="O139" i="1"/>
  <c r="O131" i="1"/>
  <c r="O187" i="1"/>
  <c r="O105" i="1"/>
  <c r="O84" i="1"/>
  <c r="O176" i="1"/>
  <c r="O83" i="1"/>
  <c r="O133" i="1"/>
  <c r="O164" i="1"/>
  <c r="O48" i="1"/>
  <c r="O149" i="1"/>
  <c r="O14" i="1"/>
  <c r="O45" i="1"/>
  <c r="O41" i="1"/>
  <c r="O120" i="1"/>
  <c r="O10" i="1"/>
  <c r="O118" i="1"/>
  <c r="O143" i="1"/>
  <c r="O181" i="1"/>
  <c r="O58" i="1"/>
  <c r="O154" i="1"/>
  <c r="O130" i="1"/>
  <c r="O54" i="1"/>
  <c r="O190" i="1"/>
  <c r="O122" i="1"/>
  <c r="O103" i="1"/>
  <c r="O74" i="1"/>
  <c r="O102" i="1"/>
  <c r="O15" i="1"/>
  <c r="O113" i="1"/>
  <c r="O140" i="1"/>
  <c r="O80" i="1"/>
  <c r="O177" i="1"/>
  <c r="O136" i="1"/>
  <c r="O52" i="1"/>
  <c r="O193" i="1"/>
  <c r="O51" i="1"/>
  <c r="O44" i="1"/>
  <c r="O195" i="1"/>
  <c r="O100" i="1"/>
  <c r="O19" i="1"/>
  <c r="O112" i="1"/>
  <c r="O148" i="1"/>
  <c r="O79" i="1"/>
  <c r="O27" i="1"/>
  <c r="O157" i="1"/>
  <c r="O127" i="1"/>
  <c r="O40" i="1"/>
  <c r="O172" i="1"/>
  <c r="O31" i="1"/>
  <c r="O161" i="1"/>
  <c r="O99" i="1"/>
  <c r="O146" i="1"/>
  <c r="O61" i="1"/>
  <c r="O59" i="1"/>
  <c r="O57" i="1"/>
  <c r="O98" i="1"/>
  <c r="O97" i="1"/>
  <c r="O62" i="1"/>
  <c r="O67" i="1"/>
  <c r="O37" i="1"/>
  <c r="O92" i="1"/>
  <c r="O11" i="1"/>
  <c r="O50" i="1"/>
  <c r="O162" i="1"/>
  <c r="O171" i="1"/>
  <c r="O12" i="1"/>
  <c r="O6" i="1"/>
  <c r="O33" i="1"/>
  <c r="O46" i="1"/>
  <c r="O170" i="1"/>
  <c r="O43" i="1"/>
  <c r="O138" i="1"/>
  <c r="O87" i="1"/>
  <c r="O142" i="1"/>
  <c r="O175" i="1"/>
  <c r="O32" i="1"/>
  <c r="O126" i="1"/>
  <c r="O73" i="1"/>
  <c r="O65" i="1"/>
  <c r="O28" i="1"/>
  <c r="O158" i="1"/>
  <c r="O132" i="1"/>
  <c r="O111" i="1"/>
  <c r="O89" i="1"/>
  <c r="O38" i="1"/>
  <c r="O101" i="1"/>
  <c r="O153" i="1"/>
  <c r="O85" i="1"/>
  <c r="O8" i="1"/>
  <c r="O78" i="1"/>
  <c r="O9" i="1"/>
  <c r="O155" i="1"/>
  <c r="O76" i="1"/>
  <c r="O21" i="1"/>
  <c r="O42" i="1"/>
  <c r="O173" i="1"/>
  <c r="O91" i="1"/>
  <c r="O7" i="1"/>
  <c r="O137" i="1"/>
  <c r="O116" i="1"/>
  <c r="O147" i="1"/>
  <c r="O29" i="1"/>
  <c r="O60" i="1"/>
  <c r="O117" i="1"/>
  <c r="O144" i="1"/>
  <c r="O128" i="1"/>
  <c r="O183" i="1"/>
  <c r="O159" i="1"/>
  <c r="O34" i="1"/>
  <c r="O167" i="1"/>
  <c r="O53" i="1"/>
  <c r="O129" i="1"/>
  <c r="O185" i="1"/>
  <c r="O109" i="1"/>
  <c r="O86" i="1"/>
  <c r="O47" i="1"/>
  <c r="O64" i="1"/>
  <c r="O49" i="1"/>
  <c r="O63" i="1"/>
  <c r="O68" i="1"/>
  <c r="O69" i="1"/>
  <c r="O134" i="1"/>
  <c r="O188" i="1"/>
  <c r="O194" i="1"/>
  <c r="O104" i="1"/>
  <c r="O189" i="1"/>
  <c r="O121" i="1"/>
  <c r="O25" i="1"/>
  <c r="O81" i="1"/>
  <c r="O163" i="1"/>
  <c r="O96" i="1"/>
  <c r="O2" i="1"/>
  <c r="O168" i="1"/>
  <c r="O24" i="1"/>
  <c r="O36" i="1"/>
  <c r="O70" i="1"/>
  <c r="O135" i="1"/>
  <c r="O186" i="1"/>
  <c r="O26" i="1"/>
  <c r="O39" i="1"/>
  <c r="O75" i="1"/>
  <c r="N124" i="1"/>
  <c r="N150" i="1"/>
  <c r="N107" i="1"/>
  <c r="N66" i="1"/>
  <c r="N166" i="1"/>
  <c r="N141" i="1"/>
  <c r="N5" i="1"/>
  <c r="N125" i="1"/>
  <c r="N178" i="1"/>
  <c r="N90" i="1"/>
  <c r="N17" i="1"/>
  <c r="N23" i="1"/>
  <c r="N160" i="1"/>
  <c r="N114" i="1"/>
  <c r="N72" i="1"/>
  <c r="N35" i="1"/>
  <c r="N180" i="1"/>
  <c r="N30" i="1"/>
  <c r="N165" i="1"/>
  <c r="N22" i="1"/>
  <c r="N145" i="1"/>
  <c r="N16" i="1"/>
  <c r="N18" i="1"/>
  <c r="N182" i="1"/>
  <c r="N56" i="1"/>
  <c r="N123" i="1"/>
  <c r="N94" i="1"/>
  <c r="N93" i="1"/>
  <c r="N55" i="1"/>
  <c r="N139" i="1"/>
  <c r="N131" i="1"/>
  <c r="N187" i="1"/>
  <c r="N105" i="1"/>
  <c r="N84" i="1"/>
  <c r="N176" i="1"/>
  <c r="N83" i="1"/>
  <c r="N133" i="1"/>
  <c r="N164" i="1"/>
  <c r="N48" i="1"/>
  <c r="N149" i="1"/>
  <c r="N14" i="1"/>
  <c r="N45" i="1"/>
  <c r="N41" i="1"/>
  <c r="N120" i="1"/>
  <c r="N10" i="1"/>
  <c r="N118" i="1"/>
  <c r="N143" i="1"/>
  <c r="N181" i="1"/>
  <c r="N58" i="1"/>
  <c r="N154" i="1"/>
  <c r="N130" i="1"/>
  <c r="N54" i="1"/>
  <c r="N190" i="1"/>
  <c r="N122" i="1"/>
  <c r="N103" i="1"/>
  <c r="N74" i="1"/>
  <c r="N102" i="1"/>
  <c r="N15" i="1"/>
  <c r="N113" i="1"/>
  <c r="N140" i="1"/>
  <c r="N80" i="1"/>
  <c r="N177" i="1"/>
  <c r="N136" i="1"/>
  <c r="N52" i="1"/>
  <c r="N193" i="1"/>
  <c r="N51" i="1"/>
  <c r="N44" i="1"/>
  <c r="N195" i="1"/>
  <c r="N19" i="1"/>
  <c r="N112" i="1"/>
  <c r="N148" i="1"/>
  <c r="N79" i="1"/>
  <c r="N27" i="1"/>
  <c r="N157" i="1"/>
  <c r="N127" i="1"/>
  <c r="N40" i="1"/>
  <c r="N172" i="1"/>
  <c r="N31" i="1"/>
  <c r="N161" i="1"/>
  <c r="N99" i="1"/>
  <c r="N146" i="1"/>
  <c r="N61" i="1"/>
  <c r="N59" i="1"/>
  <c r="N57" i="1"/>
  <c r="N98" i="1"/>
  <c r="N97" i="1"/>
  <c r="N62" i="1"/>
  <c r="N67" i="1"/>
  <c r="N37" i="1"/>
  <c r="N92" i="1"/>
  <c r="N11" i="1"/>
  <c r="N50" i="1"/>
  <c r="N162" i="1"/>
  <c r="N171" i="1"/>
  <c r="N12" i="1"/>
  <c r="N6" i="1"/>
  <c r="N33" i="1"/>
  <c r="N46" i="1"/>
  <c r="N170" i="1"/>
  <c r="N43" i="1"/>
  <c r="N138" i="1"/>
  <c r="N87" i="1"/>
  <c r="N142" i="1"/>
  <c r="N175" i="1"/>
  <c r="N32" i="1"/>
  <c r="N126" i="1"/>
  <c r="N73" i="1"/>
  <c r="N65" i="1"/>
  <c r="N28" i="1"/>
  <c r="N158" i="1"/>
  <c r="N132" i="1"/>
  <c r="N111" i="1"/>
  <c r="N89" i="1"/>
  <c r="N38" i="1"/>
  <c r="N101" i="1"/>
  <c r="N153" i="1"/>
  <c r="N85" i="1"/>
  <c r="N8" i="1"/>
  <c r="N78" i="1"/>
  <c r="N9" i="1"/>
  <c r="N155" i="1"/>
  <c r="N76" i="1"/>
  <c r="N21" i="1"/>
  <c r="N42" i="1"/>
  <c r="N173" i="1"/>
  <c r="N91" i="1"/>
  <c r="N7" i="1"/>
  <c r="N137" i="1"/>
  <c r="N116" i="1"/>
  <c r="N147" i="1"/>
  <c r="N29" i="1"/>
  <c r="N60" i="1"/>
  <c r="N117" i="1"/>
  <c r="N144" i="1"/>
  <c r="N128" i="1"/>
  <c r="N183" i="1"/>
  <c r="N159" i="1"/>
  <c r="N34" i="1"/>
  <c r="N167" i="1"/>
  <c r="N53" i="1"/>
  <c r="N129" i="1"/>
  <c r="N185" i="1"/>
  <c r="N109" i="1"/>
  <c r="N86" i="1"/>
  <c r="N47" i="1"/>
  <c r="N64" i="1"/>
  <c r="N49" i="1"/>
  <c r="N63" i="1"/>
  <c r="N68" i="1"/>
  <c r="N69" i="1"/>
  <c r="N134" i="1"/>
  <c r="N188" i="1"/>
  <c r="N194" i="1"/>
  <c r="N104" i="1"/>
  <c r="N189" i="1"/>
  <c r="N121" i="1"/>
  <c r="N25" i="1"/>
  <c r="N81" i="1"/>
  <c r="N163" i="1"/>
  <c r="N96" i="1"/>
  <c r="N2" i="1"/>
  <c r="N168" i="1"/>
  <c r="N24" i="1"/>
  <c r="N36" i="1"/>
  <c r="N70" i="1"/>
  <c r="N135" i="1"/>
  <c r="N186" i="1"/>
  <c r="N26" i="1"/>
  <c r="N39" i="1"/>
  <c r="N75" i="1"/>
  <c r="N88" i="1"/>
  <c r="L106" i="1"/>
  <c r="L124" i="1"/>
  <c r="L150" i="1"/>
  <c r="L107" i="1"/>
  <c r="L66" i="1"/>
  <c r="L166" i="1"/>
  <c r="L141" i="1"/>
  <c r="L5" i="1"/>
  <c r="L125" i="1"/>
  <c r="L178" i="1"/>
  <c r="L90" i="1"/>
  <c r="L17" i="1"/>
  <c r="L23" i="1"/>
  <c r="L160" i="1"/>
  <c r="L114" i="1"/>
  <c r="L72" i="1"/>
  <c r="L35" i="1"/>
  <c r="L180" i="1"/>
  <c r="L30" i="1"/>
  <c r="L165" i="1"/>
  <c r="L22" i="1"/>
  <c r="L145" i="1"/>
  <c r="L16" i="1"/>
  <c r="L18" i="1"/>
  <c r="L182" i="1"/>
  <c r="L56" i="1"/>
  <c r="L123" i="1"/>
  <c r="L94" i="1"/>
  <c r="L93" i="1"/>
  <c r="L55" i="1"/>
  <c r="L139" i="1"/>
  <c r="L131" i="1"/>
  <c r="L187" i="1"/>
  <c r="L105" i="1"/>
  <c r="L84" i="1"/>
  <c r="L176" i="1"/>
  <c r="L83" i="1"/>
  <c r="L133" i="1"/>
  <c r="L164" i="1"/>
  <c r="L48" i="1"/>
  <c r="L149" i="1"/>
  <c r="L14" i="1"/>
  <c r="L45" i="1"/>
  <c r="L41" i="1"/>
  <c r="L120" i="1"/>
  <c r="L10" i="1"/>
  <c r="L118" i="1"/>
  <c r="L143" i="1"/>
  <c r="L181" i="1"/>
  <c r="L58" i="1"/>
  <c r="L154" i="1"/>
  <c r="L130" i="1"/>
  <c r="L54" i="1"/>
  <c r="L190" i="1"/>
  <c r="L122" i="1"/>
  <c r="L103" i="1"/>
  <c r="L74" i="1"/>
  <c r="L102" i="1"/>
  <c r="L15" i="1"/>
  <c r="L113" i="1"/>
  <c r="L140" i="1"/>
  <c r="L80" i="1"/>
  <c r="L177" i="1"/>
  <c r="L136" i="1"/>
  <c r="L52" i="1"/>
  <c r="L193" i="1"/>
  <c r="L51" i="1"/>
  <c r="L44" i="1"/>
  <c r="L195" i="1"/>
  <c r="L100" i="1"/>
  <c r="L19" i="1"/>
  <c r="L112" i="1"/>
  <c r="L148" i="1"/>
  <c r="L79" i="1"/>
  <c r="L27" i="1"/>
  <c r="L157" i="1"/>
  <c r="L127" i="1"/>
  <c r="L40" i="1"/>
  <c r="L172" i="1"/>
  <c r="L31" i="1"/>
  <c r="L161" i="1"/>
  <c r="L99" i="1"/>
  <c r="L146" i="1"/>
  <c r="L61" i="1"/>
  <c r="L59" i="1"/>
  <c r="L57" i="1"/>
  <c r="L98" i="1"/>
  <c r="L97" i="1"/>
  <c r="L62" i="1"/>
  <c r="L67" i="1"/>
  <c r="L37" i="1"/>
  <c r="L92" i="1"/>
  <c r="L11" i="1"/>
  <c r="L50" i="1"/>
  <c r="L162" i="1"/>
  <c r="L171" i="1"/>
  <c r="L12" i="1"/>
  <c r="L6" i="1"/>
  <c r="L33" i="1"/>
  <c r="L46" i="1"/>
  <c r="L170" i="1"/>
  <c r="L43" i="1"/>
  <c r="L138" i="1"/>
  <c r="L87" i="1"/>
  <c r="L142" i="1"/>
  <c r="L175" i="1"/>
  <c r="L32" i="1"/>
  <c r="L126" i="1"/>
  <c r="L73" i="1"/>
  <c r="L65" i="1"/>
  <c r="L28" i="1"/>
  <c r="L158" i="1"/>
  <c r="L132" i="1"/>
  <c r="L111" i="1"/>
  <c r="L89" i="1"/>
  <c r="L38" i="1"/>
  <c r="L101" i="1"/>
  <c r="L153" i="1"/>
  <c r="L85" i="1"/>
  <c r="L8" i="1"/>
  <c r="L78" i="1"/>
  <c r="L9" i="1"/>
  <c r="L155" i="1"/>
  <c r="L76" i="1"/>
  <c r="L21" i="1"/>
  <c r="L42" i="1"/>
  <c r="L173" i="1"/>
  <c r="L91" i="1"/>
  <c r="L7" i="1"/>
  <c r="L137" i="1"/>
  <c r="L116" i="1"/>
  <c r="L147" i="1"/>
  <c r="L29" i="1"/>
  <c r="L60" i="1"/>
  <c r="L117" i="1"/>
  <c r="L144" i="1"/>
  <c r="L128" i="1"/>
  <c r="L183" i="1"/>
  <c r="L159" i="1"/>
  <c r="L34" i="1"/>
  <c r="L167" i="1"/>
  <c r="L53" i="1"/>
  <c r="L129" i="1"/>
  <c r="L185" i="1"/>
  <c r="L109" i="1"/>
  <c r="L86" i="1"/>
  <c r="L47" i="1"/>
  <c r="L64" i="1"/>
  <c r="L49" i="1"/>
  <c r="L63" i="1"/>
  <c r="L68" i="1"/>
  <c r="L69" i="1"/>
  <c r="L134" i="1"/>
  <c r="L188" i="1"/>
  <c r="L194" i="1"/>
  <c r="L104" i="1"/>
  <c r="L189" i="1"/>
  <c r="L121" i="1"/>
  <c r="L25" i="1"/>
  <c r="L81" i="1"/>
  <c r="L163" i="1"/>
  <c r="L96" i="1"/>
  <c r="L2" i="1"/>
  <c r="L168" i="1"/>
  <c r="L24" i="1"/>
  <c r="L36" i="1"/>
  <c r="L70" i="1"/>
  <c r="L135" i="1"/>
  <c r="L186" i="1"/>
  <c r="L26" i="1"/>
  <c r="L39" i="1"/>
  <c r="L75" i="1"/>
  <c r="L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CDAA4-50A1-4E6D-8F3A-48CBB07C2FB7}" keepAlive="1" name="Consulta - Folha" description="Conexão com a consulta 'Folha' na pasta de trabalho." type="5" refreshedVersion="0" background="1" saveData="1">
    <dbPr connection="Provider=Microsoft.Mashup.OleDb.1;Data Source=$Workbook$;Location=Folha;Extended Properties=&quot;&quot;" command="SELECT * FROM [Folha]"/>
  </connection>
</connections>
</file>

<file path=xl/sharedStrings.xml><?xml version="1.0" encoding="utf-8"?>
<sst xmlns="http://schemas.openxmlformats.org/spreadsheetml/2006/main" count="7056" uniqueCount="1105">
  <si>
    <t>Empresa</t>
  </si>
  <si>
    <t>Nome da Empresa</t>
  </si>
  <si>
    <t>Nome do Funcionário</t>
  </si>
  <si>
    <t>Departamento</t>
  </si>
  <si>
    <t>Banco</t>
  </si>
  <si>
    <t>Agência</t>
  </si>
  <si>
    <t>Conta</t>
  </si>
  <si>
    <t>CPF</t>
  </si>
  <si>
    <t>Remuneração Líquida Folha</t>
  </si>
  <si>
    <t>CENTRO DE CUSTO</t>
  </si>
  <si>
    <t>NOME PADRÃO (PLANILHAS)</t>
  </si>
  <si>
    <t>MÊS</t>
  </si>
  <si>
    <t>ANO</t>
  </si>
  <si>
    <t>ACLANYCA COMERCIO DE GAS LTDA - EPP</t>
  </si>
  <si>
    <t>MARCELO SILVA DOS SANTOS</t>
  </si>
  <si>
    <t>MANUTENÇÃO</t>
  </si>
  <si>
    <t>033 Banco Santander (Brasil) S.A</t>
  </si>
  <si>
    <t>1526 Agência West Shopping</t>
  </si>
  <si>
    <t>01016948-5</t>
  </si>
  <si>
    <t>01813031754</t>
  </si>
  <si>
    <t>PAGE DEPOSITO DE GAS LTDA - ME</t>
  </si>
  <si>
    <t>PEDRO CESAR ROLIM BRAZ</t>
  </si>
  <si>
    <t>ADMINISTRAÇÃO</t>
  </si>
  <si>
    <t>000710145624</t>
  </si>
  <si>
    <t>10503912760</t>
  </si>
  <si>
    <t>LEANDRO DA SILVA BATISTA CORDEIRO</t>
  </si>
  <si>
    <t>3894 Estr Três Rios-Rio</t>
  </si>
  <si>
    <t>01081597-5</t>
  </si>
  <si>
    <t>14817066750</t>
  </si>
  <si>
    <t>FLAVIO REGO DE OLIVEIRA</t>
  </si>
  <si>
    <t>3350 Agência Rio-av Cesario De Melo 3350</t>
  </si>
  <si>
    <t>000713344232</t>
  </si>
  <si>
    <t>05883978738</t>
  </si>
  <si>
    <t>RUY BRANDAO DE OLIVEIRA FILHO</t>
  </si>
  <si>
    <t>0125 ag ouvidor-rio</t>
  </si>
  <si>
    <t>01031063-4</t>
  </si>
  <si>
    <t>13576385746</t>
  </si>
  <si>
    <t>CACIQUE DE SANTA MARGARIDA DEP. DE GAS LTDA - ME</t>
  </si>
  <si>
    <t>AILTON BRITO FERREIRA DA ROCHA</t>
  </si>
  <si>
    <t>ADMINISTRATIVO</t>
  </si>
  <si>
    <t>000713344249</t>
  </si>
  <si>
    <t>19914021719</t>
  </si>
  <si>
    <t>MARCIO SANT´ANA ANGELO</t>
  </si>
  <si>
    <t>341 Itaú</t>
  </si>
  <si>
    <t>0576 ITAU - CENTRO</t>
  </si>
  <si>
    <t>073266</t>
  </si>
  <si>
    <t>07859286777</t>
  </si>
  <si>
    <t>THYAGO STEVAN SEGATI DE SOUZA</t>
  </si>
  <si>
    <t>010251698</t>
  </si>
  <si>
    <t>14480732780</t>
  </si>
  <si>
    <t>BRAVOXXX COMERCIO DE GAS LTDA</t>
  </si>
  <si>
    <t>BRUNNO RODRIGUES SARAIVA</t>
  </si>
  <si>
    <t>MONITORAMENTO</t>
  </si>
  <si>
    <t>260 NUBANK</t>
  </si>
  <si>
    <t>0260 AGENCIA NUBANK</t>
  </si>
  <si>
    <t>810500964</t>
  </si>
  <si>
    <t>17689692729</t>
  </si>
  <si>
    <t>GABRIEL SALINO LOPES BARBOSA</t>
  </si>
  <si>
    <t>MONITORAMENTO PAGE DEPOSITO</t>
  </si>
  <si>
    <t>010369197</t>
  </si>
  <si>
    <t>18583558779</t>
  </si>
  <si>
    <t>XES - COMERCIO DE GAS LTDA</t>
  </si>
  <si>
    <t>CLEBER FERNANDES DE SANTANA</t>
  </si>
  <si>
    <t>1697 Agência BACAXA-SAQUAREMA-RJ</t>
  </si>
  <si>
    <t>71004202-7</t>
  </si>
  <si>
    <t>14164796782</t>
  </si>
  <si>
    <t>RONNI RODRIGUES AGUIAR</t>
  </si>
  <si>
    <t xml:space="preserve">4439 Banco Santander - Agência 4439 - Marica </t>
  </si>
  <si>
    <t>000710244129</t>
  </si>
  <si>
    <t>00350747288</t>
  </si>
  <si>
    <t>SYLVIO PINHEIRO DISTRIBUIDORA DE GAS LTDA - ME</t>
  </si>
  <si>
    <t>KENNEDY KALKE MENDES NOGUEIRA</t>
  </si>
  <si>
    <t>000710174046</t>
  </si>
  <si>
    <t>17153051759</t>
  </si>
  <si>
    <t>FULLGAZ DE MARICA LTDA - ME</t>
  </si>
  <si>
    <t>EDUARDO PESSANHA SIMÃO</t>
  </si>
  <si>
    <t>ADMINISTRACAO</t>
  </si>
  <si>
    <t>001 Banco do Brasil</t>
  </si>
  <si>
    <t>150-3 CABO FRIO</t>
  </si>
  <si>
    <t>77258-5</t>
  </si>
  <si>
    <t>07364424725</t>
  </si>
  <si>
    <t>TRIBUS CONSULTORIA E ASSESSORIA EMPRESARIAL LTDA</t>
  </si>
  <si>
    <t>PAULO ROBERTO NASCIMENTO DIMAS</t>
  </si>
  <si>
    <t>000710130321</t>
  </si>
  <si>
    <t>67077684768</t>
  </si>
  <si>
    <t>ALVANIO ARAUJO DE SOUZA</t>
  </si>
  <si>
    <t>1072 Agência Barcelos Domingos-cap-rj 1072</t>
  </si>
  <si>
    <t>000710075570</t>
  </si>
  <si>
    <t>72958979768</t>
  </si>
  <si>
    <t>EDUARDO DIAS BRITO</t>
  </si>
  <si>
    <t>0713353450</t>
  </si>
  <si>
    <t>20750478713</t>
  </si>
  <si>
    <t>CAS DAMAZIO DISTRIBUIDORA DE GAS LTDA</t>
  </si>
  <si>
    <t>ALEXANDRE DE MACEDO SILVA COELHO</t>
  </si>
  <si>
    <t>756 SICOOB</t>
  </si>
  <si>
    <t>3003 Sicoob</t>
  </si>
  <si>
    <t>101507-9</t>
  </si>
  <si>
    <t>09424828756</t>
  </si>
  <si>
    <t>LUIS CLAUDIO DO NASCIMENTO DIMAS</t>
  </si>
  <si>
    <t>101509-5</t>
  </si>
  <si>
    <t>00953502767</t>
  </si>
  <si>
    <t>GIGLIO REVENDEDORA AUTORIZADA DE GAS LTDA - ME</t>
  </si>
  <si>
    <t>THIAGO LUIZ DE OLIVEIRA DE SOUZA</t>
  </si>
  <si>
    <t xml:space="preserve"> </t>
  </si>
  <si>
    <t/>
  </si>
  <si>
    <t>18112223742</t>
  </si>
  <si>
    <t>WESLEY DA SILVA LEIRA</t>
  </si>
  <si>
    <t>4212 RIO RECREIO</t>
  </si>
  <si>
    <t>010867517</t>
  </si>
  <si>
    <t>16233678757</t>
  </si>
  <si>
    <t>CERAMICA REVENDEDORA DE GLP LTDA</t>
  </si>
  <si>
    <t xml:space="preserve">DOUGLAS MARTINS PEREIRA </t>
  </si>
  <si>
    <t>000 PIX</t>
  </si>
  <si>
    <t>000 AGENCIA PIX</t>
  </si>
  <si>
    <t>21989077251</t>
  </si>
  <si>
    <t>17900256725</t>
  </si>
  <si>
    <t>SUPER ATACADO COMERCIO DE GAS LTDA</t>
  </si>
  <si>
    <t>FABRICIO GONCALVES DE SOUZA</t>
  </si>
  <si>
    <t>000710140502</t>
  </si>
  <si>
    <t>15534663731</t>
  </si>
  <si>
    <t>FABIO DE OLIVEIRA TORRES</t>
  </si>
  <si>
    <t>MANUTENCAO</t>
  </si>
  <si>
    <t>09191117771</t>
  </si>
  <si>
    <t>TRES IRMAOS COMERCIO E TRANSPORTE DE GAS EIRELI</t>
  </si>
  <si>
    <t>ALEX SANDRO VIEIRA DE OLIVEIRA</t>
  </si>
  <si>
    <t xml:space="preserve">1691 PARQUE DAS ÁGUAS EMPRESARIAL </t>
  </si>
  <si>
    <t>010247623</t>
  </si>
  <si>
    <t>09612011770</t>
  </si>
  <si>
    <t>DEPOSITO DE GAS JURUNA DO MENDANHA LTDA</t>
  </si>
  <si>
    <t>VICTOR MATHEUS LUIZ MARQUES</t>
  </si>
  <si>
    <t>19248715729</t>
  </si>
  <si>
    <t>M.I.X. GAS LTDA</t>
  </si>
  <si>
    <t xml:space="preserve">FRANKLIN MARK BARBOSA DA SILVA </t>
  </si>
  <si>
    <t>AJUDANTE</t>
  </si>
  <si>
    <t>168776-0</t>
  </si>
  <si>
    <t>07858113704</t>
  </si>
  <si>
    <t>JOAO DE JESUS GONCALVES SANCHES</t>
  </si>
  <si>
    <t>PAGE DEPOSITO</t>
  </si>
  <si>
    <t>010411380</t>
  </si>
  <si>
    <t>05289113762</t>
  </si>
  <si>
    <t>ANDERSON DA SILVA</t>
  </si>
  <si>
    <t>1534 Agência Campo Grande-Rio 1534</t>
  </si>
  <si>
    <t>01062313-3</t>
  </si>
  <si>
    <t>07921661750</t>
  </si>
  <si>
    <t>ROBERTO BRANDES DA CONCEIÇÃO</t>
  </si>
  <si>
    <t xml:space="preserve"> VIGIA</t>
  </si>
  <si>
    <t>237 Bradesco</t>
  </si>
  <si>
    <t>1417 Agência Merc.s.sebastiao</t>
  </si>
  <si>
    <t>99438-3</t>
  </si>
  <si>
    <t>91685869734</t>
  </si>
  <si>
    <t>LEONARDO SILVA DOS SANTOS</t>
  </si>
  <si>
    <t>99406</t>
  </si>
  <si>
    <t>10788432796</t>
  </si>
  <si>
    <t>DENILSON SANTOS ANASTACIO</t>
  </si>
  <si>
    <t>PORTARIA</t>
  </si>
  <si>
    <t>99446-4</t>
  </si>
  <si>
    <t>00049068709</t>
  </si>
  <si>
    <t>VALDIR CARDOSO</t>
  </si>
  <si>
    <t>00071012333-2</t>
  </si>
  <si>
    <t>07650870731</t>
  </si>
  <si>
    <t>BRENDO SILVA ALVES</t>
  </si>
  <si>
    <t>PLATAFORMA</t>
  </si>
  <si>
    <t>0552 Campo Grande</t>
  </si>
  <si>
    <t>342831</t>
  </si>
  <si>
    <t>16745607700</t>
  </si>
  <si>
    <t>PATRICK BARBOSA DE SOUZA LUCINDO</t>
  </si>
  <si>
    <t>2980  SANTANDER - SANTA CRUZ</t>
  </si>
  <si>
    <t>02024154-5</t>
  </si>
  <si>
    <t>16191426780</t>
  </si>
  <si>
    <t>ANDERSON ALVES FARIAS</t>
  </si>
  <si>
    <t>TRANSPORTE</t>
  </si>
  <si>
    <t>99449-9</t>
  </si>
  <si>
    <t>LEANDRO DA CONCEIÇAO LIRA</t>
  </si>
  <si>
    <t>2791 BRADESCO USINA</t>
  </si>
  <si>
    <t>428884</t>
  </si>
  <si>
    <t>10962521710</t>
  </si>
  <si>
    <t>ANDRE MARTINS ALVES ABREU</t>
  </si>
  <si>
    <t>4652 Agência 4652 Shop Campo Grande-</t>
  </si>
  <si>
    <t>01030858-8</t>
  </si>
  <si>
    <t>04261858703</t>
  </si>
  <si>
    <t>VICTOR GABRIEL AUGUSTO LOURENÇO</t>
  </si>
  <si>
    <t>3262 Realengo</t>
  </si>
  <si>
    <t>020238190</t>
  </si>
  <si>
    <t>15871317731</t>
  </si>
  <si>
    <t>FABIANO DOS SANTOS</t>
  </si>
  <si>
    <t>3449 Bangu-rio- RJ</t>
  </si>
  <si>
    <t>010980095</t>
  </si>
  <si>
    <t>07519629708</t>
  </si>
  <si>
    <t>MARCELO AFONSO XAVIER</t>
  </si>
  <si>
    <t>TRANSPORTES</t>
  </si>
  <si>
    <t>020154944</t>
  </si>
  <si>
    <t>10887438709</t>
  </si>
  <si>
    <t>JOAO VITOR MONTEIRO DOS SANTOS</t>
  </si>
  <si>
    <t>1670 Agencia 001-1670 PARK SHOP CPO GDE</t>
  </si>
  <si>
    <t>01016125-4</t>
  </si>
  <si>
    <t>18263733731</t>
  </si>
  <si>
    <t>JOÃO VICTOR DOS SANTOS BARCELOS</t>
  </si>
  <si>
    <t>713339458</t>
  </si>
  <si>
    <t>16962156766</t>
  </si>
  <si>
    <t>EQUIPE ALPHA COMERCIO DE GLP LTDA</t>
  </si>
  <si>
    <t>EVERTON MUNIZ DE SOUZA</t>
  </si>
  <si>
    <t>3391 Banco Santander - Agência 3391 - São Gonçalo</t>
  </si>
  <si>
    <t>0713244672</t>
  </si>
  <si>
    <t>11700737783</t>
  </si>
  <si>
    <t>WELLINGTON DA SILVA AGUIAR</t>
  </si>
  <si>
    <t xml:space="preserve">2963 Santander São Gonçalo </t>
  </si>
  <si>
    <t>020347307</t>
  </si>
  <si>
    <t>10804834709</t>
  </si>
  <si>
    <t>MAYCON GOMES DE CARVALHO</t>
  </si>
  <si>
    <t>000710107552</t>
  </si>
  <si>
    <t>15110548757</t>
  </si>
  <si>
    <t>THIAGO DE SOUZA GOMES</t>
  </si>
  <si>
    <t>11463388721</t>
  </si>
  <si>
    <t>MATHEUS GOMES ALEXANDRE</t>
  </si>
  <si>
    <t>XES - VIGIA</t>
  </si>
  <si>
    <t>3399 Niteroi</t>
  </si>
  <si>
    <t>020122102</t>
  </si>
  <si>
    <t>16141648789</t>
  </si>
  <si>
    <t>VITOR SIMOES DE ALMEIDA</t>
  </si>
  <si>
    <t>010979666</t>
  </si>
  <si>
    <t>20151265704</t>
  </si>
  <si>
    <t>JAMES NASCIMENTO AGUIAR</t>
  </si>
  <si>
    <t>010896815</t>
  </si>
  <si>
    <t>06164739314</t>
  </si>
  <si>
    <t>THIAGO DE SOUZA OLIVEIRA</t>
  </si>
  <si>
    <t>60027478-2</t>
  </si>
  <si>
    <t>12211772730</t>
  </si>
  <si>
    <t>ISAC JÚLIO DE SOUZA</t>
  </si>
  <si>
    <t>3122 Duque de Caxias</t>
  </si>
  <si>
    <t>000713301636</t>
  </si>
  <si>
    <t>96857587787</t>
  </si>
  <si>
    <t>MATHEUS GUIZARRA BAPTISTA</t>
  </si>
  <si>
    <t>000010789867</t>
  </si>
  <si>
    <t>19578689705</t>
  </si>
  <si>
    <t xml:space="preserve">RONILDO ARAUJO DOS SANTOS </t>
  </si>
  <si>
    <t>000010789874</t>
  </si>
  <si>
    <t>02802834401</t>
  </si>
  <si>
    <t>EDNO DOS REIS VIEIRA JUNIOR</t>
  </si>
  <si>
    <t>000710367835</t>
  </si>
  <si>
    <t>86283063586</t>
  </si>
  <si>
    <t>LUIZ MIGUEL VARGAS PEREIRA</t>
  </si>
  <si>
    <t>010932931</t>
  </si>
  <si>
    <t>20665414781</t>
  </si>
  <si>
    <t>NAYRAN GABRIEL SOUSA DE ARAÚJO</t>
  </si>
  <si>
    <t>01095149-5</t>
  </si>
  <si>
    <t>18544329748</t>
  </si>
  <si>
    <t>CSS  COMERCIO DE GÁS LTDA ME</t>
  </si>
  <si>
    <t>VANDERSON SOARES GONÇALVES</t>
  </si>
  <si>
    <t>020010095</t>
  </si>
  <si>
    <t>18457208730</t>
  </si>
  <si>
    <t>FÁBIO FERNANDES FERREIRA</t>
  </si>
  <si>
    <t>0976 Agência 0976 001-0976 Estação Cpo Grande</t>
  </si>
  <si>
    <t>010122495</t>
  </si>
  <si>
    <t>02155603703</t>
  </si>
  <si>
    <t>RICARDO LOPES DE CASTRO DISTRIBUIDORA DE GAS LTDA</t>
  </si>
  <si>
    <t>RAFAEL CANDIDO DA SILVA</t>
  </si>
  <si>
    <t>99903-2</t>
  </si>
  <si>
    <t>16227112704</t>
  </si>
  <si>
    <t>RAPHAEL LIMA DE SOUZA</t>
  </si>
  <si>
    <t>3724 agencia raphael lima</t>
  </si>
  <si>
    <t>020046167</t>
  </si>
  <si>
    <t>12953401784</t>
  </si>
  <si>
    <t>MATHEUS GABRIEL FRAGOSO BASTOS PEREIRA</t>
  </si>
  <si>
    <t>2976 AGENCIA RIO BONITO</t>
  </si>
  <si>
    <t>010041411</t>
  </si>
  <si>
    <t>20678262713</t>
  </si>
  <si>
    <t xml:space="preserve">EVANDRO DE AGUIAR ALMEIDA </t>
  </si>
  <si>
    <t>000710260069</t>
  </si>
  <si>
    <t>03737851786</t>
  </si>
  <si>
    <t>WASHINGTON GOMES SOARES DA SILVA</t>
  </si>
  <si>
    <t>1530 Santander - Ari Franco-rio-rj - Ag: 1530</t>
  </si>
  <si>
    <t>000710341562</t>
  </si>
  <si>
    <t>16454552705</t>
  </si>
  <si>
    <t xml:space="preserve">MAGNALDO ERICO DE ARAUJO SOUSA </t>
  </si>
  <si>
    <t>Portaria</t>
  </si>
  <si>
    <t>77257-7</t>
  </si>
  <si>
    <t>16163981758</t>
  </si>
  <si>
    <t>JUAN DE SOUZA RIBEIRO MAGALHAES</t>
  </si>
  <si>
    <t>78979-8</t>
  </si>
  <si>
    <t>18242574731</t>
  </si>
  <si>
    <t>GEDEON PEREIRA DA SILVA</t>
  </si>
  <si>
    <t>Transporte</t>
  </si>
  <si>
    <t>77988-1</t>
  </si>
  <si>
    <t>13163125778</t>
  </si>
  <si>
    <t>JOSIAS DOS SANTOS JUNIOR</t>
  </si>
  <si>
    <t>TRANSPORTE PLATAFORMA</t>
  </si>
  <si>
    <t>06319468700</t>
  </si>
  <si>
    <t>ALZENIR CARDOSO DE SOUZA</t>
  </si>
  <si>
    <t>77256-9</t>
  </si>
  <si>
    <t>00636610713</t>
  </si>
  <si>
    <t>LEONARDO SANTOS SILVA</t>
  </si>
  <si>
    <t>3203 AGÊNCIA SANTANDER MESQUITA</t>
  </si>
  <si>
    <t>010812408</t>
  </si>
  <si>
    <t>14474331737</t>
  </si>
  <si>
    <t>MOISES DE SOUZA NASCIMENTO</t>
  </si>
  <si>
    <t>010722077</t>
  </si>
  <si>
    <t>05848965730</t>
  </si>
  <si>
    <t>FOLHAS REVENDEDORA DE GAS LTDA - ME</t>
  </si>
  <si>
    <t>LIBERMAN ALAN DA SILVA BADIAS</t>
  </si>
  <si>
    <t>168791-3</t>
  </si>
  <si>
    <t>12458474730</t>
  </si>
  <si>
    <t>IGOR FERREIRA DE LIMA</t>
  </si>
  <si>
    <t>2979 Santander Way</t>
  </si>
  <si>
    <t>01018110-5</t>
  </si>
  <si>
    <t>15271660745</t>
  </si>
  <si>
    <t>PAGE DA ALDEIA DE MARICA COMERCIO VAREJISTA DE GAS</t>
  </si>
  <si>
    <t xml:space="preserve">MATHEUS MELLO PAIS </t>
  </si>
  <si>
    <t xml:space="preserve">PORTARIA </t>
  </si>
  <si>
    <t>010865147</t>
  </si>
  <si>
    <t>17389079703</t>
  </si>
  <si>
    <t>DANIEL VASCONCELOS QUINTANILHA</t>
  </si>
  <si>
    <t>17996828709</t>
  </si>
  <si>
    <t>MARCO AURELIO ARAUJO ESPOSITO</t>
  </si>
  <si>
    <t>133758624</t>
  </si>
  <si>
    <t>13866836716</t>
  </si>
  <si>
    <t>PAGE DE SAO GONCALO REVENDA DE GAS LTDA</t>
  </si>
  <si>
    <t>EMERSON DA SILVA CONCEIÇÃO</t>
  </si>
  <si>
    <t>4680 SANTANDER SÃO GONÇALO</t>
  </si>
  <si>
    <t>000713182563</t>
  </si>
  <si>
    <t>06412400745</t>
  </si>
  <si>
    <t xml:space="preserve">GABRIEL SOUSA DE FREITAS </t>
  </si>
  <si>
    <t>15235401760</t>
  </si>
  <si>
    <t>ELSON DOS SANTOS ROSA</t>
  </si>
  <si>
    <t>4285 RIO DE JANEIRO</t>
  </si>
  <si>
    <t>010931579</t>
  </si>
  <si>
    <t>05380732763</t>
  </si>
  <si>
    <t>PAGE DE ARARUAMA DEPOSITO DE GAS LTDA</t>
  </si>
  <si>
    <t>FILIPE FERREIRA SILVA</t>
  </si>
  <si>
    <t>PORTARIA MENDES</t>
  </si>
  <si>
    <t>000710159989</t>
  </si>
  <si>
    <t>14887842724</t>
  </si>
  <si>
    <t>CARLOS VENICIO BARBOSA MARTINS</t>
  </si>
  <si>
    <t>01023515-2</t>
  </si>
  <si>
    <t>07210489789</t>
  </si>
  <si>
    <t>PAGE DE MESQUITA DEPOSITO DE GAS LTDA</t>
  </si>
  <si>
    <t>EDSON COTRIM MACHADO</t>
  </si>
  <si>
    <t>PORTARIA NOVAGÁS</t>
  </si>
  <si>
    <t>936340</t>
  </si>
  <si>
    <t>14773620706</t>
  </si>
  <si>
    <t>YURI SILVA CARDOSO</t>
  </si>
  <si>
    <t>171101-6</t>
  </si>
  <si>
    <t>14351798700</t>
  </si>
  <si>
    <t>JOIA COMERCIO DE GAS LP LTDA - EPP</t>
  </si>
  <si>
    <t>RENATO SALLES HENRIQUE</t>
  </si>
  <si>
    <t>4461 Agêcia Renato Joia</t>
  </si>
  <si>
    <t>010177894</t>
  </si>
  <si>
    <t>06195213764</t>
  </si>
  <si>
    <t>MATHEUS GOMES DO NASCIMENTO</t>
  </si>
  <si>
    <t>2967 agência matheus joia</t>
  </si>
  <si>
    <t>010695658</t>
  </si>
  <si>
    <t>17442581714</t>
  </si>
  <si>
    <t>LEONARDO PEREIRA LIMA</t>
  </si>
  <si>
    <t>3140 Agência leonardo aricuri</t>
  </si>
  <si>
    <t>020009542</t>
  </si>
  <si>
    <t>09481941701</t>
  </si>
  <si>
    <t>JOAO CARLOS BARATA DE ALMEIDA</t>
  </si>
  <si>
    <t>0710288649</t>
  </si>
  <si>
    <t>15012909755</t>
  </si>
  <si>
    <t>DIOGO BARBEITAS</t>
  </si>
  <si>
    <t>3871 Agência Rio-vila Militar</t>
  </si>
  <si>
    <t>000710328820</t>
  </si>
  <si>
    <t>11681970740</t>
  </si>
  <si>
    <t>ACLANYCA COMERCIO DE GAS LTDA</t>
  </si>
  <si>
    <t>JOSEVALDO ALMEIDA BOMFIM JUNIOR</t>
  </si>
  <si>
    <t>ACLANYCA FILIAL</t>
  </si>
  <si>
    <t>3031 Agência Araruama 3031</t>
  </si>
  <si>
    <t>010955030</t>
  </si>
  <si>
    <t>15937149718</t>
  </si>
  <si>
    <t>PORTARIA ROCHA MONTEIRO</t>
  </si>
  <si>
    <t xml:space="preserve">JOSENILDO DOS SANTOS BOMFIM </t>
  </si>
  <si>
    <t>1264559</t>
  </si>
  <si>
    <t>15937118758</t>
  </si>
  <si>
    <t>RAFAEL CESAR SILVA LEMOS</t>
  </si>
  <si>
    <t>4618 SANTANDER ACLANYCA FILIAL</t>
  </si>
  <si>
    <t>02011028-5</t>
  </si>
  <si>
    <t>15422646770</t>
  </si>
  <si>
    <t>CACIQUE DE ARARUAMA DEPOSITO DE GAS LTDA</t>
  </si>
  <si>
    <t>JEFERSON DE MELLO DUARTE</t>
  </si>
  <si>
    <t>PORTARIA COVANCA</t>
  </si>
  <si>
    <t>1071 Fonseca</t>
  </si>
  <si>
    <t>000710091520</t>
  </si>
  <si>
    <t>13595160770</t>
  </si>
  <si>
    <t>ALEX JUNIOR DE SOUZA DE OLIVEIRA</t>
  </si>
  <si>
    <t>000713190869</t>
  </si>
  <si>
    <t>16367119795</t>
  </si>
  <si>
    <t>MARINE REVENDA E TRANSPORTE DE GLP LTDA - EPP</t>
  </si>
  <si>
    <t>GUTHEMBERG LUIZ DOS SANTOS</t>
  </si>
  <si>
    <t>710281184</t>
  </si>
  <si>
    <t>05956052732</t>
  </si>
  <si>
    <t>RENAN CARVALHO DOS SANTOS</t>
  </si>
  <si>
    <t>01068184-4</t>
  </si>
  <si>
    <t>16763898738</t>
  </si>
  <si>
    <t xml:space="preserve">GILVANILDO MATOS DE SOUSA </t>
  </si>
  <si>
    <t>90797515534</t>
  </si>
  <si>
    <t>ANTONIO CARLOS DE SOUZA CARVALHO</t>
  </si>
  <si>
    <t>PORTARIA SAMBAGÁS</t>
  </si>
  <si>
    <t>101110</t>
  </si>
  <si>
    <t>01640571701</t>
  </si>
  <si>
    <t>SOUZA E PAIVA COMERCIO DE GAS LP LTDA</t>
  </si>
  <si>
    <t>BRANDON RYCHARD MOREIRA DOS SANTOS</t>
  </si>
  <si>
    <t>01020177-7</t>
  </si>
  <si>
    <t>13783554748</t>
  </si>
  <si>
    <t>EDSON AZEDIAS DA COSTA</t>
  </si>
  <si>
    <t>02246115779</t>
  </si>
  <si>
    <t>LEONARDO RIBEIRO GONCALVES</t>
  </si>
  <si>
    <t>0876 BRADESCO - CERAMICA</t>
  </si>
  <si>
    <t>27975-7</t>
  </si>
  <si>
    <t>15129607724</t>
  </si>
  <si>
    <t>LUIZ GUSTAVO SOUSA DA SILVA</t>
  </si>
  <si>
    <t>15458337700</t>
  </si>
  <si>
    <t>YAGO DOS S VIANA COMERCIO DE GAS</t>
  </si>
  <si>
    <t>THAWÃ SARDINHA MOTA</t>
  </si>
  <si>
    <t>2266 Agencia joão yago</t>
  </si>
  <si>
    <t>000010232749</t>
  </si>
  <si>
    <t>18445787713</t>
  </si>
  <si>
    <t>JOAO PEDRO DE OLIVEIRA DOS SANTOS</t>
  </si>
  <si>
    <t>010076329</t>
  </si>
  <si>
    <t>15705875746</t>
  </si>
  <si>
    <t>PAGE DE SAQUAREMA REVENDA DE GAS LTDA</t>
  </si>
  <si>
    <t>PAULO HENRIQUE DA SILVA BARBOSA</t>
  </si>
  <si>
    <t>PORT. LAGOS</t>
  </si>
  <si>
    <t>1340360</t>
  </si>
  <si>
    <t>14586536764</t>
  </si>
  <si>
    <t>ALESSANDRO NASCIMENTO DE SOUZA</t>
  </si>
  <si>
    <t>010292892</t>
  </si>
  <si>
    <t>05399256754</t>
  </si>
  <si>
    <t>MAURICIO DE ANDRADE</t>
  </si>
  <si>
    <t>16573902769</t>
  </si>
  <si>
    <t>LUCAS DE SOUZA NASCIMENTO</t>
  </si>
  <si>
    <t>020346644</t>
  </si>
  <si>
    <t>05848966702</t>
  </si>
  <si>
    <t>PAGE DE JACONE 96 COMERCIO DE GAS LTDA</t>
  </si>
  <si>
    <t>PAULO FELIPE DA SILVA</t>
  </si>
  <si>
    <t>01018595-4</t>
  </si>
  <si>
    <t>12835225781</t>
  </si>
  <si>
    <t>CARLOS VENICIO BARBOSA MARTINS JUNIOR</t>
  </si>
  <si>
    <t>000710136029</t>
  </si>
  <si>
    <t>16732961730</t>
  </si>
  <si>
    <t>FABRICIO SOARES MACHADO</t>
  </si>
  <si>
    <t>17309494792</t>
  </si>
  <si>
    <t>LUCAS QUINTINO CARDOSO</t>
  </si>
  <si>
    <t>010294863</t>
  </si>
  <si>
    <t>19024658730</t>
  </si>
  <si>
    <t>NILVAM DE ALMEIDA</t>
  </si>
  <si>
    <t>0710039984</t>
  </si>
  <si>
    <t>07869795771</t>
  </si>
  <si>
    <t xml:space="preserve">MARLON ASSIS BRAGANÇA </t>
  </si>
  <si>
    <t>000710189711</t>
  </si>
  <si>
    <t>11575014785</t>
  </si>
  <si>
    <t>CACIQUE DE MARICA COMERCIO VAR DE GAS GLP LTDA</t>
  </si>
  <si>
    <t>RICARDO ANTUNES DOS SANTOS</t>
  </si>
  <si>
    <t>000710163916</t>
  </si>
  <si>
    <t>07961706739</t>
  </si>
  <si>
    <t>DAYVISON  MACHADO LEAL</t>
  </si>
  <si>
    <t>0127 Araruama</t>
  </si>
  <si>
    <t>010316621</t>
  </si>
  <si>
    <t>11071398725</t>
  </si>
  <si>
    <t>SAMUEL BARBOSA BRAZ</t>
  </si>
  <si>
    <t>19018280771</t>
  </si>
  <si>
    <t>BRUTOS GAS LTDA</t>
  </si>
  <si>
    <t>HAROLDO DE VASCONCELOS BARBOSA JUNIOR</t>
  </si>
  <si>
    <t>1036602</t>
  </si>
  <si>
    <t>80719422787</t>
  </si>
  <si>
    <t>DUTRA GAS REVENDEDORA DE GLP LTDA</t>
  </si>
  <si>
    <t>CARLOS HENRIQUE DA SILVA SANTOS</t>
  </si>
  <si>
    <t>1264400</t>
  </si>
  <si>
    <t>16281971701</t>
  </si>
  <si>
    <t>RENAN DA SILVA SANTOS</t>
  </si>
  <si>
    <t>168789-1</t>
  </si>
  <si>
    <t>20105202703</t>
  </si>
  <si>
    <t>ANTONIO HUMBERTO CASTELO BRITO</t>
  </si>
  <si>
    <t>1442473</t>
  </si>
  <si>
    <t>10390462748</t>
  </si>
  <si>
    <t>MARCUS AURELIO FONSECA GREGORIO</t>
  </si>
  <si>
    <t>1444913</t>
  </si>
  <si>
    <t>15455558773</t>
  </si>
  <si>
    <t>THALES SANTOS DA SILVA</t>
  </si>
  <si>
    <t>171127-0</t>
  </si>
  <si>
    <t>14474329759</t>
  </si>
  <si>
    <t>DAMIÃO ALVES ESTEVES</t>
  </si>
  <si>
    <t>168787-5</t>
  </si>
  <si>
    <t>16811249714</t>
  </si>
  <si>
    <t>ROBSON GONÇALVES DOS SANTOS</t>
  </si>
  <si>
    <t>93302835787</t>
  </si>
  <si>
    <t>JORGE LUIZ PIRES GUEDES</t>
  </si>
  <si>
    <t>02331102759</t>
  </si>
  <si>
    <t>PATRICK RODRIGUES DE SOUZA</t>
  </si>
  <si>
    <t>2975 agencia elbert</t>
  </si>
  <si>
    <t>06357311774</t>
  </si>
  <si>
    <t>FELIPE DA SILVA OLIVEIRA DOS SANTOS</t>
  </si>
  <si>
    <t>VIGIA</t>
  </si>
  <si>
    <t>171129-6</t>
  </si>
  <si>
    <t>14219434763</t>
  </si>
  <si>
    <t>JORGE LUIS DOS SANTOS ARAUJO</t>
  </si>
  <si>
    <t>171128-8</t>
  </si>
  <si>
    <t>04126936742</t>
  </si>
  <si>
    <t>PS DISTRIBUIDORA E COMERCIO DE GAS LTDA</t>
  </si>
  <si>
    <t>ERIVALDO JOSE DOS SANTOS</t>
  </si>
  <si>
    <t>106931-4</t>
  </si>
  <si>
    <t>09588067723</t>
  </si>
  <si>
    <t>MARLON ROGÉRIO LIMA DA SILVA</t>
  </si>
  <si>
    <t>171115-6</t>
  </si>
  <si>
    <t>20450158748</t>
  </si>
  <si>
    <t>VITOR DANIEL POLICARPE PIEDADE</t>
  </si>
  <si>
    <t>171116-4</t>
  </si>
  <si>
    <t>21687698775</t>
  </si>
  <si>
    <t>JORGE ANTONIO RODRIGUES</t>
  </si>
  <si>
    <t>92234143772</t>
  </si>
  <si>
    <t>LEANDRO NICOLAU</t>
  </si>
  <si>
    <t>0802 ag nova iguaçu</t>
  </si>
  <si>
    <t>010140053</t>
  </si>
  <si>
    <t>08696312767</t>
  </si>
  <si>
    <t>JEFERSON FERNANDO LIMA DA SILVA</t>
  </si>
  <si>
    <t>1069306</t>
  </si>
  <si>
    <t>13786365709</t>
  </si>
  <si>
    <t>EDUARDO HERMINIO DOS SANTOS</t>
  </si>
  <si>
    <t>106932-2</t>
  </si>
  <si>
    <t>21985520788</t>
  </si>
  <si>
    <t>NOVATO REVENDA E TRANSPORTE DE GLP LTDA</t>
  </si>
  <si>
    <t>FERNANDO LUCIO SILVA</t>
  </si>
  <si>
    <t>1151070</t>
  </si>
  <si>
    <t>96402237434</t>
  </si>
  <si>
    <t>EDVALDO NOGUEIRA ABREU</t>
  </si>
  <si>
    <t>010243266</t>
  </si>
  <si>
    <t>13055435729</t>
  </si>
  <si>
    <t>MANHOSO REVENDEDOR DE GAS LTDA</t>
  </si>
  <si>
    <t>FERNANDO DA SILVA BARBOSA</t>
  </si>
  <si>
    <t>168783-2</t>
  </si>
  <si>
    <t>16238573767</t>
  </si>
  <si>
    <t>WELLINGTON RAMALHO DOS SANTOS</t>
  </si>
  <si>
    <t>05787078705</t>
  </si>
  <si>
    <t>GABRIEL DE NICACIO DE SOUZA</t>
  </si>
  <si>
    <t>1280589</t>
  </si>
  <si>
    <t>16165265723</t>
  </si>
  <si>
    <t>MATHEUS HERDY CAMILLO</t>
  </si>
  <si>
    <t>1441671</t>
  </si>
  <si>
    <t>17418153716</t>
  </si>
  <si>
    <t>WALLACE ARRUDA DA SILVA</t>
  </si>
  <si>
    <t>1280597</t>
  </si>
  <si>
    <t>17298752707</t>
  </si>
  <si>
    <t>WILLIAN ARRUDA DA SILVA DE QUEIROZ</t>
  </si>
  <si>
    <t>2982 agencia willian</t>
  </si>
  <si>
    <t>010683498</t>
  </si>
  <si>
    <t>13913491724</t>
  </si>
  <si>
    <t>MARIA P A DIAS COMERCIO VAREJISTA DE GAS LTDA</t>
  </si>
  <si>
    <t>KAUAN SILVA DOS SANTOS</t>
  </si>
  <si>
    <t>1657 AG GRAMACHO</t>
  </si>
  <si>
    <t>01056059-7</t>
  </si>
  <si>
    <t>18336391703</t>
  </si>
  <si>
    <t>WALLACE LOPES CARDOSO</t>
  </si>
  <si>
    <t>010569455</t>
  </si>
  <si>
    <t>17258931775</t>
  </si>
  <si>
    <t>DEPOSITO DE GAS INDIO DE SAQUAREMA LTDA</t>
  </si>
  <si>
    <t>MACIEL RIBEIRO DE SOUZA</t>
  </si>
  <si>
    <t>000713159939</t>
  </si>
  <si>
    <t>15868173708</t>
  </si>
  <si>
    <t>FELIPE DOS SANTOS LINDOLFO</t>
  </si>
  <si>
    <t>15820758757</t>
  </si>
  <si>
    <t>TUPI DEPOSITO VAREJISTA DE GAZ LTDA</t>
  </si>
  <si>
    <t xml:space="preserve">CAIO RONALD CARLOS DA SILVA </t>
  </si>
  <si>
    <t>PORTÁRIA</t>
  </si>
  <si>
    <t>000713160984</t>
  </si>
  <si>
    <t>17982671799</t>
  </si>
  <si>
    <t xml:space="preserve">IGOR PEDROSA DE CARVALHO </t>
  </si>
  <si>
    <t>000713161095</t>
  </si>
  <si>
    <t>17805096775</t>
  </si>
  <si>
    <t>KEROGAS COMERCIO DE GLP LTDA</t>
  </si>
  <si>
    <t>ROGERIO LEONARDO SILVA</t>
  </si>
  <si>
    <t xml:space="preserve">3071 Agência Centro-cabo Frio-rj 3071 </t>
  </si>
  <si>
    <t>02004565-1</t>
  </si>
  <si>
    <t>07818756760</t>
  </si>
  <si>
    <t>JONES DOS SANTOS LINHARES DA SILVA</t>
  </si>
  <si>
    <t xml:space="preserve">2973 agência jones </t>
  </si>
  <si>
    <t>010186656</t>
  </si>
  <si>
    <t>15783026760</t>
  </si>
  <si>
    <t>ADELCIMAR BISPO DOS SANTOS</t>
  </si>
  <si>
    <t>1991 Santander Cabo frio</t>
  </si>
  <si>
    <t>010269615</t>
  </si>
  <si>
    <t>07578666541</t>
  </si>
  <si>
    <t>FF GAS DISTRIBUIDORA LTDA</t>
  </si>
  <si>
    <t>FLÁVIO SILVINO SANTOS ALVES</t>
  </si>
  <si>
    <t>010187818</t>
  </si>
  <si>
    <t>13939383708</t>
  </si>
  <si>
    <t>DIEGO DE MATTOS PEREIRA COSTA</t>
  </si>
  <si>
    <t>1682 Agência 001-1682 AV MARIA TERESA-RIO-RJ</t>
  </si>
  <si>
    <t>01028043-5</t>
  </si>
  <si>
    <t>15025803730</t>
  </si>
  <si>
    <t>JOAO PEDRO MENEZES DAMASIO</t>
  </si>
  <si>
    <t>ESTOQUE</t>
  </si>
  <si>
    <t xml:space="preserve">2966 Agência João Pedro </t>
  </si>
  <si>
    <t>010833310</t>
  </si>
  <si>
    <t>19499775790</t>
  </si>
  <si>
    <t>ALEXANDRO ROBERTO RODRIGUES</t>
  </si>
  <si>
    <t>000710163778</t>
  </si>
  <si>
    <t>08944254710</t>
  </si>
  <si>
    <t>ELBERT MORAIS DA SILVA</t>
  </si>
  <si>
    <t>01068391-7</t>
  </si>
  <si>
    <t>14616219680</t>
  </si>
  <si>
    <t>RODRIGO AMORIM DE SOUSA LUIZ</t>
  </si>
  <si>
    <t>010876244</t>
  </si>
  <si>
    <t>06243183700</t>
  </si>
  <si>
    <t>RANATHA DISTRIBUIDORA DE GAS LTDA</t>
  </si>
  <si>
    <t>THALES REIS CLAUDIO DA COSTA</t>
  </si>
  <si>
    <t>18315210750</t>
  </si>
  <si>
    <t>ALEXSANDRO PEREIRA DA SILVA</t>
  </si>
  <si>
    <t>05177408779</t>
  </si>
  <si>
    <t>DEPOSITO DE GAS ARICURI LTDA</t>
  </si>
  <si>
    <t>SAMUEL RODRIGUES DA SILVA</t>
  </si>
  <si>
    <t>0775 SANTANDER - ARICURI</t>
  </si>
  <si>
    <t>010378402</t>
  </si>
  <si>
    <t>21280075775</t>
  </si>
  <si>
    <t>UNAGAS COMERCIO DE GAS LP LTDA</t>
  </si>
  <si>
    <t xml:space="preserve">BRUNO SOARES SANTOS </t>
  </si>
  <si>
    <t>4447 Nova Iguacu</t>
  </si>
  <si>
    <t>000010497790</t>
  </si>
  <si>
    <t>12682492703</t>
  </si>
  <si>
    <t>DIEGO BARRETO DE LIMA</t>
  </si>
  <si>
    <t>0925 Agência complexo do Alemão</t>
  </si>
  <si>
    <t>010046836</t>
  </si>
  <si>
    <t>15953868740</t>
  </si>
  <si>
    <t>BRAGA &amp; TAVARES COMERCIO DE GAS LP LTDA</t>
  </si>
  <si>
    <t xml:space="preserve">ALAHIR BARBOZA DA SILVA JUNIOR </t>
  </si>
  <si>
    <t>168784-0</t>
  </si>
  <si>
    <t>12959837703</t>
  </si>
  <si>
    <t xml:space="preserve">DARLAN MARTINS PEREIRA </t>
  </si>
  <si>
    <t>1687859</t>
  </si>
  <si>
    <t>06117363737</t>
  </si>
  <si>
    <t>COMERCIO DE GAS ATLANTICA LTDA</t>
  </si>
  <si>
    <t>EDUARDO GOMES MANAHU</t>
  </si>
  <si>
    <t>1579932</t>
  </si>
  <si>
    <t>20181184710</t>
  </si>
  <si>
    <t xml:space="preserve">SILAS VIANA DE ALMEIDA </t>
  </si>
  <si>
    <t>1579967</t>
  </si>
  <si>
    <t>87223260734</t>
  </si>
  <si>
    <t>EDSON COSTA DOS SANTOS</t>
  </si>
  <si>
    <t>1579924</t>
  </si>
  <si>
    <t>00820819565</t>
  </si>
  <si>
    <t>MAYCON ALVES DA CONCEIÇÃO</t>
  </si>
  <si>
    <t>171113-0</t>
  </si>
  <si>
    <t>17142897708</t>
  </si>
  <si>
    <t>PEDRINHO DE SANTA MARGARIDA REVENDA DE GLP LTDA</t>
  </si>
  <si>
    <t>GABRIEL FERREIRA ROLEMBERG</t>
  </si>
  <si>
    <t>19009128725</t>
  </si>
  <si>
    <t>MATHEUS JEFERSON DA COSTA DE SOUZA</t>
  </si>
  <si>
    <t>010513315</t>
  </si>
  <si>
    <t>20192069780</t>
  </si>
  <si>
    <t>PAGE DE CAXIAS REVENDEDOR DE GAS LTDA</t>
  </si>
  <si>
    <t>VITOR FRANÇA LEMOS</t>
  </si>
  <si>
    <t>2974 Agencia Vitor França</t>
  </si>
  <si>
    <t>010684586</t>
  </si>
  <si>
    <t>18160183763</t>
  </si>
  <si>
    <t>CARLOS HENRIQUE CARVALHO MATTOS</t>
  </si>
  <si>
    <t>10500904707</t>
  </si>
  <si>
    <t>MM REVENDA DE GAS LTDA</t>
  </si>
  <si>
    <t xml:space="preserve">DOUGLAS DE HOLANDA ARRUDA </t>
  </si>
  <si>
    <t>2344 agência douglas</t>
  </si>
  <si>
    <t>010199270</t>
  </si>
  <si>
    <t>17139588724</t>
  </si>
  <si>
    <t>GILBERLAN DA SILVA SOUZA</t>
  </si>
  <si>
    <t>000710023635</t>
  </si>
  <si>
    <t>15359345730</t>
  </si>
  <si>
    <t>BIBI GAS COMERCIO VAREJISTA DE GAS LIQUEFEITO DE P</t>
  </si>
  <si>
    <t>JHONATA DA COSTA NERES</t>
  </si>
  <si>
    <t>3397 Santander - Itaboraí</t>
  </si>
  <si>
    <t>000713377147</t>
  </si>
  <si>
    <t>16808813701</t>
  </si>
  <si>
    <t>LEANDRO DE OLIVEIRA MACHADO SANTOS</t>
  </si>
  <si>
    <t>020031105</t>
  </si>
  <si>
    <t>18863689709</t>
  </si>
  <si>
    <t>VINICIUS CARDOSO ANDRADE</t>
  </si>
  <si>
    <t>010979446</t>
  </si>
  <si>
    <t>18783754741</t>
  </si>
  <si>
    <t>DISTRIBUIDORA DE GLP DA BISA LTDA</t>
  </si>
  <si>
    <t>SEVERINO MACENA SILVA</t>
  </si>
  <si>
    <t>92966047704</t>
  </si>
  <si>
    <t>RAFAEL BROWN DA SILVA</t>
  </si>
  <si>
    <t>18190643797</t>
  </si>
  <si>
    <t>DEPOSITO DE GAS VAREJISTA GUARANI CAXIAS LTDA</t>
  </si>
  <si>
    <t>ADSON LIMA NOBREGA DA SILVA</t>
  </si>
  <si>
    <t>15865392727</t>
  </si>
  <si>
    <t>THIAGO AGUSTAVO DE OLIVEIRA SILVA</t>
  </si>
  <si>
    <t>15811815743</t>
  </si>
  <si>
    <t>GABRIEL ITOR DA SILVA</t>
  </si>
  <si>
    <t>18537372757</t>
  </si>
  <si>
    <t>MAPULU DEPOSITO VAREJISTA DE GAZ LTDA</t>
  </si>
  <si>
    <t>ALOISIO DA COSTA MORAES</t>
  </si>
  <si>
    <t>14067354770</t>
  </si>
  <si>
    <t>ADILSON GOMES PEREIRA</t>
  </si>
  <si>
    <t>CALIFORNIA COMERCIO E TRANSPORTE DE GAS LTDA</t>
  </si>
  <si>
    <t xml:space="preserve">RENAN CHAVES SENA </t>
  </si>
  <si>
    <t>14825474730</t>
  </si>
  <si>
    <t xml:space="preserve">TIAGO LOBO DOS SANTOS </t>
  </si>
  <si>
    <t>12805995708</t>
  </si>
  <si>
    <t>WK COMERCIO VAREJISTA DE GAS LTDA</t>
  </si>
  <si>
    <t>LEONARDO CLAUDIO ALVES GOMES</t>
  </si>
  <si>
    <t>19679235742</t>
  </si>
  <si>
    <t>IRAILDO XAVIER CRUZ</t>
  </si>
  <si>
    <t>03737580731</t>
  </si>
  <si>
    <t>ARCO METROPOLITANO COMERCIO GAS E AGUA LTDA</t>
  </si>
  <si>
    <t>GUILHERME MEDEIROS DA SILVA</t>
  </si>
  <si>
    <t>18697218705</t>
  </si>
  <si>
    <t>JONATHAN FELIZARDO SOARES DA SILVA</t>
  </si>
  <si>
    <t>15004410747</t>
  </si>
  <si>
    <t>CÓD</t>
  </si>
  <si>
    <t>EMPRESA</t>
  </si>
  <si>
    <t>USAR ESSA EMPRESA</t>
  </si>
  <si>
    <t>ACLANYCA MATRIZ</t>
  </si>
  <si>
    <t>CACIQUE DE SANTA MARGARIDA</t>
  </si>
  <si>
    <t>EQUIPE ALPHA</t>
  </si>
  <si>
    <t>BRAVOX</t>
  </si>
  <si>
    <t>XES MATRIZ</t>
  </si>
  <si>
    <t>CSS COMERCIO</t>
  </si>
  <si>
    <t>RICARDO LOPES</t>
  </si>
  <si>
    <t>SYLVIO PINHEIRO</t>
  </si>
  <si>
    <t>FULLGAZ</t>
  </si>
  <si>
    <t>TRIBUS</t>
  </si>
  <si>
    <t>CAS DAMAZIO</t>
  </si>
  <si>
    <t>FOLHAS</t>
  </si>
  <si>
    <t>PAGE DA ALDEIA</t>
  </si>
  <si>
    <t>PAGE DE SÃO GONÇALO</t>
  </si>
  <si>
    <t>PAGE DE ARARUAMA</t>
  </si>
  <si>
    <t>PAGE DE MESQUITA</t>
  </si>
  <si>
    <t>JOIA</t>
  </si>
  <si>
    <t>GIGLIO</t>
  </si>
  <si>
    <t>CACIQUE DE ARARUAMA</t>
  </si>
  <si>
    <t>MARINE</t>
  </si>
  <si>
    <t>XES FILIAL</t>
  </si>
  <si>
    <t>SOUZA  E PAIVA</t>
  </si>
  <si>
    <t>CERÂMICA</t>
  </si>
  <si>
    <t>YAGO</t>
  </si>
  <si>
    <t>PAGE DE SAQUAREMA</t>
  </si>
  <si>
    <t>SUPER ATACADO</t>
  </si>
  <si>
    <t>PAGE DE JACONE</t>
  </si>
  <si>
    <t>CACIQUE DE MARICÁ</t>
  </si>
  <si>
    <t>BRUTOS</t>
  </si>
  <si>
    <t>DUTRA</t>
  </si>
  <si>
    <t>PS DISTRIBUIDORA</t>
  </si>
  <si>
    <t>NOVATO</t>
  </si>
  <si>
    <t>MANHOSO</t>
  </si>
  <si>
    <t>TRÊS IRMÃOS</t>
  </si>
  <si>
    <t>MARIA P A</t>
  </si>
  <si>
    <t>INDIO DE SAQUAREMA</t>
  </si>
  <si>
    <t>TUPI</t>
  </si>
  <si>
    <t>KERO GÁS</t>
  </si>
  <si>
    <t>FF DISTRIBUIDORA</t>
  </si>
  <si>
    <t>JURUNA</t>
  </si>
  <si>
    <t>RANATHA</t>
  </si>
  <si>
    <t>ARICURI</t>
  </si>
  <si>
    <t>UNA GAS</t>
  </si>
  <si>
    <t>BRAGA E TAVARES</t>
  </si>
  <si>
    <t>ATLÂNTICA</t>
  </si>
  <si>
    <t>MIX</t>
  </si>
  <si>
    <t>PEDRINHO DE SANTA MARGARIDA</t>
  </si>
  <si>
    <t>PAGE DE CAXIAS</t>
  </si>
  <si>
    <t>MM REVENDA</t>
  </si>
  <si>
    <t>BIBI</t>
  </si>
  <si>
    <t>BISA</t>
  </si>
  <si>
    <t>GUARANI CAXIAS</t>
  </si>
  <si>
    <t>MAPULU</t>
  </si>
  <si>
    <t>CALIFORNIA</t>
  </si>
  <si>
    <t>WK</t>
  </si>
  <si>
    <t>ARCO METROPOLITANO</t>
  </si>
  <si>
    <t>Funcionário</t>
  </si>
  <si>
    <t>Função</t>
  </si>
  <si>
    <t>Admissão</t>
  </si>
  <si>
    <t>Centro de Custo</t>
  </si>
  <si>
    <t>Empresa + Nome</t>
  </si>
  <si>
    <t>100048</t>
  </si>
  <si>
    <t>Serralheiro</t>
  </si>
  <si>
    <t>ADM</t>
  </si>
  <si>
    <t>200145</t>
  </si>
  <si>
    <t>Advogado</t>
  </si>
  <si>
    <t>200142</t>
  </si>
  <si>
    <t>Técnico de informática</t>
  </si>
  <si>
    <t>200132</t>
  </si>
  <si>
    <t>Assistente financeiro</t>
  </si>
  <si>
    <t>200153</t>
  </si>
  <si>
    <t>300018</t>
  </si>
  <si>
    <t>AUXILIAR ADMINISTRATIVO</t>
  </si>
  <si>
    <t>300023</t>
  </si>
  <si>
    <t>ASSISTENTE CONTÁBIL</t>
  </si>
  <si>
    <t>600011</t>
  </si>
  <si>
    <t>AUX. DE MONITORAMENTO DE CÂMERAS</t>
  </si>
  <si>
    <t>600010</t>
  </si>
  <si>
    <t>700002</t>
  </si>
  <si>
    <t>GERENTE DE PRODUÇÃO E OPERAÇÕES</t>
  </si>
  <si>
    <t>700044</t>
  </si>
  <si>
    <t>120017</t>
  </si>
  <si>
    <t>101062</t>
  </si>
  <si>
    <t>105157</t>
  </si>
  <si>
    <t>CONTADOR</t>
  </si>
  <si>
    <t>105165</t>
  </si>
  <si>
    <t>Jovem Aprendiz</t>
  </si>
  <si>
    <t>105002</t>
  </si>
  <si>
    <t>107008</t>
  </si>
  <si>
    <t>107010</t>
  </si>
  <si>
    <t>GERENTE DE OPERAÇÕES E VENDAS</t>
  </si>
  <si>
    <t>000018</t>
  </si>
  <si>
    <t>000019</t>
  </si>
  <si>
    <t>ASSISTENTE DE RECURSOS HUMANOS</t>
  </si>
  <si>
    <t>000017</t>
  </si>
  <si>
    <t>000024</t>
  </si>
  <si>
    <t>Ajudante de Serralheiro</t>
  </si>
  <si>
    <t>000015</t>
  </si>
  <si>
    <t>Auxiliar de Monitoramento</t>
  </si>
  <si>
    <t>000006</t>
  </si>
  <si>
    <t>000008</t>
  </si>
  <si>
    <t>000003</t>
  </si>
  <si>
    <t xml:space="preserve">MEIO OFICIAL SERRALHEIRO </t>
  </si>
  <si>
    <t>DATA DE PGT</t>
  </si>
  <si>
    <t>1 - ACLANYCA MATRIZ</t>
  </si>
  <si>
    <t>2 - PAGE DEPOSITO</t>
  </si>
  <si>
    <t>3 - CACIQUE DE SANTA MARGARIDA</t>
  </si>
  <si>
    <t>5 - EQUIPE ALPHA</t>
  </si>
  <si>
    <t>6 - BRAVOX</t>
  </si>
  <si>
    <t>7 - XES MATRIZ</t>
  </si>
  <si>
    <t>8 - CSS COMERCIO</t>
  </si>
  <si>
    <t>9 - RICARDO LOPES</t>
  </si>
  <si>
    <t>12 - SYLVIO PINHEIRO</t>
  </si>
  <si>
    <t>101 - FULLGAZ</t>
  </si>
  <si>
    <t>105 - TRIBUS</t>
  </si>
  <si>
    <t>107 - CAS DAMAZIO</t>
  </si>
  <si>
    <t>108 - FOLHAS</t>
  </si>
  <si>
    <t>109 - PAGE DA ALDEIA</t>
  </si>
  <si>
    <t>110 - PAGE DE SÃO GONÇALO</t>
  </si>
  <si>
    <t>111 - PAGE DE ARARUAMA</t>
  </si>
  <si>
    <t>112 - PAGE DE MESQUITA</t>
  </si>
  <si>
    <t>119 - JOIA</t>
  </si>
  <si>
    <t>120 - GIGLIO</t>
  </si>
  <si>
    <t>121 - ACLANYCA FILIAL</t>
  </si>
  <si>
    <t>124 - CACIQUE DE ARARUAMA</t>
  </si>
  <si>
    <t>125 - MARINE</t>
  </si>
  <si>
    <t>129 - XES FILIAL</t>
  </si>
  <si>
    <t>130 - SOUZA  E PAIVA</t>
  </si>
  <si>
    <t>136 - CERÂMICA</t>
  </si>
  <si>
    <t>137 - YAGO</t>
  </si>
  <si>
    <t>139 - PAGE DE SAQUAREMA</t>
  </si>
  <si>
    <t>143 - SUPER ATACADO</t>
  </si>
  <si>
    <t>150 - PAGE DE JACONE</t>
  </si>
  <si>
    <t>153 - CACIQUE DE MARICÁ</t>
  </si>
  <si>
    <t>154 - BRUTOS</t>
  </si>
  <si>
    <t>155 - DUTRA</t>
  </si>
  <si>
    <t>159 - PS DISTRIBUIDORA</t>
  </si>
  <si>
    <t>160 - NOVATO</t>
  </si>
  <si>
    <t>161 - MANHOSO</t>
  </si>
  <si>
    <t>162 - TRÊS IRMÃOS</t>
  </si>
  <si>
    <t>163 - MARIA P A</t>
  </si>
  <si>
    <t>165 - INDIO DE SAQUAREMA</t>
  </si>
  <si>
    <t>168 - TUPI</t>
  </si>
  <si>
    <t>169 - KERO GÁS</t>
  </si>
  <si>
    <t>170 - FF DISTRIBUIDORA</t>
  </si>
  <si>
    <t>171 - JURUNA</t>
  </si>
  <si>
    <t>172 - RANATHA</t>
  </si>
  <si>
    <t>173 - ARICURI</t>
  </si>
  <si>
    <t>175 - UNA GAS</t>
  </si>
  <si>
    <t>176 - BRAGA E TAVARES</t>
  </si>
  <si>
    <t>177 - ATLÂNTICA</t>
  </si>
  <si>
    <t>178 - MIX</t>
  </si>
  <si>
    <t>179 - PEDRINHO DE SANTA MARGARIDA</t>
  </si>
  <si>
    <t>180 - PAGE DE CAXIAS</t>
  </si>
  <si>
    <t>183 - MM REVENDA</t>
  </si>
  <si>
    <t>184 - BIBI</t>
  </si>
  <si>
    <t>185 - BISA</t>
  </si>
  <si>
    <t>187 - GUARANI CAXIAS</t>
  </si>
  <si>
    <t>188 - MAPULU</t>
  </si>
  <si>
    <t>192 - CALIFORNIA</t>
  </si>
  <si>
    <t>193 - WK</t>
  </si>
  <si>
    <t>194 - ARCO METROPOLITANO</t>
  </si>
  <si>
    <t>MURILO CONCEICAO DUTRA</t>
  </si>
  <si>
    <t>4384 Agência Rio-estr.do Mendanha 4384</t>
  </si>
  <si>
    <t>010861559</t>
  </si>
  <si>
    <t>19342678726</t>
  </si>
  <si>
    <t>JEFERSON FERREIRA GONZAGA</t>
  </si>
  <si>
    <t>JUNTAR</t>
  </si>
  <si>
    <t xml:space="preserve">TRANSPORTE </t>
  </si>
  <si>
    <t xml:space="preserve">TRANSPORTE  MOTORISTA </t>
  </si>
  <si>
    <t>PIX</t>
  </si>
  <si>
    <t>(22)981559204</t>
  </si>
  <si>
    <t>(21)97893-2980</t>
  </si>
  <si>
    <t>(21)980230310</t>
  </si>
  <si>
    <t xml:space="preserve"> jlguedes1973@gmail.com</t>
  </si>
  <si>
    <t>(21)977470437</t>
  </si>
  <si>
    <t>(21)977079593</t>
  </si>
  <si>
    <t>936359</t>
  </si>
  <si>
    <t>051.774.087-79</t>
  </si>
  <si>
    <t>107.072.107-71</t>
  </si>
  <si>
    <t>MURILO CONCEIÇÃO DUTRA</t>
  </si>
  <si>
    <t>193.426.787-26</t>
  </si>
  <si>
    <t>(22)997988627</t>
  </si>
  <si>
    <t>Eac131213@gmail.com</t>
  </si>
  <si>
    <t>(21)965837724</t>
  </si>
  <si>
    <t>(21)980422378</t>
  </si>
  <si>
    <t>(21)982547171</t>
  </si>
  <si>
    <t>(21)965685147</t>
  </si>
  <si>
    <t>limaadson508@gmail.com</t>
  </si>
  <si>
    <t>(21)965929410</t>
  </si>
  <si>
    <t>gaabycorti807@gmail.com</t>
  </si>
  <si>
    <t>(21)998512918</t>
  </si>
  <si>
    <t>(21)990934606</t>
  </si>
  <si>
    <t>(21)983881767</t>
  </si>
  <si>
    <t>(21)969233864</t>
  </si>
  <si>
    <t>(21)967163267</t>
  </si>
  <si>
    <t>(21)990173031</t>
  </si>
  <si>
    <t>APAXY DE SAQUAREMA</t>
  </si>
  <si>
    <t>APAXY DE SAQUAREMA DEPOSITO DE GAS</t>
  </si>
  <si>
    <t>00155</t>
  </si>
  <si>
    <t>VICTOR BRUNO OLIVEIRA CARVALHO DE MELO</t>
  </si>
  <si>
    <t>XAVANTE DE SAO GONCALO DEPOSITO DE GAS LTDA</t>
  </si>
  <si>
    <t>191 - XAVANTE DE SAO GONCALO</t>
  </si>
  <si>
    <t>VALOR</t>
  </si>
  <si>
    <t>DESCRIÇÃO</t>
  </si>
  <si>
    <t>MAR</t>
  </si>
  <si>
    <t>MÊS DE REF DA FOLHA</t>
  </si>
  <si>
    <t>TIPO DE PGT</t>
  </si>
  <si>
    <t>SALARIO - REF. A MAR/2023</t>
  </si>
  <si>
    <t>00001</t>
  </si>
  <si>
    <t>(21)973587147</t>
  </si>
  <si>
    <t>00002</t>
  </si>
  <si>
    <t>(21)967274264</t>
  </si>
  <si>
    <t>00003</t>
  </si>
  <si>
    <t>(21)989390012</t>
  </si>
  <si>
    <t>00005</t>
  </si>
  <si>
    <t>MAXWELL MARAIS RIBEIRO</t>
  </si>
  <si>
    <t>183.803.747-03</t>
  </si>
  <si>
    <t>00006</t>
  </si>
  <si>
    <t>(21)975193982</t>
  </si>
  <si>
    <t>114.633.887-21</t>
  </si>
  <si>
    <t>00007</t>
  </si>
  <si>
    <t>003.507.472-88</t>
  </si>
  <si>
    <t>00008</t>
  </si>
  <si>
    <t>00009</t>
  </si>
  <si>
    <t>162.271.127-04</t>
  </si>
  <si>
    <t>129.534.017-84</t>
  </si>
  <si>
    <t>00012</t>
  </si>
  <si>
    <t>00101</t>
  </si>
  <si>
    <t>00105</t>
  </si>
  <si>
    <t>(21)982386511</t>
  </si>
  <si>
    <t>00107</t>
  </si>
  <si>
    <t>(21)965103846</t>
  </si>
  <si>
    <t>bbzao1744@gmail.com</t>
  </si>
  <si>
    <t>00108</t>
  </si>
  <si>
    <t>liberman90@outlook.com</t>
  </si>
  <si>
    <t>(21)983554254</t>
  </si>
  <si>
    <t>00109</t>
  </si>
  <si>
    <t>179.968.287-09</t>
  </si>
  <si>
    <t>(21)971162674</t>
  </si>
  <si>
    <t>00110</t>
  </si>
  <si>
    <t>4216 agência São gonçalo</t>
  </si>
  <si>
    <t>000713160535</t>
  </si>
  <si>
    <t>053.807.327-63</t>
  </si>
  <si>
    <t>00111</t>
  </si>
  <si>
    <t>00112</t>
  </si>
  <si>
    <t>00119</t>
  </si>
  <si>
    <t>(21)996837692</t>
  </si>
  <si>
    <t>00120</t>
  </si>
  <si>
    <t>181.122.237-42</t>
  </si>
  <si>
    <t>00121</t>
  </si>
  <si>
    <t>159.371.187-58</t>
  </si>
  <si>
    <t>00124</t>
  </si>
  <si>
    <t>00125</t>
  </si>
  <si>
    <t>00129</t>
  </si>
  <si>
    <t>00130</t>
  </si>
  <si>
    <t>137.835.547-48</t>
  </si>
  <si>
    <t>000710386423</t>
  </si>
  <si>
    <t>ADIANTAMENTO - REF A ABR/2023</t>
  </si>
  <si>
    <t>00136</t>
  </si>
  <si>
    <t>(21)978932980</t>
  </si>
  <si>
    <t>(21)989077251</t>
  </si>
  <si>
    <t>00137</t>
  </si>
  <si>
    <t>00139</t>
  </si>
  <si>
    <t>00143</t>
  </si>
  <si>
    <t>010822115</t>
  </si>
  <si>
    <t>(21)983616864</t>
  </si>
  <si>
    <t>00150</t>
  </si>
  <si>
    <t>00153</t>
  </si>
  <si>
    <t>190.182.807-71</t>
  </si>
  <si>
    <t>00154</t>
  </si>
  <si>
    <t>1264397</t>
  </si>
  <si>
    <t>010092559</t>
  </si>
  <si>
    <t>00159</t>
  </si>
  <si>
    <t>922.341.437-72</t>
  </si>
  <si>
    <t>00160</t>
  </si>
  <si>
    <t>00161</t>
  </si>
  <si>
    <t>162.385.737-67</t>
  </si>
  <si>
    <t>00162</t>
  </si>
  <si>
    <t>00163</t>
  </si>
  <si>
    <t>00165</t>
  </si>
  <si>
    <t>158.207.587-57</t>
  </si>
  <si>
    <t>00168</t>
  </si>
  <si>
    <t>00169</t>
  </si>
  <si>
    <t>00170</t>
  </si>
  <si>
    <t>00171</t>
  </si>
  <si>
    <t>(21)999468737</t>
  </si>
  <si>
    <t>00172</t>
  </si>
  <si>
    <t>183.152.107-50</t>
  </si>
  <si>
    <t>00173</t>
  </si>
  <si>
    <t>212.800.757-75</t>
  </si>
  <si>
    <t>00175</t>
  </si>
  <si>
    <t>00176</t>
  </si>
  <si>
    <t>061.173.637-37</t>
  </si>
  <si>
    <t>00177</t>
  </si>
  <si>
    <t>00178</t>
  </si>
  <si>
    <t>mayquinho.alves155@gmail.com</t>
  </si>
  <si>
    <t>MATHEUS DE PAULO</t>
  </si>
  <si>
    <t>200.735.547-74</t>
  </si>
  <si>
    <t>(21)990680735</t>
  </si>
  <si>
    <t>00179</t>
  </si>
  <si>
    <t>00180</t>
  </si>
  <si>
    <t>00183</t>
  </si>
  <si>
    <t>00184</t>
  </si>
  <si>
    <t>00185</t>
  </si>
  <si>
    <t>929.660.477-04</t>
  </si>
  <si>
    <t>181.906.437-97</t>
  </si>
  <si>
    <t>00187</t>
  </si>
  <si>
    <t xml:space="preserve">gaabycorti807@gmail.com </t>
  </si>
  <si>
    <t>00188</t>
  </si>
  <si>
    <t>(21)998512818</t>
  </si>
  <si>
    <t>073.884.007-61</t>
  </si>
  <si>
    <t>00192</t>
  </si>
  <si>
    <t>128.059.957-08</t>
  </si>
  <si>
    <t>00193</t>
  </si>
  <si>
    <t>00194</t>
  </si>
  <si>
    <t>Sexo</t>
  </si>
  <si>
    <t>Masculino</t>
  </si>
  <si>
    <t>DIOGO DE SOUZA PIRES</t>
  </si>
  <si>
    <t>RIO DA AREIA</t>
  </si>
  <si>
    <t>VALDEMIRO CARLOS DA SILVA</t>
  </si>
  <si>
    <t>UNICO</t>
  </si>
  <si>
    <t>VALTER CARVALHO TARDIO JUNIOR</t>
  </si>
  <si>
    <t>WAGNER CAVALCANTE BARRETO</t>
  </si>
  <si>
    <t xml:space="preserve">GERSON WANDERMUREM MARQUES </t>
  </si>
  <si>
    <t>WELLINGTON WAGNER DA ROSA ESPINDOLA</t>
  </si>
  <si>
    <t>RAFAEL JOSE NAVARRO DO NASCIMENTO</t>
  </si>
  <si>
    <t xml:space="preserve">ULISSES DE SALES SANTOS </t>
  </si>
  <si>
    <t>CLAUDIO SANTOS ANDRADE</t>
  </si>
  <si>
    <t xml:space="preserve">ROBERTO CARLOS DA COSTA VIEIRA </t>
  </si>
  <si>
    <t>CELIO MATHEUS LUCAS DA SILVA OLIVEIRA</t>
  </si>
  <si>
    <t>Centro de Custo_Adm</t>
  </si>
  <si>
    <t>Centro_de_Geral</t>
  </si>
  <si>
    <t>MARICA GAS REVENDEDORA LTDA - ME</t>
  </si>
  <si>
    <t>WILSON SANDRO E ALAN COMERCIO DE GAS LIQUEFEITO DE</t>
  </si>
  <si>
    <t>10 - WILSON SANDRO E ALAN</t>
  </si>
  <si>
    <t>DUDA E DANI COMERCIO DE GAS LTDA</t>
  </si>
  <si>
    <t>DISTRIBUIDORA DE GAS LCE DA COVANCA LTDA</t>
  </si>
  <si>
    <t>152 - DISTRIBUIDORA DE GAS LCE DA COVANCA LTDA</t>
  </si>
  <si>
    <t>APAXY FABRICA DE EMBALAGENS DE ACO PARA GLP LTDA</t>
  </si>
  <si>
    <t xml:space="preserve">APAXY FABRICA DE EMBALAGENS </t>
  </si>
  <si>
    <t xml:space="preserve">158 - APAXY FABRICA DE EMBALAGENS </t>
  </si>
  <si>
    <t>A M COMERCIO E DISTRIBUICAO DE GAS LTDA</t>
  </si>
  <si>
    <t>164 - A M COMERCIO E DISTRIBUICAO</t>
  </si>
  <si>
    <t>J E DISTRIBUIDORA DE CHIPS E RECARGA LTDA</t>
  </si>
  <si>
    <t>174 - J E DISTRIBUIDORA DE CHIPS E RECARGA</t>
  </si>
  <si>
    <t>CURUMIM DE SAQUAREMA REVENDA DE GAS LTDA</t>
  </si>
  <si>
    <t>181 - CURUMIM DE SAQUAREMA REVENDA</t>
  </si>
  <si>
    <t>4 - MARICA GAS REVENDEDORA</t>
  </si>
  <si>
    <t>122 - DUDA E DANI COMERCIO DE GAS</t>
  </si>
  <si>
    <t>AUTO ELETRICA BINHO SERVICOS E COMERCIO DE PECAS L</t>
  </si>
  <si>
    <t>182 - AUTO ELETRICA BINHO SERVICOS</t>
  </si>
  <si>
    <t>OCA DA SAQUAREMA DEPOSITO DE GAS LTDA</t>
  </si>
  <si>
    <t>189 - OCA DA SAQUAREMA</t>
  </si>
  <si>
    <t>DEPOSITO DE GAZ COCAR DE ARARUAMA LTDA</t>
  </si>
  <si>
    <t>190 - DEPOSITO DE GAZ COCAR DE ARARUAMA</t>
  </si>
  <si>
    <t>Empresa + Nome + Centro de Custo</t>
  </si>
  <si>
    <t>OUTROS</t>
  </si>
  <si>
    <t>186 - APAXY DE SAQUAREMA</t>
  </si>
  <si>
    <t>EVERTON NOGUEIRA REGO</t>
  </si>
  <si>
    <t xml:space="preserve">TRANSPORTE - MOTORISTA </t>
  </si>
  <si>
    <t xml:space="preserve">2163 BRADESCO </t>
  </si>
  <si>
    <t>24990-4</t>
  </si>
  <si>
    <t>12277771759</t>
  </si>
  <si>
    <t>10668161744</t>
  </si>
  <si>
    <t>DANIEL BRAGA GONÇALVES</t>
  </si>
  <si>
    <t>086.014.417-85</t>
  </si>
  <si>
    <t>08601441785</t>
  </si>
  <si>
    <t>18380374703</t>
  </si>
  <si>
    <t>fragosogabriel055@gmail.com</t>
  </si>
  <si>
    <t>101513-3</t>
  </si>
  <si>
    <t>10707210771</t>
  </si>
  <si>
    <t>YGOR MORAES MORETTE</t>
  </si>
  <si>
    <t>(21)974639663</t>
  </si>
  <si>
    <t>18070877782</t>
  </si>
  <si>
    <t>052.218.957-14</t>
  </si>
  <si>
    <t>05221895714</t>
  </si>
  <si>
    <t>MARCIO SILVEIRA DA SILVA</t>
  </si>
  <si>
    <t>(21)920034374</t>
  </si>
  <si>
    <t>03739648708</t>
  </si>
  <si>
    <t>17800965775</t>
  </si>
  <si>
    <t>JEFFERSON MARQUES BARBOSA</t>
  </si>
  <si>
    <t>(21)975923652</t>
  </si>
  <si>
    <t>12865920704</t>
  </si>
  <si>
    <t>086.963.127-67</t>
  </si>
  <si>
    <t>20073554774</t>
  </si>
  <si>
    <t>(21)965685146</t>
  </si>
  <si>
    <t>010816057</t>
  </si>
  <si>
    <t>07388400761</t>
  </si>
  <si>
    <t>LUAM PATRICK PIMENTA DA SILVA</t>
  </si>
  <si>
    <t>190.515.727-43</t>
  </si>
  <si>
    <t>SALARIO - REF. A ABR/2023</t>
  </si>
  <si>
    <t>XXX</t>
  </si>
  <si>
    <t>Total Geral</t>
  </si>
  <si>
    <t>R$</t>
  </si>
  <si>
    <t>JEFERSON LUIZ HARRIS DA ROCHA</t>
  </si>
  <si>
    <t>(21)983823274</t>
  </si>
  <si>
    <t xml:space="preserve">CRISTIANO ALVES PIRES </t>
  </si>
  <si>
    <t>cristianoiurd@gmail.com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</si>
</sst>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B3B3B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3B3B3B"/>
      <name val="Calibri Light"/>
      <family val="2"/>
      <scheme val="major"/>
    </font>
    <font>
      <b/>
      <sz val="10"/>
      <color theme="1" tint="4.9989318521683403E-2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F4F7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9" tint="0.79998168889431442"/>
        <bgColor indexed="8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hair">
        <color indexed="64"/>
      </right>
      <top style="hair">
        <color indexed="64"/>
      </top>
      <bottom style="thin">
        <color theme="9" tint="0.39997558519241921"/>
      </bottom>
      <diagonal/>
    </border>
    <border>
      <left/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2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3" xfId="0" applyFont="1" applyBorder="1"/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14" fontId="3" fillId="3" borderId="3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wrapText="1"/>
    </xf>
    <xf numFmtId="0" fontId="6" fillId="5" borderId="6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6" fillId="6" borderId="5" xfId="0" applyFont="1" applyFill="1" applyBorder="1" applyAlignment="1">
      <alignment wrapText="1"/>
    </xf>
    <xf numFmtId="0" fontId="7" fillId="0" borderId="1" xfId="0" applyFont="1" applyBorder="1"/>
    <xf numFmtId="0" fontId="6" fillId="0" borderId="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43" fontId="9" fillId="7" borderId="0" xfId="1" applyFont="1" applyFill="1" applyAlignment="1">
      <alignment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43" fontId="8" fillId="0" borderId="1" xfId="1" applyFont="1" applyBorder="1" applyAlignment="1">
      <alignment vertical="top"/>
    </xf>
    <xf numFmtId="43" fontId="8" fillId="0" borderId="2" xfId="1" applyFont="1" applyBorder="1" applyAlignment="1">
      <alignment vertical="top"/>
    </xf>
    <xf numFmtId="43" fontId="8" fillId="0" borderId="4" xfId="1" applyFont="1" applyBorder="1" applyAlignment="1">
      <alignment vertical="top"/>
    </xf>
    <xf numFmtId="43" fontId="9" fillId="7" borderId="0" xfId="1" applyFont="1" applyFill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horizontal="center" vertical="top" wrapText="1"/>
    </xf>
    <xf numFmtId="0" fontId="3" fillId="11" borderId="11" xfId="0" applyFont="1" applyFill="1" applyBorder="1" applyAlignment="1">
      <alignment horizontal="left" vertical="top" wrapText="1"/>
    </xf>
    <xf numFmtId="14" fontId="3" fillId="11" borderId="11" xfId="0" applyNumberFormat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0" fontId="3" fillId="12" borderId="11" xfId="0" applyFont="1" applyFill="1" applyBorder="1" applyAlignment="1">
      <alignment horizontal="left" vertical="top" wrapText="1"/>
    </xf>
    <xf numFmtId="14" fontId="3" fillId="12" borderId="11" xfId="0" applyNumberFormat="1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horizontal="center" vertical="top" wrapText="1"/>
    </xf>
    <xf numFmtId="0" fontId="3" fillId="11" borderId="12" xfId="0" applyFont="1" applyFill="1" applyBorder="1" applyAlignment="1">
      <alignment horizontal="left" vertical="top" wrapText="1"/>
    </xf>
    <xf numFmtId="0" fontId="3" fillId="12" borderId="1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10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center" vertical="top" wrapText="1"/>
    </xf>
    <xf numFmtId="0" fontId="5" fillId="9" borderId="1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5" fillId="9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5" fillId="9" borderId="9" xfId="0" applyFont="1" applyFill="1" applyBorder="1" applyAlignment="1">
      <alignment horizontal="left" vertical="top" wrapText="1"/>
    </xf>
    <xf numFmtId="14" fontId="3" fillId="3" borderId="9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left" vertical="top"/>
    </xf>
    <xf numFmtId="43" fontId="3" fillId="14" borderId="1" xfId="1" applyFont="1" applyFill="1" applyBorder="1" applyAlignment="1">
      <alignment horizontal="right" vertical="top" wrapText="1"/>
    </xf>
    <xf numFmtId="43" fontId="3" fillId="13" borderId="1" xfId="1" applyFont="1" applyFill="1" applyBorder="1" applyAlignment="1">
      <alignment horizontal="right" vertical="top" wrapText="1"/>
    </xf>
    <xf numFmtId="0" fontId="7" fillId="14" borderId="2" xfId="0" applyFont="1" applyFill="1" applyBorder="1" applyAlignment="1">
      <alignment horizontal="left"/>
    </xf>
    <xf numFmtId="0" fontId="7" fillId="14" borderId="1" xfId="0" applyFont="1" applyFill="1" applyBorder="1"/>
    <xf numFmtId="43" fontId="7" fillId="14" borderId="1" xfId="1" applyFont="1" applyFill="1" applyBorder="1"/>
    <xf numFmtId="0" fontId="3" fillId="13" borderId="1" xfId="0" applyFont="1" applyFill="1" applyBorder="1"/>
    <xf numFmtId="43" fontId="3" fillId="13" borderId="1" xfId="1" applyFont="1" applyFill="1" applyBorder="1" applyAlignment="1">
      <alignment horizontal="left" vertical="top" wrapText="1"/>
    </xf>
    <xf numFmtId="0" fontId="3" fillId="13" borderId="8" xfId="0" applyFont="1" applyFill="1" applyBorder="1"/>
    <xf numFmtId="43" fontId="3" fillId="13" borderId="1" xfId="1" applyFont="1" applyFill="1" applyBorder="1" applyAlignment="1"/>
    <xf numFmtId="0" fontId="12" fillId="13" borderId="1" xfId="2" applyNumberFormat="1" applyFont="1" applyFill="1" applyBorder="1" applyAlignment="1" applyProtection="1"/>
    <xf numFmtId="0" fontId="3" fillId="13" borderId="7" xfId="0" applyFont="1" applyFill="1" applyBorder="1" applyAlignment="1">
      <alignment horizontal="left" vertical="top" wrapText="1"/>
    </xf>
    <xf numFmtId="0" fontId="3" fillId="13" borderId="8" xfId="0" applyFont="1" applyFill="1" applyBorder="1" applyAlignment="1">
      <alignment horizontal="left" vertical="top" wrapText="1"/>
    </xf>
    <xf numFmtId="43" fontId="3" fillId="13" borderId="8" xfId="1" applyFont="1" applyFill="1" applyBorder="1" applyAlignment="1"/>
    <xf numFmtId="14" fontId="5" fillId="9" borderId="1" xfId="0" applyNumberFormat="1" applyFont="1" applyFill="1" applyBorder="1" applyAlignment="1">
      <alignment vertical="top" wrapText="1"/>
    </xf>
    <xf numFmtId="14" fontId="5" fillId="0" borderId="1" xfId="0" applyNumberFormat="1" applyFont="1" applyBorder="1" applyAlignment="1">
      <alignment vertical="top" wrapText="1"/>
    </xf>
    <xf numFmtId="14" fontId="5" fillId="9" borderId="10" xfId="0" applyNumberFormat="1" applyFont="1" applyFill="1" applyBorder="1" applyAlignment="1">
      <alignment vertical="top" wrapText="1"/>
    </xf>
    <xf numFmtId="14" fontId="5" fillId="9" borderId="8" xfId="0" applyNumberFormat="1" applyFont="1" applyFill="1" applyBorder="1" applyAlignment="1">
      <alignment vertical="top" wrapText="1"/>
    </xf>
    <xf numFmtId="14" fontId="13" fillId="8" borderId="5" xfId="0" applyNumberFormat="1" applyFont="1" applyFill="1" applyBorder="1" applyAlignment="1">
      <alignment vertical="top" wrapText="1"/>
    </xf>
    <xf numFmtId="14" fontId="3" fillId="3" borderId="0" xfId="0" applyNumberFormat="1" applyFont="1" applyFill="1" applyAlignment="1">
      <alignment vertical="top" wrapText="1"/>
    </xf>
    <xf numFmtId="0" fontId="15" fillId="15" borderId="1" xfId="0" applyFont="1" applyFill="1" applyBorder="1" applyAlignment="1">
      <alignment horizontal="left" vertical="top" wrapText="1"/>
    </xf>
    <xf numFmtId="0" fontId="15" fillId="15" borderId="1" xfId="0" applyFont="1" applyFill="1" applyBorder="1" applyAlignment="1">
      <alignment horizontal="center" vertical="top" wrapText="1"/>
    </xf>
    <xf numFmtId="43" fontId="6" fillId="0" borderId="5" xfId="1" applyFont="1" applyBorder="1" applyAlignment="1">
      <alignment horizontal="center" vertical="top" wrapText="1"/>
    </xf>
    <xf numFmtId="0" fontId="7" fillId="0" borderId="3" xfId="0" applyFont="1" applyBorder="1"/>
    <xf numFmtId="0" fontId="7" fillId="14" borderId="7" xfId="0" applyFont="1" applyFill="1" applyBorder="1" applyAlignment="1">
      <alignment horizontal="left"/>
    </xf>
    <xf numFmtId="0" fontId="7" fillId="14" borderId="8" xfId="0" applyFont="1" applyFill="1" applyBorder="1"/>
    <xf numFmtId="43" fontId="7" fillId="14" borderId="8" xfId="1" applyFont="1" applyFill="1" applyBorder="1"/>
    <xf numFmtId="0" fontId="7" fillId="0" borderId="8" xfId="0" applyFont="1" applyBorder="1"/>
    <xf numFmtId="0" fontId="7" fillId="0" borderId="9" xfId="0" applyFont="1" applyBorder="1"/>
    <xf numFmtId="0" fontId="3" fillId="16" borderId="1" xfId="0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left"/>
    </xf>
    <xf numFmtId="43" fontId="7" fillId="0" borderId="1" xfId="1" applyFont="1" applyBorder="1"/>
    <xf numFmtId="0" fontId="3" fillId="11" borderId="14" xfId="0" applyFont="1" applyFill="1" applyBorder="1" applyAlignment="1">
      <alignment horizontal="left" vertical="top" wrapText="1"/>
    </xf>
    <xf numFmtId="0" fontId="3" fillId="11" borderId="15" xfId="0" applyFont="1" applyFill="1" applyBorder="1" applyAlignment="1">
      <alignment horizontal="left" vertical="top" wrapText="1"/>
    </xf>
    <xf numFmtId="14" fontId="3" fillId="11" borderId="15" xfId="0" applyNumberFormat="1" applyFont="1" applyFill="1" applyBorder="1" applyAlignment="1">
      <alignment horizontal="center" vertical="top" wrapText="1"/>
    </xf>
    <xf numFmtId="0" fontId="7" fillId="0" borderId="0" xfId="0" pivotButton="1" applyFont="1"/>
    <xf numFmtId="43" fontId="7" fillId="0" borderId="0" xfId="0" applyNumberFormat="1" applyFont="1"/>
  </cellXfs>
  <cellStyles count="3">
    <cellStyle name="Hiperlink" xfId="2" builtinId="8"/>
    <cellStyle name="Normal" xfId="0" builtinId="0"/>
    <cellStyle name="Vírgula" xfId="1" builtinId="3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35" formatCode="_-* #,##0.00_-;\-* #,##0.00_-;_-* &quot;-&quot;??_-;_-@_-"/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center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family val="2"/>
        <scheme val="maj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19" formatCode="dd/mm/yyyy"/>
      <fill>
        <patternFill patternType="solid">
          <fgColor indexed="8"/>
          <bgColor rgb="FFF2F6FB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indexed="8"/>
          <bgColor rgb="FFF2F6FB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  <protection locked="1" hidden="0"/>
    </dxf>
    <dxf>
      <border outline="0">
        <left style="thin">
          <color rgb="FFA0A0A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B3B3B"/>
        <name val="Calibri Light"/>
        <family val="2"/>
        <scheme val="major"/>
      </font>
      <numFmt numFmtId="0" formatCode="General"/>
      <fill>
        <patternFill patternType="solid">
          <fgColor indexed="8"/>
          <bgColor rgb="FFF2F4F7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</font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sz val="10"/>
        <color rgb="FF000000"/>
        <name val="Calibri Light"/>
        <family val="2"/>
        <scheme val="major"/>
      </font>
      <fill>
        <patternFill patternType="solid">
          <fgColor indexed="8"/>
          <bgColor rgb="FFF0F0F0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3" tint="0.79998168889431442"/>
        </patternFill>
      </fill>
      <alignment horizontal="left" textRotation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10" refreshedDate="45050.396117129632" createdVersion="8" refreshedVersion="8" minRefreshableVersion="3" recordCount="571" xr:uid="{F4FFABDC-1561-46F8-A8D5-60941BE7ACD7}">
  <cacheSource type="worksheet">
    <worksheetSource ref="A1:R572" sheet="BD"/>
  </cacheSource>
  <cacheFields count="18">
    <cacheField name="Empresa" numFmtId="0">
      <sharedItems containsMixedTypes="1" containsNumber="1" containsInteger="1" minValue="1" maxValue="194"/>
    </cacheField>
    <cacheField name="Nome da Empresa" numFmtId="0">
      <sharedItems/>
    </cacheField>
    <cacheField name="Nome do Funcionário" numFmtId="0">
      <sharedItems/>
    </cacheField>
    <cacheField name="Departamento" numFmtId="0">
      <sharedItems/>
    </cacheField>
    <cacheField name="Banco" numFmtId="0">
      <sharedItems containsBlank="1" containsMixedTypes="1" containsNumber="1" containsInteger="1" minValue="7519629708" maxValue="7519629708" count="11">
        <s v="033 Banco Santander (Brasil) S.A"/>
        <s v="PIX"/>
        <s v="756 SICOOB"/>
        <s v="001 Banco do Brasil"/>
        <s v="237 Bradesco"/>
        <s v="260 NUBANK"/>
        <s v="000 PIX"/>
        <s v=" "/>
        <m/>
        <s v="341 Itaú"/>
        <n v="7519629708"/>
      </sharedItems>
    </cacheField>
    <cacheField name="Agência" numFmtId="0">
      <sharedItems containsBlank="1"/>
    </cacheField>
    <cacheField name="Conta" numFmtId="0">
      <sharedItems containsBlank="1" containsMixedTypes="1" containsNumber="1" containsInteger="1" minValue="710039984" maxValue="92234143772"/>
    </cacheField>
    <cacheField name="CPF" numFmtId="0">
      <sharedItems containsBlank="1" containsMixedTypes="1" containsNumber="1" containsInteger="1" minValue="5292419788" maxValue="19051572743"/>
    </cacheField>
    <cacheField name="Remuneração Líquida Folha" numFmtId="43">
      <sharedItems containsSemiMixedTypes="0" containsString="0" containsNumber="1" minValue="67.849999999999994" maxValue="2511.83"/>
    </cacheField>
    <cacheField name="Empresa + Nome" numFmtId="0">
      <sharedItems/>
    </cacheField>
    <cacheField name="CENTRO DE CUSTO" numFmtId="0">
      <sharedItems/>
    </cacheField>
    <cacheField name="NOME PADRÃO (PLANILHAS)" numFmtId="0">
      <sharedItems/>
    </cacheField>
    <cacheField name="DATA DE PGT" numFmtId="14">
      <sharedItems containsSemiMixedTypes="0" containsNonDate="0" containsDate="1" containsString="0" minDate="2023-04-04T00:00:00" maxDate="2023-05-05T00:00:00"/>
    </cacheField>
    <cacheField name="MÊS" numFmtId="0">
      <sharedItems/>
    </cacheField>
    <cacheField name="ANO" numFmtId="0">
      <sharedItems/>
    </cacheField>
    <cacheField name="TIPO DE PGT" numFmtId="0">
      <sharedItems count="3">
        <s v="SALARIO - REF. A MAR/2023"/>
        <s v="ADIANTAMENTO - REF A ABR/2023"/>
        <s v="SALARIO - REF. A ABR/2023"/>
      </sharedItems>
    </cacheField>
    <cacheField name="XXX" numFmtId="0">
      <sharedItems containsNonDate="0" containsString="0" containsBlank="1"/>
    </cacheField>
    <cacheField name="JUNT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n v="169"/>
    <s v="KEROGAS COMERCIO DE GLP LTDA"/>
    <s v="ADELCIMAR BISPO DOS SANTOS"/>
    <s v="PORTARIA"/>
    <x v="0"/>
    <s v="1991 Santander Cabo frio"/>
    <s v="010269615"/>
    <s v="07578666541"/>
    <n v="1228.53"/>
    <s v="KEROGAS COMERCIO DE GLP LTDAADELCIMAR BISPO DOS SANTOSPORTARIA"/>
    <s v="169 - KERO GÁS"/>
    <s v="169 - KERO GÁS"/>
    <d v="2023-04-06T00:00:00"/>
    <s v="ABR"/>
    <s v="2023"/>
    <x v="0"/>
    <m/>
    <s v="ADELCIMAR BISPO DOS SANTOS - SALARIO - REF. A MAR/2023"/>
  </r>
  <r>
    <n v="188"/>
    <s v="MAPULU DEPOSITO VAREJISTA DE GAZ LTDA"/>
    <s v="ADILSON GOMES PEREIRA"/>
    <s v="PORTARIA"/>
    <x v="1"/>
    <s v="PIX"/>
    <n v="7388400761"/>
    <n v="7388400761"/>
    <n v="313.14"/>
    <s v="MAPULU DEPOSITO VAREJISTA DE GAZ LTDAADILSON GOMES PEREIRAPORTARIA"/>
    <s v="188 - MAPULU"/>
    <s v="188 - MAPULU"/>
    <d v="2023-04-06T00:00:00"/>
    <s v="ABR"/>
    <s v="2023"/>
    <x v="0"/>
    <m/>
    <s v="ADILSON GOMES PEREIRA - SALARIO - REF. A MAR/2023"/>
  </r>
  <r>
    <n v="187"/>
    <s v="DEPOSITO DE GAS VAREJISTA GUARANI CAXIAS LTDA"/>
    <s v="ADSON LIMA NOBREGA DA SILVA"/>
    <s v="PORTARIA"/>
    <x v="1"/>
    <s v="PIX"/>
    <s v="limaadson508@gmail.com"/>
    <s v="15865392727"/>
    <n v="1252.8"/>
    <s v="DEPOSITO DE GAS VAREJISTA GUARANI CAXIAS LTDAADSON LIMA NOBREGA DA SILVAPORTARIA"/>
    <s v="187 - GUARANI CAXIAS"/>
    <s v="187 - GUARANI CAXIAS"/>
    <d v="2023-04-06T00:00:00"/>
    <s v="ABR"/>
    <s v="2023"/>
    <x v="0"/>
    <m/>
    <s v="ADSON LIMA NOBREGA DA SILVA - SALARIO - REF. A MAR/2023"/>
  </r>
  <r>
    <n v="3"/>
    <s v="CACIQUE DE SANTA MARGARIDA DEP. DE GAS LTDA - ME"/>
    <s v="AILTON BRITO FERREIRA DA ROCHA"/>
    <s v="ADMINISTRATIVO"/>
    <x v="0"/>
    <s v="3350 Agência Rio-av Cesario De Melo 3350"/>
    <s v="000713344249"/>
    <s v="19914021719"/>
    <n v="1216.83"/>
    <s v="CACIQUE DE SANTA MARGARIDA DEP. DE GAS LTDA - MEAILTON BRITO FERREIRA DA ROCHAADMINISTRATIVO"/>
    <s v="ADM"/>
    <s v="3 - CACIQUE DE SANTA MARGARIDA"/>
    <d v="2023-04-04T00:00:00"/>
    <s v="ABR"/>
    <s v="2023"/>
    <x v="0"/>
    <m/>
    <s v="AILTON BRITO FERREIRA DA ROCHA - SALARIO - REF. A MAR/2023"/>
  </r>
  <r>
    <n v="176"/>
    <s v="BRAGA &amp; TAVARES COMERCIO DE GAS LP LTDA"/>
    <s v="ALAHIR BARBOZA DA SILVA JUNIOR "/>
    <s v="PORTARIA"/>
    <x v="2"/>
    <s v="3003 Sicoob"/>
    <s v="168784-0"/>
    <s v="12959837703"/>
    <n v="908.8"/>
    <s v="BRAGA &amp; TAVARES COMERCIO DE GAS LP LTDAALAHIR BARBOZA DA SILVA JUNIOR PORTARIA"/>
    <s v="176 - BRAGA E TAVARES"/>
    <s v="176 - BRAGA E TAVARES"/>
    <d v="2023-04-05T00:00:00"/>
    <s v="ABR"/>
    <s v="2023"/>
    <x v="0"/>
    <m/>
    <s v="ALAHIR BARBOZA DA SILVA JUNIOR  - SALARIO - REF. A MAR/2023"/>
  </r>
  <r>
    <n v="139"/>
    <s v="PAGE DE SAQUAREMA REVENDA DE GAS LTDA"/>
    <s v="ALESSANDRO NASCIMENTO DE SOUZA"/>
    <s v="PORT. LAGOS"/>
    <x v="0"/>
    <s v="1697 Agência BACAXA-SAQUAREMA-RJ"/>
    <s v="010292892"/>
    <s v="05399256754"/>
    <n v="908.8"/>
    <s v="PAGE DE SAQUAREMA REVENDA DE GAS LTDAALESSANDRO NASCIMENTO DE SOUZAPORT. LAGOS"/>
    <s v="139 - PAGE DE SAQUAREMA"/>
    <s v="139 - PAGE DE SAQUAREMA"/>
    <d v="2023-04-06T00:00:00"/>
    <s v="ABR"/>
    <s v="2023"/>
    <x v="0"/>
    <m/>
    <s v="ALESSANDRO NASCIMENTO DE SOUZA - SALARIO - REF. A MAR/2023"/>
  </r>
  <r>
    <n v="124"/>
    <s v="CACIQUE DE ARARUAMA DEPOSITO DE GAS LTDA"/>
    <s v="ALEX JUNIOR DE SOUZA DE OLIVEIRA"/>
    <s v="PORTARIA COVANCA"/>
    <x v="0"/>
    <s v="4680 SANTANDER SÃO GONÇALO"/>
    <s v="000713190869"/>
    <s v="16367119795"/>
    <n v="851.22"/>
    <s v="CACIQUE DE ARARUAMA DEPOSITO DE GAS LTDAALEX JUNIOR DE SOUZA DE OLIVEIRAPORTARIA COVANCA"/>
    <s v="124 - CACIQUE DE ARARUAMA"/>
    <s v="124 - CACIQUE DE ARARUAMA"/>
    <d v="2023-04-06T00:00:00"/>
    <s v="ABR"/>
    <s v="2023"/>
    <x v="0"/>
    <m/>
    <s v="ALEX JUNIOR DE SOUZA DE OLIVEIRA - SALARIO - REF. A MAR/2023"/>
  </r>
  <r>
    <n v="162"/>
    <s v="TRES IRMAOS COMERCIO E TRANSPORTE DE GAS EIRELI"/>
    <s v="ALEX SANDRO VIEIRA DE OLIVEIRA"/>
    <s v="ADMINISTRAÇÃO"/>
    <x v="0"/>
    <s v="1691 PARQUE DAS ÁGUAS EMPRESARIAL "/>
    <s v="010247623"/>
    <s v="09612011770"/>
    <n v="1538.3"/>
    <s v="TRES IRMAOS COMERCIO E TRANSPORTE DE GAS EIRELIALEX SANDRO VIEIRA DE OLIVEIRAADMINISTRAÇÃO"/>
    <s v="ADM"/>
    <s v="162 - TRÊS IRMÃOS"/>
    <d v="2023-04-04T00:00:00"/>
    <s v="ABR"/>
    <s v="2023"/>
    <x v="0"/>
    <m/>
    <s v="ALEX SANDRO VIEIRA DE OLIVEIRA - SALARIO - REF. A MAR/2023"/>
  </r>
  <r>
    <n v="107"/>
    <s v="CAS DAMAZIO DISTRIBUIDORA DE GAS LTDA"/>
    <s v="ALEXANDRE DE MACEDO SILVA COELHO"/>
    <s v="ADMINISTRAÇÃO"/>
    <x v="2"/>
    <s v="3003 Sicoob"/>
    <s v="101507-9"/>
    <s v="09424828756"/>
    <n v="1363.58"/>
    <s v="CAS DAMAZIO DISTRIBUIDORA DE GAS LTDAALEXANDRE DE MACEDO SILVA COELHOADMINISTRAÇÃO"/>
    <s v="ADM"/>
    <s v="107 - CAS DAMAZIO"/>
    <d v="2023-04-04T00:00:00"/>
    <s v="ABR"/>
    <s v="2023"/>
    <x v="0"/>
    <m/>
    <s v="ALEXANDRE DE MACEDO SILVA COELHO - SALARIO - REF. A MAR/2023"/>
  </r>
  <r>
    <n v="171"/>
    <s v="DEPOSITO DE GAS JURUNA DO MENDANHA LTDA"/>
    <s v="ALEXANDRO ROBERTO RODRIGUES"/>
    <s v="PORTARIA"/>
    <x v="0"/>
    <s v="1526 Agência West Shopping"/>
    <s v="000710163778"/>
    <s v="08944254710"/>
    <n v="908.8"/>
    <s v="DEPOSITO DE GAS JURUNA DO MENDANHA LTDAALEXANDRO ROBERTO RODRIGUESPORTARIA"/>
    <s v="171 - JURUNA"/>
    <s v="171 - JURUNA"/>
    <d v="2023-04-05T00:00:00"/>
    <s v="ABR"/>
    <s v="2023"/>
    <x v="0"/>
    <m/>
    <s v="ALEXANDRO ROBERTO RODRIGUES - SALARIO - REF. A MAR/2023"/>
  </r>
  <r>
    <n v="172"/>
    <s v="RANATHA DISTRIBUIDORA DE GAS LTDA"/>
    <s v="ALEXSANDRO PEREIRA DA SILVA"/>
    <s v="PORTARIA"/>
    <x v="1"/>
    <s v="PIX"/>
    <s v="051.774.087-79"/>
    <s v="05177408779"/>
    <n v="908.8"/>
    <s v="RANATHA DISTRIBUIDORA DE GAS LTDAALEXSANDRO PEREIRA DA SILVAPORTARIA"/>
    <s v="172 - RANATHA"/>
    <s v="172 - RANATHA"/>
    <d v="2023-04-05T00:00:00"/>
    <s v="ABR"/>
    <s v="2023"/>
    <x v="0"/>
    <m/>
    <s v="ALEXSANDRO PEREIRA DA SILVA - SALARIO - REF. A MAR/2023"/>
  </r>
  <r>
    <n v="188"/>
    <s v="MAPULU DEPOSITO VAREJISTA DE GAZ LTDA"/>
    <s v="ALOISIO DA COSTA MORAES"/>
    <s v="PORTARIA"/>
    <x v="1"/>
    <s v="PIX"/>
    <s v="(21)998512918"/>
    <s v="14067354770"/>
    <n v="313.14"/>
    <s v="MAPULU DEPOSITO VAREJISTA DE GAZ LTDAALOISIO DA COSTA MORAESPORTARIA"/>
    <s v="188 - MAPULU"/>
    <s v="188 - MAPULU"/>
    <d v="2023-04-06T00:00:00"/>
    <s v="ABR"/>
    <s v="2023"/>
    <x v="0"/>
    <m/>
    <s v="ALOISIO DA COSTA MORAES - SALARIO - REF. A MAR/2023"/>
  </r>
  <r>
    <n v="105"/>
    <s v="TRIBUS CONSULTORIA E ASSESSORIA EMPRESARIAL LTDA"/>
    <s v="ALVANIO ARAUJO DE SOUZA"/>
    <s v="ADMINISTRAÇÃO"/>
    <x v="0"/>
    <s v="1072 Agência Barcelos Domingos-cap-rj 1072"/>
    <s v="000710075570"/>
    <s v="72958979768"/>
    <n v="1499.87"/>
    <s v="TRIBUS CONSULTORIA E ASSESSORIA EMPRESARIAL LTDAALVANIO ARAUJO DE SOUZAADMINISTRAÇÃO"/>
    <s v="ADM"/>
    <s v="105 - TRIBUS"/>
    <d v="2023-04-04T00:00:00"/>
    <s v="ABR"/>
    <s v="2023"/>
    <x v="0"/>
    <m/>
    <s v="ALVANIO ARAUJO DE SOUZA - SALARIO - REF. A MAR/2023"/>
  </r>
  <r>
    <n v="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4-05T00:00:00"/>
    <s v="ABR"/>
    <s v="2023"/>
    <x v="0"/>
    <m/>
    <s v="ALZENIR CARDOSO DE SOUZA - SALARIO - REF. A MAR/2023"/>
  </r>
  <r>
    <n v="1"/>
    <s v="ACLANYCA COMERCIO DE GAS LTDA - EPP"/>
    <s v="ANDERSON ALVES FARIAS"/>
    <s v="TRANSPORTE"/>
    <x v="4"/>
    <s v="1417 Agência Merc.s.sebastiao"/>
    <s v="99449-9"/>
    <n v="10668161744"/>
    <n v="1397.5"/>
    <s v="ACLANYCA COMERCIO DE GAS LTDA - EPPANDERSON ALVES FARIASTRANSPORTE"/>
    <s v="TRANSPORTE"/>
    <s v="1 - ACLANYCA MATRIZ"/>
    <d v="2023-04-05T00:00:00"/>
    <s v="ABR"/>
    <s v="2023"/>
    <x v="0"/>
    <m/>
    <s v="ANDERSON ALVES FARIAS - SALARIO - REF. A MAR/2023"/>
  </r>
  <r>
    <n v="1"/>
    <s v="ACLANYCA COMERCIO DE GAS LTDA - EPP"/>
    <s v="ANDERSON DA SILVA"/>
    <s v="TRANSPORTE  MOTORISTA "/>
    <x v="0"/>
    <s v="1534 Agência Campo Grande-Rio 1534"/>
    <s v="01062313-3"/>
    <s v="07921661750"/>
    <n v="1619.97"/>
    <s v="ACLANYCA COMERCIO DE GAS LTDA - EPPANDERSON DA SILVATRANSPORTE  MOTORISTA "/>
    <s v="TRANSPORTE"/>
    <s v="1 - ACLANYCA MATRIZ"/>
    <d v="2023-04-05T00:00:00"/>
    <s v="ABR"/>
    <s v="2023"/>
    <x v="0"/>
    <m/>
    <s v="ANDERSON DA SILVA - SALARIO - REF. A MAR/2023"/>
  </r>
  <r>
    <n v="1"/>
    <s v="ACLANYCA COMERCIO DE GAS LTDA - EPP"/>
    <s v="ANDRE MARTINS ALVES ABREU"/>
    <s v="TRANSPORTE"/>
    <x v="0"/>
    <s v="4652 Agência 4652 Shop Campo Grande-"/>
    <s v="01030858-8"/>
    <s v="04261858703"/>
    <n v="1322.11"/>
    <s v="ACLANYCA COMERCIO DE GAS LTDA - EPPANDRE MARTINS ALVES ABREUTRANSPORTE"/>
    <s v="TRANSPORTE"/>
    <s v="1 - ACLANYCA MATRIZ"/>
    <d v="2023-04-05T00:00:00"/>
    <s v="ABR"/>
    <s v="2023"/>
    <x v="0"/>
    <m/>
    <s v="ANDRE MARTINS ALVES ABREU - SALARIO - REF. A MAR/2023"/>
  </r>
  <r>
    <n v="129"/>
    <s v="XES - COMERCIO DE GAS LTDA"/>
    <s v="ANTONIO CARLOS DE SOUZA CARVALHO"/>
    <s v="PORTARIA SAMBAGÁS"/>
    <x v="4"/>
    <s v="1417 Agência Merc.s.sebastiao"/>
    <s v="101110"/>
    <s v="01640571701"/>
    <n v="908.8"/>
    <s v="XES - COMERCIO DE GAS LTDAANTONIO CARLOS DE SOUZA CARVALHOPORTARIA SAMBAGÁS"/>
    <s v="7 - XES MATRIZ"/>
    <s v="7 - XES MATRIZ"/>
    <d v="2023-04-05T00:00:00"/>
    <s v="ABR"/>
    <s v="2023"/>
    <x v="0"/>
    <m/>
    <s v="ANTONIO CARLOS DE SOUZA CARVALHO - SALARIO - REF. A MAR/2023"/>
  </r>
  <r>
    <n v="155"/>
    <s v="DUTRA GAS REVENDEDORA DE GLP LTDA"/>
    <s v="ANTONIO HUMBERTO CASTELO BRITO"/>
    <s v="TRANSPORTE"/>
    <x v="2"/>
    <s v="3003 Sicoob"/>
    <s v="1442473"/>
    <s v="10390462748"/>
    <n v="2074.5500000000002"/>
    <s v="DUTRA GAS REVENDEDORA DE GLP LTDAANTONIO HUMBERTO CASTELO BRITOTRANSPORTE"/>
    <s v="TRANSPORTE"/>
    <s v="155 - DUTRA"/>
    <d v="2023-04-05T00:00:00"/>
    <s v="ABR"/>
    <s v="2023"/>
    <x v="0"/>
    <m/>
    <s v="ANTONIO HUMBERTO CASTELO BRITO - SALARIO - REF. A MAR/2023"/>
  </r>
  <r>
    <n v="130"/>
    <s v="SOUZA E PAIVA COMERCIO DE GAS LP LTDA"/>
    <s v="BRANDON RYCHARD MOREIRA DOS SANTOS"/>
    <s v="PORTARIA"/>
    <x v="0"/>
    <s v="1071 Fonseca"/>
    <s v="01020177-7"/>
    <s v="13783554748"/>
    <n v="908.8"/>
    <s v="SOUZA E PAIVA COMERCIO DE GAS LP LTDABRANDON RYCHARD MOREIRA DOS SANTOSPORTARIA"/>
    <s v="130 - SOUZA  E PAIVA"/>
    <s v="130 - SOUZA  E PAIVA"/>
    <d v="2023-04-06T00:00:00"/>
    <s v="ABR"/>
    <s v="2023"/>
    <x v="0"/>
    <m/>
    <s v="BRANDON RYCHARD MOREIRA DOS SANTOS - SALARIO - REF. A MAR/2023"/>
  </r>
  <r>
    <n v="1"/>
    <s v="ACLANYCA COMERCIO DE GAS LTDA - EPP"/>
    <s v="BRENDO SILVA ALVES"/>
    <s v="PLATAFORMA"/>
    <x v="4"/>
    <s v="0552 Campo Grande"/>
    <s v="342831"/>
    <s v="16745607700"/>
    <n v="629.74"/>
    <s v="ACLANYCA COMERCIO DE GAS LTDA - EPPBRENDO SILVA ALVESPLATAFORMA"/>
    <s v="TRANSPORTE"/>
    <s v="1 - ACLANYCA MATRIZ"/>
    <d v="2023-04-05T00:00:00"/>
    <s v="ABR"/>
    <s v="2023"/>
    <x v="0"/>
    <m/>
    <s v="BRENDO SILVA ALVES - SALARIO - REF. A MAR/2023"/>
  </r>
  <r>
    <n v="6"/>
    <s v="BRAVOXXX COMERCIO DE GAS LTDA"/>
    <s v="BRUNNO RODRIGUES SARAIVA"/>
    <s v="MONITORAMENTO"/>
    <x v="5"/>
    <s v="0260 AGENCIA NUBANK"/>
    <s v="810500964"/>
    <s v="17689692729"/>
    <n v="382.04"/>
    <s v="BRAVOXXX COMERCIO DE GAS LTDABRUNNO RODRIGUES SARAIVAMONITORAMENTO"/>
    <s v="ADM"/>
    <s v="6 - BRAVOX"/>
    <d v="2023-04-04T00:00:00"/>
    <s v="ABR"/>
    <s v="2023"/>
    <x v="0"/>
    <m/>
    <s v="BRUNNO RODRIGUES SARAIVA - SALARIO - REF. A MAR/2023"/>
  </r>
  <r>
    <n v="175"/>
    <s v="UNAGAS COMERCIO DE GAS LP LTDA"/>
    <s v="BRUNO SOARES SANTOS "/>
    <s v="PORTARIA"/>
    <x v="0"/>
    <s v="4447 Nova Iguacu"/>
    <s v="000010497790"/>
    <s v="12682492703"/>
    <n v="908.8"/>
    <s v="UNAGAS COMERCIO DE GAS LP LTDABRUNO SOARES SANTOS PORTARIA"/>
    <s v="175 - UNA GAS"/>
    <s v="175 - UNA GAS"/>
    <d v="2023-04-06T00:00:00"/>
    <s v="ABR"/>
    <s v="2023"/>
    <x v="0"/>
    <m/>
    <s v="BRUNO SOARES SANTOS  - SALARIO - REF. A MAR/2023"/>
  </r>
  <r>
    <n v="168"/>
    <s v="TUPI DEPOSITO VAREJISTA DE GAZ LTDA"/>
    <s v="CAIO RONALD CARLOS DA SILVA "/>
    <s v="PORTÁRIA"/>
    <x v="0"/>
    <s v="3031 Agência Araruama 3031"/>
    <s v="000713160984"/>
    <s v="17982671799"/>
    <n v="908.8"/>
    <s v="TUPI DEPOSITO VAREJISTA DE GAZ LTDACAIO RONALD CARLOS DA SILVA PORTÁRIA"/>
    <s v="168 - TUPI"/>
    <s v="168 - TUPI"/>
    <d v="2023-04-06T00:00:00"/>
    <s v="ABR"/>
    <s v="2023"/>
    <x v="0"/>
    <m/>
    <s v="CAIO RONALD CARLOS DA SILVA  - SALARIO - REF. A MAR/2023"/>
  </r>
  <r>
    <n v="180"/>
    <s v="PAGE DE CAXIAS REVENDEDOR DE GAS LTDA"/>
    <s v="CARLOS HENRIQUE CARVALHO MATTOS"/>
    <s v="PORTARIA"/>
    <x v="1"/>
    <s v="PIX"/>
    <s v="(21)965685147"/>
    <s v="10500904707"/>
    <n v="417.51"/>
    <s v="PAGE DE CAXIAS REVENDEDOR DE GAS LTDACARLOS HENRIQUE CARVALHO MATTOSPORTARIA"/>
    <s v="180 - PAGE DE CAXIAS"/>
    <s v="180 - PAGE DE CAXIAS"/>
    <d v="2023-04-06T00:00:00"/>
    <s v="ABR"/>
    <s v="2023"/>
    <x v="0"/>
    <m/>
    <s v="CARLOS HENRIQUE CARVALHO MATTOS - SALARIO - REF. A MAR/2023"/>
  </r>
  <r>
    <n v="155"/>
    <s v="DUTRA GAS REVENDEDORA DE GLP LTDA"/>
    <s v="CARLOS HENRIQUE DA SILVA SANTOS"/>
    <s v="PORTARIA"/>
    <x v="2"/>
    <s v="3003 Sicoob"/>
    <s v="1264400"/>
    <s v="16281971701"/>
    <n v="733.8"/>
    <s v="DUTRA GAS REVENDEDORA DE GLP LTDACARLOS HENRIQUE DA SILVA SANTOSPORTARIA"/>
    <s v="155 - DUTRA"/>
    <s v="155 - DUTRA"/>
    <d v="2023-04-05T00:00:00"/>
    <s v="ABR"/>
    <s v="2023"/>
    <x v="0"/>
    <m/>
    <s v="CARLOS HENRIQUE DA SILVA SANTOS - SALARIO - REF. A MAR/2023"/>
  </r>
  <r>
    <n v="111"/>
    <s v="PAGE DE ARARUAMA DEPOSITO DE GAS LTDA"/>
    <s v="CARLOS VENICIO BARBOSA MARTINS"/>
    <s v="PORTARIA MENDES"/>
    <x v="0"/>
    <s v="1697 Agência BACAXA-SAQUAREMA-RJ"/>
    <s v="01023515-2"/>
    <s v="07210489789"/>
    <n v="908.8"/>
    <s v="PAGE DE ARARUAMA DEPOSITO DE GAS LTDACARLOS VENICIO BARBOSA MARTINSPORTARIA MENDES"/>
    <s v="111 - PAGE DE ARARUAMA"/>
    <s v="111 - PAGE DE ARARUAMA"/>
    <d v="2023-04-06T00:00:00"/>
    <s v="ABR"/>
    <s v="2023"/>
    <x v="0"/>
    <m/>
    <s v="CARLOS VENICIO BARBOSA MARTINS - SALARIO - REF. A MAR/2023"/>
  </r>
  <r>
    <n v="150"/>
    <s v="PAGE DE JACONE 96 COMERCIO DE GAS LTDA"/>
    <s v="CARLOS VENICIO BARBOSA MARTINS JUNIOR"/>
    <s v="PORTARIA"/>
    <x v="0"/>
    <s v="1697 Agência BACAXA-SAQUAREMA-RJ"/>
    <s v="000710136029"/>
    <s v="16732961730"/>
    <n v="968.62"/>
    <s v="PAGE DE JACONE 96 COMERCIO DE GAS LTDACARLOS VENICIO BARBOSA MARTINS JUNIORPORTARIA"/>
    <s v="150 - PAGE DE JACONE"/>
    <s v="150 - PAGE DE JACONE"/>
    <d v="2023-04-06T00:00:00"/>
    <s v="ABR"/>
    <s v="2023"/>
    <x v="0"/>
    <m/>
    <s v="CARLOS VENICIO BARBOSA MARTINS JUNIOR - SALARIO - REF. A MAR/2023"/>
  </r>
  <r>
    <n v="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4-04T00:00:00"/>
    <s v="ABR"/>
    <s v="2023"/>
    <x v="0"/>
    <m/>
    <s v="CLEBER FERNANDES DE SANTANA - SALARIO - REF. A MAR/2023"/>
  </r>
  <r>
    <n v="155"/>
    <s v="DUTRA GAS REVENDEDORA DE GLP LTDA"/>
    <s v="DAMIÃO ALVES ESTEVES"/>
    <s v="TRANSPORTE"/>
    <x v="2"/>
    <s v="3003 Sicoob"/>
    <s v="168787-5"/>
    <s v="16811249714"/>
    <n v="1252.8"/>
    <s v="DUTRA GAS REVENDEDORA DE GLP LTDADAMIÃO ALVES ESTEVESTRANSPORTE"/>
    <s v="TRANSPORTE"/>
    <s v="155 - DUTRA"/>
    <d v="2023-04-05T00:00:00"/>
    <s v="ABR"/>
    <s v="2023"/>
    <x v="0"/>
    <m/>
    <s v="DAMIÃO ALVES ESTEVES - SALARIO - REF. A MAR/2023"/>
  </r>
  <r>
    <n v="109"/>
    <s v="PAGE DA ALDEIA DE MARICA COMERCIO VAREJISTA DE GAS"/>
    <s v="DANIEL VASCONCELOS QUINTANILHA"/>
    <s v="PORTARIA "/>
    <x v="1"/>
    <s v="PIX"/>
    <n v="17996828709"/>
    <s v="17996828709"/>
    <n v="908.8"/>
    <s v="PAGE DA ALDEIA DE MARICA COMERCIO VAREJISTA DE GASDANIEL VASCONCELOS QUINTANILHAPORTARIA "/>
    <s v="109 - PAGE DA ALDEIA"/>
    <s v="109 - PAGE DA ALDEIA"/>
    <d v="2023-04-06T00:00:00"/>
    <s v="ABR"/>
    <s v="2023"/>
    <x v="0"/>
    <m/>
    <s v="DANIEL VASCONCELOS QUINTANILHA - SALARIO - REF. A MAR/2023"/>
  </r>
  <r>
    <n v="176"/>
    <s v="BRAGA &amp; TAVARES COMERCIO DE GAS LP LTDA"/>
    <s v="DARLAN MARTINS PEREIRA "/>
    <s v="PORTARIA"/>
    <x v="2"/>
    <s v="3003 Sicoob"/>
    <s v="1687859"/>
    <s v="06117363737"/>
    <n v="503.25"/>
    <s v="BRAGA &amp; TAVARES COMERCIO DE GAS LP LTDADARLAN MARTINS PEREIRA PORTARIA"/>
    <s v="176 - BRAGA E TAVARES"/>
    <s v="176 - BRAGA E TAVARES"/>
    <d v="2023-04-05T00:00:00"/>
    <s v="ABR"/>
    <s v="2023"/>
    <x v="0"/>
    <m/>
    <s v="DARLAN MARTINS PEREIRA  - SALARIO - REF. A MAR/2023"/>
  </r>
  <r>
    <n v="153"/>
    <s v="CACIQUE DE MARICA COMERCIO VAR DE GAS GLP LTDA"/>
    <s v="DAYVISON  MACHADO LEAL"/>
    <s v="PORTARIA"/>
    <x v="0"/>
    <s v="0127 Araruama"/>
    <s v="010316621"/>
    <s v="11071398725"/>
    <n v="908.8"/>
    <s v="CACIQUE DE MARICA COMERCIO VAR DE GAS GLP LTDADAYVISON  MACHADO LEALPORTARIA"/>
    <s v="153 - CACIQUE DE MARICÁ"/>
    <s v="153 - CACIQUE DE MARICÁ"/>
    <d v="2023-04-06T00:00:00"/>
    <s v="ABR"/>
    <s v="2023"/>
    <x v="0"/>
    <m/>
    <s v="DAYVISON  MACHADO LEAL - SALARIO - REF. A MAR/2023"/>
  </r>
  <r>
    <n v="1"/>
    <s v="ACLANYCA COMERCIO DE GAS LTDA - EPP"/>
    <s v="DENILSON SANTOS ANASTACIO"/>
    <s v="PORTARIA"/>
    <x v="4"/>
    <s v="1417 Agência Merc.s.sebastiao"/>
    <s v="99446-4"/>
    <s v="00049068709"/>
    <n v="830.68"/>
    <s v="ACLANYCA COMERCIO DE GAS LTDA - EPPDENILSON SANTOS ANASTACIOPORTARIA"/>
    <s v="1 - ACLANYCA MATRIZ"/>
    <s v="1 - ACLANYCA MATRIZ"/>
    <d v="2023-04-05T00:00:00"/>
    <s v="ABR"/>
    <s v="2023"/>
    <x v="0"/>
    <m/>
    <s v="DENILSON SANTOS ANASTACIO - SALARIO - REF. A MAR/2023"/>
  </r>
  <r>
    <n v="175"/>
    <s v="UNAGAS COMERCIO DE GAS LP LTDA"/>
    <s v="DIEGO BARRETO DE LIMA"/>
    <s v="PORTARIA"/>
    <x v="0"/>
    <s v="0925 Agência complexo do Alemão"/>
    <s v="010046836"/>
    <s v="15953868740"/>
    <n v="908.8"/>
    <s v="UNAGAS COMERCIO DE GAS LP LTDADIEGO BARRETO DE LIMAPORTARIA"/>
    <s v="175 - UNA GAS"/>
    <s v="175 - UNA GAS"/>
    <d v="2023-04-06T00:00:00"/>
    <s v="ABR"/>
    <s v="2023"/>
    <x v="0"/>
    <m/>
    <s v="DIEGO BARRETO DE LIMA - SALARIO - REF. A MAR/2023"/>
  </r>
  <r>
    <n v="170"/>
    <s v="FF GAS DISTRIBUIDORA LTDA"/>
    <s v="DIEGO DE MATTOS PEREIRA COSTA"/>
    <s v="PORTARIA"/>
    <x v="0"/>
    <s v="1682 Agência 001-1682 AV MARIA TERESA-RIO-RJ"/>
    <s v="01028043-5"/>
    <s v="15025803730"/>
    <n v="908.8"/>
    <s v="FF GAS DISTRIBUIDORA LTDADIEGO DE MATTOS PEREIRA COSTAPORTARIA"/>
    <s v="170 - FF DISTRIBUIDORA"/>
    <s v="170 - FF DISTRIBUIDORA"/>
    <d v="2023-04-05T00:00:00"/>
    <s v="ABR"/>
    <s v="2023"/>
    <x v="0"/>
    <m/>
    <s v="DIEGO DE MATTOS PEREIRA COSTA - SALARIO - REF. A MAR/2023"/>
  </r>
  <r>
    <n v="120"/>
    <s v="GIGLIO REVENDEDORA AUTORIZADA DE GAS LTDA - ME"/>
    <s v="DIOGO BARBEITAS"/>
    <s v="PORTARIA"/>
    <x v="0"/>
    <s v="3871 Agência Rio-vila Militar"/>
    <s v="000710328820"/>
    <s v="11681970740"/>
    <n v="908.8"/>
    <s v="GIGLIO REVENDEDORA AUTORIZADA DE GAS LTDA - MEDIOGO BARBEITASPORTARIA"/>
    <s v="120 - GIGLIO"/>
    <s v="120 - GIGLIO"/>
    <d v="2023-04-06T00:00:00"/>
    <s v="ABR"/>
    <s v="2023"/>
    <x v="0"/>
    <m/>
    <s v="DIOGO BARBEITAS - SALARIO - REF. A MAR/2023"/>
  </r>
  <r>
    <n v="183"/>
    <s v="MM REVENDA DE GAS LTDA"/>
    <s v="DOUGLAS DE HOLANDA ARRUDA "/>
    <s v="PORTARIA"/>
    <x v="0"/>
    <s v="2344 agência douglas"/>
    <s v="010199270"/>
    <s v="17139588724"/>
    <n v="908.8"/>
    <s v="MM REVENDA DE GAS LTDADOUGLAS DE HOLANDA ARRUDA PORTARIA"/>
    <s v="183 - MM REVENDA"/>
    <s v="183 - MM REVENDA"/>
    <d v="2023-04-06T00:00:00"/>
    <s v="ABR"/>
    <s v="2023"/>
    <x v="0"/>
    <m/>
    <s v="DOUGLAS DE HOLANDA ARRUDA  - SALARIO - REF. A MAR/2023"/>
  </r>
  <r>
    <n v="136"/>
    <s v="CERAMICA REVENDEDORA DE GLP LTDA"/>
    <s v="DOUGLAS MARTINS PEREIRA "/>
    <s v="ADMINISTRAÇÃO"/>
    <x v="6"/>
    <s v="000 AGENCIA PIX"/>
    <s v="21989077251"/>
    <s v="17900256725"/>
    <n v="1561.3"/>
    <s v="CERAMICA REVENDEDORA DE GLP LTDADOUGLAS MARTINS PEREIRA ADMINISTRAÇÃO"/>
    <s v="ADM"/>
    <s v="136 - CERÂMICA"/>
    <d v="2023-04-04T00:00:00"/>
    <s v="ABR"/>
    <s v="2023"/>
    <x v="0"/>
    <m/>
    <s v="DOUGLAS MARTINS PEREIRA  - SALARIO - REF. A MAR/2023"/>
  </r>
  <r>
    <n v="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4-05T00:00:00"/>
    <s v="ABR"/>
    <s v="2023"/>
    <x v="0"/>
    <m/>
    <s v="EDNO DOS REIS VIEIRA JUNIOR - SALARIO - REF. A MAR/2023"/>
  </r>
  <r>
    <n v="130"/>
    <s v="SOUZA E PAIVA COMERCIO DE GAS LP LTDA"/>
    <s v="EDSON AZEDIAS DA COSTA"/>
    <s v="PORTARIA"/>
    <x v="1"/>
    <s v="PIX"/>
    <s v="Eac131213@gmail.com"/>
    <s v="02246115779"/>
    <n v="955.22"/>
    <s v="SOUZA E PAIVA COMERCIO DE GAS LP LTDAEDSON AZEDIAS DA COSTAPORTARIA"/>
    <s v="130 - SOUZA  E PAIVA"/>
    <s v="130 - SOUZA  E PAIVA"/>
    <d v="2023-04-06T00:00:00"/>
    <s v="ABR"/>
    <s v="2023"/>
    <x v="0"/>
    <m/>
    <s v="EDSON AZEDIAS DA COSTA - SALARIO - REF. A MAR/2023"/>
  </r>
  <r>
    <n v="178"/>
    <s v="M.I.X. GAS LTDA"/>
    <s v="EDSON COSTA DOS SANTOS"/>
    <s v="PORTARIA"/>
    <x v="2"/>
    <s v="3003 Sicoob"/>
    <s v="1579924"/>
    <s v="00820819565"/>
    <n v="908.8"/>
    <s v="M.I.X. GAS LTDAEDSON COSTA DOS SANTOSPORTARIA"/>
    <s v="178 - MIX"/>
    <s v="178 - MIX"/>
    <d v="2023-04-05T00:00:00"/>
    <s v="ABR"/>
    <s v="2023"/>
    <x v="0"/>
    <m/>
    <s v="EDSON COSTA DOS SANTOS - SALARIO - REF. A MAR/2023"/>
  </r>
  <r>
    <n v="112"/>
    <s v="PAGE DE MESQUITA DEPOSITO DE GAS LTDA"/>
    <s v="EDSON COTRIM MACHADO"/>
    <s v="PORTARIA NOVAGÁS"/>
    <x v="2"/>
    <s v="3003 Sicoob"/>
    <s v="936340"/>
    <s v="14773620706"/>
    <n v="968.62"/>
    <s v="PAGE DE MESQUITA DEPOSITO DE GAS LTDAEDSON COTRIM MACHADOPORTARIA NOVAGÁS"/>
    <s v="112 - PAGE DE MESQUITA"/>
    <s v="112 - PAGE DE MESQUITA"/>
    <d v="2023-04-05T00:00:00"/>
    <s v="ABR"/>
    <s v="2023"/>
    <x v="0"/>
    <m/>
    <s v="EDSON COTRIM MACHADO - SALARIO - REF. A MAR/2023"/>
  </r>
  <r>
    <n v="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4-04T00:00:00"/>
    <s v="ABR"/>
    <s v="2023"/>
    <x v="0"/>
    <m/>
    <s v="EDUARDO DIAS BRITO - SALARIO - REF. A MAR/2023"/>
  </r>
  <r>
    <n v="177"/>
    <s v="COMERCIO DE GAS ATLANTICA LTDA"/>
    <s v="EDUARDO GOMES MANAHU"/>
    <s v="PORTARIA"/>
    <x v="2"/>
    <s v="3003 Sicoob"/>
    <s v="1579932"/>
    <s v="20181184710"/>
    <n v="908.8"/>
    <s v="COMERCIO DE GAS ATLANTICA LTDAEDUARDO GOMES MANAHUPORTARIA"/>
    <s v="177 - ATLÂNTICA"/>
    <s v="177 - ATLÂNTICA"/>
    <d v="2023-04-05T00:00:00"/>
    <s v="ABR"/>
    <s v="2023"/>
    <x v="0"/>
    <m/>
    <s v="EDUARDO GOMES MANAHU - SALARIO - REF. A MAR/2023"/>
  </r>
  <r>
    <n v="159"/>
    <s v="PS DISTRIBUIDORA E COMERCIO DE GAS LTDA"/>
    <s v="EDUARDO HERMINIO DOS SANTOS"/>
    <s v="PORTARIA"/>
    <x v="2"/>
    <s v="3003 Sicoob"/>
    <s v="106932-2"/>
    <s v="21985520788"/>
    <n v="908.8"/>
    <s v="PS DISTRIBUIDORA E COMERCIO DE GAS LTDAEDUARDO HERMINIO DOS SANTOSPORTARIA"/>
    <s v="159 - PS DISTRIBUIDORA"/>
    <s v="159 - PS DISTRIBUIDORA"/>
    <d v="2023-04-06T00:00:00"/>
    <s v="ABR"/>
    <s v="2023"/>
    <x v="0"/>
    <m/>
    <s v="EDUARDO HERMINIO DOS SANTOS - SALARIO - REF. A MAR/2023"/>
  </r>
  <r>
    <n v="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4-04T00:00:00"/>
    <s v="ABR"/>
    <s v="2023"/>
    <x v="0"/>
    <m/>
    <s v="EDUARDO PESSANHA SIMÃO - SALARIO - REF. A MAR/2023"/>
  </r>
  <r>
    <n v="160"/>
    <s v="NOVATO REVENDA E TRANSPORTE DE GLP LTDA"/>
    <s v="EDVALDO NOGUEIRA ABREU"/>
    <s v="PORTARIA"/>
    <x v="0"/>
    <s v="2976 AGENCIA RIO BONITO"/>
    <s v="010243266"/>
    <s v="13055435729"/>
    <n v="828.8"/>
    <s v="NOVATO REVENDA E TRANSPORTE DE GLP LTDAEDVALDO NOGUEIRA ABREUPORTARIA"/>
    <s v="160 - NOVATO"/>
    <s v="160 - NOVATO"/>
    <d v="2023-04-06T00:00:00"/>
    <s v="ABR"/>
    <s v="2023"/>
    <x v="0"/>
    <m/>
    <s v="EDVALDO NOGUEIRA ABREU - SALARIO - REF. A MAR/2023"/>
  </r>
  <r>
    <n v="171"/>
    <s v="DEPOSITO DE GAS JURUNA DO MENDANHA LTDA"/>
    <s v="ELBERT MORAIS DA SILVA"/>
    <s v="PORTARIA"/>
    <x v="0"/>
    <s v="2975 agencia elbert"/>
    <s v="01068391-7"/>
    <s v="14616219680"/>
    <n v="908.8"/>
    <s v="DEPOSITO DE GAS JURUNA DO MENDANHA LTDAELBERT MORAIS DA SILVAPORTARIA"/>
    <s v="171 - JURUNA"/>
    <s v="171 - JURUNA"/>
    <d v="2023-04-05T00:00:00"/>
    <s v="ABR"/>
    <s v="2023"/>
    <x v="0"/>
    <m/>
    <s v="ELBERT MORAIS DA SILVA - SALARIO - REF. A MAR/2023"/>
  </r>
  <r>
    <n v="110"/>
    <s v="PAGE DE SAO GONCALO REVENDA DE GAS LTDA"/>
    <s v="ELSON DOS SANTOS ROSA"/>
    <s v="TRANSPORTE"/>
    <x v="0"/>
    <s v="4285 RIO DE JANEIRO"/>
    <s v="010931579"/>
    <s v="05380732763"/>
    <n v="1973.5"/>
    <s v="PAGE DE SAO GONCALO REVENDA DE GAS LTDAELSON DOS SANTOS ROSATRANSPORTE"/>
    <s v="TRANSPORTE"/>
    <s v="110 - PAGE DE SÃO GONÇALO"/>
    <d v="2023-04-05T00:00:00"/>
    <s v="ABR"/>
    <s v="2023"/>
    <x v="0"/>
    <m/>
    <s v="ELSON DOS SANTOS ROSA - SALARIO - REF. A MAR/2023"/>
  </r>
  <r>
    <n v="110"/>
    <s v="PAGE DE SAO GONCALO REVENDA DE GAS LTDA"/>
    <s v="EMERSON DA SILVA CONCEIÇÃO"/>
    <s v="PORTARIA"/>
    <x v="0"/>
    <s v="4680 SANTANDER SÃO GONÇALO"/>
    <s v="000713182563"/>
    <s v="06412400745"/>
    <n v="938.94"/>
    <s v="PAGE DE SAO GONCALO REVENDA DE GAS LTDAEMERSON DA SILVA CONCEIÇÃOPORTARIA"/>
    <s v="110 - PAGE DE SÃO GONÇALO"/>
    <s v="110 - PAGE DE SÃO GONÇALO"/>
    <d v="2023-04-05T00:00:00"/>
    <s v="ABR"/>
    <s v="2023"/>
    <x v="0"/>
    <m/>
    <s v="EMERSON DA SILVA CONCEIÇÃO - SALARIO - REF. A MAR/2023"/>
  </r>
  <r>
    <n v="159"/>
    <s v="PS DISTRIBUIDORA E COMERCIO DE GAS LTDA"/>
    <s v="ERIVALDO JOSE DOS SANTOS"/>
    <s v="TRANSPORTE"/>
    <x v="2"/>
    <s v="3003 Sicoob"/>
    <s v="106931-4"/>
    <s v="09588067723"/>
    <n v="1663.26"/>
    <s v="PS DISTRIBUIDORA E COMERCIO DE GAS LTDAERIVALDO JOSE DOS SANTOSTRANSPORTE"/>
    <s v="TRANSPORTE"/>
    <s v="159 - PS DISTRIBUIDORA"/>
    <d v="2023-04-06T00:00:00"/>
    <s v="ABR"/>
    <s v="2023"/>
    <x v="0"/>
    <m/>
    <s v="ERIVALDO JOSE DOS SANTOS - SALARIO - REF. A MAR/2023"/>
  </r>
  <r>
    <n v="12"/>
    <s v="SYLVIO PINHEIRO DISTRIBUIDORA DE GAS LTDA - ME"/>
    <s v="EVANDRO DE AGUIAR ALMEIDA "/>
    <s v="PORTARIA"/>
    <x v="0"/>
    <s v="3262 Realengo"/>
    <s v="000710260069"/>
    <s v="03737851786"/>
    <n v="908.8"/>
    <s v="SYLVIO PINHEIRO DISTRIBUIDORA DE GAS LTDA - MEEVANDRO DE AGUIAR ALMEIDA PORTARIA"/>
    <s v="12 - SYLVIO PINHEIRO"/>
    <s v="12 - SYLVIO PINHEIRO"/>
    <d v="2023-04-05T00:00:00"/>
    <s v="ABR"/>
    <s v="2023"/>
    <x v="0"/>
    <m/>
    <s v="EVANDRO DE AGUIAR ALMEIDA  - SALARIO - REF. A MAR/2023"/>
  </r>
  <r>
    <n v="5"/>
    <s v="EQUIPE ALPHA COMERCIO DE GLP LTDA"/>
    <s v="EVERTON MUNIZ DE SOUZA"/>
    <s v="PORTARIA"/>
    <x v="0"/>
    <s v="3391 Banco Santander - Agência 3391 - São Gonçalo"/>
    <s v="0713244672"/>
    <s v="11700737783"/>
    <n v="908.8"/>
    <s v="EQUIPE ALPHA COMERCIO DE GLP LTDAEVERTON MUNIZ DE SOUZAPORTARIA"/>
    <s v="5 - EQUIPE ALPHA"/>
    <s v="5 - EQUIPE ALPHA"/>
    <d v="2023-04-05T00:00:00"/>
    <s v="ABR"/>
    <s v="2023"/>
    <x v="0"/>
    <m/>
    <s v="EVERTON MUNIZ DE SOUZA - SALARIO - REF. A MAR/2023"/>
  </r>
  <r>
    <n v="2"/>
    <s v="PAGE DEPOSITO DE GAS LTDA - ME"/>
    <s v="FABIANO DOS SANTOS"/>
    <s v="PORTARIA"/>
    <x v="0"/>
    <s v="3449 Bangu-rio- RJ"/>
    <s v="010980095"/>
    <s v="07519629708"/>
    <n v="798.92"/>
    <s v="PAGE DEPOSITO DE GAS LTDA - MEFABIANO DOS SANTOSPORTARIA"/>
    <s v="2 - PAGE DEPOSITO"/>
    <s v="2 - PAGE DEPOSITO"/>
    <d v="2023-04-05T00:00:00"/>
    <s v="ABR"/>
    <s v="2023"/>
    <x v="0"/>
    <m/>
    <s v="FABIANO DOS SANTOS - SALARIO - REF. A MAR/2023"/>
  </r>
  <r>
    <n v="143"/>
    <s v="SUPER ATACADO COMERCIO DE GAS LTDA"/>
    <s v="FABIO DE OLIVEIRA TORRES"/>
    <s v="MANUTENCAO"/>
    <x v="7"/>
    <s v=" "/>
    <s v=""/>
    <s v="09191117771"/>
    <n v="1928.06"/>
    <s v="SUPER ATACADO COMERCIO DE GAS LTDAFABIO DE OLIVEIRA TORRESMANUTENCAO"/>
    <s v="ADM"/>
    <s v="143 - SUPER ATACADO"/>
    <d v="2023-04-04T00:00:00"/>
    <s v="ABR"/>
    <s v="2023"/>
    <x v="0"/>
    <m/>
    <s v="FABIO DE OLIVEIRA TORRES - SALARIO - REF. A MAR/2023"/>
  </r>
  <r>
    <n v="8"/>
    <s v="CSS  COMERCIO DE GÁS LTDA ME"/>
    <s v="FÁBIO FERNANDES FERREIRA"/>
    <s v="PORTARIA"/>
    <x v="0"/>
    <s v="0976 Agência 0976 001-0976 Estação Cpo Grande"/>
    <s v="010122495"/>
    <s v="02155603703"/>
    <n v="908.8"/>
    <s v="CSS  COMERCIO DE GÁS LTDA MEFÁBIO FERNANDES FERREIRAPORTARIA"/>
    <s v="8 - CSS COMERCIO"/>
    <s v="8 - CSS COMERCIO"/>
    <d v="2023-04-05T00:00:00"/>
    <s v="ABR"/>
    <s v="2023"/>
    <x v="0"/>
    <m/>
    <s v="FÁBIO FERNANDES FERREIRA - SALARIO - REF. A MAR/2023"/>
  </r>
  <r>
    <n v="143"/>
    <s v="SUPER ATACADO COMERCIO DE GAS LTDA"/>
    <s v="FABRICIO GONCALVES DE SOUZA"/>
    <s v="ADMINISTRAÇÃO"/>
    <x v="0"/>
    <s v="1526 Agência West Shopping"/>
    <s v="000710140502"/>
    <s v="15534663731"/>
    <n v="1205.3399999999999"/>
    <s v="SUPER ATACADO COMERCIO DE GAS LTDAFABRICIO GONCALVES DE SOUZAADMINISTRAÇÃO"/>
    <s v="ADM"/>
    <s v="143 - SUPER ATACADO"/>
    <d v="2023-04-04T00:00:00"/>
    <s v="ABR"/>
    <s v="2023"/>
    <x v="0"/>
    <m/>
    <s v="FABRICIO GONCALVES DE SOUZA - SALARIO - REF. A MAR/2023"/>
  </r>
  <r>
    <n v="150"/>
    <s v="PAGE DE JACONE 96 COMERCIO DE GAS LTDA"/>
    <s v="FABRICIO SOARES MACHADO"/>
    <s v="PORTARIA"/>
    <x v="1"/>
    <s v="PIX"/>
    <s v="(21)980422378"/>
    <s v="17309494792"/>
    <n v="830.86"/>
    <s v="PAGE DE JACONE 96 COMERCIO DE GAS LTDAFABRICIO SOARES MACHADOPORTARIA"/>
    <s v="150 - PAGE DE JACONE"/>
    <s v="150 - PAGE DE JACONE"/>
    <d v="2023-04-06T00:00:00"/>
    <s v="ABR"/>
    <s v="2023"/>
    <x v="0"/>
    <m/>
    <s v="FABRICIO SOARES MACHADO - SALARIO - REF. A MAR/2023"/>
  </r>
  <r>
    <n v="155"/>
    <s v="DUTRA GAS REVENDEDORA DE GLP LTDA"/>
    <s v="FELIPE DA SILVA OLIVEIRA DOS SANTOS"/>
    <s v="VIGIA"/>
    <x v="2"/>
    <s v="3003 Sicoob"/>
    <s v="171129-6"/>
    <s v="14219434763"/>
    <n v="1419.02"/>
    <s v="DUTRA GAS REVENDEDORA DE GLP LTDAFELIPE DA SILVA OLIVEIRA DOS SANTOSVIGIA"/>
    <s v="155 - DUTRA"/>
    <s v="155 - DUTRA"/>
    <d v="2023-04-05T00:00:00"/>
    <s v="ABR"/>
    <s v="2023"/>
    <x v="0"/>
    <m/>
    <s v="FELIPE DA SILVA OLIVEIRA DOS SANTOS - SALARIO - REF. A MAR/2023"/>
  </r>
  <r>
    <n v="165"/>
    <s v="DEPOSITO DE GAS INDIO DE SAQUAREMA LTDA"/>
    <s v="FELIPE DOS SANTOS LINDOLFO"/>
    <s v="PORTARIA"/>
    <x v="2"/>
    <s v="3003 Sicoob"/>
    <s v="936359"/>
    <s v="15820758757"/>
    <n v="1198.5"/>
    <s v="DEPOSITO DE GAS INDIO DE SAQUAREMA LTDAFELIPE DOS SANTOS LINDOLFOPORTARIA"/>
    <s v="165 - INDIO DE SAQUAREMA"/>
    <s v="165 - INDIO DE SAQUAREMA"/>
    <d v="2023-04-05T00:00:00"/>
    <s v="ABR"/>
    <s v="2023"/>
    <x v="0"/>
    <m/>
    <s v="FELIPE DOS SANTOS LINDOLFO - SALARIO - REF. A MAR/2023"/>
  </r>
  <r>
    <n v="161"/>
    <s v="MANHOSO REVENDEDOR DE GAS LTDA"/>
    <s v="FERNANDO DA SILVA BARBOSA"/>
    <s v="PORTARIA"/>
    <x v="2"/>
    <s v="3003 Sicoob"/>
    <s v="168783-2"/>
    <s v="16238573767"/>
    <n v="908.8"/>
    <s v="MANHOSO REVENDEDOR DE GAS LTDAFERNANDO DA SILVA BARBOSAPORTARIA"/>
    <s v="161 - MANHOSO"/>
    <s v="161 - MANHOSO"/>
    <d v="2023-04-06T00:00:00"/>
    <s v="ABR"/>
    <s v="2023"/>
    <x v="0"/>
    <m/>
    <s v="FERNANDO DA SILVA BARBOSA - SALARIO - REF. A MAR/2023"/>
  </r>
  <r>
    <n v="160"/>
    <s v="NOVATO REVENDA E TRANSPORTE DE GLP LTDA"/>
    <s v="FERNANDO LUCIO SILVA"/>
    <s v="PORTARIA"/>
    <x v="2"/>
    <s v="3003 Sicoob"/>
    <s v="1151070"/>
    <s v="96402237434"/>
    <n v="1136.96"/>
    <s v="NOVATO REVENDA E TRANSPORTE DE GLP LTDAFERNANDO LUCIO SILVAPORTARIA"/>
    <s v="160 - NOVATO"/>
    <s v="160 - NOVATO"/>
    <d v="2023-04-06T00:00:00"/>
    <s v="ABR"/>
    <s v="2023"/>
    <x v="0"/>
    <m/>
    <s v="FERNANDO LUCIO SILVA - SALARIO - REF. A MAR/2023"/>
  </r>
  <r>
    <n v="111"/>
    <s v="PAGE DE ARARUAMA DEPOSITO DE GAS LTDA"/>
    <s v="FILIPE FERREIRA SILVA"/>
    <s v="PORTARIA MENDES"/>
    <x v="0"/>
    <s v="1697 Agência BACAXA-SAQUAREMA-RJ"/>
    <s v="000710159989"/>
    <s v="14887842724"/>
    <n v="926.52"/>
    <s v="PAGE DE ARARUAMA DEPOSITO DE GAS LTDAFILIPE FERREIRA SILVAPORTARIA MENDES"/>
    <s v="111 - PAGE DE ARARUAMA"/>
    <s v="111 - PAGE DE ARARUAMA"/>
    <d v="2023-04-06T00:00:00"/>
    <s v="ABR"/>
    <s v="2023"/>
    <x v="0"/>
    <m/>
    <s v="FILIPE FERREIRA SILVA - SALARIO - REF. A MAR/2023"/>
  </r>
  <r>
    <n v="2"/>
    <s v="PAGE DEPOSITO DE GAS LTDA - ME"/>
    <s v="FLAVIO REGO DE OLIVEIRA"/>
    <s v="ADMINISTRAÇÃO"/>
    <x v="0"/>
    <s v="3350 Agência Rio-av Cesario De Melo 3350"/>
    <s v="000713344232"/>
    <s v="05883978738"/>
    <n v="1623.77"/>
    <s v="PAGE DEPOSITO DE GAS LTDA - MEFLAVIO REGO DE OLIVEIRAADMINISTRAÇÃO"/>
    <s v="ADM"/>
    <s v="2 - PAGE DEPOSITO"/>
    <d v="2023-04-04T00:00:00"/>
    <s v="ABR"/>
    <s v="2023"/>
    <x v="0"/>
    <m/>
    <s v="FLAVIO REGO DE OLIVEIRA - SALARIO - REF. A MAR/2023"/>
  </r>
  <r>
    <n v="170"/>
    <s v="FF GAS DISTRIBUIDORA LTDA"/>
    <s v="FLÁVIO SILVINO SANTOS ALVES"/>
    <s v="PORTARIA"/>
    <x v="0"/>
    <s v="1072 Agência Barcelos Domingos-cap-rj 1072"/>
    <s v="010187818"/>
    <s v="13939383708"/>
    <n v="908.8"/>
    <s v="FF GAS DISTRIBUIDORA LTDAFLÁVIO SILVINO SANTOS ALVESPORTARIA"/>
    <s v="170 - FF DISTRIBUIDORA"/>
    <s v="170 - FF DISTRIBUIDORA"/>
    <d v="2023-04-05T00:00:00"/>
    <s v="ABR"/>
    <s v="2023"/>
    <x v="0"/>
    <m/>
    <s v="FLÁVIO SILVINO SANTOS ALVES - SALARIO - REF. A MAR/2023"/>
  </r>
  <r>
    <n v="178"/>
    <s v="M.I.X. GAS LTDA"/>
    <s v="FRANKLIN MARK BARBOSA DA SILVA "/>
    <s v="AJUDANTE"/>
    <x v="2"/>
    <s v="3003 Sicoob"/>
    <s v="168776-0"/>
    <s v="07858113704"/>
    <n v="1395.55"/>
    <s v="M.I.X. GAS LTDAFRANKLIN MARK BARBOSA DA SILVA AJUDANTE"/>
    <s v="ADM"/>
    <s v="178 - MIX"/>
    <d v="2023-04-04T00:00:00"/>
    <s v="ABR"/>
    <s v="2023"/>
    <x v="0"/>
    <m/>
    <s v="FRANKLIN MARK BARBOSA DA SILVA  - SALARIO - REF. A MAR/2023"/>
  </r>
  <r>
    <n v="162"/>
    <s v="TRES IRMAOS COMERCIO E TRANSPORTE DE GAS EIRELI"/>
    <s v="GABRIEL DE NICACIO DE SOUZA"/>
    <s v="PORTARIA"/>
    <x v="2"/>
    <s v="3003 Sicoob"/>
    <s v="1280589"/>
    <s v="16165265723"/>
    <n v="873.11"/>
    <s v="TRES IRMAOS COMERCIO E TRANSPORTE DE GAS EIRELIGABRIEL DE NICACIO DE SOUZAPORTARIA"/>
    <s v="162 - TRÊS IRMÃOS"/>
    <s v="162 - TRÊS IRMÃOS"/>
    <d v="2023-04-06T00:00:00"/>
    <s v="ABR"/>
    <s v="2023"/>
    <x v="0"/>
    <m/>
    <s v="GABRIEL DE NICACIO DE SOUZA - SALARIO - REF. A MAR/2023"/>
  </r>
  <r>
    <n v="179"/>
    <s v="PEDRINHO DE SANTA MARGARIDA REVENDA DE GLP LTDA"/>
    <s v="GABRIEL FERREIRA ROLEMBERG"/>
    <s v="PORTÁRIA"/>
    <x v="1"/>
    <s v="PIX"/>
    <s v="(21)982547171"/>
    <s v="19009128725"/>
    <n v="908.8"/>
    <s v="PEDRINHO DE SANTA MARGARIDA REVENDA DE GLP LTDAGABRIEL FERREIRA ROLEMBERGPORTÁRIA"/>
    <s v="179 - PEDRINHO DE SANTA MARGARIDA"/>
    <s v="179 - PEDRINHO DE SANTA MARGARIDA"/>
    <d v="2023-04-06T00:00:00"/>
    <s v="ABR"/>
    <s v="2023"/>
    <x v="0"/>
    <m/>
    <s v="GABRIEL FERREIRA ROLEMBERG - SALARIO - REF. A MAR/2023"/>
  </r>
  <r>
    <n v="187"/>
    <s v="DEPOSITO DE GAS VAREJISTA GUARANI CAXIAS LTDA"/>
    <s v="GABRIEL ITOR DA SILVA"/>
    <s v="PORTARIA"/>
    <x v="1"/>
    <s v="PIX"/>
    <s v="gaabycorti807@gmail.com"/>
    <s v="18537372757"/>
    <n v="908.8"/>
    <s v="DEPOSITO DE GAS VAREJISTA GUARANI CAXIAS LTDAGABRIEL ITOR DA SILVAPORTARIA"/>
    <s v="187 - GUARANI CAXIAS"/>
    <s v="187 - GUARANI CAXIAS"/>
    <d v="2023-04-06T00:00:00"/>
    <s v="ABR"/>
    <s v="2023"/>
    <x v="0"/>
    <m/>
    <s v="GABRIEL ITOR DA SILVA - SALARIO - REF. A MAR/2023"/>
  </r>
  <r>
    <n v="6"/>
    <s v="BRAVOXXX COMERCIO DE GAS LTDA"/>
    <s v="GABRIEL SALINO LOPES BARBOSA"/>
    <s v="MONITORAMENTO PAGE DEPOSITO"/>
    <x v="0"/>
    <s v="1526 Agência West Shopping"/>
    <s v="010369197"/>
    <s v="18583558779"/>
    <n v="772.84"/>
    <s v="BRAVOXXX COMERCIO DE GAS LTDAGABRIEL SALINO LOPES BARBOSAMONITORAMENTO PAGE DEPOSITO"/>
    <s v="ADM"/>
    <s v="6 - BRAVOX"/>
    <d v="2023-04-04T00:00:00"/>
    <s v="ABR"/>
    <s v="2023"/>
    <x v="0"/>
    <m/>
    <s v="GABRIEL SALINO LOPES BARBOSA - SALARIO - REF. A MAR/2023"/>
  </r>
  <r>
    <n v="110"/>
    <s v="PAGE DE SAO GONCALO REVENDA DE GAS LTDA"/>
    <s v="GABRIEL SOUSA DE FREITAS "/>
    <s v="PORTARIA"/>
    <x v="1"/>
    <s v="PIX"/>
    <n v="15235401760"/>
    <s v="15235401760"/>
    <n v="908.8"/>
    <s v="PAGE DE SAO GONCALO REVENDA DE GAS LTDAGABRIEL SOUSA DE FREITAS PORTARIA"/>
    <s v="110 - PAGE DE SÃO GONÇALO"/>
    <s v="110 - PAGE DE SÃO GONÇALO"/>
    <d v="2023-04-06T00:00:00"/>
    <s v="ABR"/>
    <s v="2023"/>
    <x v="0"/>
    <m/>
    <s v="GABRIEL SOUSA DE FREITAS  - SALARIO - REF. A MAR/2023"/>
  </r>
  <r>
    <n v="101"/>
    <s v="FULLGAZ DE MARICA LTDA - ME"/>
    <s v="GEDEON PEREIRA DA SILVA"/>
    <s v="TRANSPORTE"/>
    <x v="3"/>
    <s v="150-3 CABO FRIO"/>
    <s v="77988-1"/>
    <s v="13163125778"/>
    <n v="1175.29"/>
    <s v="FULLGAZ DE MARICA LTDA - MEGEDEON PEREIRA DA SILVATransporte"/>
    <s v="TRANSPORTE"/>
    <s v="101 - FULLGAZ"/>
    <d v="2023-04-05T00:00:00"/>
    <s v="ABR"/>
    <s v="2023"/>
    <x v="0"/>
    <m/>
    <s v="GEDEON PEREIRA DA SILVA - SALARIO - REF. A MAR/2023"/>
  </r>
  <r>
    <n v="183"/>
    <s v="MM REVENDA DE GAS LTDA"/>
    <s v="GILBERLAN DA SILVA SOUZA"/>
    <s v="PORTARIA"/>
    <x v="0"/>
    <s v="2344 agência douglas"/>
    <s v="000710023635"/>
    <s v="15359345730"/>
    <n v="908.8"/>
    <s v="MM REVENDA DE GAS LTDAGILBERLAN DA SILVA SOUZAPORTARIA"/>
    <s v="183 - MM REVENDA"/>
    <s v="183 - MM REVENDA"/>
    <d v="2023-04-06T00:00:00"/>
    <s v="ABR"/>
    <s v="2023"/>
    <x v="0"/>
    <m/>
    <s v="GILBERLAN DA SILVA SOUZA - SALARIO - REF. A MAR/2023"/>
  </r>
  <r>
    <n v="129"/>
    <s v="XES - COMERCIO DE GAS LTDA"/>
    <s v="GILVANILDO MATOS DE SOUSA "/>
    <s v="PORTARIA"/>
    <x v="1"/>
    <s v="PIX"/>
    <s v="(22)997988627"/>
    <s v="90797515534"/>
    <n v="908.8"/>
    <s v="XES - COMERCIO DE GAS LTDAGILVANILDO MATOS DE SOUSA PORTARIA"/>
    <s v="7 - XES MATRIZ"/>
    <s v="7 - XES MATRIZ"/>
    <d v="2023-04-06T00:00:00"/>
    <s v="ABR"/>
    <s v="2023"/>
    <x v="0"/>
    <m/>
    <s v="GILVANILDO MATOS DE SOUSA  - SALARIO - REF. A MAR/2023"/>
  </r>
  <r>
    <n v="194"/>
    <s v="ARCO METROPOLITANO COMERCIO GAS E AGUA LTDA"/>
    <s v="GUILHERME MEDEIROS DA SILVA"/>
    <s v="PORTARIA"/>
    <x v="1"/>
    <s v="PIX"/>
    <s v="(21)967163267"/>
    <s v="18697218705"/>
    <n v="313.14"/>
    <s v="ARCO METROPOLITANO COMERCIO GAS E AGUA LTDAGUILHERME MEDEIROS DA SILVAPORTARIA"/>
    <s v="194 - ARCO METROPOLITANO"/>
    <s v="194 - ARCO METROPOLITANO"/>
    <d v="2023-04-06T00:00:00"/>
    <s v="ABR"/>
    <s v="2023"/>
    <x v="0"/>
    <m/>
    <s v="GUILHERME MEDEIROS DA SILVA - SALARIO - REF. A MAR/2023"/>
  </r>
  <r>
    <n v="125"/>
    <s v="MARINE REVENDA E TRANSPORTE DE GLP LTDA - EPP"/>
    <s v="GUTHEMBERG LUIZ DOS SANTOS"/>
    <s v="PORTARIA"/>
    <x v="0"/>
    <s v="4439 Banco Santander - Agência 4439 - Marica "/>
    <s v="710281184"/>
    <s v="05956052732"/>
    <n v="908.8"/>
    <s v="MARINE REVENDA E TRANSPORTE DE GLP LTDA - EPPGUTHEMBERG LUIZ DOS SANTOSPORTARIA"/>
    <s v="125 - MARINE"/>
    <s v="125 - MARINE"/>
    <d v="2023-04-06T00:00:00"/>
    <s v="ABR"/>
    <s v="2023"/>
    <x v="0"/>
    <m/>
    <s v="GUTHEMBERG LUIZ DOS SANTOS - SALARIO - REF. A MAR/2023"/>
  </r>
  <r>
    <n v="154"/>
    <s v="BRUTOS GAS LTDA"/>
    <s v="HAROLDO DE VASCONCELOS BARBOSA JUNIOR"/>
    <s v="PORTARIA"/>
    <x v="2"/>
    <s v="3003 Sicoob"/>
    <s v="1036602"/>
    <s v="80719422787"/>
    <n v="908.8"/>
    <s v="BRUTOS GAS LTDAHAROLDO DE VASCONCELOS BARBOSA JUNIORPORTARIA"/>
    <s v="154 - BRUTOS"/>
    <s v="154 - BRUTOS"/>
    <d v="2023-04-05T00:00:00"/>
    <s v="ABR"/>
    <s v="2023"/>
    <x v="0"/>
    <m/>
    <s v="HAROLDO DE VASCONCELOS BARBOSA JUNIOR - SALARIO - REF. A MAR/2023"/>
  </r>
  <r>
    <n v="108"/>
    <s v="FOLHAS REVENDEDORA DE GAS LTDA - ME"/>
    <s v="IGOR FERREIRA DE LIMA"/>
    <s v="PORTARIA"/>
    <x v="0"/>
    <s v="2979 Santander Way"/>
    <s v="01018110-5"/>
    <s v="15271660745"/>
    <n v="830.8"/>
    <s v="FOLHAS REVENDEDORA DE GAS LTDA - MEIGOR FERREIRA DE LIMAPORTARIA"/>
    <s v="108 - FOLHAS"/>
    <s v="108 - FOLHAS"/>
    <d v="2023-04-05T00:00:00"/>
    <s v="ABR"/>
    <s v="2023"/>
    <x v="0"/>
    <m/>
    <s v="IGOR FERREIRA DE LIMA - SALARIO - REF. A MAR/2023"/>
  </r>
  <r>
    <n v="168"/>
    <s v="TUPI DEPOSITO VAREJISTA DE GAZ LTDA"/>
    <s v="IGOR PEDROSA DE CARVALHO "/>
    <s v="PORTÁRIA"/>
    <x v="0"/>
    <s v="3031 Agência Araruama 3031"/>
    <s v="000713161095"/>
    <s v="17805096775"/>
    <n v="908.8"/>
    <s v="TUPI DEPOSITO VAREJISTA DE GAZ LTDAIGOR PEDROSA DE CARVALHO PORTÁRIA"/>
    <s v="168 - TUPI"/>
    <s v="168 - TUPI"/>
    <d v="2023-04-06T00:00:00"/>
    <s v="ABR"/>
    <s v="2023"/>
    <x v="0"/>
    <m/>
    <s v="IGOR PEDROSA DE CARVALHO  - SALARIO - REF. A MAR/2023"/>
  </r>
  <r>
    <n v="193"/>
    <s v="WK COMERCIO VAREJISTA DE GAS LTDA"/>
    <s v="IRAILDO XAVIER CRUZ"/>
    <s v="PORTARIA"/>
    <x v="1"/>
    <s v="PIX"/>
    <s v="(21)969233864"/>
    <s v="03737580731"/>
    <n v="1051.1500000000001"/>
    <s v="WK COMERCIO VAREJISTA DE GAS LTDAIRAILDO XAVIER CRUZPORTARIA"/>
    <s v="193 - WK"/>
    <s v="193 - WK"/>
    <d v="2023-04-06T00:00:00"/>
    <s v="ABR"/>
    <s v="2023"/>
    <x v="0"/>
    <m/>
    <s v="IRAILDO XAVIER CRUZ - SALARIO - REF. A MAR/2023"/>
  </r>
  <r>
    <n v="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4-05T00:00:00"/>
    <s v="ABR"/>
    <s v="2023"/>
    <x v="0"/>
    <m/>
    <s v="ISAC JÚLIO DE SOUZA - SALARIO - REF. A MAR/2023"/>
  </r>
  <r>
    <n v="7"/>
    <s v="XES - COMERCIO DE GAS LTDA"/>
    <s v="JAMES NASCIMENTO AGUIAR"/>
    <s v="PORTARIA"/>
    <x v="0"/>
    <s v="4439 Banco Santander - Agência 4439 - Marica "/>
    <s v="010896815"/>
    <s v="06164739314"/>
    <n v="888.96"/>
    <s v="XES - COMERCIO DE GAS LTDAJAMES NASCIMENTO AGUIARPORTARIA"/>
    <s v="7 - XES MATRIZ"/>
    <s v="7 - XES MATRIZ"/>
    <d v="2023-04-05T00:00:00"/>
    <s v="ABR"/>
    <s v="2023"/>
    <x v="0"/>
    <m/>
    <s v="JAMES NASCIMENTO AGUIAR - SALARIO - REF. A MAR/2023"/>
  </r>
  <r>
    <n v="124"/>
    <s v="CACIQUE DE ARARUAMA DEPOSITO DE GAS LTDA"/>
    <s v="JEFERSON DE MELLO DUARTE"/>
    <s v="PORTARIA COVANCA"/>
    <x v="0"/>
    <s v="1071 Fonseca"/>
    <s v="000710091520"/>
    <s v="13595160770"/>
    <n v="908.8"/>
    <s v="CACIQUE DE ARARUAMA DEPOSITO DE GAS LTDAJEFERSON DE MELLO DUARTEPORTARIA COVANCA"/>
    <s v="124 - CACIQUE DE ARARUAMA"/>
    <s v="124 - CACIQUE DE ARARUAMA"/>
    <d v="2023-04-06T00:00:00"/>
    <s v="ABR"/>
    <s v="2023"/>
    <x v="0"/>
    <m/>
    <s v="JEFERSON DE MELLO DUARTE - SALARIO - REF. A MAR/2023"/>
  </r>
  <r>
    <n v="159"/>
    <s v="PS DISTRIBUIDORA E COMERCIO DE GAS LTDA"/>
    <s v="JEFERSON FERNANDO LIMA DA SILVA"/>
    <s v="PORTARIA"/>
    <x v="2"/>
    <s v="3003 Sicoob"/>
    <s v="1069306"/>
    <s v="13786365709"/>
    <n v="1071.7"/>
    <s v="PS DISTRIBUIDORA E COMERCIO DE GAS LTDAJEFERSON FERNANDO LIMA DA SILVAPORTARIA"/>
    <s v="159 - PS DISTRIBUIDORA"/>
    <s v="159 - PS DISTRIBUIDORA"/>
    <d v="2023-04-06T00:00:00"/>
    <s v="ABR"/>
    <s v="2023"/>
    <x v="0"/>
    <m/>
    <s v="JEFERSON FERNANDO LIMA DA SILVA - SALARIO - REF. A MAR/2023"/>
  </r>
  <r>
    <n v="107"/>
    <s v="CAS DAMAZIO DISTRIBUIDORA DE GAS LTDA"/>
    <s v="JEFERSON FERREIRA GONZAGA"/>
    <s v="TRANSPORTE"/>
    <x v="8"/>
    <m/>
    <m/>
    <s v="107.072.107-71"/>
    <n v="1685.96"/>
    <s v="CAS DAMAZIO DISTRIBUIDORA DE GAS LTDAJEFERSON FERREIRA GONZAGATRANSPORTE"/>
    <s v="TRANSPORTE"/>
    <s v="107 - CAS DAMAZIO"/>
    <d v="2023-04-05T00:00:00"/>
    <s v="ABR"/>
    <s v="2023"/>
    <x v="0"/>
    <m/>
    <s v="JEFERSON FERREIRA GONZAGA - SALARIO - REF. A MAR/2023"/>
  </r>
  <r>
    <n v="184"/>
    <s v="BIBI GAS COMERCIO VAREJISTA DE GAS LIQUEFEITO DE P"/>
    <s v="JHONATA DA COSTA NERES"/>
    <s v="PORTARIA"/>
    <x v="0"/>
    <s v="3397 Santander - Itaboraí"/>
    <s v="000713377147"/>
    <s v="16808813701"/>
    <n v="908.8"/>
    <s v="BIBI GAS COMERCIO VAREJISTA DE GAS LIQUEFEITO DE PJHONATA DA COSTA NERESPORTARIA"/>
    <s v="184 - BIBI"/>
    <s v="184 - BIBI"/>
    <d v="2023-04-06T00:00:00"/>
    <s v="ABR"/>
    <s v="2023"/>
    <x v="0"/>
    <m/>
    <s v="JHONATA DA COSTA NERES - SALARIO - REF. A MAR/2023"/>
  </r>
  <r>
    <n v="120"/>
    <s v="GIGLIO REVENDEDORA AUTORIZADA DE GAS LTDA - ME"/>
    <s v="JOAO CARLOS BARATA DE ALMEIDA"/>
    <s v="PORTARIA"/>
    <x v="0"/>
    <s v="3262 Realengo"/>
    <s v="0710288649"/>
    <s v="15012909755"/>
    <n v="908.8"/>
    <s v="GIGLIO REVENDEDORA AUTORIZADA DE GAS LTDA - MEJOAO CARLOS BARATA DE ALMEIDAPORTARIA"/>
    <s v="120 - GIGLIO"/>
    <s v="120 - GIGLIO"/>
    <d v="2023-04-06T00:00:00"/>
    <s v="ABR"/>
    <s v="2023"/>
    <x v="0"/>
    <m/>
    <s v="JOAO CARLOS BARATA DE ALMEIDA - SALARIO - REF. A MAR/2023"/>
  </r>
  <r>
    <n v="1"/>
    <s v="ACLANYCA COMERCIO DE GAS LTDA - EPP"/>
    <s v="JOAO DE JESUS GONCALVES SANCHES"/>
    <s v="TRANSPORTE "/>
    <x v="0"/>
    <s v="1526 Agência West Shopping"/>
    <s v="010411380"/>
    <s v="05289113762"/>
    <n v="2120.09"/>
    <s v="ACLANYCA COMERCIO DE GAS LTDA - EPPJOAO DE JESUS GONCALVES SANCHESTRANSPORTE "/>
    <s v="1 - ACLANYCA MATRIZ"/>
    <s v="1 - ACLANYCA MATRIZ"/>
    <d v="2023-04-05T00:00:00"/>
    <s v="ABR"/>
    <s v="2023"/>
    <x v="0"/>
    <m/>
    <s v="JOAO DE JESUS GONCALVES SANCHES - SALARIO - REF. A MAR/2023"/>
  </r>
  <r>
    <n v="137"/>
    <s v="YAGO DOS S VIANA COMERCIO DE GAS"/>
    <s v="JOAO PEDRO DE OLIVEIRA DOS SANTOS"/>
    <s v="PORTARIA"/>
    <x v="0"/>
    <s v="2266 Agencia joão yago"/>
    <s v="010076329"/>
    <s v="15705875746"/>
    <n v="908.8"/>
    <s v="YAGO DOS S VIANA COMERCIO DE GASJOAO PEDRO DE OLIVEIRA DOS SANTOSPORTARIA"/>
    <s v="137 - YAGO"/>
    <s v="137 - YAGO"/>
    <d v="2023-04-06T00:00:00"/>
    <s v="ABR"/>
    <s v="2023"/>
    <x v="0"/>
    <m/>
    <s v="JOAO PEDRO DE OLIVEIRA DOS SANTOS - SALARIO - REF. A MAR/2023"/>
  </r>
  <r>
    <n v="170"/>
    <s v="FF GAS DISTRIBUIDORA LTDA"/>
    <s v="JOAO PEDRO MENEZES DAMASIO"/>
    <s v="ESTOQUE"/>
    <x v="0"/>
    <s v="2966 Agência João Pedro "/>
    <s v="010833310"/>
    <s v="19499775790"/>
    <n v="683.09"/>
    <s v="FF GAS DISTRIBUIDORA LTDAJOAO PEDRO MENEZES DAMASIOESTOQUE"/>
    <s v="170 - FF DISTRIBUIDORA"/>
    <s v="170 - FF DISTRIBUIDORA"/>
    <d v="2023-04-05T00:00:00"/>
    <s v="ABR"/>
    <s v="2023"/>
    <x v="0"/>
    <m/>
    <s v="JOAO PEDRO MENEZES DAMASIO - SALARIO - REF. A MAR/2023"/>
  </r>
  <r>
    <n v="3"/>
    <s v="CACIQUE DE SANTA MARGARIDA DEP. DE GAS LTDA - ME"/>
    <s v="JOÃO VICTOR DOS SANTOS BARCELOS"/>
    <s v="PORTARIA"/>
    <x v="0"/>
    <s v="3350 Agência Rio-av Cesario De Melo 3350"/>
    <s v="713339458"/>
    <s v="16962156766"/>
    <n v="852.38"/>
    <s v="CACIQUE DE SANTA MARGARIDA DEP. DE GAS LTDA - MEJOÃO VICTOR DOS SANTOS BARCELOSPORTARIA"/>
    <s v="3 - CACIQUE DE SANTA MARGARIDA"/>
    <s v="3 - CACIQUE DE SANTA MARGARIDA"/>
    <d v="2023-04-05T00:00:00"/>
    <s v="ABR"/>
    <s v="2023"/>
    <x v="0"/>
    <m/>
    <s v="JOÃO VICTOR DOS SANTOS BARCELOS - SALARIO - REF. A MAR/2023"/>
  </r>
  <r>
    <n v="3"/>
    <s v="CACIQUE DE SANTA MARGARIDA DEP. DE GAS LTDA - ME"/>
    <s v="JOAO VITOR MONTEIRO DOS SANTOS"/>
    <s v="PORTARIA"/>
    <x v="0"/>
    <s v="1670 Agencia 001-1670 PARK SHOP CPO GDE"/>
    <s v="01016125-4"/>
    <s v="18263733731"/>
    <n v="920.86"/>
    <s v="CACIQUE DE SANTA MARGARIDA DEP. DE GAS LTDA - MEJOAO VITOR MONTEIRO DOS SANTOSPORTARIA"/>
    <s v="3 - CACIQUE DE SANTA MARGARIDA"/>
    <s v="3 - CACIQUE DE SANTA MARGARIDA"/>
    <d v="2023-04-05T00:00:00"/>
    <s v="ABR"/>
    <s v="2023"/>
    <x v="0"/>
    <m/>
    <s v="JOAO VITOR MONTEIRO DOS SANTOS - SALARIO - REF. A MAR/2023"/>
  </r>
  <r>
    <n v="194"/>
    <s v="ARCO METROPOLITANO COMERCIO GAS E AGUA LTDA"/>
    <s v="JONATHAN FELIZARDO SOARES DA SILVA"/>
    <s v="PORTARIA"/>
    <x v="1"/>
    <s v="PIX"/>
    <s v="(21)990173031"/>
    <s v="15004410747"/>
    <n v="313.14"/>
    <s v="ARCO METROPOLITANO COMERCIO GAS E AGUA LTDAJONATHAN FELIZARDO SOARES DA SILVAPORTARIA"/>
    <s v="194 - ARCO METROPOLITANO"/>
    <s v="194 - ARCO METROPOLITANO"/>
    <d v="2023-04-06T00:00:00"/>
    <s v="ABR"/>
    <s v="2023"/>
    <x v="0"/>
    <m/>
    <s v="JONATHAN FELIZARDO SOARES DA SILVA - SALARIO - REF. A MAR/2023"/>
  </r>
  <r>
    <n v="169"/>
    <s v="KEROGAS COMERCIO DE GLP LTDA"/>
    <s v="JONES DOS SANTOS LINHARES DA SILVA"/>
    <s v="PORTARIA"/>
    <x v="0"/>
    <s v="2973 agência jones "/>
    <s v="010186656"/>
    <s v="15783026760"/>
    <n v="1166.68"/>
    <s v="KEROGAS COMERCIO DE GLP LTDAJONES DOS SANTOS LINHARES DA SILVAPORTARIA"/>
    <s v="169 - KERO GÁS"/>
    <s v="169 - KERO GÁS"/>
    <d v="2023-04-06T00:00:00"/>
    <s v="ABR"/>
    <s v="2023"/>
    <x v="0"/>
    <m/>
    <s v="JONES DOS SANTOS LINHARES DA SILVA - SALARIO - REF. A MAR/2023"/>
  </r>
  <r>
    <n v="159"/>
    <s v="PS DISTRIBUIDORA E COMERCIO DE GAS LTDA"/>
    <s v="JORGE ANTONIO RODRIGUES"/>
    <s v="TRANSPORTE"/>
    <x v="1"/>
    <s v="PIX"/>
    <n v="92234143772"/>
    <s v="92234143772"/>
    <n v="1563.26"/>
    <s v="PS DISTRIBUIDORA E COMERCIO DE GAS LTDAJORGE ANTONIO RODRIGUESTRANSPORTE"/>
    <s v="TRANSPORTE"/>
    <s v="159 - PS DISTRIBUIDORA"/>
    <d v="2023-04-05T00:00:00"/>
    <s v="ABR"/>
    <s v="2023"/>
    <x v="0"/>
    <m/>
    <s v="JORGE ANTONIO RODRIGUES - SALARIO - REF. A MAR/2023"/>
  </r>
  <r>
    <n v="155"/>
    <s v="DUTRA GAS REVENDEDORA DE GLP LTDA"/>
    <s v="JORGE LUIS DOS SANTOS ARAUJO"/>
    <s v="VIGIA"/>
    <x v="2"/>
    <s v="3003 Sicoob"/>
    <s v="171128-8"/>
    <s v="04126936742"/>
    <n v="1736.63"/>
    <s v="DUTRA GAS REVENDEDORA DE GLP LTDAJORGE LUIS DOS SANTOS ARAUJOVIGIA"/>
    <s v="155 - DUTRA"/>
    <s v="155 - DUTRA"/>
    <d v="2023-04-05T00:00:00"/>
    <s v="ABR"/>
    <s v="2023"/>
    <x v="0"/>
    <m/>
    <s v="JORGE LUIS DOS SANTOS ARAUJO - SALARIO - REF. A MAR/2023"/>
  </r>
  <r>
    <n v="155"/>
    <s v="DUTRA GAS REVENDEDORA DE GLP LTDA"/>
    <s v="JORGE LUIZ PIRES GUEDES"/>
    <s v="TRANSPORTE"/>
    <x v="1"/>
    <s v="PIX"/>
    <s v=" jlguedes1973@gmail.com"/>
    <s v="02331102759"/>
    <n v="1689.08"/>
    <s v="DUTRA GAS REVENDEDORA DE GLP LTDAJORGE LUIZ PIRES GUEDESTRANSPORTE"/>
    <s v="155 - DUTRA"/>
    <s v="155 - DUTRA"/>
    <d v="2023-04-05T00:00:00"/>
    <s v="ABR"/>
    <s v="2023"/>
    <x v="0"/>
    <m/>
    <s v="JORGE LUIZ PIRES GUEDES - SALARIO - REF. A MAR/2023"/>
  </r>
  <r>
    <n v="121"/>
    <s v="ACLANYCA COMERCIO DE GAS LTDA"/>
    <s v="JOSENILDO DOS SANTOS BOMFIM "/>
    <s v="PORTARIA ROCHA MONTEIRO"/>
    <x v="2"/>
    <s v="3003 Sicoob"/>
    <s v="1264559"/>
    <s v="15937118758"/>
    <n v="1578.44"/>
    <s v="ACLANYCA COMERCIO DE GAS LTDAJOSENILDO DOS SANTOS BOMFIM PORTARIA ROCHA MONTEIRO"/>
    <s v="121 - ACLANYCA FILIAL"/>
    <s v="121 - ACLANYCA FILIAL"/>
    <d v="2023-04-05T00:00:00"/>
    <s v="ABR"/>
    <s v="2023"/>
    <x v="0"/>
    <m/>
    <s v="JOSENILDO DOS SANTOS BOMFIM  - SALARIO - REF. A MAR/2023"/>
  </r>
  <r>
    <n v="121"/>
    <s v="ACLANYCA COMERCIO DE GAS LTDA"/>
    <s v="JOSEVALDO ALMEIDA BOMFIM JUNIOR"/>
    <s v="ACLANYCA FILIAL"/>
    <x v="0"/>
    <s v="3031 Agência Araruama 3031"/>
    <s v="010955030"/>
    <s v="15937149718"/>
    <n v="908.8"/>
    <s v="ACLANYCA COMERCIO DE GAS LTDAJOSEVALDO ALMEIDA BOMFIM JUNIORACLANYCA FILIAL"/>
    <s v="121 - ACLANYCA FILIAL"/>
    <s v="121 - ACLANYCA FILIAL"/>
    <d v="2023-04-06T00:00:00"/>
    <s v="ABR"/>
    <s v="2023"/>
    <x v="0"/>
    <m/>
    <s v="JOSEVALDO ALMEIDA BOMFIM JUNIOR - SALARIO - REF. A MAR/2023"/>
  </r>
  <r>
    <n v="101"/>
    <s v="FULLGAZ DE MARICA LTDA - ME"/>
    <s v="JOSIAS DOS SANTOS JUNIOR"/>
    <s v="TRANSPORTE PLATAFORMA"/>
    <x v="1"/>
    <s v="PIX"/>
    <s v="(22)981559204"/>
    <s v="06319468700"/>
    <n v="908.8"/>
    <s v="FULLGAZ DE MARICA LTDA - MEJOSIAS DOS SANTOS JUNIORTRANSPORTE PLATAFORMA"/>
    <s v="TRANSPORTE"/>
    <s v="101 - FULLGAZ"/>
    <d v="2023-04-05T00:00:00"/>
    <s v="ABR"/>
    <s v="2023"/>
    <x v="0"/>
    <m/>
    <s v="JOSIAS DOS SANTOS JUNIOR - SALARIO - REF. A MAR/2023"/>
  </r>
  <r>
    <n v="101"/>
    <s v="FULLGAZ DE MARICA LTDA - ME"/>
    <s v="JUAN DE SOUZA RIBEIRO MAGALHAES"/>
    <s v="PORTARIA"/>
    <x v="3"/>
    <s v="150-3 CABO FRIO"/>
    <s v="78979-8"/>
    <s v="18242574731"/>
    <n v="908.8"/>
    <s v="FULLGAZ DE MARICA LTDA - MEJUAN DE SOUZA RIBEIRO MAGALHAESPortaria"/>
    <s v="101 - FULLGAZ"/>
    <s v="101 - FULLGAZ"/>
    <d v="2023-04-05T00:00:00"/>
    <s v="ABR"/>
    <s v="2023"/>
    <x v="0"/>
    <m/>
    <s v="JUAN DE SOUZA RIBEIRO MAGALHAES - SALARIO - REF. A MAR/2023"/>
  </r>
  <r>
    <n v="163"/>
    <s v="MARIA P A DIAS COMERCIO VAREJISTA DE GAS LTDA"/>
    <s v="KAUAN SILVA DOS SANTOS"/>
    <s v="PORTARIA"/>
    <x v="0"/>
    <s v="1657 AG GRAMACHO"/>
    <s v="01056059-7"/>
    <s v="18336391703"/>
    <n v="908.8"/>
    <s v="MARIA P A DIAS COMERCIO VAREJISTA DE GAS LTDAKAUAN SILVA DOS SANTOSPORTARIA"/>
    <s v="163 - MARIA P A"/>
    <s v="163 - MARIA P A"/>
    <d v="2023-04-06T00:00:00"/>
    <s v="ABR"/>
    <s v="2023"/>
    <x v="0"/>
    <m/>
    <s v="KAUAN SILVA DOS SANTOS - SALARIO - REF. A MAR/2023"/>
  </r>
  <r>
    <n v="12"/>
    <s v="SYLVIO PINHEIRO DISTRIBUIDORA DE GAS LTDA - ME"/>
    <s v="KENNEDY KALKE MENDES NOGUEIRA"/>
    <s v="MONITORAMENTO"/>
    <x v="0"/>
    <s v="1526 Agência West Shopping"/>
    <s v="000710174046"/>
    <s v="17153051759"/>
    <n v="320.06"/>
    <s v="SYLVIO PINHEIRO DISTRIBUIDORA DE GAS LTDA - MEKENNEDY KALKE MENDES NOGUEIRAMONITORAMENTO"/>
    <s v="ADM"/>
    <s v="12 - SYLVIO PINHEIRO"/>
    <d v="2023-04-04T00:00:00"/>
    <s v="ABR"/>
    <s v="2023"/>
    <x v="0"/>
    <m/>
    <s v="KENNEDY KALKE MENDES NOGUEIRA - SALARIO - REF. A MAR/2023"/>
  </r>
  <r>
    <n v="1"/>
    <s v="ACLANYCA COMERCIO DE GAS LTDA - EPP"/>
    <s v="LEANDRO DA CONCEIÇAO LIRA"/>
    <s v="TRANSPORTE"/>
    <x v="4"/>
    <s v="2791 BRADESCO USINA"/>
    <s v="428884"/>
    <s v="10962521710"/>
    <n v="1835.42"/>
    <s v="ACLANYCA COMERCIO DE GAS LTDA - EPPLEANDRO DA CONCEIÇAO LIRATRANSPORTE"/>
    <s v="TRANSPORTE"/>
    <s v="1 - ACLANYCA MATRIZ"/>
    <d v="2023-04-05T00:00:00"/>
    <s v="ABR"/>
    <s v="2023"/>
    <x v="0"/>
    <m/>
    <s v="LEANDRO DA CONCEIÇAO LIRA - SALARIO - REF. A MAR/2023"/>
  </r>
  <r>
    <n v="2"/>
    <s v="PAGE DEPOSITO DE GAS LTDA - ME"/>
    <s v="LEANDRO DA SILVA BATISTA CORDEIRO"/>
    <s v="ADMINISTRAÇÃO"/>
    <x v="0"/>
    <s v="3894 Estr Três Rios-Rio"/>
    <s v="01081597-5"/>
    <s v="14817066750"/>
    <n v="1405.71"/>
    <s v="PAGE DEPOSITO DE GAS LTDA - MELEANDRO DA SILVA BATISTA CORDEIROADMINISTRAÇÃO"/>
    <s v="ADM"/>
    <s v="2 - PAGE DEPOSITO"/>
    <d v="2023-04-04T00:00:00"/>
    <s v="ABR"/>
    <s v="2023"/>
    <x v="0"/>
    <m/>
    <s v="LEANDRO DA SILVA BATISTA CORDEIRO - SALARIO - REF. A MAR/2023"/>
  </r>
  <r>
    <n v="184"/>
    <s v="BIBI GAS COMERCIO VAREJISTA DE GAS LIQUEFEITO DE P"/>
    <s v="LEANDRO DE OLIVEIRA MACHADO SANTOS"/>
    <s v="PORTARIA"/>
    <x v="0"/>
    <s v="3397 Santander - Itaboraí"/>
    <s v="020031105"/>
    <s v="18863689709"/>
    <n v="1457.12"/>
    <s v="BIBI GAS COMERCIO VAREJISTA DE GAS LIQUEFEITO DE PLEANDRO DE OLIVEIRA MACHADO SANTOSPORTARIA"/>
    <s v="184 - BIBI"/>
    <s v="184 - BIBI"/>
    <d v="2023-04-06T00:00:00"/>
    <s v="ABR"/>
    <s v="2023"/>
    <x v="0"/>
    <m/>
    <s v="LEANDRO DE OLIVEIRA MACHADO SANTOS - SALARIO - REF. A MAR/2023"/>
  </r>
  <r>
    <n v="159"/>
    <s v="PS DISTRIBUIDORA E COMERCIO DE GAS LTDA"/>
    <s v="LEANDRO NICOLAU"/>
    <s v="TRANSPORTE"/>
    <x v="0"/>
    <s v="0802 ag nova iguaçu"/>
    <s v="010140053"/>
    <s v="08696312767"/>
    <n v="1831.58"/>
    <s v="PS DISTRIBUIDORA E COMERCIO DE GAS LTDALEANDRO NICOLAUTRANSPORTE"/>
    <s v="TRANSPORTE"/>
    <s v="159 - PS DISTRIBUIDORA"/>
    <d v="2023-04-06T00:00:00"/>
    <s v="ABR"/>
    <s v="2023"/>
    <x v="0"/>
    <m/>
    <s v="LEANDRO NICOLAU - SALARIO - REF. A MAR/2023"/>
  </r>
  <r>
    <n v="193"/>
    <s v="WK COMERCIO VAREJISTA DE GAS LTDA"/>
    <s v="LEONARDO CLAUDIO ALVES GOMES"/>
    <s v="PORTARIA"/>
    <x v="1"/>
    <s v="PIX"/>
    <s v="(21)983881767"/>
    <s v="19679235742"/>
    <n v="812.8"/>
    <s v="WK COMERCIO VAREJISTA DE GAS LTDALEONARDO CLAUDIO ALVES GOMESPORTARIA"/>
    <s v="193 - WK"/>
    <s v="193 - WK"/>
    <d v="2023-04-06T00:00:00"/>
    <s v="ABR"/>
    <s v="2023"/>
    <x v="0"/>
    <m/>
    <s v="LEONARDO CLAUDIO ALVES GOMES - SALARIO - REF. A MAR/2023"/>
  </r>
  <r>
    <n v="119"/>
    <s v="JOIA COMERCIO DE GAS LP LTDA - EPP"/>
    <s v="LEONARDO PEREIRA LIMA"/>
    <s v="PORTARIA"/>
    <x v="0"/>
    <s v="3140 Agência leonardo aricuri"/>
    <s v="020009542"/>
    <s v="09481941701"/>
    <n v="908.8"/>
    <s v="JOIA COMERCIO DE GAS LP LTDA - EPPLEONARDO PEREIRA LIMAPORTARIA"/>
    <s v="119 - JOIA"/>
    <s v="119 - JOIA"/>
    <d v="2023-04-06T00:00:00"/>
    <s v="ABR"/>
    <s v="2023"/>
    <x v="0"/>
    <m/>
    <s v="LEONARDO PEREIRA LIMA - SALARIO - REF. A MAR/2023"/>
  </r>
  <r>
    <n v="136"/>
    <s v="CERAMICA REVENDEDORA DE GLP LTDA"/>
    <s v="LEONARDO RIBEIRO GONCALVES"/>
    <s v="PORTARIA"/>
    <x v="4"/>
    <s v="0876 BRADESCO - CERAMICA"/>
    <s v="27975-7"/>
    <s v="15129607724"/>
    <n v="908.8"/>
    <s v="CERAMICA REVENDEDORA DE GLP LTDALEONARDO RIBEIRO GONCALVESPORTARIA"/>
    <s v="136 - CERÂMICA"/>
    <s v="136 - CERÂMICA"/>
    <d v="2023-04-05T00:00:00"/>
    <s v="ABR"/>
    <s v="2023"/>
    <x v="0"/>
    <m/>
    <s v="LEONARDO RIBEIRO GONCALVES - SALARIO - REF. A MAR/2023"/>
  </r>
  <r>
    <n v="107"/>
    <s v="CAS DAMAZIO DISTRIBUIDORA DE GAS LTDA"/>
    <s v="LEONARDO SANTOS SILVA"/>
    <s v="PORTARIA"/>
    <x v="0"/>
    <s v="3203 AGÊNCIA SANTANDER MESQUITA"/>
    <s v="010812408"/>
    <s v="14474331737"/>
    <n v="808.8"/>
    <s v="CAS DAMAZIO DISTRIBUIDORA DE GAS LTDALEONARDO SANTOS SILVAPORTARIA"/>
    <s v="107 - CAS DAMAZIO"/>
    <s v="107 - CAS DAMAZIO"/>
    <d v="2023-04-05T00:00:00"/>
    <s v="ABR"/>
    <s v="2023"/>
    <x v="0"/>
    <m/>
    <s v="LEONARDO SANTOS SILVA - SALARIO - REF. A MAR/2023"/>
  </r>
  <r>
    <n v="1"/>
    <s v="ACLANYCA COMERCIO DE GAS LTDA - EPP"/>
    <s v="LEONARDO SILVA DOS SANTOS"/>
    <s v=" VIGIA"/>
    <x v="4"/>
    <s v="1417 Agência Merc.s.sebastiao"/>
    <s v="99406"/>
    <s v="10788432796"/>
    <n v="1119.8599999999999"/>
    <s v="ACLANYCA COMERCIO DE GAS LTDA - EPPLEONARDO SILVA DOS SANTOS VIGIA"/>
    <s v="1 - ACLANYCA MATRIZ"/>
    <s v="1 - ACLANYCA MATRIZ"/>
    <d v="2023-04-05T00:00:00"/>
    <s v="ABR"/>
    <s v="2023"/>
    <x v="0"/>
    <m/>
    <s v="LEONARDO SILVA DOS SANTOS - SALARIO - REF. A MAR/2023"/>
  </r>
  <r>
    <n v="108"/>
    <s v="FOLHAS REVENDEDORA DE GAS LTDA - ME"/>
    <s v="LIBERMAN ALAN DA SILVA BADIAS"/>
    <s v="PORTARIA"/>
    <x v="2"/>
    <s v="3003 Sicoob"/>
    <s v="168791-3"/>
    <s v="12458474730"/>
    <n v="908.8"/>
    <s v="FOLHAS REVENDEDORA DE GAS LTDA - MELIBERMAN ALAN DA SILVA BADIASPORTARIA"/>
    <s v="108 - FOLHAS"/>
    <s v="108 - FOLHAS"/>
    <d v="2023-04-05T00:00:00"/>
    <s v="ABR"/>
    <s v="2023"/>
    <x v="0"/>
    <m/>
    <s v="LIBERMAN ALAN DA SILVA BADIAS - SALARIO - REF. A MAR/2023"/>
  </r>
  <r>
    <n v="143"/>
    <s v="SUPER ATACADO COMERCIO DE GAS LTDA"/>
    <s v="LUCAS DE SOUZA NASCIMENTO"/>
    <s v="PORTARIA"/>
    <x v="0"/>
    <s v="2979 Santander Way"/>
    <s v="020346644"/>
    <s v="05848966702"/>
    <n v="934.32"/>
    <s v="SUPER ATACADO COMERCIO DE GAS LTDALUCAS DE SOUZA NASCIMENTOPORTARIA"/>
    <s v="143 - SUPER ATACADO"/>
    <s v="143 - SUPER ATACADO"/>
    <d v="2023-04-06T00:00:00"/>
    <s v="ABR"/>
    <s v="2023"/>
    <x v="0"/>
    <m/>
    <s v="LUCAS DE SOUZA NASCIMENTO - SALARIO - REF. A MAR/2023"/>
  </r>
  <r>
    <n v="150"/>
    <s v="PAGE DE JACONE 96 COMERCIO DE GAS LTDA"/>
    <s v="LUCAS QUINTINO CARDOSO"/>
    <s v="PORTARIA"/>
    <x v="0"/>
    <s v="1697 Agência BACAXA-SAQUAREMA-RJ"/>
    <s v="010294863"/>
    <s v="19024658730"/>
    <n v="908.8"/>
    <s v="PAGE DE JACONE 96 COMERCIO DE GAS LTDALUCAS QUINTINO CARDOSOPORTARIA"/>
    <s v="150 - PAGE DE JACONE"/>
    <s v="150 - PAGE DE JACONE"/>
    <d v="2023-04-06T00:00:00"/>
    <s v="ABR"/>
    <s v="2023"/>
    <x v="0"/>
    <m/>
    <s v="LUCAS QUINTINO CARDOSO - SALARIO - REF. A MAR/2023"/>
  </r>
  <r>
    <n v="107"/>
    <s v="CAS DAMAZIO DISTRIBUIDORA DE GAS LTDA"/>
    <s v="LUIS CLAUDIO DO NASCIMENTO DIMAS"/>
    <s v="ADMINISTRAÇÃO"/>
    <x v="2"/>
    <s v="3003 Sicoob"/>
    <s v="101509-5"/>
    <s v="00953502767"/>
    <n v="1641"/>
    <s v="CAS DAMAZIO DISTRIBUIDORA DE GAS LTDALUIS CLAUDIO DO NASCIMENTO DIMASADMINISTRAÇÃO"/>
    <s v="ADM"/>
    <s v="107 - CAS DAMAZIO"/>
    <d v="2023-04-04T00:00:00"/>
    <s v="ABR"/>
    <s v="2023"/>
    <x v="0"/>
    <m/>
    <s v="LUIS CLAUDIO DO NASCIMENTO DIMAS - SALARIO - REF. A MAR/2023"/>
  </r>
  <r>
    <n v="136"/>
    <s v="CERAMICA REVENDEDORA DE GLP LTDA"/>
    <s v="LUIZ GUSTAVO SOUSA DA SILVA"/>
    <s v="PORTARIA"/>
    <x v="1"/>
    <s v="PIX"/>
    <s v="(21)97893-2980"/>
    <s v="15458337700"/>
    <n v="908.8"/>
    <s v="CERAMICA REVENDEDORA DE GLP LTDALUIZ GUSTAVO SOUSA DA SILVAPORTARIA"/>
    <s v="136 - CERÂMICA"/>
    <s v="136 - CERÂMICA"/>
    <d v="2023-04-05T00:00:00"/>
    <s v="ABR"/>
    <s v="2023"/>
    <x v="0"/>
    <m/>
    <s v="LUIZ GUSTAVO SOUSA DA SILVA - SALARIO - REF. A MAR/2023"/>
  </r>
  <r>
    <n v="7"/>
    <s v="XES - COMERCIO DE GAS LTDA"/>
    <s v="LUIZ MIGUEL VARGAS PEREIRA"/>
    <s v="PLATAFORMA"/>
    <x v="0"/>
    <s v="4439 Banco Santander - Agência 4439 - Marica "/>
    <s v="010932931"/>
    <s v="20665414781"/>
    <n v="513.41999999999996"/>
    <s v="XES - COMERCIO DE GAS LTDALUIZ MIGUEL VARGAS PEREIRAPLATAFORMA"/>
    <s v="TRANSPORTE"/>
    <s v="7 - XES MATRIZ"/>
    <d v="2023-04-05T00:00:00"/>
    <s v="ABR"/>
    <s v="2023"/>
    <x v="0"/>
    <m/>
    <s v="LUIZ MIGUEL VARGAS PEREIRA - SALARIO - REF. A MAR/2023"/>
  </r>
  <r>
    <n v="165"/>
    <s v="DEPOSITO DE GAS INDIO DE SAQUAREMA LTDA"/>
    <s v="MACIEL RIBEIRO DE SOUZA"/>
    <s v="PORTARIA"/>
    <x v="0"/>
    <s v="3031 Agência Araruama 3031"/>
    <s v="000713159939"/>
    <s v="15868173708"/>
    <n v="908.8"/>
    <s v="DEPOSITO DE GAS INDIO DE SAQUAREMA LTDAMACIEL RIBEIRO DE SOUZAPORTARIA"/>
    <s v="165 - INDIO DE SAQUAREMA"/>
    <s v="165 - INDIO DE SAQUAREMA"/>
    <d v="2023-04-06T00:00:00"/>
    <s v="ABR"/>
    <s v="2023"/>
    <x v="0"/>
    <m/>
    <s v="MACIEL RIBEIRO DE SOUZA - SALARIO - REF. A MAR/2023"/>
  </r>
  <r>
    <n v="101"/>
    <s v="FULLGAZ DE MARICA LTDA - ME"/>
    <s v="MAGNALDO ERICO DE ARAUJO SOUSA "/>
    <s v="PORTARIA"/>
    <x v="3"/>
    <s v="150-3 CABO FRIO"/>
    <s v="77257-7"/>
    <s v="16163981758"/>
    <n v="908.8"/>
    <s v="FULLGAZ DE MARICA LTDA - MEMAGNALDO ERICO DE ARAUJO SOUSA Portaria"/>
    <s v="101 - FULLGAZ"/>
    <s v="101 - FULLGAZ"/>
    <d v="2023-04-05T00:00:00"/>
    <s v="ABR"/>
    <s v="2023"/>
    <x v="0"/>
    <m/>
    <s v="MAGNALDO ERICO DE ARAUJO SOUSA  - SALARIO - REF. A MAR/2023"/>
  </r>
  <r>
    <n v="3"/>
    <s v="CACIQUE DE SANTA MARGARIDA DEP. DE GAS LTDA - ME"/>
    <s v="MARCELO AFONSO XAVIER"/>
    <s v="TRANSPORTES"/>
    <x v="0"/>
    <s v="3350 Agência Rio-av Cesario De Melo 3350"/>
    <s v="020154944"/>
    <s v="10887438709"/>
    <n v="1487.45"/>
    <s v="CACIQUE DE SANTA MARGARIDA DEP. DE GAS LTDA - MEMARCELO AFONSO XAVIERTRANSPORTES"/>
    <s v="TRANSPORTE"/>
    <s v="3 - CACIQUE DE SANTA MARGARIDA"/>
    <d v="2023-04-05T00:00:00"/>
    <s v="ABR"/>
    <s v="2023"/>
    <x v="0"/>
    <m/>
    <s v="MARCELO AFONSO XAVIER - SALARIO - REF. A MAR/2023"/>
  </r>
  <r>
    <n v="1"/>
    <s v="ACLANYCA COMERCIO DE GAS LTDA - EPP"/>
    <s v="MARCELO SILVA DOS SANTOS"/>
    <s v="MANUTENÇÃO"/>
    <x v="0"/>
    <s v="1526 Agência West Shopping"/>
    <s v="01016948-5"/>
    <s v="01813031754"/>
    <n v="1684.82"/>
    <s v="ACLANYCA COMERCIO DE GAS LTDA - EPPMARCELO SILVA DOS SANTOSMANUTENÇÃO"/>
    <s v="ADM"/>
    <s v="1 - ACLANYCA MATRIZ"/>
    <d v="2023-04-04T00:00:00"/>
    <s v="ABR"/>
    <s v="2023"/>
    <x v="0"/>
    <m/>
    <s v="MARCELO SILVA DOS SANTOS - SALARIO - REF. A MAR/2023"/>
  </r>
  <r>
    <n v="3"/>
    <s v="CACIQUE DE SANTA MARGARIDA DEP. DE GAS LTDA - ME"/>
    <s v="MARCIO SANT´ANA ANGELO"/>
    <s v="ADMINISTRATIVO"/>
    <x v="9"/>
    <s v="0576 ITAU - CENTRO"/>
    <s v="073266"/>
    <s v="07859286777"/>
    <n v="1484.27"/>
    <s v="CACIQUE DE SANTA MARGARIDA DEP. DE GAS LTDA - MEMARCIO SANT´ANA ANGELOADMINISTRATIVO"/>
    <s v="ADM"/>
    <s v="3 - CACIQUE DE SANTA MARGARIDA"/>
    <d v="2023-04-04T00:00:00"/>
    <s v="ABR"/>
    <s v="2023"/>
    <x v="0"/>
    <m/>
    <s v="MARCIO SANT´ANA ANGELO - SALARIO - REF. A MAR/2023"/>
  </r>
  <r>
    <n v="109"/>
    <s v="PAGE DA ALDEIA DE MARICA COMERCIO VAREJISTA DE GAS"/>
    <s v="MARCO AURELIO ARAUJO ESPOSITO"/>
    <s v="PORTARIA "/>
    <x v="1"/>
    <s v="PIX"/>
    <s v="133758624"/>
    <s v="13866836716"/>
    <n v="1148.1500000000001"/>
    <s v="PAGE DA ALDEIA DE MARICA COMERCIO VAREJISTA DE GASMARCO AURELIO ARAUJO ESPOSITOPORTARIA "/>
    <s v="109 - PAGE DA ALDEIA"/>
    <s v="109 - PAGE DA ALDEIA"/>
    <d v="2023-04-06T00:00:00"/>
    <s v="ABR"/>
    <s v="2023"/>
    <x v="0"/>
    <m/>
    <s v="MARCO AURELIO ARAUJO ESPOSITO - SALARIO - REF. A MAR/2023"/>
  </r>
  <r>
    <n v="155"/>
    <s v="DUTRA GAS REVENDEDORA DE GLP LTDA"/>
    <s v="MARCUS AURELIO FONSECA GREGORIO"/>
    <s v="TRANSPORTE"/>
    <x v="2"/>
    <s v="3003 Sicoob"/>
    <s v="1444913"/>
    <s v="15455558773"/>
    <n v="1252.8"/>
    <s v="DUTRA GAS REVENDEDORA DE GLP LTDAMARCUS AURELIO FONSECA GREGORIOTRANSPORTE"/>
    <s v="TRANSPORTE"/>
    <s v="155 - DUTRA"/>
    <d v="2023-04-05T00:00:00"/>
    <s v="ABR"/>
    <s v="2023"/>
    <x v="0"/>
    <m/>
    <s v="MARCUS AURELIO FONSECA GREGORIO - SALARIO - REF. A MAR/2023"/>
  </r>
  <r>
    <n v="150"/>
    <s v="PAGE DE JACONE 96 COMERCIO DE GAS LTDA"/>
    <s v="MARLON ASSIS BRAGANÇA "/>
    <s v="TRANSPORTE"/>
    <x v="0"/>
    <s v="1697 Agência BACAXA-SAQUAREMA-RJ"/>
    <s v="000710189711"/>
    <s v="11575014785"/>
    <n v="1675.28"/>
    <s v="PAGE DE JACONE 96 COMERCIO DE GAS LTDAMARLON ASSIS BRAGANÇA TRANSPORTE"/>
    <s v="TRANSPORTE"/>
    <s v="150 - PAGE DE JACONE"/>
    <d v="2023-04-06T00:00:00"/>
    <s v="ABR"/>
    <s v="2023"/>
    <x v="0"/>
    <m/>
    <s v="MARLON ASSIS BRAGANÇA  - SALARIO - REF. A MAR/2023"/>
  </r>
  <r>
    <n v="159"/>
    <s v="PS DISTRIBUIDORA E COMERCIO DE GAS LTDA"/>
    <s v="MARLON ROGÉRIO LIMA DA SILVA"/>
    <s v="TRANSPORTE"/>
    <x v="2"/>
    <s v="3003 Sicoob"/>
    <s v="171115-6"/>
    <s v="20450158748"/>
    <n v="1252.8"/>
    <s v="PS DISTRIBUIDORA E COMERCIO DE GAS LTDAMARLON ROGÉRIO LIMA DA SILVATRANSPORTE"/>
    <s v="TRANSPORTE"/>
    <s v="159 - PS DISTRIBUIDORA"/>
    <d v="2023-04-06T00:00:00"/>
    <s v="ABR"/>
    <s v="2023"/>
    <x v="0"/>
    <m/>
    <s v="MARLON ROGÉRIO LIMA DA SILVA - SALARIO - REF. A MAR/2023"/>
  </r>
  <r>
    <n v="9"/>
    <s v="RICARDO LOPES DE CASTRO DISTRIBUIDORA DE GAS LTDA"/>
    <s v="MATHEUS GABRIEL FRAGOSO BASTOS PEREIRA"/>
    <s v="TRANSPORTE"/>
    <x v="0"/>
    <s v="2976 AGENCIA RIO BONITO"/>
    <s v="010041411"/>
    <s v="20678262713"/>
    <n v="1174.68"/>
    <s v="RICARDO LOPES DE CASTRO DISTRIBUIDORA DE GAS LTDAMATHEUS GABRIEL FRAGOSO BASTOS PEREIRATRANSPORTE"/>
    <s v="TRANSPORTE"/>
    <s v="9 - RICARDO LOPES"/>
    <d v="2023-04-05T00:00:00"/>
    <s v="ABR"/>
    <s v="2023"/>
    <x v="0"/>
    <m/>
    <s v="MATHEUS GABRIEL FRAGOSO BASTOS PEREIRA - SALARIO - REF. A MAR/2023"/>
  </r>
  <r>
    <n v="7"/>
    <s v="XES - COMERCIO DE GAS LTDA"/>
    <s v="MATHEUS GOMES ALEXANDRE"/>
    <s v="XES - VIGIA"/>
    <x v="0"/>
    <s v="3399 Niteroi"/>
    <s v="020122102"/>
    <s v="16141648789"/>
    <n v="1449.45"/>
    <s v="XES - COMERCIO DE GAS LTDAMATHEUS GOMES ALEXANDREXES - VIGIA"/>
    <s v="7 - XES MATRIZ"/>
    <s v="7 - XES MATRIZ"/>
    <d v="2023-04-05T00:00:00"/>
    <s v="ABR"/>
    <s v="2023"/>
    <x v="0"/>
    <m/>
    <s v="MATHEUS GOMES ALEXANDRE - SALARIO - REF. A MAR/2023"/>
  </r>
  <r>
    <n v="119"/>
    <s v="JOIA COMERCIO DE GAS LP LTDA - EPP"/>
    <s v="MATHEUS GOMES DO NASCIMENTO"/>
    <s v="PORTARIA"/>
    <x v="0"/>
    <s v="2967 agência matheus joia"/>
    <s v="010695658"/>
    <s v="17442581714"/>
    <n v="626.04"/>
    <s v="JOIA COMERCIO DE GAS LP LTDA - EPPMATHEUS GOMES DO NASCIMENTOPORTARIA"/>
    <s v="119 - JOIA"/>
    <s v="119 - JOIA"/>
    <d v="2023-04-06T00:00:00"/>
    <s v="ABR"/>
    <s v="2023"/>
    <x v="0"/>
    <m/>
    <s v="MATHEUS GOMES DO NASCIMENTO - SALARIO - REF. A MAR/2023"/>
  </r>
  <r>
    <n v="7"/>
    <s v="XES - COMERCIO DE GAS LTDA"/>
    <s v="MATHEUS GUIZARRA BAPTISTA"/>
    <s v="TRANSPORTE"/>
    <x v="0"/>
    <s v="4439 Banco Santander - Agência 4439 - Marica "/>
    <s v="000010789867"/>
    <s v="19578689705"/>
    <n v="67.849999999999994"/>
    <s v="XES - COMERCIO DE GAS LTDAMATHEUS GUIZARRA BAPTISTATRANSPORTE"/>
    <s v="TRANSPORTE"/>
    <s v="7 - XES MATRIZ"/>
    <d v="2023-04-05T00:00:00"/>
    <s v="ABR"/>
    <s v="2023"/>
    <x v="0"/>
    <m/>
    <s v="MATHEUS GUIZARRA BAPTISTA - SALARIO - REF. A MAR/2023"/>
  </r>
  <r>
    <n v="162"/>
    <s v="TRES IRMAOS COMERCIO E TRANSPORTE DE GAS EIRELI"/>
    <s v="MATHEUS HERDY CAMILLO"/>
    <s v="PORTARIA"/>
    <x v="2"/>
    <s v="3003 Sicoob"/>
    <s v="1441671"/>
    <s v="17418153716"/>
    <n v="908.8"/>
    <s v="TRES IRMAOS COMERCIO E TRANSPORTE DE GAS EIRELIMATHEUS HERDY CAMILLOPORTARIA"/>
    <s v="162 - TRÊS IRMÃOS"/>
    <s v="162 - TRÊS IRMÃOS"/>
    <d v="2023-04-06T00:00:00"/>
    <s v="ABR"/>
    <s v="2023"/>
    <x v="0"/>
    <m/>
    <s v="MATHEUS HERDY CAMILLO - SALARIO - REF. A MAR/2023"/>
  </r>
  <r>
    <n v="179"/>
    <s v="PEDRINHO DE SANTA MARGARIDA REVENDA DE GLP LTDA"/>
    <s v="MATHEUS JEFERSON DA COSTA DE SOUZA"/>
    <s v="PORTÁRIA"/>
    <x v="0"/>
    <s v="2979 Santander Way"/>
    <s v="010513315"/>
    <s v="20192069780"/>
    <n v="908.8"/>
    <s v="PEDRINHO DE SANTA MARGARIDA REVENDA DE GLP LTDAMATHEUS JEFERSON DA COSTA DE SOUZAPORTÁRIA"/>
    <s v="179 - PEDRINHO DE SANTA MARGARIDA"/>
    <s v="179 - PEDRINHO DE SANTA MARGARIDA"/>
    <d v="2023-04-06T00:00:00"/>
    <s v="ABR"/>
    <s v="2023"/>
    <x v="0"/>
    <m/>
    <s v="MATHEUS JEFERSON DA COSTA DE SOUZA - SALARIO - REF. A MAR/2023"/>
  </r>
  <r>
    <n v="109"/>
    <s v="PAGE DA ALDEIA DE MARICA COMERCIO VAREJISTA DE GAS"/>
    <s v="MATHEUS MELLO PAIS "/>
    <s v="PORTARIA "/>
    <x v="0"/>
    <s v="4439 Banco Santander - Agência 4439 - Marica "/>
    <s v="010865147"/>
    <s v="17389079703"/>
    <n v="908.8"/>
    <s v="PAGE DA ALDEIA DE MARICA COMERCIO VAREJISTA DE GASMATHEUS MELLO PAIS PORTARIA "/>
    <s v="109 - PAGE DA ALDEIA"/>
    <s v="109 - PAGE DA ALDEIA"/>
    <d v="2023-04-05T00:00:00"/>
    <s v="ABR"/>
    <s v="2023"/>
    <x v="0"/>
    <m/>
    <s v="MATHEUS MELLO PAIS  - SALARIO - REF. A MAR/2023"/>
  </r>
  <r>
    <n v="143"/>
    <s v="SUPER ATACADO COMERCIO DE GAS LTDA"/>
    <s v="MAURICIO DE ANDRADE"/>
    <s v="PORTARIA"/>
    <x v="1"/>
    <s v="PIX"/>
    <s v="(21)965837724"/>
    <s v="16573902769"/>
    <n v="828.8"/>
    <s v="SUPER ATACADO COMERCIO DE GAS LTDAMAURICIO DE ANDRADEPORTARIA"/>
    <s v="143 - SUPER ATACADO"/>
    <s v="143 - SUPER ATACADO"/>
    <d v="2023-04-06T00:00:00"/>
    <s v="ABR"/>
    <s v="2023"/>
    <x v="0"/>
    <m/>
    <s v="MAURICIO DE ANDRADE - SALARIO - REF. A MAR/2023"/>
  </r>
  <r>
    <n v="178"/>
    <s v="M.I.X. GAS LTDA"/>
    <s v="MAYCON ALVES DA CONCEIÇÃO"/>
    <s v="PORTARIA"/>
    <x v="2"/>
    <s v="3003 Sicoob"/>
    <s v="171113-0"/>
    <s v="17142897708"/>
    <n v="908.8"/>
    <s v="M.I.X. GAS LTDAMAYCON ALVES DA CONCEIÇÃOPORTARIA"/>
    <s v="178 - MIX"/>
    <s v="178 - MIX"/>
    <d v="2023-04-05T00:00:00"/>
    <s v="ABR"/>
    <s v="2023"/>
    <x v="0"/>
    <m/>
    <s v="MAYCON ALVES DA CONCEIÇÃO - SALARIO - REF. A MAR/2023"/>
  </r>
  <r>
    <n v="6"/>
    <s v="BRAVOXXX COMERCIO DE GAS LTDA"/>
    <s v="MAYCON GOMES DE CARVALHO"/>
    <s v="PORTARIA"/>
    <x v="0"/>
    <s v="1670 Agencia 001-1670 PARK SHOP CPO GDE"/>
    <s v="000710107552"/>
    <s v="15110548757"/>
    <n v="908.8"/>
    <s v="BRAVOXXX COMERCIO DE GAS LTDAMAYCON GOMES DE CARVALHOPORTARIA"/>
    <s v="6 - BRAVOX"/>
    <s v="6 - BRAVOX"/>
    <d v="2023-04-05T00:00:00"/>
    <s v="ABR"/>
    <s v="2023"/>
    <x v="0"/>
    <m/>
    <s v="MAYCON GOMES DE CARVALHO - SALARIO - REF. A MAR/2023"/>
  </r>
  <r>
    <n v="107"/>
    <s v="CAS DAMAZIO DISTRIBUIDORA DE GAS LTDA"/>
    <s v="MOISES DE SOUZA NASCIMENTO"/>
    <s v="PORTARIA"/>
    <x v="0"/>
    <s v="3203 AGÊNCIA SANTANDER MESQUITA"/>
    <s v="010722077"/>
    <s v="05848965730"/>
    <n v="807.28"/>
    <s v="CAS DAMAZIO DISTRIBUIDORA DE GAS LTDAMOISES DE SOUZA NASCIMENTOPORTARIA"/>
    <s v="107 - CAS DAMAZIO"/>
    <s v="107 - CAS DAMAZIO"/>
    <d v="2023-04-05T00:00:00"/>
    <s v="ABR"/>
    <s v="2023"/>
    <x v="0"/>
    <m/>
    <s v="MOISES DE SOUZA NASCIMENTO - SALARIO - REF. A MAR/2023"/>
  </r>
  <r>
    <n v="3"/>
    <s v="CACIQUE DE SANTA MARGARIDA DEP. DE GAS LTDA - ME"/>
    <s v="MURILO CONCEICAO DUTRA"/>
    <s v="ADMINISTRATIVO"/>
    <x v="0"/>
    <s v="4384 Agência Rio-estr.do Mendanha 4384"/>
    <s v="010861559"/>
    <s v="19342678726"/>
    <n v="548.53"/>
    <s v="CACIQUE DE SANTA MARGARIDA DEP. DE GAS LTDA - MEMURILO CONCEICAO DUTRAADMINISTRATIVO"/>
    <s v="3 - CACIQUE DE SANTA MARGARIDA"/>
    <s v="3 - CACIQUE DE SANTA MARGARIDA"/>
    <d v="2023-04-05T00:00:00"/>
    <s v="ABR"/>
    <s v="2023"/>
    <x v="0"/>
    <m/>
    <s v="MURILO CONCEICAO DUTRA - SALARIO - REF. A MAR/2023"/>
  </r>
  <r>
    <n v="3"/>
    <s v="CACIQUE DE SANTA MARGARIDA DEP. DE GAS LTDA - ME"/>
    <s v="MURILO CONCEIÇÃO DUTRA"/>
    <s v="TRANSPORTE"/>
    <x v="8"/>
    <m/>
    <m/>
    <s v="193.426.787-26"/>
    <n v="548.53"/>
    <s v="CACIQUE DE SANTA MARGARIDA DEP. DE GAS LTDA - MEMURILO CONCEIÇÃO DUTRATRANSPORTE"/>
    <s v="TRANSPORTE"/>
    <s v="3 - CACIQUE DE SANTA MARGARIDA"/>
    <d v="2023-04-05T00:00:00"/>
    <s v="ABR"/>
    <s v="2023"/>
    <x v="0"/>
    <m/>
    <s v="MURILO CONCEIÇÃO DUTRA - SALARIO - REF. A MAR/2023"/>
  </r>
  <r>
    <n v="7"/>
    <s v="XES - COMERCIO DE GAS LTDA"/>
    <s v="NAYRAN GABRIEL SOUSA DE ARAÚJO"/>
    <s v="PLATAFORMA"/>
    <x v="0"/>
    <s v="4439 Banco Santander - Agência 4439 - Marica "/>
    <s v="01095149-5"/>
    <s v="18544329748"/>
    <n v="537.79999999999995"/>
    <s v="XES - COMERCIO DE GAS LTDANAYRAN GABRIEL SOUSA DE ARAÚJOPLATAFORMA"/>
    <s v="TRANSPORTE"/>
    <s v="7 - XES MATRIZ"/>
    <d v="2023-04-05T00:00:00"/>
    <s v="ABR"/>
    <s v="2023"/>
    <x v="0"/>
    <m/>
    <s v="NAYRAN GABRIEL SOUSA DE ARAÚJO - SALARIO - REF. A MAR/2023"/>
  </r>
  <r>
    <n v="150"/>
    <s v="PAGE DE JACONE 96 COMERCIO DE GAS LTDA"/>
    <s v="NILVAM DE ALMEIDA"/>
    <s v="TRANSPORTE"/>
    <x v="0"/>
    <s v="1697 Agência BACAXA-SAQUAREMA-RJ"/>
    <s v="0710039984"/>
    <s v="07869795771"/>
    <n v="1427.68"/>
    <s v="PAGE DE JACONE 96 COMERCIO DE GAS LTDANILVAM DE ALMEIDATRANSPORTE"/>
    <s v="TRANSPORTE"/>
    <s v="150 - PAGE DE JACONE"/>
    <d v="2023-04-06T00:00:00"/>
    <s v="ABR"/>
    <s v="2023"/>
    <x v="0"/>
    <m/>
    <s v="NILVAM DE ALMEIDA - SALARIO - REF. A MAR/2023"/>
  </r>
  <r>
    <n v="1"/>
    <s v="ACLANYCA COMERCIO DE GAS LTDA - EPP"/>
    <s v="PATRICK BARBOSA DE SOUZA LUCINDO"/>
    <s v="PLATAFORMA"/>
    <x v="0"/>
    <s v="2980  SANTANDER - SANTA CRUZ"/>
    <s v="02024154-5"/>
    <s v="16191426780"/>
    <n v="1172.48"/>
    <s v="ACLANYCA COMERCIO DE GAS LTDA - EPPPATRICK BARBOSA DE SOUZA LUCINDOPLATAFORMA"/>
    <s v="TRANSPORTE"/>
    <s v="1 - ACLANYCA MATRIZ"/>
    <d v="2023-04-05T00:00:00"/>
    <s v="ABR"/>
    <s v="2023"/>
    <x v="0"/>
    <m/>
    <s v="PATRICK BARBOSA DE SOUZA LUCINDO - SALARIO - REF. A MAR/2023"/>
  </r>
  <r>
    <n v="155"/>
    <s v="DUTRA GAS REVENDEDORA DE GLP LTDA"/>
    <s v="PATRICK RODRIGUES DE SOUZA"/>
    <s v="PLATAFORMA"/>
    <x v="1"/>
    <s v="PIX"/>
    <s v="(21)977470437"/>
    <s v="06357311774"/>
    <n v="782.83"/>
    <s v="DUTRA GAS REVENDEDORA DE GLP LTDAPATRICK RODRIGUES DE SOUZAPLATAFORMA"/>
    <s v="TRANSPORTE"/>
    <s v="155 - DUTRA"/>
    <d v="2023-04-05T00:00:00"/>
    <s v="ABR"/>
    <s v="2023"/>
    <x v="0"/>
    <m/>
    <s v="PATRICK RODRIGUES DE SOUZA - SALARIO - REF. A MAR/2023"/>
  </r>
  <r>
    <n v="150"/>
    <s v="PAGE DE JACONE 96 COMERCIO DE GAS LTDA"/>
    <s v="PAULO FELIPE DA SILVA"/>
    <s v="PORTARIA"/>
    <x v="0"/>
    <s v="1697 Agência BACAXA-SAQUAREMA-RJ"/>
    <s v="01018595-4"/>
    <s v="12835225781"/>
    <n v="1093.8800000000001"/>
    <s v="PAGE DE JACONE 96 COMERCIO DE GAS LTDAPAULO FELIPE DA SILVAPORTARIA"/>
    <s v="150 - PAGE DE JACONE"/>
    <s v="150 - PAGE DE JACONE"/>
    <d v="2023-04-06T00:00:00"/>
    <s v="ABR"/>
    <s v="2023"/>
    <x v="0"/>
    <m/>
    <s v="PAULO FELIPE DA SILVA - SALARIO - REF. A MAR/2023"/>
  </r>
  <r>
    <n v="139"/>
    <s v="PAGE DE SAQUAREMA REVENDA DE GAS LTDA"/>
    <s v="PAULO HENRIQUE DA SILVA BARBOSA"/>
    <s v="PORT. LAGOS"/>
    <x v="2"/>
    <s v="3003 Sicoob"/>
    <s v="1340360"/>
    <s v="14586536764"/>
    <n v="908.8"/>
    <s v="PAGE DE SAQUAREMA REVENDA DE GAS LTDAPAULO HENRIQUE DA SILVA BARBOSAPORT. LAGOS"/>
    <s v="139 - PAGE DE SAQUAREMA"/>
    <s v="139 - PAGE DE SAQUAREMA"/>
    <d v="2023-04-05T00:00:00"/>
    <s v="ABR"/>
    <s v="2023"/>
    <x v="0"/>
    <m/>
    <s v="PAULO HENRIQUE DA SILVA BARBOSA - SALARIO - REF. A MAR/2023"/>
  </r>
  <r>
    <n v="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4-04T00:00:00"/>
    <s v="ABR"/>
    <s v="2023"/>
    <x v="0"/>
    <m/>
    <s v="PAULO ROBERTO NASCIMENTO DIMAS - SALARIO - REF. A MAR/2023"/>
  </r>
  <r>
    <n v="2"/>
    <s v="PAGE DEPOSITO DE GAS LTDA - ME"/>
    <s v="PEDRO CESAR ROLIM BRAZ"/>
    <s v="ADMINISTRAÇÃO"/>
    <x v="0"/>
    <s v="1526 Agência West Shopping"/>
    <s v="000710145624"/>
    <s v="10503912760"/>
    <n v="1896.99"/>
    <s v="PAGE DEPOSITO DE GAS LTDA - MEPEDRO CESAR ROLIM BRAZADMINISTRAÇÃO"/>
    <s v="ADM"/>
    <s v="2 - PAGE DEPOSITO"/>
    <d v="2023-04-04T00:00:00"/>
    <s v="ABR"/>
    <s v="2023"/>
    <x v="0"/>
    <m/>
    <s v="PEDRO CESAR ROLIM BRAZ - SALARIO - REF. A MAR/2023"/>
  </r>
  <r>
    <n v="185"/>
    <s v="DISTRIBUIDORA DE GLP DA BISA LTDA"/>
    <s v="RAFAEL BROWN DA SILVA"/>
    <s v="PORTARIA"/>
    <x v="1"/>
    <s v="PIX"/>
    <s v="18190643797"/>
    <s v="18190643797"/>
    <n v="628.38"/>
    <s v="DISTRIBUIDORA DE GLP DA BISA LTDARAFAEL BROWN DA SILVAPORTARIA"/>
    <s v="185 - BISA"/>
    <s v="185 - BISA"/>
    <d v="2023-04-06T00:00:00"/>
    <s v="ABR"/>
    <s v="2023"/>
    <x v="0"/>
    <m/>
    <s v="RAFAEL BROWN DA SILVA - SALARIO - REF. A MAR/2023"/>
  </r>
  <r>
    <n v="9"/>
    <s v="RICARDO LOPES DE CASTRO DISTRIBUIDORA DE GAS LTDA"/>
    <s v="RAFAEL CANDIDO DA SILVA"/>
    <s v="PORTARIA"/>
    <x v="2"/>
    <s v="3003 Sicoob"/>
    <s v="99903-2"/>
    <s v="16227112704"/>
    <n v="908.8"/>
    <s v="RICARDO LOPES DE CASTRO DISTRIBUIDORA DE GAS LTDARAFAEL CANDIDO DA SILVAPORTARIA"/>
    <s v="9 - RICARDO LOPES"/>
    <s v="9 - RICARDO LOPES"/>
    <d v="2023-04-06T00:00:00"/>
    <s v="ABR"/>
    <s v="2023"/>
    <x v="0"/>
    <m/>
    <s v="RAFAEL CANDIDO DA SILVA - SALARIO - REF. A MAR/2023"/>
  </r>
  <r>
    <n v="121"/>
    <s v="ACLANYCA COMERCIO DE GAS LTDA"/>
    <s v="RAFAEL CESAR SILVA LEMOS"/>
    <s v="PORTARIA ROCHA MONTEIRO"/>
    <x v="0"/>
    <s v="4618 SANTANDER ACLANYCA FILIAL"/>
    <s v="02011028-5"/>
    <s v="15422646770"/>
    <n v="835.02"/>
    <s v="ACLANYCA COMERCIO DE GAS LTDARAFAEL CESAR SILVA LEMOSPORTARIA ROCHA MONTEIRO"/>
    <s v="121 - ACLANYCA FILIAL"/>
    <s v="121 - ACLANYCA FILIAL"/>
    <d v="2023-04-06T00:00:00"/>
    <s v="ABR"/>
    <s v="2023"/>
    <x v="0"/>
    <m/>
    <s v="RAFAEL CESAR SILVA LEMOS - SALARIO - REF. A MAR/2023"/>
  </r>
  <r>
    <n v="9"/>
    <s v="RICARDO LOPES DE CASTRO DISTRIBUIDORA DE GAS LTDA"/>
    <s v="RAPHAEL LIMA DE SOUZA"/>
    <s v="PORTARIA"/>
    <x v="0"/>
    <s v="3724 agencia raphael lima"/>
    <s v="020046167"/>
    <s v="12953401784"/>
    <n v="1028.44"/>
    <s v="RICARDO LOPES DE CASTRO DISTRIBUIDORA DE GAS LTDARAPHAEL LIMA DE SOUZAPORTARIA"/>
    <s v="9 - RICARDO LOPES"/>
    <s v="9 - RICARDO LOPES"/>
    <d v="2023-04-05T00:00:00"/>
    <s v="ABR"/>
    <s v="2023"/>
    <x v="0"/>
    <m/>
    <s v="RAPHAEL LIMA DE SOUZA - SALARIO - REF. A MAR/2023"/>
  </r>
  <r>
    <n v="125"/>
    <s v="MARINE REVENDA E TRANSPORTE DE GLP LTDA - EPP"/>
    <s v="RENAN CARVALHO DOS SANTOS"/>
    <s v="PORTARIA"/>
    <x v="0"/>
    <s v="3391 Banco Santander - Agência 3391 - São Gonçalo"/>
    <s v="01068184-4"/>
    <s v="16763898738"/>
    <n v="828.8"/>
    <s v="MARINE REVENDA E TRANSPORTE DE GLP LTDA - EPPRENAN CARVALHO DOS SANTOSPORTARIA"/>
    <s v="125 - MARINE"/>
    <s v="125 - MARINE"/>
    <d v="2023-04-06T00:00:00"/>
    <s v="ABR"/>
    <s v="2023"/>
    <x v="0"/>
    <m/>
    <s v="RENAN CARVALHO DOS SANTOS - SALARIO - REF. A MAR/2023"/>
  </r>
  <r>
    <n v="192"/>
    <s v="CALIFORNIA COMERCIO E TRANSPORTE DE GAS LTDA"/>
    <s v="RENAN CHAVES SENA "/>
    <s v="PORTARIA"/>
    <x v="1"/>
    <s v="PIX"/>
    <s v="(21)990934606"/>
    <s v="14825474730"/>
    <n v="740.68"/>
    <s v="CALIFORNIA COMERCIO E TRANSPORTE DE GAS LTDARENAN CHAVES SENA PORTARIA"/>
    <s v="192 - CALIFORNIA"/>
    <s v="192 - CALIFORNIA"/>
    <d v="2023-04-06T00:00:00"/>
    <s v="ABR"/>
    <s v="2023"/>
    <x v="0"/>
    <m/>
    <s v="RENAN CHAVES SENA  - SALARIO - REF. A MAR/2023"/>
  </r>
  <r>
    <n v="155"/>
    <s v="DUTRA GAS REVENDEDORA DE GLP LTDA"/>
    <s v="RENAN DA SILVA SANTOS"/>
    <s v="PORTARIA"/>
    <x v="2"/>
    <s v="3003 Sicoob"/>
    <s v="168789-1"/>
    <s v="20105202703"/>
    <n v="924.01"/>
    <s v="DUTRA GAS REVENDEDORA DE GLP LTDARENAN DA SILVA SANTOSPORTARIA"/>
    <s v="155 - DUTRA"/>
    <s v="155 - DUTRA"/>
    <d v="2023-04-05T00:00:00"/>
    <s v="ABR"/>
    <s v="2023"/>
    <x v="0"/>
    <m/>
    <s v="RENAN DA SILVA SANTOS - SALARIO - REF. A MAR/2023"/>
  </r>
  <r>
    <n v="119"/>
    <s v="JOIA COMERCIO DE GAS LP LTDA - EPP"/>
    <s v="RENATO SALLES HENRIQUE"/>
    <s v="PORTARIA"/>
    <x v="0"/>
    <s v="4461 Agêcia Renato Joia"/>
    <s v="010177894"/>
    <s v="06195213764"/>
    <n v="908.8"/>
    <s v="JOIA COMERCIO DE GAS LP LTDA - EPPRENATO SALLES HENRIQUEPORTARIA"/>
    <s v="119 - JOIA"/>
    <s v="119 - JOIA"/>
    <d v="2023-04-06T00:00:00"/>
    <s v="ABR"/>
    <s v="2023"/>
    <x v="0"/>
    <m/>
    <s v="RENATO SALLES HENRIQUE - SALARIO - REF. A MAR/2023"/>
  </r>
  <r>
    <n v="153"/>
    <s v="CACIQUE DE MARICA COMERCIO VAR DE GAS GLP LTDA"/>
    <s v="RICARDO ANTUNES DOS SANTOS"/>
    <s v="PORTARIA"/>
    <x v="0"/>
    <s v="4439 Banco Santander - Agência 4439 - Marica "/>
    <s v="000710163916"/>
    <s v="07961706739"/>
    <n v="968.86"/>
    <s v="CACIQUE DE MARICA COMERCIO VAR DE GAS GLP LTDARICARDO ANTUNES DOS SANTOSPORTARIA"/>
    <s v="153 - CACIQUE DE MARICÁ"/>
    <s v="153 - CACIQUE DE MARICÁ"/>
    <d v="2023-04-06T00:00:00"/>
    <s v="ABR"/>
    <s v="2023"/>
    <x v="0"/>
    <m/>
    <s v="RICARDO ANTUNES DOS SANTOS - SALARIO - REF. A MAR/2023"/>
  </r>
  <r>
    <n v="1"/>
    <s v="ACLANYCA COMERCIO DE GAS LTDA - EPP"/>
    <s v="ROBERTO BRANDES DA CONCEIÇÃO"/>
    <s v=" VIGIA"/>
    <x v="4"/>
    <s v="1417 Agência Merc.s.sebastiao"/>
    <s v="99438-3"/>
    <s v="91685869734"/>
    <n v="1257.46"/>
    <s v="ACLANYCA COMERCIO DE GAS LTDA - EPPROBERTO BRANDES DA CONCEIÇÃO VIGIA"/>
    <s v="1 - ACLANYCA MATRIZ"/>
    <s v="1 - ACLANYCA MATRIZ"/>
    <d v="2023-04-05T00:00:00"/>
    <s v="ABR"/>
    <s v="2023"/>
    <x v="0"/>
    <m/>
    <s v="ROBERTO BRANDES DA CONCEIÇÃO - SALARIO - REF. A MAR/2023"/>
  </r>
  <r>
    <n v="155"/>
    <s v="DUTRA GAS REVENDEDORA DE GLP LTDA"/>
    <s v="ROBSON GONÇALVES DOS SANTOS"/>
    <s v="TRANSPORTE"/>
    <x v="1"/>
    <s v="PIX"/>
    <s v="(21)980230310"/>
    <s v="93302835787"/>
    <n v="2267.83"/>
    <s v="DUTRA GAS REVENDEDORA DE GLP LTDAROBSON GONÇALVES DOS SANTOSTRANSPORTE"/>
    <s v="TRANSPORTE"/>
    <s v="155 - DUTRA"/>
    <d v="2023-04-05T00:00:00"/>
    <s v="ABR"/>
    <s v="2023"/>
    <x v="0"/>
    <m/>
    <s v="ROBSON GONÇALVES DOS SANTOS - SALARIO - REF. A MAR/2023"/>
  </r>
  <r>
    <n v="171"/>
    <s v="DEPOSITO DE GAS JURUNA DO MENDANHA LTDA"/>
    <s v="RODRIGO AMORIM DE SOUSA LUIZ"/>
    <s v="PORTARIA"/>
    <x v="0"/>
    <s v="2976 AGENCIA RIO BONITO"/>
    <s v="010876244"/>
    <s v="06243183700"/>
    <n v="596.84"/>
    <s v="DEPOSITO DE GAS JURUNA DO MENDANHA LTDARODRIGO AMORIM DE SOUSA LUIZPORTARIA"/>
    <s v="171 - JURUNA"/>
    <s v="171 - JURUNA"/>
    <d v="2023-04-05T00:00:00"/>
    <s v="ABR"/>
    <s v="2023"/>
    <x v="0"/>
    <m/>
    <s v="RODRIGO AMORIM DE SOUSA LUIZ - SALARIO - REF. A MAR/2023"/>
  </r>
  <r>
    <n v="169"/>
    <s v="KEROGAS COMERCIO DE GLP LTDA"/>
    <s v="ROGERIO LEONARDO SILVA"/>
    <s v="PORTARIA"/>
    <x v="0"/>
    <s v="3071 Agência Centro-cabo Frio-rj 3071 "/>
    <s v="02004565-1"/>
    <s v="07818756760"/>
    <n v="1065"/>
    <s v="KEROGAS COMERCIO DE GLP LTDAROGERIO LEONARDO SILVAPORTARIA"/>
    <s v="169 - KERO GÁS"/>
    <s v="169 - KERO GÁS"/>
    <d v="2023-04-06T00:00:00"/>
    <s v="ABR"/>
    <s v="2023"/>
    <x v="0"/>
    <m/>
    <s v="ROGERIO LEONARDO SILVA - SALARIO - REF. A MAR/2023"/>
  </r>
  <r>
    <n v="7"/>
    <s v="XES - COMERCIO DE GAS LTDA"/>
    <s v="RONILDO ARAUJO DOS SANTOS "/>
    <s v="TRANSPORTE"/>
    <x v="0"/>
    <s v="4439 Banco Santander - Agência 4439 - Marica "/>
    <s v="000010789874"/>
    <s v="02802834401"/>
    <n v="1384.12"/>
    <s v="XES - COMERCIO DE GAS LTDARONILDO ARAUJO DOS SANTOS TRANSPORTE"/>
    <s v="TRANSPORTE"/>
    <s v="7 - XES MATRIZ"/>
    <d v="2023-04-05T00:00:00"/>
    <s v="ABR"/>
    <s v="2023"/>
    <x v="0"/>
    <m/>
    <s v="RONILDO ARAUJO DOS SANTOS  - SALARIO - REF. A MAR/2023"/>
  </r>
  <r>
    <n v="7"/>
    <s v="XES - COMERCIO DE GAS LTDA"/>
    <s v="RONNI RODRIGUES AGUIAR"/>
    <s v="ADMINISTRAÇÃO"/>
    <x v="0"/>
    <s v="4439 Banco Santander - Agência 4439 - Marica "/>
    <s v="000710244129"/>
    <s v="00350747288"/>
    <n v="1147.3"/>
    <s v="XES - COMERCIO DE GAS LTDARONNI RODRIGUES AGUIARADMINISTRAÇÃO"/>
    <s v="ADM"/>
    <s v="7 - XES MATRIZ"/>
    <d v="2023-04-04T00:00:00"/>
    <s v="ABR"/>
    <s v="2023"/>
    <x v="0"/>
    <m/>
    <s v="RONNI RODRIGUES AGUIAR - SALARIO - REF. A MAR/2023"/>
  </r>
  <r>
    <n v="2"/>
    <s v="PAGE DEPOSITO DE GAS LTDA - ME"/>
    <s v="RUY BRANDAO DE OLIVEIRA FILHO"/>
    <s v="ADMINISTRAÇÃO"/>
    <x v="0"/>
    <s v="0125 ag ouvidor-rio"/>
    <s v="01031063-4"/>
    <s v="13576385746"/>
    <n v="347.27"/>
    <s v="PAGE DEPOSITO DE GAS LTDA - MERUY BRANDAO DE OLIVEIRA FILHOADMINISTRAÇÃO"/>
    <s v="ADM"/>
    <s v="2 - PAGE DEPOSITO"/>
    <d v="2023-04-04T00:00:00"/>
    <s v="ABR"/>
    <s v="2023"/>
    <x v="0"/>
    <m/>
    <s v="RUY BRANDAO DE OLIVEIRA FILHO - SALARIO - REF. A MAR/2023"/>
  </r>
  <r>
    <n v="153"/>
    <s v="CACIQUE DE MARICA COMERCIO VAR DE GAS GLP LTDA"/>
    <s v="SAMUEL BARBOSA BRAZ"/>
    <s v="PORTARIA"/>
    <x v="1"/>
    <s v="PIX"/>
    <n v="19018280771"/>
    <s v="19018280771"/>
    <n v="908.8"/>
    <s v="CACIQUE DE MARICA COMERCIO VAR DE GAS GLP LTDASAMUEL BARBOSA BRAZPORTARIA"/>
    <s v="153 - CACIQUE DE MARICÁ"/>
    <s v="153 - CACIQUE DE MARICÁ"/>
    <d v="2023-04-06T00:00:00"/>
    <s v="ABR"/>
    <s v="2023"/>
    <x v="0"/>
    <m/>
    <s v="SAMUEL BARBOSA BRAZ - SALARIO - REF. A MAR/2023"/>
  </r>
  <r>
    <n v="173"/>
    <s v="DEPOSITO DE GAS ARICURI LTDA"/>
    <s v="SAMUEL RODRIGUES DA SILVA"/>
    <s v="PORTARIA"/>
    <x v="0"/>
    <s v="0775 SANTANDER - ARICURI"/>
    <s v="010378402"/>
    <s v="21280075775"/>
    <n v="972.5"/>
    <s v="DEPOSITO DE GAS ARICURI LTDASAMUEL RODRIGUES DA SILVAPORTARIA"/>
    <s v="173 - ARICURI"/>
    <s v="173 - ARICURI"/>
    <d v="2023-04-06T00:00:00"/>
    <s v="ABR"/>
    <s v="2023"/>
    <x v="0"/>
    <m/>
    <s v="SAMUEL RODRIGUES DA SILVA - SALARIO - REF. A MAR/2023"/>
  </r>
  <r>
    <n v="185"/>
    <s v="DISTRIBUIDORA DE GLP DA BISA LTDA"/>
    <s v="SEVERINO MACENA SILVA"/>
    <s v="PORTARIA"/>
    <x v="1"/>
    <s v="PIX"/>
    <s v="92966047704"/>
    <s v="92966047704"/>
    <n v="628.38"/>
    <s v="DISTRIBUIDORA DE GLP DA BISA LTDASEVERINO MACENA SILVAPORTARIA"/>
    <s v="185 - BISA"/>
    <s v="185 - BISA"/>
    <d v="2023-04-06T00:00:00"/>
    <s v="ABR"/>
    <s v="2023"/>
    <x v="0"/>
    <m/>
    <s v="SEVERINO MACENA SILVA - SALARIO - REF. A MAR/2023"/>
  </r>
  <r>
    <n v="177"/>
    <s v="COMERCIO DE GAS ATLANTICA LTDA"/>
    <s v="SILAS VIANA DE ALMEIDA "/>
    <s v="PORTARIA"/>
    <x v="2"/>
    <s v="3003 Sicoob"/>
    <s v="1579967"/>
    <s v="87223260734"/>
    <n v="908.8"/>
    <s v="COMERCIO DE GAS ATLANTICA LTDASILAS VIANA DE ALMEIDA PORTARIA"/>
    <s v="177 - ATLÂNTICA"/>
    <s v="177 - ATLÂNTICA"/>
    <d v="2023-04-05T00:00:00"/>
    <s v="ABR"/>
    <s v="2023"/>
    <x v="0"/>
    <m/>
    <s v="SILAS VIANA DE ALMEIDA  - SALARIO - REF. A MAR/2023"/>
  </r>
  <r>
    <n v="172"/>
    <s v="RANATHA DISTRIBUIDORA DE GAS LTDA"/>
    <s v="THALES REIS CLAUDIO DA COSTA"/>
    <s v="PORTARIA"/>
    <x v="1"/>
    <s v="PIX"/>
    <n v="18315210750"/>
    <s v="18315210750"/>
    <n v="908.8"/>
    <s v="RANATHA DISTRIBUIDORA DE GAS LTDATHALES REIS CLAUDIO DA COSTAPORTARIA"/>
    <s v="172 - RANATHA"/>
    <s v="172 - RANATHA"/>
    <d v="2023-04-05T00:00:00"/>
    <s v="ABR"/>
    <s v="2023"/>
    <x v="0"/>
    <m/>
    <s v="THALES REIS CLAUDIO DA COSTA - SALARIO - REF. A MAR/2023"/>
  </r>
  <r>
    <n v="155"/>
    <s v="DUTRA GAS REVENDEDORA DE GLP LTDA"/>
    <s v="THALES SANTOS DA SILVA"/>
    <s v="TRANSPORTE"/>
    <x v="2"/>
    <s v="3003 Sicoob"/>
    <s v="171127-0"/>
    <s v="14474329759"/>
    <n v="1379.64"/>
    <s v="DUTRA GAS REVENDEDORA DE GLP LTDATHALES SANTOS DA SILVATRANSPORTE"/>
    <s v="TRANSPORTE"/>
    <s v="155 - DUTRA"/>
    <d v="2023-04-05T00:00:00"/>
    <s v="ABR"/>
    <s v="2023"/>
    <x v="0"/>
    <m/>
    <s v="THALES SANTOS DA SILVA - SALARIO - REF. A MAR/2023"/>
  </r>
  <r>
    <n v="137"/>
    <s v="YAGO DOS S VIANA COMERCIO DE GAS"/>
    <s v="THAWÃ SARDINHA MOTA"/>
    <s v="PORTARIA"/>
    <x v="0"/>
    <s v="2266 Agencia joão yago"/>
    <s v="000010232749"/>
    <s v="18445787713"/>
    <n v="908.8"/>
    <s v="YAGO DOS S VIANA COMERCIO DE GASTHAWÃ SARDINHA MOTAPORTARIA"/>
    <s v="137 - YAGO"/>
    <s v="137 - YAGO"/>
    <d v="2023-04-06T00:00:00"/>
    <s v="ABR"/>
    <s v="2023"/>
    <x v="0"/>
    <m/>
    <s v="THAWÃ SARDINHA MOTA - SALARIO - REF. A MAR/2023"/>
  </r>
  <r>
    <n v="187"/>
    <s v="DEPOSITO DE GAS VAREJISTA GUARANI CAXIAS LTDA"/>
    <s v="THIAGO AGUSTAVO DE OLIVEIRA SILVA"/>
    <s v="PORTARIA"/>
    <x v="1"/>
    <s v="PIX"/>
    <s v="(21)965929410"/>
    <s v="15811815743"/>
    <n v="908.8"/>
    <s v="DEPOSITO DE GAS VAREJISTA GUARANI CAXIAS LTDATHIAGO AGUSTAVO DE OLIVEIRA SILVAPORTARIA"/>
    <s v="187 - GUARANI CAXIAS"/>
    <s v="187 - GUARANI CAXIAS"/>
    <d v="2023-04-06T00:00:00"/>
    <s v="ABR"/>
    <s v="2023"/>
    <x v="0"/>
    <m/>
    <s v="THIAGO AGUSTAVO DE OLIVEIRA SILVA - SALARIO - REF. A MAR/2023"/>
  </r>
  <r>
    <n v="6"/>
    <s v="BRAVOXXX COMERCIO DE GAS LTDA"/>
    <s v="THIAGO DE SOUZA GOMES"/>
    <s v="PORTARIA"/>
    <x v="1"/>
    <s v="PIX"/>
    <n v="11463388721"/>
    <s v="11463388721"/>
    <n v="908.8"/>
    <s v="BRAVOXXX COMERCIO DE GAS LTDATHIAGO DE SOUZA GOMESPORTARIA"/>
    <s v="6 - BRAVOX"/>
    <s v="6 - BRAVOX"/>
    <d v="2023-04-06T00:00:00"/>
    <s v="ABR"/>
    <s v="2023"/>
    <x v="0"/>
    <m/>
    <s v="THIAGO DE SOUZA GOMES - SALARIO - REF. A MAR/2023"/>
  </r>
  <r>
    <n v="7"/>
    <s v="XES - COMERCIO DE GAS LTDA"/>
    <s v="THIAGO DE SOUZA OLIVEIRA"/>
    <s v="PORTARIA"/>
    <x v="0"/>
    <s v="4439 Banco Santander - Agência 4439 - Marica "/>
    <s v="60027478-2"/>
    <s v="12211772730"/>
    <n v="931.31"/>
    <s v="XES - COMERCIO DE GAS LTDATHIAGO DE SOUZA OLIVEIRAPORTARIA"/>
    <s v="7 - XES MATRIZ"/>
    <s v="7 - XES MATRIZ"/>
    <d v="2023-04-05T00:00:00"/>
    <s v="ABR"/>
    <s v="2023"/>
    <x v="0"/>
    <m/>
    <s v="THIAGO DE SOUZA OLIVEIRA - SALARIO - REF. A MAR/2023"/>
  </r>
  <r>
    <n v="120"/>
    <s v="GIGLIO REVENDEDORA AUTORIZADA DE GAS LTDA - ME"/>
    <s v="THIAGO LUIZ DE OLIVEIRA DE SOUZA"/>
    <s v="MONITORAMENTO"/>
    <x v="7"/>
    <s v=" "/>
    <s v=""/>
    <s v="18112223742"/>
    <n v="543.13"/>
    <s v="GIGLIO REVENDEDORA AUTORIZADA DE GAS LTDA - METHIAGO LUIZ DE OLIVEIRA DE SOUZAMONITORAMENTO"/>
    <s v="ADM"/>
    <s v="120 - GIGLIO"/>
    <d v="2023-04-04T00:00:00"/>
    <s v="ABR"/>
    <s v="2023"/>
    <x v="0"/>
    <m/>
    <s v="THIAGO LUIZ DE OLIVEIRA DE SOUZA - SALARIO - REF. A MAR/2023"/>
  </r>
  <r>
    <n v="3"/>
    <s v="CACIQUE DE SANTA MARGARIDA DEP. DE GAS LTDA - ME"/>
    <s v="THYAGO STEVAN SEGATI DE SOUZA"/>
    <s v="ADMINISTRATIVO"/>
    <x v="0"/>
    <s v="1526 Agência West Shopping"/>
    <s v="010251698"/>
    <s v="14480732780"/>
    <n v="903.09"/>
    <s v="CACIQUE DE SANTA MARGARIDA DEP. DE GAS LTDA - METHYAGO STEVAN SEGATI DE SOUZAADMINISTRATIVO"/>
    <s v="ADM"/>
    <s v="3 - CACIQUE DE SANTA MARGARIDA"/>
    <d v="2023-04-04T00:00:00"/>
    <s v="ABR"/>
    <s v="2023"/>
    <x v="0"/>
    <m/>
    <s v="THYAGO STEVAN SEGATI DE SOUZA - SALARIO - REF. A MAR/2023"/>
  </r>
  <r>
    <n v="192"/>
    <s v="CALIFORNIA COMERCIO E TRANSPORTE DE GAS LTDA"/>
    <s v="TIAGO LOBO DOS SANTOS "/>
    <s v="PORTARIA"/>
    <x v="1"/>
    <s v="PIX"/>
    <n v="12805995708"/>
    <s v="12805995708"/>
    <n v="830.68"/>
    <s v="CALIFORNIA COMERCIO E TRANSPORTE DE GAS LTDATIAGO LOBO DOS SANTOS PORTARIA"/>
    <s v="192 - CALIFORNIA"/>
    <s v="192 - CALIFORNIA"/>
    <d v="2023-04-06T00:00:00"/>
    <s v="ABR"/>
    <s v="2023"/>
    <x v="0"/>
    <m/>
    <s v="TIAGO LOBO DOS SANTOS  - SALARIO - REF. A MAR/2023"/>
  </r>
  <r>
    <n v="1"/>
    <s v="ACLANYCA COMERCIO DE GAS LTDA - EPP"/>
    <s v="VALDIR CARDOSO"/>
    <s v="PORTARIA"/>
    <x v="0"/>
    <s v="1526 Agência West Shopping"/>
    <s v="00071012333-2"/>
    <s v="07650870731"/>
    <n v="679.44"/>
    <s v="ACLANYCA COMERCIO DE GAS LTDA - EPPVALDIR CARDOSOPORTARIA"/>
    <s v="1 - ACLANYCA MATRIZ"/>
    <s v="1 - ACLANYCA MATRIZ"/>
    <d v="2023-04-05T00:00:00"/>
    <s v="ABR"/>
    <s v="2023"/>
    <x v="0"/>
    <m/>
    <s v="VALDIR CARDOSO - SALARIO - REF. A MAR/2023"/>
  </r>
  <r>
    <n v="8"/>
    <s v="CSS  COMERCIO DE GÁS LTDA ME"/>
    <s v="VANDERSON SOARES GONÇALVES"/>
    <s v="PORTARIA"/>
    <x v="0"/>
    <s v="3350 Agência Rio-av Cesario De Melo 3350"/>
    <s v="020010095"/>
    <s v="18457208730"/>
    <n v="908.8"/>
    <s v="CSS  COMERCIO DE GÁS LTDA MEVANDERSON SOARES GONÇALVESPORTARIA"/>
    <s v="8 - CSS COMERCIO"/>
    <s v="8 - CSS COMERCIO"/>
    <d v="2023-04-05T00:00:00"/>
    <s v="ABR"/>
    <s v="2023"/>
    <x v="0"/>
    <m/>
    <s v="VANDERSON SOARES GONÇALVES - SALARIO - REF. A MAR/2023"/>
  </r>
  <r>
    <n v="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4-05T00:00:00"/>
    <s v="ABR"/>
    <s v="2023"/>
    <x v="0"/>
    <m/>
    <s v="VICTOR GABRIEL AUGUSTO LOURENÇO - SALARIO - REF. A MAR/2023"/>
  </r>
  <r>
    <n v="171"/>
    <s v="DEPOSITO DE GAS JURUNA DO MENDANHA LTDA"/>
    <s v="VICTOR MATHEUS LUIZ MARQUES"/>
    <s v="MONITORAMENTO"/>
    <x v="7"/>
    <s v=" "/>
    <s v=""/>
    <s v="19248715729"/>
    <n v="733.27"/>
    <s v="DEPOSITO DE GAS JURUNA DO MENDANHA LTDAVICTOR MATHEUS LUIZ MARQUESMONITORAMENTO"/>
    <s v="ADM"/>
    <s v="171 - JURUNA"/>
    <d v="2023-04-04T00:00:00"/>
    <s v="ABR"/>
    <s v="2023"/>
    <x v="0"/>
    <m/>
    <s v="VICTOR MATHEUS LUIZ MARQUES - SALARIO - REF. A MAR/2023"/>
  </r>
  <r>
    <n v="184"/>
    <s v="BIBI GAS COMERCIO VAREJISTA DE GAS LIQUEFEITO DE P"/>
    <s v="VINICIUS CARDOSO ANDRADE"/>
    <s v="PORTARIA"/>
    <x v="0"/>
    <s v="3397 Santander - Itaboraí"/>
    <s v="010979446"/>
    <s v="18783754741"/>
    <n v="835.02"/>
    <s v="BIBI GAS COMERCIO VAREJISTA DE GAS LIQUEFEITO DE PVINICIUS CARDOSO ANDRADEPORTARIA"/>
    <s v="184 - BIBI"/>
    <s v="184 - BIBI"/>
    <d v="2023-04-06T00:00:00"/>
    <s v="ABR"/>
    <s v="2023"/>
    <x v="0"/>
    <m/>
    <s v="VINICIUS CARDOSO ANDRADE - SALARIO - REF. A MAR/2023"/>
  </r>
  <r>
    <n v="159"/>
    <s v="PS DISTRIBUIDORA E COMERCIO DE GAS LTDA"/>
    <s v="VITOR DANIEL POLICARPE PIEDADE"/>
    <s v="TRANSPORTE"/>
    <x v="2"/>
    <s v="3003 Sicoob"/>
    <s v="171116-4"/>
    <s v="21687698775"/>
    <n v="1252.8"/>
    <s v="PS DISTRIBUIDORA E COMERCIO DE GAS LTDAVITOR DANIEL POLICARPE PIEDADETRANSPORTE"/>
    <s v="TRANSPORTE"/>
    <s v="159 - PS DISTRIBUIDORA"/>
    <d v="2023-04-06T00:00:00"/>
    <s v="ABR"/>
    <s v="2023"/>
    <x v="0"/>
    <m/>
    <s v="VITOR DANIEL POLICARPE PIEDADE - SALARIO - REF. A MAR/2023"/>
  </r>
  <r>
    <n v="180"/>
    <s v="PAGE DE CAXIAS REVENDEDOR DE GAS LTDA"/>
    <s v="VITOR FRANÇA LEMOS"/>
    <s v="PORTARIA"/>
    <x v="0"/>
    <s v="2974 Agencia Vitor França"/>
    <s v="010684586"/>
    <s v="18160183763"/>
    <n v="920.7"/>
    <s v="PAGE DE CAXIAS REVENDEDOR DE GAS LTDAVITOR FRANÇA LEMOSPORTARIA"/>
    <s v="180 - PAGE DE CAXIAS"/>
    <s v="180 - PAGE DE CAXIAS"/>
    <d v="2023-04-06T00:00:00"/>
    <s v="ABR"/>
    <s v="2023"/>
    <x v="0"/>
    <m/>
    <s v="VITOR FRANÇA LEMOS - SALARIO - REF. A MAR/2023"/>
  </r>
  <r>
    <n v="7"/>
    <s v="XES - COMERCIO DE GAS LTDA"/>
    <s v="VITOR SIMOES DE ALMEIDA"/>
    <s v="XES - VIGIA"/>
    <x v="0"/>
    <s v="4439 Banco Santander - Agência 4439 - Marica "/>
    <s v="010979666"/>
    <s v="20151265704"/>
    <n v="1596.23"/>
    <s v="XES - COMERCIO DE GAS LTDAVITOR SIMOES DE ALMEIDAXES - VIGIA"/>
    <s v="7 - XES MATRIZ"/>
    <s v="7 - XES MATRIZ"/>
    <d v="2023-04-05T00:00:00"/>
    <s v="ABR"/>
    <s v="2023"/>
    <x v="0"/>
    <m/>
    <s v="VITOR SIMOES DE ALMEIDA - SALARIO - REF. A MAR/2023"/>
  </r>
  <r>
    <n v="162"/>
    <s v="TRES IRMAOS COMERCIO E TRANSPORTE DE GAS EIRELI"/>
    <s v="WALLACE ARRUDA DA SILVA"/>
    <s v="TRANSPORTE"/>
    <x v="2"/>
    <s v="3003 Sicoob"/>
    <s v="1280597"/>
    <s v="17298752707"/>
    <n v="2143.5100000000002"/>
    <s v="TRES IRMAOS COMERCIO E TRANSPORTE DE GAS EIRELIWALLACE ARRUDA DA SILVATRANSPORTE"/>
    <s v="TRANSPORTE"/>
    <s v="162 - TRÊS IRMÃOS"/>
    <d v="2023-04-06T00:00:00"/>
    <s v="ABR"/>
    <s v="2023"/>
    <x v="0"/>
    <m/>
    <s v="WALLACE ARRUDA DA SILVA - SALARIO - REF. A MAR/2023"/>
  </r>
  <r>
    <n v="163"/>
    <s v="MARIA P A DIAS COMERCIO VAREJISTA DE GAS LTDA"/>
    <s v="WALLACE LOPES CARDOSO"/>
    <s v="PORTARIA"/>
    <x v="0"/>
    <s v="1657 AG GRAMACHO"/>
    <s v="010569455"/>
    <s v="17258931775"/>
    <n v="908.8"/>
    <s v="MARIA P A DIAS COMERCIO VAREJISTA DE GAS LTDAWALLACE LOPES CARDOSOPORTARIA"/>
    <s v="163 - MARIA P A"/>
    <s v="163 - MARIA P A"/>
    <d v="2023-04-06T00:00:00"/>
    <s v="ABR"/>
    <s v="2023"/>
    <x v="0"/>
    <m/>
    <s v="WALLACE LOPES CARDOSO - SALARIO - REF. A MAR/2023"/>
  </r>
  <r>
    <n v="12"/>
    <s v="SYLVIO PINHEIRO DISTRIBUIDORA DE GAS LTDA - ME"/>
    <s v="WASHINGTON GOMES SOARES DA SILVA"/>
    <s v="PORTARIA"/>
    <x v="0"/>
    <s v="1530 Santander - Ari Franco-rio-rj - Ag: 1530"/>
    <s v="000710341562"/>
    <s v="16454552705"/>
    <n v="1048.8599999999999"/>
    <s v="SYLVIO PINHEIRO DISTRIBUIDORA DE GAS LTDA - MEWASHINGTON GOMES SOARES DA SILVAPORTARIA"/>
    <s v="12 - SYLVIO PINHEIRO"/>
    <s v="12 - SYLVIO PINHEIRO"/>
    <d v="2023-04-05T00:00:00"/>
    <s v="ABR"/>
    <s v="2023"/>
    <x v="0"/>
    <m/>
    <s v="WASHINGTON GOMES SOARES DA SILVA - SALARIO - REF. A MAR/2023"/>
  </r>
  <r>
    <n v="5"/>
    <s v="EQUIPE ALPHA COMERCIO DE GLP LTDA"/>
    <s v="WELLINGTON DA SILVA AGUIAR"/>
    <s v="PORTARIA"/>
    <x v="0"/>
    <s v="2963 Santander São Gonçalo "/>
    <s v="020347307"/>
    <s v="10804834709"/>
    <n v="813.8"/>
    <s v="EQUIPE ALPHA COMERCIO DE GLP LTDAWELLINGTON DA SILVA AGUIARPORTARIA"/>
    <s v="5 - EQUIPE ALPHA"/>
    <s v="5 - EQUIPE ALPHA"/>
    <d v="2023-04-05T00:00:00"/>
    <s v="ABR"/>
    <s v="2023"/>
    <x v="0"/>
    <m/>
    <s v="WELLINGTON DA SILVA AGUIAR - SALARIO - REF. A MAR/2023"/>
  </r>
  <r>
    <n v="161"/>
    <s v="MANHOSO REVENDEDOR DE GAS LTDA"/>
    <s v="WELLINGTON RAMALHO DOS SANTOS"/>
    <s v="PORTARIA"/>
    <x v="1"/>
    <s v="PIX"/>
    <s v="(21)977079593"/>
    <s v="05787078705"/>
    <n v="1457.12"/>
    <s v="MANHOSO REVENDEDOR DE GAS LTDAWELLINGTON RAMALHO DOS SANTOSPORTARIA"/>
    <s v="161 - MANHOSO"/>
    <s v="161 - MANHOSO"/>
    <d v="2023-04-05T00:00:00"/>
    <s v="ABR"/>
    <s v="2023"/>
    <x v="0"/>
    <m/>
    <s v="WELLINGTON RAMALHO DOS SANTOS - SALARIO - REF. A MAR/2023"/>
  </r>
  <r>
    <n v="120"/>
    <s v="GIGLIO REVENDEDORA AUTORIZADA DE GAS LTDA - ME"/>
    <s v="WESLEY DA SILVA LEIRA"/>
    <s v="ADMINISTRAÇÃO"/>
    <x v="0"/>
    <s v="4212 RIO RECREIO"/>
    <s v="010867517"/>
    <s v="16233678757"/>
    <n v="1381.07"/>
    <s v="GIGLIO REVENDEDORA AUTORIZADA DE GAS LTDA - MEWESLEY DA SILVA LEIRAADMINISTRAÇÃO"/>
    <s v="ADM"/>
    <s v="120 - GIGLIO"/>
    <d v="2023-04-04T00:00:00"/>
    <s v="ABR"/>
    <s v="2023"/>
    <x v="0"/>
    <m/>
    <s v="WESLEY DA SILVA LEIRA - SALARIO - REF. A MAR/2023"/>
  </r>
  <r>
    <n v="162"/>
    <s v="TRES IRMAOS COMERCIO E TRANSPORTE DE GAS EIRELI"/>
    <s v="WILLIAN ARRUDA DA SILVA DE QUEIROZ"/>
    <s v="TRANSPORTE"/>
    <x v="0"/>
    <s v="2982 agencia willian"/>
    <s v="010683498"/>
    <s v="13913491724"/>
    <n v="1625.34"/>
    <s v="TRES IRMAOS COMERCIO E TRANSPORTE DE GAS EIRELIWILLIAN ARRUDA DA SILVA DE QUEIROZTRANSPORTE"/>
    <s v="TRANSPORTE"/>
    <s v="162 - TRÊS IRMÃOS"/>
    <d v="2023-04-06T00:00:00"/>
    <s v="ABR"/>
    <s v="2023"/>
    <x v="0"/>
    <m/>
    <s v="WILLIAN ARRUDA DA SILVA DE QUEIROZ - SALARIO - REF. A MAR/2023"/>
  </r>
  <r>
    <n v="112"/>
    <s v="PAGE DE MESQUITA DEPOSITO DE GAS LTDA"/>
    <s v="YURI SILVA CARDOSO"/>
    <s v="PORTARIA NOVAGÁS"/>
    <x v="2"/>
    <s v="3003 Sicoob"/>
    <s v="171101-6"/>
    <s v="14351798700"/>
    <n v="908.8"/>
    <s v="PAGE DE MESQUITA DEPOSITO DE GAS LTDAYURI SILVA CARDOSOPORTARIA NOVAGÁS"/>
    <s v="112 - PAGE DE MESQUITA"/>
    <s v="112 - PAGE DE MESQUITA"/>
    <d v="2023-04-05T00:00:00"/>
    <s v="ABR"/>
    <s v="2023"/>
    <x v="0"/>
    <m/>
    <s v="YURI SILVA CARDOSO - SALARIO - REF. A MAR/2023"/>
  </r>
  <r>
    <s v="00001"/>
    <s v="ACLANYCA COMERCIO DE GAS LTDA - EPP"/>
    <s v="JOAO DE JESUS GONCALVES SANCHES"/>
    <s v="PAGE DEPOSITO"/>
    <x v="0"/>
    <s v="1526 Agência West Shopping"/>
    <s v="010411380"/>
    <m/>
    <n v="987.98"/>
    <s v="ACLANYCA COMERCIO DE GAS LTDA - EPPJOAO DE JESUS GONCALVES SANCHESPAGE DEPOSITO"/>
    <s v="1 - ACLANYCA MATRIZ"/>
    <s v="1 - ACLANYCA MATRIZ"/>
    <d v="2023-04-19T00:00:00"/>
    <s v="ABR"/>
    <s v="2023"/>
    <x v="1"/>
    <m/>
    <s v="JOAO DE JESUS GONCALVES SANCHES - ADIANTAMENTO - REF A ABR/2023"/>
  </r>
  <r>
    <s v="00001"/>
    <s v="ACLANYCA COMERCIO DE GAS LTDA - EPP"/>
    <s v="ROBERTO BRANDES DA CONCEIÇÃO"/>
    <s v=" VIGIA"/>
    <x v="4"/>
    <s v="1417 Agência Merc.s.sebastiao"/>
    <s v="99438-3"/>
    <m/>
    <n v="753.54"/>
    <s v="ACLANYCA COMERCIO DE GAS LTDA - EPPROBERTO BRANDES DA CONCEIÇÃO VIGIA"/>
    <s v="1 - ACLANYCA MATRIZ"/>
    <s v="1 - ACLANYCA MATRIZ"/>
    <d v="2023-04-19T00:00:00"/>
    <s v="ABR"/>
    <s v="2023"/>
    <x v="1"/>
    <m/>
    <s v="ROBERTO BRANDES DA CONCEIÇÃO - ADIANTAMENTO - REF A ABR/2023"/>
  </r>
  <r>
    <s v="00001"/>
    <s v="ACLANYCA COMERCIO DE GAS LTDA - EPP"/>
    <s v="DENILSON SANTOS ANASTACIO"/>
    <s v="PORTARIA"/>
    <x v="4"/>
    <s v="1417 Agência Merc.s.sebastiao"/>
    <s v="99446-4"/>
    <m/>
    <n v="651"/>
    <s v="ACLANYCA COMERCIO DE GAS LTDA - EPPDENILSON SANTOS ANASTACIOPORTARIA"/>
    <s v="1 - ACLANYCA MATRIZ"/>
    <s v="1 - ACLANYCA MATRIZ"/>
    <d v="2023-04-19T00:00:00"/>
    <s v="ABR"/>
    <s v="2023"/>
    <x v="1"/>
    <m/>
    <s v="DENILSON SANTOS ANASTACIO - ADIANTAMENTO - REF A ABR/2023"/>
  </r>
  <r>
    <s v="00001"/>
    <s v="ACLANYCA COMERCIO DE GAS LTDA - EPP"/>
    <s v="PATRICK BARBOSA DE SOUZA LUCINDO"/>
    <s v="PLATAFORMA"/>
    <x v="1"/>
    <s v="PIX"/>
    <s v="(21)973587147"/>
    <m/>
    <n v="365"/>
    <s v="ACLANYCA COMERCIO DE GAS LTDA - EPPPATRICK BARBOSA DE SOUZA LUCINDOPLATAFORMA"/>
    <s v="TRANSPORTE"/>
    <s v="1 - ACLANYCA MATRIZ"/>
    <d v="2023-04-19T00:00:00"/>
    <s v="ABR"/>
    <s v="2023"/>
    <x v="1"/>
    <m/>
    <s v="PATRICK BARBOSA DE SOUZA LUCINDO - ADIANTAMENTO - REF A ABR/2023"/>
  </r>
  <r>
    <s v="00001"/>
    <s v="ACLANYCA COMERCIO DE GAS LTDA - EPP"/>
    <s v="ANDERSON ALVES FARIAS"/>
    <s v="TRANSPORTE"/>
    <x v="4"/>
    <s v="1417 Agência Merc.s.sebastiao"/>
    <s v="99449-9"/>
    <m/>
    <n v="987.98"/>
    <s v="ACLANYCA COMERCIO DE GAS LTDA - EPPANDERSON ALVES FARIASTRANSPORTE"/>
    <s v="TRANSPORTE"/>
    <s v="1 - ACLANYCA MATRIZ"/>
    <d v="2023-04-19T00:00:00"/>
    <s v="ABR"/>
    <s v="2023"/>
    <x v="1"/>
    <m/>
    <s v="ANDERSON ALVES FARIAS - ADIANTAMENTO - REF A ABR/2023"/>
  </r>
  <r>
    <s v="00001"/>
    <s v="ACLANYCA COMERCIO DE GAS LTDA - EPP"/>
    <s v="LEANDRO DA CONCEIÇAO LIRA"/>
    <s v="TRANSPORTE"/>
    <x v="4"/>
    <s v="2791 BRADESCO USINA"/>
    <s v="428884"/>
    <m/>
    <n v="1301.21"/>
    <s v="ACLANYCA COMERCIO DE GAS LTDA - EPPLEANDRO DA CONCEIÇAO LIRATRANSPORTE"/>
    <s v="TRANSPORTE"/>
    <s v="1 - ACLANYCA MATRIZ"/>
    <d v="2023-04-19T00:00:00"/>
    <s v="ABR"/>
    <s v="2023"/>
    <x v="1"/>
    <m/>
    <s v="LEANDRO DA CONCEIÇAO LIRA - ADIANTAMENTO - REF A ABR/2023"/>
  </r>
  <r>
    <s v="00001"/>
    <s v="ACLANYCA COMERCIO DE GAS LTDA - EPP"/>
    <s v="VICTOR GABRIEL AUGUSTO LOURENÇO"/>
    <s v="TRANSPORTE"/>
    <x v="0"/>
    <s v="3262 Realengo"/>
    <s v="020238190"/>
    <m/>
    <n v="651"/>
    <s v="ACLANYCA COMERCIO DE GAS LTDA - EPPVICTOR GABRIEL AUGUSTO LOURENÇOTRANSPORTE"/>
    <s v="TRANSPORTE"/>
    <s v="1 - ACLANYCA MATRIZ"/>
    <d v="2023-04-19T00:00:00"/>
    <s v="ABR"/>
    <s v="2023"/>
    <x v="1"/>
    <m/>
    <s v="VICTOR GABRIEL AUGUSTO LOURENÇO - ADIANTAMENTO - REF A ABR/2023"/>
  </r>
  <r>
    <s v="00001"/>
    <s v="ACLANYCA COMERCIO DE GAS LTDA - EPP"/>
    <s v="MARCELO SILVA DOS SANTOS"/>
    <s v="MANUTENÇÃO"/>
    <x v="0"/>
    <s v="1526 Agência West Shopping"/>
    <s v="01016948-5"/>
    <m/>
    <n v="1210"/>
    <s v="ACLANYCA COMERCIO DE GAS LTDA - EPPMARCELO SILVA DOS SANTOSMANUTENÇÃO"/>
    <s v="ADM"/>
    <s v="1 - ACLANYCA MATRIZ"/>
    <d v="2023-04-19T00:00:00"/>
    <s v="ABR"/>
    <s v="2023"/>
    <x v="1"/>
    <m/>
    <s v="MARCELO SILVA DOS SANTOS - ADIANTAMENTO - REF A ABR/2023"/>
  </r>
  <r>
    <s v="00002"/>
    <s v="PAGE DEPOSITO DE GAS LTDA - ME"/>
    <s v="PEDRO CESAR ROLIM BRAZ"/>
    <s v="ADMINISTRAÇÃO"/>
    <x v="1"/>
    <s v="PIX"/>
    <s v="(21)967274264"/>
    <m/>
    <n v="925"/>
    <s v="PAGE DEPOSITO DE GAS LTDA - MEPEDRO CESAR ROLIM BRAZADMINISTRAÇÃO"/>
    <s v="ADM"/>
    <s v="2 - PAGE DEPOSITO"/>
    <d v="2023-04-19T00:00:00"/>
    <s v="ABR"/>
    <s v="2023"/>
    <x v="1"/>
    <m/>
    <s v="PEDRO CESAR ROLIM BRAZ - ADIANTAMENTO - REF A ABR/2023"/>
  </r>
  <r>
    <s v="00002"/>
    <s v="PAGE DEPOSITO DE GAS LTDA - ME"/>
    <s v="FLAVIO REGO DE OLIVEIRA"/>
    <s v="ADMINISTRAÇÃO"/>
    <x v="0"/>
    <s v="3350 Agência Rio-av Cesario De Melo 3350"/>
    <s v="000713344232"/>
    <m/>
    <n v="1768.8"/>
    <s v="PAGE DEPOSITO DE GAS LTDA - MEFLAVIO REGO DE OLIVEIRAADMINISTRAÇÃO"/>
    <s v="ADM"/>
    <s v="2 - PAGE DEPOSITO"/>
    <d v="2023-04-19T00:00:00"/>
    <s v="ABR"/>
    <s v="2023"/>
    <x v="1"/>
    <m/>
    <s v="FLAVIO REGO DE OLIVEIRA - ADIANTAMENTO - REF A ABR/2023"/>
  </r>
  <r>
    <s v="00002"/>
    <s v="PAGE DEPOSITO DE GAS LTDA - ME"/>
    <s v="RUY BRANDAO DE OLIVEIRA FILHO"/>
    <s v="ADMINISTRAÇÃO"/>
    <x v="0"/>
    <s v="0125 ag ouvidor-rio"/>
    <s v="01031063-4"/>
    <m/>
    <n v="990"/>
    <s v="PAGE DEPOSITO DE GAS LTDA - MERUY BRANDAO DE OLIVEIRA FILHOADMINISTRAÇÃO"/>
    <s v="ADM"/>
    <s v="2 - PAGE DEPOSITO"/>
    <d v="2023-04-19T00:00:00"/>
    <s v="ABR"/>
    <s v="2023"/>
    <x v="1"/>
    <m/>
    <s v="RUY BRANDAO DE OLIVEIRA FILHO - ADIANTAMENTO - REF A ABR/2023"/>
  </r>
  <r>
    <s v="00003"/>
    <s v="CACIQUE DE SANTA MARGARIDA DEP. DE GAS LTDA - ME"/>
    <s v="MARCELO AFONSO XAVIER"/>
    <s v="TRANSPORTES"/>
    <x v="0"/>
    <s v="3350 Agência Rio-av Cesario De Melo 3350"/>
    <s v="020154944"/>
    <m/>
    <n v="797.71"/>
    <s v="CACIQUE DE SANTA MARGARIDA DEP. DE GAS LTDA - MEMARCELO AFONSO XAVIERTRANSPORTES"/>
    <s v="TRANSPORTE"/>
    <s v="3 - CACIQUE DE SANTA MARGARIDA"/>
    <d v="2023-04-19T00:00:00"/>
    <s v="ABR"/>
    <s v="2023"/>
    <x v="1"/>
    <m/>
    <s v="MARCELO AFONSO XAVIER - ADIANTAMENTO - REF A ABR/2023"/>
  </r>
  <r>
    <s v="00003"/>
    <s v="CACIQUE DE SANTA MARGARIDA DEP. DE GAS LTDA - ME"/>
    <s v="MURILO CONCEICAO DUTRA"/>
    <s v="ADMINISTRATIVO"/>
    <x v="0"/>
    <s v="4384 Agência Rio-estr.do Mendanha 4384"/>
    <s v="010861559"/>
    <m/>
    <n v="651"/>
    <s v="CACIQUE DE SANTA MARGARIDA DEP. DE GAS LTDA - MEMURILO CONCEICAO DUTRAADMINISTRATIVO"/>
    <s v="3 - CACIQUE DE SANTA MARGARIDA"/>
    <s v="3 - CACIQUE DE SANTA MARGARIDA"/>
    <d v="2023-04-19T00:00:00"/>
    <s v="ABR"/>
    <s v="2023"/>
    <x v="1"/>
    <m/>
    <s v="MURILO CONCEICAO DUTRA - ADIANTAMENTO - REF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m/>
    <n v="651"/>
    <s v="CACIQUE DE SANTA MARGARIDA DEP. DE GAS LTDA - MEAILTON BRITO FERREIRA DA ROCHAADMINISTRATIVO"/>
    <s v="ADM"/>
    <s v="3 - CACIQUE DE SANTA MARGARIDA"/>
    <d v="2023-04-19T00:00:00"/>
    <s v="ABR"/>
    <s v="2023"/>
    <x v="1"/>
    <m/>
    <s v="AILTON BRITO FERREIRA DA ROCHA - ADIANTAMENTO - REF A ABR/2023"/>
  </r>
  <r>
    <s v="00003"/>
    <s v="CACIQUE DE SANTA MARGARIDA DEP. DE GAS LTDA - ME"/>
    <s v="MARCIO SANT´ANA ANGELO"/>
    <s v="ADMINISTRATIVO"/>
    <x v="1"/>
    <s v="PIX"/>
    <s v="(21)989390012"/>
    <m/>
    <n v="1000"/>
    <s v="CACIQUE DE SANTA MARGARIDA DEP. DE GAS LTDA - MEMARCIO SANT´ANA ANGELOADMINISTRATIVO"/>
    <s v="ADM"/>
    <s v="3 - CACIQUE DE SANTA MARGARIDA"/>
    <d v="2023-04-19T00:00:00"/>
    <s v="ABR"/>
    <s v="2023"/>
    <x v="1"/>
    <m/>
    <s v="MARCIO SANT´ANA ANGELO - ADIANTAMENTO - REF A ABR/2023"/>
  </r>
  <r>
    <s v="00003"/>
    <s v="CACIQUE DE SANTA MARGARIDA DEP. DE GAS LTDA - ME"/>
    <s v="THYAGO STEVAN SEGATI DE SOUZA"/>
    <s v="ADMINISTRATIVO"/>
    <x v="0"/>
    <s v="1526 Agência West Shopping"/>
    <s v="010251698"/>
    <m/>
    <n v="651"/>
    <s v="CACIQUE DE SANTA MARGARIDA DEP. DE GAS LTDA - METHYAGO STEVAN SEGATI DE SOUZAADMINISTRATIVO"/>
    <s v="ADM"/>
    <s v="3 - CACIQUE DE SANTA MARGARIDA"/>
    <d v="2023-04-19T00:00:00"/>
    <s v="ABR"/>
    <s v="2023"/>
    <x v="1"/>
    <m/>
    <s v="THYAGO STEVAN SEGATI DE SOUZA - ADIANTAMENTO - REF A ABR/2023"/>
  </r>
  <r>
    <s v="00003"/>
    <s v="CACIQUE DE SANTA MARGARIDA DEP. DE GAS LTDA - ME"/>
    <s v="JOAO VITOR MONTEIRO DOS SANTOS"/>
    <s v="PORTARIA"/>
    <x v="0"/>
    <s v="1670 Agencia 001-1670 PARK SHOP CPO GDE"/>
    <s v="01016125-4"/>
    <m/>
    <n v="651"/>
    <s v="CACIQUE DE SANTA MARGARIDA DEP. DE GAS LTDA - MEJOAO VITOR MONTEIRO DOS SANTOSPORTARIA"/>
    <s v="3 - CACIQUE DE SANTA MARGARIDA"/>
    <s v="3 - CACIQUE DE SANTA MARGARIDA"/>
    <d v="2023-04-19T00:00:00"/>
    <s v="ABR"/>
    <s v="2023"/>
    <x v="1"/>
    <m/>
    <s v="JOAO VITOR MONTEIRO DOS SANTOS - ADIANTAMENTO - REF A ABR/2023"/>
  </r>
  <r>
    <s v="00003"/>
    <s v="CACIQUE DE SANTA MARGARIDA DEP. DE GAS LTDA - ME"/>
    <s v="JOÃO VICTOR DOS SANTOS BARCELOS"/>
    <s v="PORTARIA"/>
    <x v="0"/>
    <s v="3350 Agência Rio-av Cesario De Melo 3350"/>
    <s v="713339458"/>
    <m/>
    <n v="651"/>
    <s v="CACIQUE DE SANTA MARGARIDA DEP. DE GAS LTDA - MEJOÃO VICTOR DOS SANTOS BARCELOSPORTARIA"/>
    <s v="3 - CACIQUE DE SANTA MARGARIDA"/>
    <s v="3 - CACIQUE DE SANTA MARGARIDA"/>
    <d v="2023-04-19T00:00:00"/>
    <s v="ABR"/>
    <s v="2023"/>
    <x v="1"/>
    <m/>
    <s v="JOÃO VICTOR DOS SANTOS BARCELOS - ADIANTAMENTO - REF A ABR/2023"/>
  </r>
  <r>
    <s v="00005"/>
    <s v="EQUIPE ALPHA COMERCIO DE GLP LTDA"/>
    <s v="WELLINGTON DA SILVA AGUIAR"/>
    <s v="PORTARIA"/>
    <x v="0"/>
    <s v="2963 Santander São Gonçalo "/>
    <s v="020347307"/>
    <m/>
    <n v="651"/>
    <s v="EQUIPE ALPHA COMERCIO DE GLP LTDAWELLINGTON DA SILVA AGUIARPORTARIA"/>
    <s v="5 - EQUIPE ALPHA"/>
    <s v="5 - EQUIPE ALPHA"/>
    <d v="2023-04-19T00:00:00"/>
    <s v="ABR"/>
    <s v="2023"/>
    <x v="1"/>
    <m/>
    <s v="WELLINGTON DA SILVA AGUIAR - ADIANTAMENTO - REF A ABR/2023"/>
  </r>
  <r>
    <s v="00005"/>
    <s v="EQUIPE ALPHA COMERCIO DE GLP LTDA"/>
    <s v="MAXWELL MARAIS RIBEIRO"/>
    <s v="PORTARIA"/>
    <x v="1"/>
    <s v="PIX"/>
    <s v="183.803.747-03"/>
    <m/>
    <n v="651"/>
    <s v="EQUIPE ALPHA COMERCIO DE GLP LTDAMAXWELL MARAIS RIBEIROPORTARIA"/>
    <s v="5 - EQUIPE ALPHA"/>
    <s v="5 - EQUIPE ALPHA"/>
    <d v="2023-04-19T00:00:00"/>
    <s v="ABR"/>
    <s v="2023"/>
    <x v="1"/>
    <m/>
    <s v="MAXWELL MARAIS RIBEIRO - ADIANTAMENTO - REF A ABR/2023"/>
  </r>
  <r>
    <s v="00006"/>
    <s v="BRAVOXXX COMERCIO DE GAS LTDA"/>
    <s v="BRUNNO RODRIGUES SARAIVA"/>
    <s v="MONITORAMENTO"/>
    <x v="1"/>
    <s v="PIX"/>
    <s v="(21)975193982"/>
    <m/>
    <n v="571"/>
    <s v="BRAVOXXX COMERCIO DE GAS LTDABRUNNO RODRIGUES SARAIVAMONITORAMENTO"/>
    <s v="ADM"/>
    <s v="6 - BRAVOX"/>
    <d v="2023-04-19T00:00:00"/>
    <s v="ABR"/>
    <s v="2023"/>
    <x v="1"/>
    <m/>
    <s v="BRUNNO RODRIGUES SARAIVA - ADIANTAMENTO - REF A ABR/2023"/>
  </r>
  <r>
    <s v="00006"/>
    <s v="BRAVOXXX COMERCIO DE GAS LTDA"/>
    <s v="MAYCON GOMES DE CARVALHO"/>
    <s v="PORTARIA"/>
    <x v="0"/>
    <s v="1670 Agencia 001-1670 PARK SHOP CPO GDE"/>
    <s v="000710107552"/>
    <m/>
    <n v="651"/>
    <s v="BRAVOXXX COMERCIO DE GAS LTDAMAYCON GOMES DE CARVALHOPORTARIA"/>
    <s v="6 - BRAVOX"/>
    <s v="6 - BRAVOX"/>
    <d v="2023-04-19T00:00:00"/>
    <s v="ABR"/>
    <s v="2023"/>
    <x v="1"/>
    <m/>
    <s v="MAYCON GOMES DE CARVALHO - ADIANTAMENTO - REF A ABR/2023"/>
  </r>
  <r>
    <s v="00006"/>
    <s v="BRAVOXXX COMERCIO DE GAS LTDA"/>
    <s v="THIAGO DE SOUZA GOMES"/>
    <s v="PORTARIA"/>
    <x v="1"/>
    <s v="PIX"/>
    <s v="114.633.887-21"/>
    <m/>
    <n v="651"/>
    <s v="BRAVOXXX COMERCIO DE GAS LTDATHIAGO DE SOUZA GOMESPORTARIA"/>
    <s v="6 - BRAVOX"/>
    <s v="6 - BRAVOX"/>
    <d v="2023-04-19T00:00:00"/>
    <s v="ABR"/>
    <s v="2023"/>
    <x v="1"/>
    <m/>
    <s v="THIAGO DE SOUZA GOMES - ADIANTAMENTO - REF A ABR/2023"/>
  </r>
  <r>
    <s v="00006"/>
    <s v="BRAVOXXX COMERCIO DE GAS LTDA"/>
    <s v="GABRIEL SALINO LOPES BARBOSA"/>
    <s v="MONITORAMENTO PAGE DEPOSITO"/>
    <x v="0"/>
    <s v="1526 Agência West Shopping"/>
    <s v="010369197"/>
    <m/>
    <n v="651"/>
    <s v="BRAVOXXX COMERCIO DE GAS LTDAGABRIEL SALINO LOPES BARBOSAMONITORAMENTO PAGE DEPOSITO"/>
    <s v="ADM"/>
    <s v="6 - BRAVOX"/>
    <d v="2023-04-19T00:00:00"/>
    <s v="ABR"/>
    <s v="2023"/>
    <x v="1"/>
    <m/>
    <s v="GABRIEL SALINO LOPES BARBOSA - ADIANTAMENTO - REF A ABR/2023"/>
  </r>
  <r>
    <s v="00007"/>
    <s v="XES - COMERCIO DE GAS LTDA"/>
    <s v="MATHEUS GOMES ALEXANDRE"/>
    <s v="XES - VIGIA"/>
    <x v="0"/>
    <s v="3399 Niteroi"/>
    <s v="020122102"/>
    <m/>
    <n v="753.54"/>
    <s v="XES - COMERCIO DE GAS LTDAMATHEUS GOMES ALEXANDREXES - VIGIA"/>
    <s v="7 - XES MATRIZ"/>
    <s v="7 - XES MATRIZ"/>
    <d v="2023-04-19T00:00:00"/>
    <s v="ABR"/>
    <s v="2023"/>
    <x v="1"/>
    <m/>
    <s v="MATHEUS GOMES ALEXANDRE - ADIANTAMENTO - REF A ABR/2023"/>
  </r>
  <r>
    <s v="00007"/>
    <s v="XES - COMERCIO DE GAS LTDA"/>
    <s v="VITOR SIMOES DE ALMEIDA"/>
    <s v="XES - VIGIA"/>
    <x v="0"/>
    <s v="4439 Banco Santander - Agência 4439 - Marica "/>
    <s v="010979666"/>
    <m/>
    <n v="753.54"/>
    <s v="XES - COMERCIO DE GAS LTDAVITOR SIMOES DE ALMEIDAXES - VIGIA"/>
    <s v="7 - XES MATRIZ"/>
    <s v="7 - XES MATRIZ"/>
    <d v="2023-04-19T00:00:00"/>
    <s v="ABR"/>
    <s v="2023"/>
    <x v="1"/>
    <m/>
    <s v="VITOR SIMOES DE ALMEIDA - ADIANTAMENTO - REF A ABR/2023"/>
  </r>
  <r>
    <s v="00007"/>
    <s v="XES - COMERCIO DE GAS LTDA"/>
    <s v="CLEBER FERNANDES DE SANTANA"/>
    <s v="ADMINISTRAÇÃO"/>
    <x v="0"/>
    <s v="1697 Agência BACAXA-SAQUAREMA-RJ"/>
    <s v="71004202-7"/>
    <m/>
    <n v="1514.84"/>
    <s v="XES - COMERCIO DE GAS LTDACLEBER FERNANDES DE SANTANAADMINISTRAÇÃO"/>
    <s v="ADM"/>
    <s v="7 - XES MATRIZ"/>
    <d v="2023-04-19T00:00:00"/>
    <s v="ABR"/>
    <s v="2023"/>
    <x v="1"/>
    <m/>
    <s v="CLEBER FERNANDES DE SANTANA - ADIANTAMENTO - REF A ABR/2023"/>
  </r>
  <r>
    <s v="00007"/>
    <s v="XES - COMERCIO DE GAS LTDA"/>
    <s v="RONNI RODRIGUES AGUIAR"/>
    <s v="ADMINISTRAÇÃO"/>
    <x v="1"/>
    <s v="PIX"/>
    <s v="003.507.472-88"/>
    <m/>
    <n v="1434.84"/>
    <s v="XES - COMERCIO DE GAS LTDARONNI RODRIGUES AGUIARADMINISTRAÇÃO"/>
    <s v="ADM"/>
    <s v="7 - XES MATRIZ"/>
    <d v="2023-04-19T00:00:00"/>
    <s v="ABR"/>
    <s v="2023"/>
    <x v="1"/>
    <m/>
    <s v="RONNI RODRIGUES AGUIAR - ADIANTAMENTO - REF A ABR/2023"/>
  </r>
  <r>
    <s v="00007"/>
    <s v="XES - COMERCIO DE GAS LTDA"/>
    <s v="JAMES NASCIMENTO AGUIAR"/>
    <s v="PORTARIA"/>
    <x v="0"/>
    <s v="4439 Banco Santander - Agência 4439 - Marica "/>
    <s v="010896815"/>
    <m/>
    <n v="651"/>
    <s v="XES - COMERCIO DE GAS LTDAJAMES NASCIMENTO AGUIARPORTARIA"/>
    <s v="7 - XES MATRIZ"/>
    <s v="7 - XES MATRIZ"/>
    <d v="2023-04-19T00:00:00"/>
    <s v="ABR"/>
    <s v="2023"/>
    <x v="1"/>
    <m/>
    <s v="JAMES NASCIMENTO AGUIAR - ADIANTAMENTO - REF A ABR/2023"/>
  </r>
  <r>
    <s v="00007"/>
    <s v="XES - COMERCIO DE GAS LTDA"/>
    <s v="THIAGO DE SOUZA OLIVEIRA"/>
    <s v="PORTARIA"/>
    <x v="0"/>
    <s v="4439 Banco Santander - Agência 4439 - Marica "/>
    <s v="60027478-2"/>
    <m/>
    <n v="651"/>
    <s v="XES - COMERCIO DE GAS LTDATHIAGO DE SOUZA OLIVEIRAPORTARIA"/>
    <s v="7 - XES MATRIZ"/>
    <s v="7 - XES MATRIZ"/>
    <d v="2023-04-19T00:00:00"/>
    <s v="ABR"/>
    <s v="2023"/>
    <x v="1"/>
    <m/>
    <s v="THIAGO DE SOUZA OLIVEIRA - ADIANTAMENTO - REF A ABR/2023"/>
  </r>
  <r>
    <s v="00007"/>
    <s v="XES - COMERCIO DE GAS LTDA"/>
    <s v="ISAC JÚLIO DE SOUZA"/>
    <s v="TRANSPORTE"/>
    <x v="0"/>
    <s v="3122 Duque de Caxias"/>
    <s v="000713301636"/>
    <m/>
    <n v="1301.21"/>
    <s v="XES - COMERCIO DE GAS LTDAISAC JÚLIO DE SOUZATRANSPORTE"/>
    <s v="TRANSPORTE"/>
    <s v="7 - XES MATRIZ"/>
    <d v="2023-04-19T00:00:00"/>
    <s v="ABR"/>
    <s v="2023"/>
    <x v="1"/>
    <m/>
    <s v="ISAC JÚLIO DE SOUZA - ADIANTAMENTO - REF A ABR/2023"/>
  </r>
  <r>
    <s v="00007"/>
    <s v="XES - COMERCIO DE GAS LTDA"/>
    <s v="MATHEUS GUIZARRA BAPTISTA"/>
    <s v="TRANSPORTE"/>
    <x v="0"/>
    <s v="4439 Banco Santander - Agência 4439 - Marica "/>
    <s v="000010789867"/>
    <m/>
    <n v="651"/>
    <s v="XES - COMERCIO DE GAS LTDAMATHEUS GUIZARRA BAPTISTATRANSPORTE"/>
    <s v="TRANSPORTE"/>
    <s v="7 - XES MATRIZ"/>
    <d v="2023-04-19T00:00:00"/>
    <s v="ABR"/>
    <s v="2023"/>
    <x v="1"/>
    <m/>
    <s v="MATHEUS GUIZARRA BAPTISTA - ADIANTAMENTO - REF A ABR/2023"/>
  </r>
  <r>
    <s v="00007"/>
    <s v="XES - COMERCIO DE GAS LTDA"/>
    <s v="RONILDO ARAUJO DOS SANTOS "/>
    <s v="TRANSPORTE"/>
    <x v="0"/>
    <s v="4439 Banco Santander - Agência 4439 - Marica "/>
    <s v="000010789874"/>
    <m/>
    <n v="987.98"/>
    <s v="XES - COMERCIO DE GAS LTDARONILDO ARAUJO DOS SANTOS TRANSPORTE"/>
    <s v="TRANSPORTE"/>
    <s v="7 - XES MATRIZ"/>
    <d v="2023-04-19T00:00:00"/>
    <s v="ABR"/>
    <s v="2023"/>
    <x v="1"/>
    <m/>
    <s v="RONILDO ARAUJO DOS SANTOS  - ADIANTAMENTO - REF A ABR/2023"/>
  </r>
  <r>
    <s v="00007"/>
    <s v="XES - COMERCIO DE GAS LTDA"/>
    <s v="EDNO DOS REIS VIEIRA JUNIOR"/>
    <s v="TRANSPORTE"/>
    <x v="0"/>
    <s v="4439 Banco Santander - Agência 4439 - Marica "/>
    <s v="000710367835"/>
    <m/>
    <n v="651"/>
    <s v="XES - COMERCIO DE GAS LTDAEDNO DOS REIS VIEIRA JUNIORTRANSPORTE"/>
    <s v="TRANSPORTE"/>
    <s v="7 - XES MATRIZ"/>
    <d v="2023-04-19T00:00:00"/>
    <s v="ABR"/>
    <s v="2023"/>
    <x v="1"/>
    <m/>
    <s v="EDNO DOS REIS VIEIRA JUNIOR - ADIANTAMENTO - REF A ABR/2023"/>
  </r>
  <r>
    <s v="00007"/>
    <s v="XES - COMERCIO DE GAS LTDA"/>
    <s v="LUIZ MIGUEL VARGAS PEREIRA"/>
    <s v="PLATAFORMA"/>
    <x v="0"/>
    <s v="4439 Banco Santander - Agência 4439 - Marica "/>
    <s v="010932931"/>
    <m/>
    <n v="651"/>
    <s v="XES - COMERCIO DE GAS LTDALUIZ MIGUEL VARGAS PEREIRAPLATAFORMA"/>
    <s v="TRANSPORTE"/>
    <s v="7 - XES MATRIZ"/>
    <d v="2023-04-19T00:00:00"/>
    <s v="ABR"/>
    <s v="2023"/>
    <x v="1"/>
    <m/>
    <s v="LUIZ MIGUEL VARGAS PEREIRA - ADIANTAMENTO - REF A ABR/2023"/>
  </r>
  <r>
    <s v="00007"/>
    <s v="XES - COMERCIO DE GAS LTDA"/>
    <s v="NAYRAN GABRIEL SOUSA DE ARAÚJO"/>
    <s v="PLATAFORMA"/>
    <x v="0"/>
    <s v="4439 Banco Santander - Agência 4439 - Marica "/>
    <s v="01095149-5"/>
    <m/>
    <n v="651"/>
    <s v="XES - COMERCIO DE GAS LTDANAYRAN GABRIEL SOUSA DE ARAÚJOPLATAFORMA"/>
    <s v="TRANSPORTE"/>
    <s v="7 - XES MATRIZ"/>
    <d v="2023-04-19T00:00:00"/>
    <s v="ABR"/>
    <s v="2023"/>
    <x v="1"/>
    <m/>
    <s v="NAYRAN GABRIEL SOUSA DE ARAÚJO - ADIANTAMENTO - REF A ABR/2023"/>
  </r>
  <r>
    <s v="00008"/>
    <s v="CSS  COMERCIO DE GÁS LTDA ME"/>
    <s v="VANDERSON SOARES GONÇALVES"/>
    <s v="PORTARIA"/>
    <x v="0"/>
    <s v="3350 Agência Rio-av Cesario De Melo 3350"/>
    <s v="020010095"/>
    <m/>
    <n v="651"/>
    <s v="CSS  COMERCIO DE GÁS LTDA MEVANDERSON SOARES GONÇALVESPORTARIA"/>
    <s v="8 - CSS COMERCIO"/>
    <s v="8 - CSS COMERCIO"/>
    <d v="2023-04-19T00:00:00"/>
    <s v="ABR"/>
    <s v="2023"/>
    <x v="1"/>
    <m/>
    <s v="VANDERSON SOARES GONÇALVES - ADIANTAMENTO - REF A ABR/2023"/>
  </r>
  <r>
    <s v="00008"/>
    <s v="CSS  COMERCIO DE GÁS LTDA ME"/>
    <s v="FÁBIO FERNANDES FERREIRA"/>
    <s v="PORTARIA"/>
    <x v="0"/>
    <s v="0976 Agência 0976 001-0976 Estação Cpo Grande"/>
    <s v="010122495"/>
    <m/>
    <n v="651"/>
    <s v="CSS  COMERCIO DE GÁS LTDA MEFÁBIO FERNANDES FERREIRAPORTARIA"/>
    <s v="8 - CSS COMERCIO"/>
    <s v="8 - CSS COMERCIO"/>
    <d v="2023-04-19T00:00:00"/>
    <s v="ABR"/>
    <s v="2023"/>
    <x v="1"/>
    <m/>
    <s v="FÁBIO FERNANDES FERREIRA - ADIANTAMENTO - REF A ABR/2023"/>
  </r>
  <r>
    <s v="00009"/>
    <s v="RICARDO LOPES DE CASTRO DISTRIBUIDORA DE GAS LTDA"/>
    <s v="RAFAEL CANDIDO DA SILVA"/>
    <s v="PORTARIA"/>
    <x v="1"/>
    <s v="PIX"/>
    <s v="162.271.127-04"/>
    <m/>
    <n v="561"/>
    <s v="RICARDO LOPES DE CASTRO DISTRIBUIDORA DE GAS LTDARAFAEL CANDIDO DA SILVAPORTARIA"/>
    <s v="9 - RICARDO LOPES"/>
    <s v="9 - RICARDO LOPES"/>
    <d v="2023-04-19T00:00:00"/>
    <s v="ABR"/>
    <s v="2023"/>
    <x v="1"/>
    <m/>
    <s v="RAFAEL CANDIDO DA SILVA - ADIANTAMENTO - REF A ABR/2023"/>
  </r>
  <r>
    <s v="00009"/>
    <s v="RICARDO LOPES DE CASTRO DISTRIBUIDORA DE GAS LTDA"/>
    <s v="RAPHAEL LIMA DE SOUZA"/>
    <s v="PORTARIA"/>
    <x v="1"/>
    <s v="PIX"/>
    <s v="129.534.017-84"/>
    <m/>
    <n v="561"/>
    <s v="RICARDO LOPES DE CASTRO DISTRIBUIDORA DE GAS LTDARAPHAEL LIMA DE SOUZAPORTARIA"/>
    <s v="9 - RICARDO LOPES"/>
    <s v="9 - RICARDO LOPES"/>
    <d v="2023-04-19T00:00:00"/>
    <s v="ABR"/>
    <s v="2023"/>
    <x v="1"/>
    <m/>
    <s v="RAPHAEL LIMA DE SOUZA - ADIANTAMENTO - REF A ABR/2023"/>
  </r>
  <r>
    <s v="00009"/>
    <s v="RICARDO LOPES DE CASTRO DISTRIBUIDORA DE GAS LTDA"/>
    <s v="MATHEUS GABRIEL FRAGOSO BASTOS PEREIRA"/>
    <s v="TRANSPORTE"/>
    <x v="0"/>
    <s v="2976 AGENCIA RIO BONITO"/>
    <s v="010041411"/>
    <m/>
    <n v="651"/>
    <s v="RICARDO LOPES DE CASTRO DISTRIBUIDORA DE GAS LTDAMATHEUS GABRIEL FRAGOSO BASTOS PEREIRATRANSPORTE"/>
    <s v="TRANSPORTE"/>
    <s v="9 - RICARDO LOPES"/>
    <d v="2023-04-19T00:00:00"/>
    <s v="ABR"/>
    <s v="2023"/>
    <x v="1"/>
    <m/>
    <s v="MATHEUS GABRIEL FRAGOSO BASTOS PEREIRA - ADIANTAMENTO - REF A ABR/2023"/>
  </r>
  <r>
    <s v="00012"/>
    <s v="SYLVIO PINHEIRO DISTRIBUIDORA DE GAS LTDA - ME"/>
    <s v="EVANDRO DE AGUIAR ALMEIDA "/>
    <s v="PORTARIA"/>
    <x v="0"/>
    <s v="3262 Realengo"/>
    <s v="000710260069"/>
    <m/>
    <n v="651"/>
    <s v="SYLVIO PINHEIRO DISTRIBUIDORA DE GAS LTDA - MEEVANDRO DE AGUIAR ALMEIDA PORTARIA"/>
    <s v="12 - SYLVIO PINHEIRO"/>
    <s v="12 - SYLVIO PINHEIRO"/>
    <d v="2023-04-19T00:00:00"/>
    <s v="ABR"/>
    <s v="2023"/>
    <x v="1"/>
    <m/>
    <s v="EVANDRO DE AGUIAR ALMEIDA  - ADIANTAMENTO - REF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m/>
    <n v="753.54"/>
    <s v="SYLVIO PINHEIRO DISTRIBUIDORA DE GAS LTDA - MEWASHINGTON GOMES SOARES DA SILVAPORTARIA"/>
    <s v="12 - SYLVIO PINHEIRO"/>
    <s v="12 - SYLVIO PINHEIRO"/>
    <d v="2023-04-19T00:00:00"/>
    <s v="ABR"/>
    <s v="2023"/>
    <x v="1"/>
    <m/>
    <s v="WASHINGTON GOMES SOARES DA SILVA - ADIANTAMENTO - REF A ABR/2023"/>
  </r>
  <r>
    <s v="00012"/>
    <s v="SYLVIO PINHEIRO DISTRIBUIDORA DE GAS LTDA - ME"/>
    <s v="KENNEDY KALKE MENDES NOGUEIRA"/>
    <s v="MONITORAMENTO"/>
    <x v="0"/>
    <s v="1526 Agência West Shopping"/>
    <s v="000710174046"/>
    <m/>
    <n v="651"/>
    <s v="SYLVIO PINHEIRO DISTRIBUIDORA DE GAS LTDA - MEKENNEDY KALKE MENDES NOGUEIRAMONITORAMENTO"/>
    <s v="ADM"/>
    <s v="12 - SYLVIO PINHEIRO"/>
    <d v="2023-04-19T00:00:00"/>
    <s v="ABR"/>
    <s v="2023"/>
    <x v="1"/>
    <m/>
    <s v="KENNEDY KALKE MENDES NOGUEIRA - ADIANTAMENTO - REF A ABR/2023"/>
  </r>
  <r>
    <s v="00101"/>
    <s v="FULLGAZ DE MARICA LTDA - ME"/>
    <s v="MAGNALDO ERICO DE ARAUJO SOUSA "/>
    <s v="PORTARIA"/>
    <x v="3"/>
    <s v="150-3 CABO FRIO"/>
    <s v="77257-7"/>
    <m/>
    <n v="651"/>
    <s v="FULLGAZ DE MARICA LTDA - MEMAGNALDO ERICO DE ARAUJO SOUSA Portaria"/>
    <s v="101 - FULLGAZ"/>
    <s v="101 - FULLGAZ"/>
    <d v="2023-04-19T00:00:00"/>
    <s v="ABR"/>
    <s v="2023"/>
    <x v="1"/>
    <m/>
    <s v="MAGNALDO ERICO DE ARAUJO SOUSA  - ADIANTAMENTO - REF A ABR/2023"/>
  </r>
  <r>
    <s v="00101"/>
    <s v="FULLGAZ DE MARICA LTDA - ME"/>
    <s v="JUAN DE SOUZA RIBEIRO MAGALHAES"/>
    <s v="PORTARIA"/>
    <x v="3"/>
    <s v="150-3 CABO FRIO"/>
    <s v="78979-8"/>
    <m/>
    <n v="651"/>
    <s v="FULLGAZ DE MARICA LTDA - MEJUAN DE SOUZA RIBEIRO MAGALHAESPortaria"/>
    <s v="101 - FULLGAZ"/>
    <s v="101 - FULLGAZ"/>
    <d v="2023-04-19T00:00:00"/>
    <s v="ABR"/>
    <s v="2023"/>
    <x v="1"/>
    <m/>
    <s v="JUAN DE SOUZA RIBEIRO MAGALHAES - ADIANTAMENTO - REF A ABR/2023"/>
  </r>
  <r>
    <s v="00101"/>
    <s v="FULLGAZ DE MARICA LTDA - ME"/>
    <s v="JOSIAS DOS SANTOS JUNIOR"/>
    <s v="TRANSPORTE PLATAFORMA"/>
    <x v="1"/>
    <s v="PIX"/>
    <s v="(22)981559204"/>
    <m/>
    <n v="651"/>
    <s v="FULLGAZ DE MARICA LTDA - MEJOSIAS DOS SANTOS JUNIORTRANSPORTE PLATAFORMA"/>
    <s v="TRANSPORTE"/>
    <s v="101 - FULLGAZ"/>
    <d v="2023-04-19T00:00:00"/>
    <s v="ABR"/>
    <s v="2023"/>
    <x v="1"/>
    <m/>
    <s v="JOSIAS DOS SANTOS JUNIOR - ADIANTAMENTO - REF A ABR/2023"/>
  </r>
  <r>
    <s v="00101"/>
    <s v="FULLGAZ DE MARICA LTDA - ME"/>
    <s v="ALZENIR CARDOSO DE SOUZA"/>
    <s v="TRANSPORTE"/>
    <x v="3"/>
    <s v="150-3 CABO FRIO"/>
    <s v="77256-9"/>
    <m/>
    <n v="651"/>
    <s v="FULLGAZ DE MARICA LTDA - MEALZENIR CARDOSO DE SOUZATRANSPORTE"/>
    <s v="TRANSPORTE"/>
    <s v="101 - FULLGAZ"/>
    <d v="2023-04-19T00:00:00"/>
    <s v="ABR"/>
    <s v="2023"/>
    <x v="1"/>
    <m/>
    <s v="ALZENIR CARDOSO DE SOUZA - ADIANTAMENTO - REF A ABR/2023"/>
  </r>
  <r>
    <s v="00101"/>
    <s v="FULLGAZ DE MARICA LTDA - ME"/>
    <s v="EDUARDO PESSANHA SIMÃO"/>
    <s v="ADMINISTRACAO"/>
    <x v="3"/>
    <s v="150-3 CABO FRIO"/>
    <s v="77258-5"/>
    <m/>
    <n v="1514.84"/>
    <s v="FULLGAZ DE MARICA LTDA - MEEDUARDO PESSANHA SIMÃOADMINISTRACAO"/>
    <s v="ADM"/>
    <s v="101 - FULLGAZ"/>
    <d v="2023-04-19T00:00:00"/>
    <s v="ABR"/>
    <s v="2023"/>
    <x v="1"/>
    <m/>
    <s v="EDUARDO PESSANHA SIMÃO - ADIANTAMENTO - REF A ABR/2023"/>
  </r>
  <r>
    <s v="00105"/>
    <s v="TRIBUS CONSULTORIA E ASSESSORIA EMPRESARIAL LTDA"/>
    <s v="PAULO ROBERTO NASCIMENTO DIMAS"/>
    <s v="ADMINISTRAÇÃO"/>
    <x v="0"/>
    <s v="1526 Agência West Shopping"/>
    <s v="000710130321"/>
    <m/>
    <n v="1104.6600000000001"/>
    <s v="TRIBUS CONSULTORIA E ASSESSORIA EMPRESARIAL LTDAPAULO ROBERTO NASCIMENTO DIMASADMINISTRAÇÃO"/>
    <s v="ADM"/>
    <s v="105 - TRIBUS"/>
    <d v="2023-04-19T00:00:00"/>
    <s v="ABR"/>
    <s v="2023"/>
    <x v="1"/>
    <m/>
    <s v="PAULO ROBERTO NASCIMENTO DIMAS - ADIANTAMENTO - REF A ABR/2023"/>
  </r>
  <r>
    <s v="00105"/>
    <s v="TRIBUS CONSULTORIA E ASSESSORIA EMPRESARIAL LTDA"/>
    <s v="ALVANIO ARAUJO DE SOUZA"/>
    <s v="ADMINISTRAÇÃO"/>
    <x v="1"/>
    <s v="PIX"/>
    <s v="(21)982386511"/>
    <m/>
    <n v="1928.94"/>
    <s v="TRIBUS CONSULTORIA E ASSESSORIA EMPRESARIAL LTDAALVANIO ARAUJO DE SOUZAADMINISTRAÇÃO"/>
    <s v="ADM"/>
    <s v="105 - TRIBUS"/>
    <d v="2023-04-19T00:00:00"/>
    <s v="ABR"/>
    <s v="2023"/>
    <x v="1"/>
    <m/>
    <s v="ALVANIO ARAUJO DE SOUZA - ADIANTAMENTO - REF A ABR/2023"/>
  </r>
  <r>
    <s v="00105"/>
    <s v="TRIBUS CONSULTORIA E ASSESSORIA EMPRESARIAL LTDA"/>
    <s v="EDUARDO DIAS BRITO"/>
    <s v="ADMINISTRAÇÃO"/>
    <x v="0"/>
    <s v="3350 Agência Rio-av Cesario De Melo 3350"/>
    <s v="0713353450"/>
    <m/>
    <n v="444"/>
    <s v="TRIBUS CONSULTORIA E ASSESSORIA EMPRESARIAL LTDAEDUARDO DIAS BRITOADMINISTRAÇÃO"/>
    <s v="ADM"/>
    <s v="105 - TRIBUS"/>
    <d v="2023-04-19T00:00:00"/>
    <s v="ABR"/>
    <s v="2023"/>
    <x v="1"/>
    <m/>
    <s v="EDUARDO DIAS BRITO - ADIANTAMENTO - REF A ABR/2023"/>
  </r>
  <r>
    <s v="00107"/>
    <s v="CAS DAMAZIO DISTRIBUIDORA DE GAS LTDA"/>
    <s v="LEONARDO SANTOS SILVA"/>
    <s v="PORTARIA"/>
    <x v="1"/>
    <s v="PIX"/>
    <s v="(21)965103846"/>
    <m/>
    <n v="551"/>
    <s v="CAS DAMAZIO DISTRIBUIDORA DE GAS LTDALEONARDO SANTOS SILVAPORTARIA"/>
    <s v="107 - CAS DAMAZIO"/>
    <s v="107 - CAS DAMAZIO"/>
    <d v="2023-04-19T00:00:00"/>
    <s v="ABR"/>
    <s v="2023"/>
    <x v="1"/>
    <m/>
    <s v="LEONARDO SANTOS SILVA - ADIANTAMENTO - REF A ABR/2023"/>
  </r>
  <r>
    <s v="00107"/>
    <s v="CAS DAMAZIO DISTRIBUIDORA DE GAS LTDA"/>
    <s v="MOISES DE SOUZA NASCIMENTO"/>
    <s v="PORTARIA"/>
    <x v="1"/>
    <s v="PIX"/>
    <s v="bbzao1744@gmail.com"/>
    <m/>
    <n v="551"/>
    <s v="CAS DAMAZIO DISTRIBUIDORA DE GAS LTDAMOISES DE SOUZA NASCIMENTOPORTARIA"/>
    <s v="107 - CAS DAMAZIO"/>
    <s v="107 - CAS DAMAZIO"/>
    <d v="2023-04-19T00:00:00"/>
    <s v="ABR"/>
    <s v="2023"/>
    <x v="1"/>
    <m/>
    <s v="MOISES DE SOUZA NASCIMENTO - ADIANTAMENTO - REF A ABR/2023"/>
  </r>
  <r>
    <s v="00107"/>
    <s v="CAS DAMAZIO DISTRIBUIDORA DE GAS LTDA"/>
    <s v="ALEXANDRE DE MACEDO SILVA COELHO"/>
    <s v="ADMINISTRAÇÃO"/>
    <x v="1"/>
    <s v="PIX"/>
    <m/>
    <m/>
    <n v="698.43"/>
    <s v="CAS DAMAZIO DISTRIBUIDORA DE GAS LTDAALEXANDRE DE MACEDO SILVA COELHOADMINISTRAÇÃO"/>
    <s v="ADM"/>
    <s v="107 - CAS DAMAZIO"/>
    <d v="2023-04-19T00:00:00"/>
    <s v="ABR"/>
    <s v="2023"/>
    <x v="1"/>
    <m/>
    <s v="ALEXANDRE DE MACEDO SILVA COELHO - ADIANTAMENTO - REF A ABR/2023"/>
  </r>
  <r>
    <s v="00107"/>
    <s v="CAS DAMAZIO DISTRIBUIDORA DE GAS LTDA"/>
    <s v="LUIS CLAUDIO DO NASCIMENTO DIMAS"/>
    <s v="ADMINISTRAÇÃO"/>
    <x v="1"/>
    <s v="PIX"/>
    <m/>
    <m/>
    <n v="1626.26"/>
    <s v="CAS DAMAZIO DISTRIBUIDORA DE GAS LTDALUIS CLAUDIO DO NASCIMENTO DIMASADMINISTRAÇÃO"/>
    <s v="ADM"/>
    <s v="107 - CAS DAMAZIO"/>
    <d v="2023-04-19T00:00:00"/>
    <s v="ABR"/>
    <s v="2023"/>
    <x v="1"/>
    <m/>
    <s v="LUIS CLAUDIO DO NASCIMENTO DIMAS - ADIANTAMENTO - REF A ABR/2023"/>
  </r>
  <r>
    <s v="00107"/>
    <s v="CAS DAMAZIO DISTRIBUIDORA DE GAS LTDA"/>
    <s v="JEFERSON FERREIRA GONZAGA"/>
    <s v="ADMINISTRAÇÃO"/>
    <x v="1"/>
    <s v="PIX"/>
    <m/>
    <m/>
    <n v="1357.13"/>
    <s v="CAS DAMAZIO DISTRIBUIDORA DE GAS LTDAJEFERSON FERREIRA GONZAGAADMINISTRAÇÃO"/>
    <s v="TRANSPORTE"/>
    <s v="107 - CAS DAMAZIO"/>
    <d v="2023-04-19T00:00:00"/>
    <s v="ABR"/>
    <s v="2023"/>
    <x v="1"/>
    <m/>
    <s v="JEFERSON FERREIRA GONZAGA - ADIANTAMENTO - REF A ABR/2023"/>
  </r>
  <r>
    <s v="00108"/>
    <s v="FOLHAS REVENDEDORA DE GAS LTDA - ME"/>
    <s v="LIBERMAN ALAN DA SILVA BADIAS"/>
    <s v="PORTARIA"/>
    <x v="1"/>
    <s v="PIX"/>
    <s v="liberman90@outlook.com"/>
    <m/>
    <n v="651"/>
    <s v="FOLHAS REVENDEDORA DE GAS LTDA - MELIBERMAN ALAN DA SILVA BADIASPORTARIA"/>
    <s v="108 - FOLHAS"/>
    <s v="108 - FOLHAS"/>
    <d v="2023-04-19T00:00:00"/>
    <s v="ABR"/>
    <s v="2023"/>
    <x v="1"/>
    <m/>
    <s v="LIBERMAN ALAN DA SILVA BADIAS - ADIANTAMENTO - REF A ABR/2023"/>
  </r>
  <r>
    <s v="00108"/>
    <s v="FOLHAS REVENDEDORA DE GAS LTDA - ME"/>
    <s v="IGOR FERREIRA DE LIMA"/>
    <s v="PORTARIA"/>
    <x v="1"/>
    <s v="PIX"/>
    <s v="(21)983554254"/>
    <m/>
    <n v="651"/>
    <s v="FOLHAS REVENDEDORA DE GAS LTDA - MEIGOR FERREIRA DE LIMAPORTARIA"/>
    <s v="108 - FOLHAS"/>
    <s v="108 - FOLHAS"/>
    <d v="2023-04-19T00:00:00"/>
    <s v="ABR"/>
    <s v="2023"/>
    <x v="1"/>
    <m/>
    <s v="IGOR FERREIRA DE LIMA - ADIANTAMENTO - REF A ABR/2023"/>
  </r>
  <r>
    <s v="00109"/>
    <s v="PAGE DA ALDEIA DE MARICA COMERCIO VAREJISTA DE GAS"/>
    <s v="DANIEL VASCONCELOS QUINTANILHA"/>
    <s v="PORTARIA "/>
    <x v="1"/>
    <s v="PIX"/>
    <s v="179.968.287-09"/>
    <m/>
    <n v="566"/>
    <s v="PAGE DA ALDEIA DE MARICA COMERCIO VAREJISTA DE GASDANIEL VASCONCELOS QUINTANILHAPORTARIA "/>
    <s v="109 - PAGE DA ALDEIA"/>
    <s v="109 - PAGE DA ALDEIA"/>
    <d v="2023-04-19T00:00:00"/>
    <s v="ABR"/>
    <s v="2023"/>
    <x v="1"/>
    <m/>
    <s v="DANIEL VASCONCELOS QUINTANILHA - ADIANTAMENTO - REF A ABR/2023"/>
  </r>
  <r>
    <s v="00109"/>
    <s v="PAGE DA ALDEIA DE MARICA COMERCIO VAREJISTA DE GAS"/>
    <s v="MARCO AURELIO ARAUJO ESPOSITO"/>
    <s v="PORTARIA "/>
    <x v="1"/>
    <s v="PIX"/>
    <s v="(21)971162674"/>
    <m/>
    <n v="566"/>
    <s v="PAGE DA ALDEIA DE MARICA COMERCIO VAREJISTA DE GASMARCO AURELIO ARAUJO ESPOSITOPORTARIA "/>
    <s v="109 - PAGE DA ALDEIA"/>
    <s v="109 - PAGE DA ALDEIA"/>
    <d v="2023-04-19T00:00:00"/>
    <s v="ABR"/>
    <s v="2023"/>
    <x v="1"/>
    <m/>
    <s v="MARCO AURELIO ARAUJO ESPOSITO - ADIANTAMENTO - REF A ABR/2023"/>
  </r>
  <r>
    <s v="00110"/>
    <s v="PAGE DE SAO GONCALO REVENDA DE GAS LTDA"/>
    <s v="EMERSON DA SILVA CONCEIÇÃO"/>
    <s v="PORTARIA"/>
    <x v="0"/>
    <s v="4680 SANTANDER SÃO GONÇALO"/>
    <s v="000713182563"/>
    <m/>
    <n v="651"/>
    <s v="PAGE DE SAO GONCALO REVENDA DE GAS LTDAEMERSON DA SILVA CONCEIÇÃOPORTARIA"/>
    <s v="110 - PAGE DE SÃO GONÇALO"/>
    <s v="110 - PAGE DE SÃO GONÇALO"/>
    <d v="2023-04-19T00:00:00"/>
    <s v="ABR"/>
    <s v="2023"/>
    <x v="1"/>
    <m/>
    <s v="EMERSON DA SILVA CONCEIÇÃO - ADIANTAMENTO - REF A ABR/2023"/>
  </r>
  <r>
    <s v="00110"/>
    <s v="PAGE DE SAO GONCALO REVENDA DE GAS LTDA"/>
    <s v="GABRIEL SOUSA DE FREITAS "/>
    <s v="PORTARIA"/>
    <x v="0"/>
    <s v="4216 agência São gonçalo"/>
    <s v="000713160535"/>
    <m/>
    <n v="651"/>
    <s v="PAGE DE SAO GONCALO REVENDA DE GAS LTDAGABRIEL SOUSA DE FREITAS PORTARIA"/>
    <s v="110 - PAGE DE SÃO GONÇALO"/>
    <s v="110 - PAGE DE SÃO GONÇALO"/>
    <d v="2023-04-19T00:00:00"/>
    <s v="ABR"/>
    <s v="2023"/>
    <x v="1"/>
    <m/>
    <s v="GABRIEL SOUSA DE FREITAS  - ADIANTAMENTO - REF A ABR/2023"/>
  </r>
  <r>
    <s v="00110"/>
    <s v="PAGE DE SAO GONCALO REVENDA DE GAS LTDA"/>
    <s v="ELSON DOS SANTOS ROSA"/>
    <s v="TRANSPORTE"/>
    <x v="1"/>
    <s v="PIX"/>
    <s v="053.807.327-63"/>
    <m/>
    <n v="657.98"/>
    <s v="PAGE DE SAO GONCALO REVENDA DE GAS LTDAELSON DOS SANTOS ROSATRANSPORTE"/>
    <s v="TRANSPORTE"/>
    <s v="110 - PAGE DE SÃO GONÇALO"/>
    <d v="2023-04-19T00:00:00"/>
    <s v="ABR"/>
    <s v="2023"/>
    <x v="1"/>
    <m/>
    <s v="ELSON DOS SANTOS ROSA - ADIANTAMENTO - REF A ABR/2023"/>
  </r>
  <r>
    <s v="00119"/>
    <s v="JOIA COMERCIO DE GAS LP LTDA - EPP"/>
    <s v="RENATO SALLES HENRIQUE"/>
    <s v="PORTARIA"/>
    <x v="0"/>
    <s v="4461 Agêcia Renato Joia"/>
    <s v="010177894"/>
    <m/>
    <n v="651"/>
    <s v="JOIA COMERCIO DE GAS LP LTDA - EPPRENATO SALLES HENRIQUEPORTARIA"/>
    <s v="119 - JOIA"/>
    <s v="119 - JOIA"/>
    <d v="2023-04-19T00:00:00"/>
    <s v="ABR"/>
    <s v="2023"/>
    <x v="1"/>
    <m/>
    <s v="RENATO SALLES HENRIQUE - ADIANTAMENTO - REF A ABR/2023"/>
  </r>
  <r>
    <s v="00119"/>
    <s v="JOIA COMERCIO DE GAS LP LTDA - EPP"/>
    <s v="MATHEUS GOMES DO NASCIMENTO"/>
    <s v="PORTARIA"/>
    <x v="1"/>
    <s v="PIX"/>
    <s v="(21)996837692"/>
    <m/>
    <n v="551"/>
    <s v="JOIA COMERCIO DE GAS LP LTDA - EPPMATHEUS GOMES DO NASCIMENTOPORTARIA"/>
    <s v="119 - JOIA"/>
    <s v="119 - JOIA"/>
    <d v="2023-04-19T00:00:00"/>
    <s v="ABR"/>
    <s v="2023"/>
    <x v="1"/>
    <m/>
    <s v="MATHEUS GOMES DO NASCIMENTO - ADIANTAMENTO - REF A ABR/2023"/>
  </r>
  <r>
    <s v="00119"/>
    <s v="JOIA COMERCIO DE GAS LP LTDA - EPP"/>
    <s v="LEONARDO PEREIRA LIMA"/>
    <s v="PORTARIA"/>
    <x v="0"/>
    <s v="3140 Agência leonardo aricuri"/>
    <s v="020009542"/>
    <m/>
    <n v="651"/>
    <s v="JOIA COMERCIO DE GAS LP LTDA - EPPLEONARDO PEREIRA LIMAPORTARIA"/>
    <s v="119 - JOIA"/>
    <s v="119 - JOIA"/>
    <d v="2023-04-19T00:00:00"/>
    <s v="ABR"/>
    <s v="2023"/>
    <x v="1"/>
    <m/>
    <s v="LEONARDO PEREIRA LIMA - ADIANTAMENTO - REF A ABR/2023"/>
  </r>
  <r>
    <s v="00120"/>
    <s v="GIGLIO REVENDEDORA AUTORIZADA DE GAS LTDA - ME"/>
    <s v="THIAGO LUIZ DE OLIVEIRA DE SOUZA"/>
    <s v="MONITORAMENTO"/>
    <x v="1"/>
    <s v="PIX"/>
    <s v="181.122.237-42"/>
    <m/>
    <n v="451"/>
    <s v="GIGLIO REVENDEDORA AUTORIZADA DE GAS LTDA - METHIAGO LUIZ DE OLIVEIRA DE SOUZAMONITORAMENTO"/>
    <s v="ADM"/>
    <s v="120 - GIGLIO"/>
    <d v="2023-04-19T00:00:00"/>
    <s v="ABR"/>
    <s v="2023"/>
    <x v="1"/>
    <m/>
    <s v="THIAGO LUIZ DE OLIVEIRA DE SOUZA - ADIANTAMENTO - REF A ABR/2023"/>
  </r>
  <r>
    <s v="00120"/>
    <s v="GIGLIO REVENDEDORA AUTORIZADA DE GAS LTDA - ME"/>
    <s v="JOAO CARLOS BARATA DE ALMEIDA"/>
    <s v="PORTARIA"/>
    <x v="0"/>
    <s v="3262 Realengo"/>
    <s v="0710288649"/>
    <m/>
    <n v="651"/>
    <s v="GIGLIO REVENDEDORA AUTORIZADA DE GAS LTDA - MEJOAO CARLOS BARATA DE ALMEIDAPORTARIA"/>
    <s v="120 - GIGLIO"/>
    <s v="120 - GIGLIO"/>
    <d v="2023-04-19T00:00:00"/>
    <s v="ABR"/>
    <s v="2023"/>
    <x v="1"/>
    <m/>
    <s v="JOAO CARLOS BARATA DE ALMEIDA - ADIANTAMENTO - REF A ABR/2023"/>
  </r>
  <r>
    <s v="00120"/>
    <s v="GIGLIO REVENDEDORA AUTORIZADA DE GAS LTDA - ME"/>
    <s v="DIOGO BARBEITAS"/>
    <s v="PORTARIA"/>
    <x v="0"/>
    <s v="3871 Agência Rio-vila Militar"/>
    <s v="000710328820"/>
    <m/>
    <n v="651"/>
    <s v="GIGLIO REVENDEDORA AUTORIZADA DE GAS LTDA - MEDIOGO BARBEITASPORTARIA"/>
    <s v="120 - GIGLIO"/>
    <s v="120 - GIGLIO"/>
    <d v="2023-04-19T00:00:00"/>
    <s v="ABR"/>
    <s v="2023"/>
    <x v="1"/>
    <m/>
    <s v="DIOGO BARBEITAS - ADIANTAMENTO - REF A ABR/2023"/>
  </r>
  <r>
    <s v="00120"/>
    <s v="GIGLIO REVENDEDORA AUTORIZADA DE GAS LTDA - ME"/>
    <s v="WESLEY DA SILVA LEIRA"/>
    <s v="ADMINISTRAÇÃO"/>
    <x v="0"/>
    <s v="4212 RIO RECREIO"/>
    <s v="010867517"/>
    <m/>
    <n v="825"/>
    <s v="GIGLIO REVENDEDORA AUTORIZADA DE GAS LTDA - MEWESLEY DA SILVA LEIRAADMINISTRAÇÃO"/>
    <s v="ADM"/>
    <s v="120 - GIGLIO"/>
    <d v="2023-04-19T00:00:00"/>
    <s v="ABR"/>
    <s v="2023"/>
    <x v="1"/>
    <m/>
    <s v="WESLEY DA SILVA LEIRA - ADIANTAMENTO - REF A ABR/2023"/>
  </r>
  <r>
    <s v="00121"/>
    <s v="ACLANYCA COMERCIO DE GAS LTDA"/>
    <s v="JOSEVALDO ALMEIDA BOMFIM JUNIOR"/>
    <s v="ACLANYCA FILIAL"/>
    <x v="0"/>
    <s v="3031 Agência Araruama 3031"/>
    <s v="010955030"/>
    <m/>
    <n v="651"/>
    <s v="ACLANYCA COMERCIO DE GAS LTDAJOSEVALDO ALMEIDA BOMFIM JUNIORACLANYCA FILIAL"/>
    <s v="121 - ACLANYCA FILIAL"/>
    <s v="121 - ACLANYCA FILIAL"/>
    <d v="2023-04-19T00:00:00"/>
    <s v="ABR"/>
    <s v="2023"/>
    <x v="1"/>
    <m/>
    <s v="JOSEVALDO ALMEIDA BOMFIM JUNIOR - ADIANTAMENTO - REF A ABR/2023"/>
  </r>
  <r>
    <s v="00121"/>
    <s v="ACLANYCA COMERCIO DE GAS LTDA"/>
    <s v="JOSENILDO DOS SANTOS BOMFIM "/>
    <s v="PORTARIA ROCHA MONTEIRO"/>
    <x v="1"/>
    <s v="PIX"/>
    <s v="159.371.187-58"/>
    <m/>
    <n v="753.54"/>
    <s v="ACLANYCA COMERCIO DE GAS LTDAJOSENILDO DOS SANTOS BOMFIM PORTARIA ROCHA MONTEIRO"/>
    <s v="121 - ACLANYCA FILIAL"/>
    <s v="121 - ACLANYCA FILIAL"/>
    <d v="2023-04-19T00:00:00"/>
    <s v="ABR"/>
    <s v="2023"/>
    <x v="1"/>
    <m/>
    <s v="JOSENILDO DOS SANTOS BOMFIM  - ADIANTAMENTO - REF A ABR/2023"/>
  </r>
  <r>
    <s v="00121"/>
    <s v="ACLANYCA COMERCIO DE GAS LTDA"/>
    <s v="RAFAEL CESAR SILVA LEMOS"/>
    <s v="PORTARIA ROCHA MONTEIRO"/>
    <x v="0"/>
    <s v="4618 SANTANDER ACLANYCA FILIAL"/>
    <s v="02011028-5"/>
    <m/>
    <n v="651"/>
    <s v="ACLANYCA COMERCIO DE GAS LTDARAFAEL CESAR SILVA LEMOSPORTARIA ROCHA MONTEIRO"/>
    <s v="121 - ACLANYCA FILIAL"/>
    <s v="121 - ACLANYCA FILIAL"/>
    <d v="2023-04-19T00:00:00"/>
    <s v="ABR"/>
    <s v="2023"/>
    <x v="1"/>
    <m/>
    <s v="RAFAEL CESAR SILVA LEMOS - ADIANTAMENTO - REF A ABR/2023"/>
  </r>
  <r>
    <s v="00124"/>
    <s v="CACIQUE DE ARARUAMA DEPOSITO DE GAS LTDA"/>
    <s v="JEFERSON DE MELLO DUARTE"/>
    <s v="PORTARIA COVANCA"/>
    <x v="0"/>
    <s v="1071 Fonseca"/>
    <s v="000710091520"/>
    <m/>
    <n v="651"/>
    <s v="CACIQUE DE ARARUAMA DEPOSITO DE GAS LTDAJEFERSON DE MELLO DUARTEPORTARIA COVANCA"/>
    <s v="124 - CACIQUE DE ARARUAMA"/>
    <s v="124 - CACIQUE DE ARARUAMA"/>
    <d v="2023-04-19T00:00:00"/>
    <s v="ABR"/>
    <s v="2023"/>
    <x v="1"/>
    <m/>
    <s v="JEFERSON DE MELLO DUARTE - ADIANTAMENTO - REF A ABR/2023"/>
  </r>
  <r>
    <s v="00124"/>
    <s v="CACIQUE DE ARARUAMA DEPOSITO DE GAS LTDA"/>
    <s v="ALEX JUNIOR DE SOUZA DE OLIVEIRA"/>
    <s v="PORTARIA COVANCA"/>
    <x v="0"/>
    <s v="4680 SANTANDER SÃO GONÇALO"/>
    <s v="000713190869"/>
    <m/>
    <n v="651"/>
    <s v="CACIQUE DE ARARUAMA DEPOSITO DE GAS LTDAALEX JUNIOR DE SOUZA DE OLIVEIRAPORTARIA COVANCA"/>
    <s v="124 - CACIQUE DE ARARUAMA"/>
    <s v="124 - CACIQUE DE ARARUAMA"/>
    <d v="2023-04-19T00:00:00"/>
    <s v="ABR"/>
    <s v="2023"/>
    <x v="1"/>
    <m/>
    <s v="ALEX JUNIOR DE SOUZA DE OLIVEIRA - ADIANTAMENTO - REF A ABR/2023"/>
  </r>
  <r>
    <s v="00125"/>
    <s v="MARINE REVENDA E TRANSPORTE DE GLP LTDA - EPP"/>
    <s v="GUTHEMBERG LUIZ DOS SANTOS"/>
    <s v="PORTARIA"/>
    <x v="0"/>
    <s v="4439 Banco Santander - Agência 4439 - Marica "/>
    <s v="710281184"/>
    <m/>
    <n v="651"/>
    <s v="MARINE REVENDA E TRANSPORTE DE GLP LTDA - EPPGUTHEMBERG LUIZ DOS SANTOSPORTARIA"/>
    <s v="125 - MARINE"/>
    <s v="125 - MARINE"/>
    <d v="2023-04-19T00:00:00"/>
    <s v="ABR"/>
    <s v="2023"/>
    <x v="1"/>
    <m/>
    <s v="GUTHEMBERG LUIZ DOS SANTOS - ADIANTAMENTO - REF A ABR/2023"/>
  </r>
  <r>
    <s v="00125"/>
    <s v="MARINE REVENDA E TRANSPORTE DE GLP LTDA - EPP"/>
    <s v="RENAN CARVALHO DOS SANTOS"/>
    <s v="PORTARIA"/>
    <x v="0"/>
    <s v="3391 Banco Santander - Agência 3391 - São Gonçalo"/>
    <s v="01068184-4"/>
    <m/>
    <n v="651"/>
    <s v="MARINE REVENDA E TRANSPORTE DE GLP LTDA - EPPRENAN CARVALHO DOS SANTOSPORTARIA"/>
    <s v="125 - MARINE"/>
    <s v="125 - MARINE"/>
    <d v="2023-04-19T00:00:00"/>
    <s v="ABR"/>
    <s v="2023"/>
    <x v="1"/>
    <m/>
    <s v="RENAN CARVALHO DOS SANTOS - ADIANTAMENTO - REF A ABR/2023"/>
  </r>
  <r>
    <s v="00129"/>
    <s v="XES - COMERCIO DE GAS LTDA"/>
    <s v="GILVANILDO MATOS DE SOUSA "/>
    <s v="PORTARIA"/>
    <x v="1"/>
    <s v="PIX"/>
    <s v="(22)997988627"/>
    <m/>
    <n v="651"/>
    <s v="XES - COMERCIO DE GAS LTDAGILVANILDO MATOS DE SOUSA PORTARIA"/>
    <s v="7 - XES MATRIZ"/>
    <s v="7 - XES MATRIZ"/>
    <d v="2023-04-19T00:00:00"/>
    <s v="ABR"/>
    <s v="2023"/>
    <x v="1"/>
    <m/>
    <s v="GILVANILDO MATOS DE SOUSA  - ADIANTAMENTO - REF A ABR/2023"/>
  </r>
  <r>
    <s v="00129"/>
    <s v="XES - COMERCIO DE GAS LTDA"/>
    <s v="ANTONIO CARLOS DE SOUZA CARVALHO"/>
    <s v="PORTARIA SAMBAGÁS"/>
    <x v="4"/>
    <s v="1417 Agência Merc.s.sebastiao"/>
    <s v="101110"/>
    <m/>
    <n v="651"/>
    <s v="XES - COMERCIO DE GAS LTDAANTONIO CARLOS DE SOUZA CARVALHOPORTARIA SAMBAGÁS"/>
    <s v="7 - XES MATRIZ"/>
    <s v="7 - XES MATRIZ"/>
    <d v="2023-04-19T00:00:00"/>
    <s v="ABR"/>
    <s v="2023"/>
    <x v="1"/>
    <m/>
    <s v="ANTONIO CARLOS DE SOUZA CARVALHO - ADIANTAMENTO - REF A ABR/2023"/>
  </r>
  <r>
    <s v="00130"/>
    <s v="SOUZA E PAIVA COMERCIO DE GAS LP LTDA"/>
    <s v="BRANDON RYCHARD MOREIRA DOS SANTOS"/>
    <s v="PORTARIA"/>
    <x v="1"/>
    <s v="PIX"/>
    <s v="137.835.547-48"/>
    <m/>
    <n v="571"/>
    <s v="SOUZA E PAIVA COMERCIO DE GAS LP LTDABRANDON RYCHARD MOREIRA DOS SANTOSPORTARIA"/>
    <s v="130 - SOUZA  E PAIVA"/>
    <s v="130 - SOUZA  E PAIVA"/>
    <d v="2023-04-19T00:00:00"/>
    <s v="ABR"/>
    <s v="2023"/>
    <x v="1"/>
    <m/>
    <s v="BRANDON RYCHARD MOREIRA DOS SANTOS - ADIANTAMENTO - REF A ABR/2023"/>
  </r>
  <r>
    <s v="00130"/>
    <s v="SOUZA E PAIVA COMERCIO DE GAS LP LTDA"/>
    <s v="EDSON AZEDIAS DA COSTA"/>
    <s v="PORTARIA"/>
    <x v="0"/>
    <s v="4439 Banco Santander - Agência 4439 - Marica "/>
    <s v="000710386423"/>
    <m/>
    <n v="651"/>
    <s v="SOUZA E PAIVA COMERCIO DE GAS LP LTDAEDSON AZEDIAS DA COSTAPORTARIA"/>
    <s v="130 - SOUZA  E PAIVA"/>
    <s v="130 - SOUZA  E PAIVA"/>
    <d v="2023-04-19T00:00:00"/>
    <s v="ABR"/>
    <s v="2023"/>
    <x v="1"/>
    <m/>
    <s v="EDSON AZEDIAS DA COSTA - ADIANTAMENTO - REF A ABR/2023"/>
  </r>
  <r>
    <s v="00111"/>
    <s v="PAGE DE ARARUAMA DEPOSITO DE GAS LTDA"/>
    <s v="FILIPE FERREIRA SILVA"/>
    <s v="PORTARIA MENDES"/>
    <x v="0"/>
    <s v="1697 Agência BACAXA-SAQUAREMA-RJ"/>
    <s v="000710159989"/>
    <m/>
    <n v="651"/>
    <s v="PAGE DE ARARUAMA DEPOSITO DE GAS LTDAFILIPE FERREIRA SILVAPORTARIA MENDES"/>
    <s v="111 - PAGE DE ARARUAMA"/>
    <s v="111 - PAGE DE ARARUAMA"/>
    <d v="2023-04-20T00:00:00"/>
    <s v="ABR"/>
    <s v="2023"/>
    <x v="1"/>
    <m/>
    <s v="FILIPE FERREIRA SILVA - ADIANTAMENTO - REF A ABR/2023"/>
  </r>
  <r>
    <s v="00111"/>
    <s v="PAGE DE ARARUAMA DEPOSITO DE GAS LTDA"/>
    <s v="CARLOS VENICIO BARBOSA MARTINS"/>
    <s v="PORTARIA MENDES"/>
    <x v="0"/>
    <s v="1697 Agência BACAXA-SAQUAREMA-RJ"/>
    <s v="01023515-2"/>
    <m/>
    <n v="651"/>
    <s v="PAGE DE ARARUAMA DEPOSITO DE GAS LTDACARLOS VENICIO BARBOSA MARTINSPORTARIA MENDES"/>
    <s v="111 - PAGE DE ARARUAMA"/>
    <s v="111 - PAGE DE ARARUAMA"/>
    <d v="2023-04-20T00:00:00"/>
    <s v="ABR"/>
    <s v="2023"/>
    <x v="1"/>
    <m/>
    <s v="CARLOS VENICIO BARBOSA MARTINS - ADIANTAMENTO - REF A ABR/2023"/>
  </r>
  <r>
    <s v="00112"/>
    <s v="PAGE DE MESQUITA DEPOSITO DE GAS LTDA"/>
    <s v="EDSON COTRIM MACHADO"/>
    <s v="PORTARIA NOVAGÁS"/>
    <x v="2"/>
    <s v="3003 Sicoob"/>
    <s v="936340"/>
    <m/>
    <n v="651"/>
    <s v="PAGE DE MESQUITA DEPOSITO DE GAS LTDAEDSON COTRIM MACHADOPORTARIA NOVAGÁS"/>
    <s v="112 - PAGE DE MESQUITA"/>
    <s v="112 - PAGE DE MESQUITA"/>
    <d v="2023-04-20T00:00:00"/>
    <s v="ABR"/>
    <s v="2023"/>
    <x v="1"/>
    <m/>
    <s v="EDSON COTRIM MACHADO - ADIANTAMENTO - REF A ABR/2023"/>
  </r>
  <r>
    <s v="00112"/>
    <s v="PAGE DE MESQUITA DEPOSITO DE GAS LTDA"/>
    <s v="YURI SILVA CARDOSO"/>
    <s v="PORTARIA NOVAGÁS"/>
    <x v="2"/>
    <s v="3003 Sicoob"/>
    <s v="171101-6"/>
    <m/>
    <n v="651"/>
    <s v="PAGE DE MESQUITA DEPOSITO DE GAS LTDAYURI SILVA CARDOSOPORTARIA NOVAGÁS"/>
    <s v="112 - PAGE DE MESQUITA"/>
    <s v="112 - PAGE DE MESQUITA"/>
    <d v="2023-04-20T00:00:00"/>
    <s v="ABR"/>
    <s v="2023"/>
    <x v="1"/>
    <m/>
    <s v="YURI SILVA CARDOSO - ADIANTAMENTO - REF A ABR/2023"/>
  </r>
  <r>
    <s v="00136"/>
    <s v="CERAMICA REVENDEDORA DE GLP LTDA"/>
    <s v="LEONARDO RIBEIRO GONCALVES"/>
    <s v="PORTARIA"/>
    <x v="4"/>
    <s v="0876 BRADESCO - CERAMICA"/>
    <s v="27975-7"/>
    <m/>
    <n v="651"/>
    <s v="CERAMICA REVENDEDORA DE GLP LTDALEONARDO RIBEIRO GONCALVESPORTARIA"/>
    <s v="136 - CERÂMICA"/>
    <s v="136 - CERÂMICA"/>
    <d v="2023-04-20T00:00:00"/>
    <s v="ABR"/>
    <s v="2023"/>
    <x v="1"/>
    <m/>
    <s v="LEONARDO RIBEIRO GONCALVES - ADIANTAMENTO - REF A ABR/2023"/>
  </r>
  <r>
    <s v="00136"/>
    <s v="CERAMICA REVENDEDORA DE GLP LTDA"/>
    <s v="LUIZ GUSTAVO SOUSA DA SILVA"/>
    <s v="PORTARIA"/>
    <x v="1"/>
    <s v="PIX"/>
    <s v="(21)978932980"/>
    <m/>
    <n v="571"/>
    <s v="CERAMICA REVENDEDORA DE GLP LTDALUIZ GUSTAVO SOUSA DA SILVAPORTARIA"/>
    <s v="136 - CERÂMICA"/>
    <s v="136 - CERÂMICA"/>
    <d v="2023-04-20T00:00:00"/>
    <s v="ABR"/>
    <s v="2023"/>
    <x v="1"/>
    <m/>
    <s v="LUIZ GUSTAVO SOUSA DA SILVA - ADIANTAMENTO - REF A ABR/2023"/>
  </r>
  <r>
    <s v="00136"/>
    <s v="CERAMICA REVENDEDORA DE GLP LTDA"/>
    <s v="DOUGLAS MARTINS PEREIRA "/>
    <s v="ADMINISTRAÇÃO"/>
    <x v="1"/>
    <s v="PIX"/>
    <s v="(21)989077251"/>
    <m/>
    <n v="1514.84"/>
    <s v="CERAMICA REVENDEDORA DE GLP LTDADOUGLAS MARTINS PEREIRA ADMINISTRAÇÃO"/>
    <s v="ADM"/>
    <s v="136 - CERÂMICA"/>
    <d v="2023-04-20T00:00:00"/>
    <s v="ABR"/>
    <s v="2023"/>
    <x v="1"/>
    <m/>
    <s v="DOUGLAS MARTINS PEREIRA  - ADIANTAMENTO - REF A ABR/2023"/>
  </r>
  <r>
    <s v="00137"/>
    <s v="YAGO DOS S VIANA COMERCIO DE GAS"/>
    <s v="THAWÃ SARDINHA MOTA"/>
    <s v="PORTARIA"/>
    <x v="0"/>
    <s v="2266 Agencia joão yago"/>
    <s v="000010232749"/>
    <m/>
    <n v="651"/>
    <s v="YAGO DOS S VIANA COMERCIO DE GASTHAWÃ SARDINHA MOTAPORTARIA"/>
    <s v="137 - YAGO"/>
    <s v="137 - YAGO"/>
    <d v="2023-04-20T00:00:00"/>
    <s v="ABR"/>
    <s v="2023"/>
    <x v="1"/>
    <m/>
    <s v="THAWÃ SARDINHA MOTA - ADIANTAMENTO - REF A ABR/2023"/>
  </r>
  <r>
    <s v="00137"/>
    <s v="YAGO DOS S VIANA COMERCIO DE GAS"/>
    <s v="JOAO PEDRO DE OLIVEIRA DOS SANTOS"/>
    <s v="PORTARIA"/>
    <x v="0"/>
    <s v="2266 Agencia joão yago"/>
    <s v="010076329"/>
    <m/>
    <n v="651"/>
    <s v="YAGO DOS S VIANA COMERCIO DE GASJOAO PEDRO DE OLIVEIRA DOS SANTOSPORTARIA"/>
    <s v="137 - YAGO"/>
    <s v="137 - YAGO"/>
    <d v="2023-04-20T00:00:00"/>
    <s v="ABR"/>
    <s v="2023"/>
    <x v="1"/>
    <m/>
    <s v="JOAO PEDRO DE OLIVEIRA DOS SANTOS - ADIANTAMENTO - REF A ABR/2023"/>
  </r>
  <r>
    <s v="00139"/>
    <s v="PAGE DE SAQUAREMA REVENDA DE GAS LTDA"/>
    <s v="PAULO HENRIQUE DA SILVA BARBOSA"/>
    <s v="PORT. LAGOS"/>
    <x v="2"/>
    <s v="3003 Sicoob"/>
    <s v="1340360"/>
    <m/>
    <n v="651"/>
    <s v="PAGE DE SAQUAREMA REVENDA DE GAS LTDAPAULO HENRIQUE DA SILVA BARBOSAPORT. LAGOS"/>
    <s v="139 - PAGE DE SAQUAREMA"/>
    <s v="139 - PAGE DE SAQUAREMA"/>
    <d v="2023-04-20T00:00:00"/>
    <s v="ABR"/>
    <s v="2023"/>
    <x v="1"/>
    <m/>
    <s v="PAULO HENRIQUE DA SILVA BARBOSA - ADIANTAMENTO - REF A ABR/2023"/>
  </r>
  <r>
    <s v="00139"/>
    <s v="PAGE DE SAQUAREMA REVENDA DE GAS LTDA"/>
    <s v="ALESSANDRO NASCIMENTO DE SOUZA"/>
    <s v="PORT. LAGOS"/>
    <x v="0"/>
    <s v="1697 Agência BACAXA-SAQUAREMA-RJ"/>
    <s v="010292892"/>
    <m/>
    <n v="651"/>
    <s v="PAGE DE SAQUAREMA REVENDA DE GAS LTDAALESSANDRO NASCIMENTO DE SOUZAPORT. LAGOS"/>
    <s v="139 - PAGE DE SAQUAREMA"/>
    <s v="139 - PAGE DE SAQUAREMA"/>
    <d v="2023-04-20T00:00:00"/>
    <s v="ABR"/>
    <s v="2023"/>
    <x v="1"/>
    <m/>
    <s v="ALESSANDRO NASCIMENTO DE SOUZA - ADIANTAMENTO - REF A ABR/2023"/>
  </r>
  <r>
    <s v="00143"/>
    <s v="SUPER ATACADO COMERCIO DE GAS LTDA"/>
    <s v="MAURICIO DE ANDRADE"/>
    <s v="PORTARIA"/>
    <x v="0"/>
    <s v="3203 AGÊNCIA SANTANDER MESQUITA"/>
    <s v="010822115"/>
    <m/>
    <n v="651"/>
    <s v="SUPER ATACADO COMERCIO DE GAS LTDAMAURICIO DE ANDRADEPORTARIA"/>
    <s v="143 - SUPER ATACADO"/>
    <s v="143 - SUPER ATACADO"/>
    <d v="2023-04-20T00:00:00"/>
    <s v="ABR"/>
    <s v="2023"/>
    <x v="1"/>
    <m/>
    <s v="MAURICIO DE ANDRADE - ADIANTAMENTO - REF A ABR/2023"/>
  </r>
  <r>
    <s v="00143"/>
    <s v="SUPER ATACADO COMERCIO DE GAS LTDA"/>
    <s v="LUCAS DE SOUZA NASCIMENTO"/>
    <s v="PORTARIA"/>
    <x v="0"/>
    <s v="2979 Santander Way"/>
    <s v="020346644"/>
    <m/>
    <n v="651"/>
    <s v="SUPER ATACADO COMERCIO DE GAS LTDALUCAS DE SOUZA NASCIMENTOPORTARIA"/>
    <s v="143 - SUPER ATACADO"/>
    <s v="143 - SUPER ATACADO"/>
    <d v="2023-04-20T00:00:00"/>
    <s v="ABR"/>
    <s v="2023"/>
    <x v="1"/>
    <m/>
    <s v="LUCAS DE SOUZA NASCIMENTO - ADIANTAMENTO - REF A ABR/2023"/>
  </r>
  <r>
    <s v="00143"/>
    <s v="SUPER ATACADO COMERCIO DE GAS LTDA"/>
    <s v="FABRICIO GONCALVES DE SOUZA"/>
    <s v="ADMINISTRAÇÃO"/>
    <x v="0"/>
    <s v="1526 Agência West Shopping"/>
    <s v="000710140502"/>
    <m/>
    <n v="1000"/>
    <s v="SUPER ATACADO COMERCIO DE GAS LTDAFABRICIO GONCALVES DE SOUZAADMINISTRAÇÃO"/>
    <s v="ADM"/>
    <s v="143 - SUPER ATACADO"/>
    <d v="2023-04-20T00:00:00"/>
    <s v="ABR"/>
    <s v="2023"/>
    <x v="1"/>
    <m/>
    <s v="FABRICIO GONCALVES DE SOUZA - ADIANTAMENTO - REF A ABR/2023"/>
  </r>
  <r>
    <s v="00143"/>
    <s v="SUPER ATACADO COMERCIO DE GAS LTDA"/>
    <s v="FABIO DE OLIVEIRA TORRES"/>
    <s v="MANUTENCAO"/>
    <x v="1"/>
    <s v="PIX"/>
    <s v="(21)983616864"/>
    <m/>
    <n v="1210"/>
    <s v="SUPER ATACADO COMERCIO DE GAS LTDAFABIO DE OLIVEIRA TORRESMANUTENCAO"/>
    <s v="ADM"/>
    <s v="143 - SUPER ATACADO"/>
    <d v="2023-04-20T00:00:00"/>
    <s v="ABR"/>
    <s v="2023"/>
    <x v="1"/>
    <m/>
    <s v="FABIO DE OLIVEIRA TORRES - ADIANTAMENTO - REF A ABR/2023"/>
  </r>
  <r>
    <s v="00150"/>
    <s v="PAGE DE JACONE 96 COMERCIO DE GAS LTDA"/>
    <s v="PAULO FELIPE DA SILVA"/>
    <s v="PORTARIA"/>
    <x v="0"/>
    <s v="1697 Agência BACAXA-SAQUAREMA-RJ"/>
    <s v="01018595-4"/>
    <m/>
    <n v="651"/>
    <s v="PAGE DE JACONE 96 COMERCIO DE GAS LTDAPAULO FELIPE DA SILVAPORTARIA"/>
    <s v="150 - PAGE DE JACONE"/>
    <s v="150 - PAGE DE JACONE"/>
    <d v="2023-04-20T00:00:00"/>
    <s v="ABR"/>
    <s v="2023"/>
    <x v="1"/>
    <m/>
    <s v="PAULO FELIPE DA SILVA - ADIANTAMENTO - REF A ABR/2023"/>
  </r>
  <r>
    <s v="00150"/>
    <s v="PAGE DE JACONE 96 COMERCIO DE GAS LTDA"/>
    <s v="CARLOS VENICIO BARBOSA MARTINS JUNIOR"/>
    <s v="PORTARIA"/>
    <x v="0"/>
    <s v="1697 Agência BACAXA-SAQUAREMA-RJ"/>
    <s v="000710136029"/>
    <m/>
    <n v="651"/>
    <s v="PAGE DE JACONE 96 COMERCIO DE GAS LTDACARLOS VENICIO BARBOSA MARTINS JUNIORPORTARIA"/>
    <s v="150 - PAGE DE JACONE"/>
    <s v="150 - PAGE DE JACONE"/>
    <d v="2023-04-20T00:00:00"/>
    <s v="ABR"/>
    <s v="2023"/>
    <x v="1"/>
    <m/>
    <s v="CARLOS VENICIO BARBOSA MARTINS JUNIOR - ADIANTAMENTO - REF A ABR/2023"/>
  </r>
  <r>
    <s v="00150"/>
    <s v="PAGE DE JACONE 96 COMERCIO DE GAS LTDA"/>
    <s v="FABRICIO SOARES MACHADO"/>
    <s v="PORTARIA"/>
    <x v="1"/>
    <s v="PIX"/>
    <s v="(21)980422378"/>
    <m/>
    <n v="651"/>
    <s v="PAGE DE JACONE 96 COMERCIO DE GAS LTDAFABRICIO SOARES MACHADOPORTARIA"/>
    <s v="150 - PAGE DE JACONE"/>
    <s v="150 - PAGE DE JACONE"/>
    <d v="2023-04-20T00:00:00"/>
    <s v="ABR"/>
    <s v="2023"/>
    <x v="1"/>
    <m/>
    <s v="FABRICIO SOARES MACHADO - ADIANTAMENTO - REF A ABR/2023"/>
  </r>
  <r>
    <s v="00150"/>
    <s v="PAGE DE JACONE 96 COMERCIO DE GAS LTDA"/>
    <s v="LUCAS QUINTINO CARDOSO"/>
    <s v="PORTARIA"/>
    <x v="0"/>
    <s v="1697 Agência BACAXA-SAQUAREMA-RJ"/>
    <s v="010294863"/>
    <m/>
    <n v="651"/>
    <s v="PAGE DE JACONE 96 COMERCIO DE GAS LTDALUCAS QUINTINO CARDOSOPORTARIA"/>
    <s v="150 - PAGE DE JACONE"/>
    <s v="150 - PAGE DE JACONE"/>
    <d v="2023-04-20T00:00:00"/>
    <s v="ABR"/>
    <s v="2023"/>
    <x v="1"/>
    <m/>
    <s v="LUCAS QUINTINO CARDOSO - ADIANTAMENTO - REF A ABR/2023"/>
  </r>
  <r>
    <s v="00150"/>
    <s v="PAGE DE JACONE 96 COMERCIO DE GAS LTDA"/>
    <s v="NILVAM DE ALMEIDA"/>
    <s v="TRANSPORTE"/>
    <x v="0"/>
    <s v="1697 Agência BACAXA-SAQUAREMA-RJ"/>
    <n v="710039984"/>
    <m/>
    <n v="651"/>
    <s v="PAGE DE JACONE 96 COMERCIO DE GAS LTDANILVAM DE ALMEIDATRANSPORTE"/>
    <s v="TRANSPORTE"/>
    <s v="150 - PAGE DE JACONE"/>
    <d v="2023-04-20T00:00:00"/>
    <s v="ABR"/>
    <s v="2023"/>
    <x v="1"/>
    <m/>
    <s v="NILVAM DE ALMEIDA - ADIANTAMENTO - REF A ABR/2023"/>
  </r>
  <r>
    <s v="00150"/>
    <s v="PAGE DE JACONE 96 COMERCIO DE GAS LTDA"/>
    <s v="MARLON ASSIS BRAGANÇA "/>
    <s v="TRANSPORTE"/>
    <x v="0"/>
    <s v="1697 Agência BACAXA-SAQUAREMA-RJ"/>
    <n v="710189711"/>
    <m/>
    <n v="987.98"/>
    <s v="PAGE DE JACONE 96 COMERCIO DE GAS LTDAMARLON ASSIS BRAGANÇA TRANSPORTE"/>
    <s v="TRANSPORTE"/>
    <s v="150 - PAGE DE JACONE"/>
    <d v="2023-04-20T00:00:00"/>
    <s v="ABR"/>
    <s v="2023"/>
    <x v="1"/>
    <m/>
    <s v="MARLON ASSIS BRAGANÇA  - ADIANTAMENTO - REF A ABR/2023"/>
  </r>
  <r>
    <s v="00153"/>
    <s v="CACIQUE DE MARICA COMERCIO VAR DE GAS GLP LTDA"/>
    <s v="RICARDO ANTUNES DOS SANTOS"/>
    <s v="PORTARIA"/>
    <x v="0"/>
    <s v="4439 Banco Santander - Agência 4439 - Marica "/>
    <s v="000710163916"/>
    <m/>
    <n v="753.54"/>
    <s v="CACIQUE DE MARICA COMERCIO VAR DE GAS GLP LTDARICARDO ANTUNES DOS SANTOSPORTARIA"/>
    <s v="153 - CACIQUE DE MARICÁ"/>
    <s v="153 - CACIQUE DE MARICÁ"/>
    <d v="2023-04-20T00:00:00"/>
    <s v="ABR"/>
    <s v="2023"/>
    <x v="1"/>
    <m/>
    <s v="RICARDO ANTUNES DOS SANTOS - ADIANTAMENTO - REF A ABR/2023"/>
  </r>
  <r>
    <s v="00153"/>
    <s v="CACIQUE DE MARICA COMERCIO VAR DE GAS GLP LTDA"/>
    <s v="DAYVISON  MACHADO LEAL"/>
    <s v="PORTARIA"/>
    <x v="0"/>
    <s v="0127 Araruama"/>
    <s v="010316621"/>
    <m/>
    <n v="651"/>
    <s v="CACIQUE DE MARICA COMERCIO VAR DE GAS GLP LTDADAYVISON  MACHADO LEALPORTARIA"/>
    <s v="153 - CACIQUE DE MARICÁ"/>
    <s v="153 - CACIQUE DE MARICÁ"/>
    <d v="2023-04-20T00:00:00"/>
    <s v="ABR"/>
    <s v="2023"/>
    <x v="1"/>
    <m/>
    <s v="DAYVISON  MACHADO LEAL - ADIANTAMENTO - REF A ABR/2023"/>
  </r>
  <r>
    <s v="00153"/>
    <s v="CACIQUE DE MARICA COMERCIO VAR DE GAS GLP LTDA"/>
    <s v="SAMUEL BARBOSA BRAZ"/>
    <s v="PORTARIA"/>
    <x v="1"/>
    <s v="PIX"/>
    <s v="190.182.807-71"/>
    <m/>
    <n v="651"/>
    <s v="CACIQUE DE MARICA COMERCIO VAR DE GAS GLP LTDASAMUEL BARBOSA BRAZPORTARIA"/>
    <s v="153 - CACIQUE DE MARICÁ"/>
    <s v="153 - CACIQUE DE MARICÁ"/>
    <d v="2023-04-20T00:00:00"/>
    <s v="ABR"/>
    <s v="2023"/>
    <x v="1"/>
    <m/>
    <s v="SAMUEL BARBOSA BRAZ - ADIANTAMENTO - REF A ABR/2023"/>
  </r>
  <r>
    <s v="00154"/>
    <s v="BRUTOS GAS LTDA"/>
    <s v="HAROLDO DE VASCONCELOS BARBOSA JUNIOR"/>
    <s v="PORTARIA"/>
    <x v="2"/>
    <s v="3003 Sicoob"/>
    <s v="1036602"/>
    <m/>
    <n v="651"/>
    <s v="BRUTOS GAS LTDAHAROLDO DE VASCONCELOS BARBOSA JUNIORPORTARIA"/>
    <s v="154 - BRUTOS"/>
    <s v="154 - BRUTOS"/>
    <d v="2023-04-20T00:00:00"/>
    <s v="ABR"/>
    <s v="2023"/>
    <x v="1"/>
    <m/>
    <s v="HAROLDO DE VASCONCELOS BARBOSA JUNIOR - ADIANTAMENTO - REF A ABR/2023"/>
  </r>
  <r>
    <s v="00155"/>
    <s v="DUTRA GAS REVENDEDORA DE GLP LTDA"/>
    <s v="CARLOS HENRIQUE DA SILVA SANTOS"/>
    <s v="PORTARIA"/>
    <x v="2"/>
    <s v="3003 Sicoob"/>
    <s v="1264400"/>
    <m/>
    <n v="651"/>
    <s v="DUTRA GAS REVENDEDORA DE GLP LTDACARLOS HENRIQUE DA SILVA SANTOSPORTARIA"/>
    <s v="155 - DUTRA"/>
    <s v="155 - DUTRA"/>
    <d v="2023-04-20T00:00:00"/>
    <s v="ABR"/>
    <s v="2023"/>
    <x v="1"/>
    <m/>
    <s v="CARLOS HENRIQUE DA SILVA SANTOS - ADIANTAMENTO - REF A ABR/2023"/>
  </r>
  <r>
    <s v="00155"/>
    <s v="DUTRA GAS REVENDEDORA DE GLP LTDA"/>
    <s v="RENAN DA SILVA SANTOS"/>
    <s v="PORTARIA"/>
    <x v="2"/>
    <s v="3003 Sicoob"/>
    <s v="168789-1"/>
    <m/>
    <n v="651"/>
    <s v="DUTRA GAS REVENDEDORA DE GLP LTDARENAN DA SILVA SANTOSPORTARIA"/>
    <s v="155 - DUTRA"/>
    <s v="155 - DUTRA"/>
    <d v="2023-04-20T00:00:00"/>
    <s v="ABR"/>
    <s v="2023"/>
    <x v="1"/>
    <m/>
    <s v="RENAN DA SILVA SANTOS - ADIANTAMENTO - REF A ABR/2023"/>
  </r>
  <r>
    <s v="00155"/>
    <s v="DUTRA GAS REVENDEDORA DE GLP LTDA"/>
    <s v="VICTOR BRUNO OLIVEIRA CARVALHO DE MELO"/>
    <s v="TRANSPORTE"/>
    <x v="2"/>
    <s v="3003 Sicoob"/>
    <s v="1264397"/>
    <m/>
    <n v="1301.21"/>
    <s v="DUTRA GAS REVENDEDORA DE GLP LTDAVICTOR BRUNO OLIVEIRA CARVALHO DE MELOTRANSPORTE"/>
    <s v="TRANSPORTE"/>
    <s v="155 - DUTRA"/>
    <d v="2023-04-20T00:00:00"/>
    <s v="ABR"/>
    <s v="2023"/>
    <x v="1"/>
    <m/>
    <s v="VICTOR BRUNO OLIVEIRA CARVALHO DE MELO - ADIANTAMENTO - REF A ABR/2023"/>
  </r>
  <r>
    <s v="00155"/>
    <s v="DUTRA GAS REVENDEDORA DE GLP LTDA"/>
    <s v="MARCUS AURELIO FONSECA GREGORIO"/>
    <s v="TRANSPORTE"/>
    <x v="2"/>
    <s v="3003 Sicoob"/>
    <s v="1444913"/>
    <m/>
    <n v="651"/>
    <s v="DUTRA GAS REVENDEDORA DE GLP LTDAMARCUS AURELIO FONSECA GREGORIOTRANSPORTE"/>
    <s v="TRANSPORTE"/>
    <s v="155 - DUTRA"/>
    <d v="2023-04-20T00:00:00"/>
    <s v="ABR"/>
    <s v="2023"/>
    <x v="1"/>
    <m/>
    <s v="MARCUS AURELIO FONSECA GREGORIO - ADIANTAMENTO - REF A ABR/2023"/>
  </r>
  <r>
    <s v="00155"/>
    <s v="DUTRA GAS REVENDEDORA DE GLP LTDA"/>
    <s v="THALES SANTOS DA SILVA"/>
    <s v="TRANSPORTE"/>
    <x v="2"/>
    <s v="3003 Sicoob"/>
    <s v="171127-0"/>
    <m/>
    <n v="778.56"/>
    <s v="DUTRA GAS REVENDEDORA DE GLP LTDATHALES SANTOS DA SILVATRANSPORTE"/>
    <s v="TRANSPORTE"/>
    <s v="155 - DUTRA"/>
    <d v="2023-04-20T00:00:00"/>
    <s v="ABR"/>
    <s v="2023"/>
    <x v="1"/>
    <m/>
    <s v="THALES SANTOS DA SILVA - ADIANTAMENTO - REF A ABR/2023"/>
  </r>
  <r>
    <s v="00155"/>
    <s v="DUTRA GAS REVENDEDORA DE GLP LTDA"/>
    <s v="DAMIÃO ALVES ESTEVES"/>
    <s v="TRANSPORTE"/>
    <x v="2"/>
    <s v="3003 Sicoob"/>
    <s v="168787-5"/>
    <m/>
    <n v="651"/>
    <s v="DUTRA GAS REVENDEDORA DE GLP LTDADAMIÃO ALVES ESTEVESTRANSPORTE"/>
    <s v="TRANSPORTE"/>
    <s v="155 - DUTRA"/>
    <d v="2023-04-20T00:00:00"/>
    <s v="ABR"/>
    <s v="2023"/>
    <x v="1"/>
    <m/>
    <s v="DAMIÃO ALVES ESTEVES - ADIANTAMENTO - REF A ABR/2023"/>
  </r>
  <r>
    <s v="00155"/>
    <s v="DUTRA GAS REVENDEDORA DE GLP LTDA"/>
    <s v="ROBSON GONÇALVES DOS SANTOS"/>
    <s v="TRANSPORTE"/>
    <x v="1"/>
    <s v="PIX"/>
    <s v="(21)980230310"/>
    <m/>
    <n v="1301.21"/>
    <s v="DUTRA GAS REVENDEDORA DE GLP LTDAROBSON GONÇALVES DOS SANTOSTRANSPORTE"/>
    <s v="TRANSPORTE"/>
    <s v="155 - DUTRA"/>
    <d v="2023-04-20T00:00:00"/>
    <s v="ABR"/>
    <s v="2023"/>
    <x v="1"/>
    <m/>
    <s v="ROBSON GONÇALVES DOS SANTOS - ADIANTAMENTO - REF A ABR/2023"/>
  </r>
  <r>
    <s v="00155"/>
    <s v="DUTRA GAS REVENDEDORA DE GLP LTDA"/>
    <s v="PATRICK RODRIGUES DE SOUZA"/>
    <s v="PLATAFORMA"/>
    <x v="0"/>
    <s v="2975 agencia elbert"/>
    <s v="010092559"/>
    <m/>
    <n v="651"/>
    <s v="DUTRA GAS REVENDEDORA DE GLP LTDAPATRICK RODRIGUES DE SOUZAPLATAFORMA"/>
    <s v="TRANSPORTE"/>
    <s v="155 - DUTRA"/>
    <d v="2023-04-20T00:00:00"/>
    <s v="ABR"/>
    <s v="2023"/>
    <x v="1"/>
    <m/>
    <s v="PATRICK RODRIGUES DE SOUZA - ADIANTAMENTO - REF A ABR/2023"/>
  </r>
  <r>
    <s v="00155"/>
    <s v="DUTRA GAS REVENDEDORA DE GLP LTDA"/>
    <s v="FELIPE DA SILVA OLIVEIRA DOS SANTOS"/>
    <s v="VIGIA"/>
    <x v="2"/>
    <s v="3003 Sicoob"/>
    <s v="171129-6"/>
    <m/>
    <n v="753.54"/>
    <s v="DUTRA GAS REVENDEDORA DE GLP LTDAFELIPE DA SILVA OLIVEIRA DOS SANTOSVIGIA"/>
    <s v="155 - DUTRA"/>
    <s v="155 - DUTRA"/>
    <d v="2023-04-20T00:00:00"/>
    <s v="ABR"/>
    <s v="2023"/>
    <x v="1"/>
    <m/>
    <s v="FELIPE DA SILVA OLIVEIRA DOS SANTOS - ADIANTAMENTO - REF A ABR/2023"/>
  </r>
  <r>
    <s v="00155"/>
    <s v="DUTRA GAS REVENDEDORA DE GLP LTDA"/>
    <s v="JORGE LUIS DOS SANTOS ARAUJO"/>
    <s v="VIGIA"/>
    <x v="2"/>
    <s v="3003 Sicoob"/>
    <s v="171128-8"/>
    <m/>
    <n v="753.54"/>
    <s v="DUTRA GAS REVENDEDORA DE GLP LTDAJORGE LUIS DOS SANTOS ARAUJOVIGIA"/>
    <s v="155 - DUTRA"/>
    <s v="155 - DUTRA"/>
    <d v="2023-04-20T00:00:00"/>
    <s v="ABR"/>
    <s v="2023"/>
    <x v="1"/>
    <m/>
    <s v="JORGE LUIS DOS SANTOS ARAUJO - ADIANTAMENTO - REF A ABR/2023"/>
  </r>
  <r>
    <s v="00159"/>
    <s v="PS DISTRIBUIDORA E COMERCIO DE GAS LTDA"/>
    <s v="ERIVALDO JOSE DOS SANTOS"/>
    <s v="TRANSPORTE"/>
    <x v="2"/>
    <s v="3003 Sicoob"/>
    <s v="106931-4"/>
    <m/>
    <n v="987.98"/>
    <s v="PS DISTRIBUIDORA E COMERCIO DE GAS LTDAERIVALDO JOSE DOS SANTOSTRANSPORTE"/>
    <s v="TRANSPORTE"/>
    <s v="159 - PS DISTRIBUIDORA"/>
    <d v="2023-04-20T00:00:00"/>
    <s v="ABR"/>
    <s v="2023"/>
    <x v="1"/>
    <m/>
    <s v="ERIVALDO JOSE DOS SANTOS - ADIANTAMENTO - REF A ABR/2023"/>
  </r>
  <r>
    <s v="00159"/>
    <s v="PS DISTRIBUIDORA E COMERCIO DE GAS LTDA"/>
    <s v="MARLON ROGÉRIO LIMA DA SILVA"/>
    <s v="TRANSPORTE"/>
    <x v="2"/>
    <s v="3003 Sicoob"/>
    <s v="171115-6"/>
    <m/>
    <n v="651"/>
    <s v="PS DISTRIBUIDORA E COMERCIO DE GAS LTDAMARLON ROGÉRIO LIMA DA SILVATRANSPORTE"/>
    <s v="TRANSPORTE"/>
    <s v="159 - PS DISTRIBUIDORA"/>
    <d v="2023-04-20T00:00:00"/>
    <s v="ABR"/>
    <s v="2023"/>
    <x v="1"/>
    <m/>
    <s v="MARLON ROGÉRIO LIMA DA SILVA - ADIANTAMENTO - REF A ABR/2023"/>
  </r>
  <r>
    <s v="00159"/>
    <s v="PS DISTRIBUIDORA E COMERCIO DE GAS LTDA"/>
    <s v="VITOR DANIEL POLICARPE PIEDADE"/>
    <s v="TRANSPORTE"/>
    <x v="2"/>
    <s v="3003 Sicoob"/>
    <s v="171116-4"/>
    <m/>
    <n v="651"/>
    <s v="PS DISTRIBUIDORA E COMERCIO DE GAS LTDAVITOR DANIEL POLICARPE PIEDADETRANSPORTE"/>
    <s v="TRANSPORTE"/>
    <s v="159 - PS DISTRIBUIDORA"/>
    <d v="2023-04-20T00:00:00"/>
    <s v="ABR"/>
    <s v="2023"/>
    <x v="1"/>
    <m/>
    <s v="VITOR DANIEL POLICARPE PIEDADE - ADIANTAMENTO - REF A ABR/2023"/>
  </r>
  <r>
    <s v="00159"/>
    <s v="PS DISTRIBUIDORA E COMERCIO DE GAS LTDA"/>
    <s v="JORGE ANTONIO RODRIGUES"/>
    <s v="TRANSPORTE"/>
    <x v="1"/>
    <s v="PIX"/>
    <s v="922.341.437-72"/>
    <m/>
    <n v="987.98"/>
    <s v="PS DISTRIBUIDORA E COMERCIO DE GAS LTDAJORGE ANTONIO RODRIGUESTRANSPORTE"/>
    <s v="TRANSPORTE"/>
    <s v="159 - PS DISTRIBUIDORA"/>
    <d v="2023-04-20T00:00:00"/>
    <s v="ABR"/>
    <s v="2023"/>
    <x v="1"/>
    <m/>
    <s v="JORGE ANTONIO RODRIGUES - ADIANTAMENTO - REF A ABR/2023"/>
  </r>
  <r>
    <s v="00159"/>
    <s v="PS DISTRIBUIDORA E COMERCIO DE GAS LTDA"/>
    <s v="LEANDRO NICOLAU"/>
    <s v="TRANSPORTE"/>
    <x v="0"/>
    <s v="0802 ag nova iguaçu"/>
    <s v="010140053"/>
    <m/>
    <n v="987.98"/>
    <s v="PS DISTRIBUIDORA E COMERCIO DE GAS LTDALEANDRO NICOLAUTRANSPORTE"/>
    <s v="TRANSPORTE"/>
    <s v="159 - PS DISTRIBUIDORA"/>
    <d v="2023-04-20T00:00:00"/>
    <s v="ABR"/>
    <s v="2023"/>
    <x v="1"/>
    <m/>
    <s v="LEANDRO NICOLAU - ADIANTAMENTO - REF A ABR/2023"/>
  </r>
  <r>
    <s v="00159"/>
    <s v="PS DISTRIBUIDORA E COMERCIO DE GAS LTDA"/>
    <s v="JEFERSON FERNANDO LIMA DA SILVA"/>
    <s v="PORTARIA"/>
    <x v="2"/>
    <s v="3003 Sicoob"/>
    <s v="1069306"/>
    <m/>
    <n v="770.25"/>
    <s v="PS DISTRIBUIDORA E COMERCIO DE GAS LTDAJEFERSON FERNANDO LIMA DA SILVAPORTARIA"/>
    <s v="159 - PS DISTRIBUIDORA"/>
    <s v="159 - PS DISTRIBUIDORA"/>
    <d v="2023-04-20T00:00:00"/>
    <s v="ABR"/>
    <s v="2023"/>
    <x v="1"/>
    <m/>
    <s v="JEFERSON FERNANDO LIMA DA SILVA - ADIANTAMENTO - REF A ABR/2023"/>
  </r>
  <r>
    <s v="00159"/>
    <s v="PS DISTRIBUIDORA E COMERCIO DE GAS LTDA"/>
    <s v="EDUARDO HERMINIO DOS SANTOS"/>
    <s v="PORTARIA"/>
    <x v="2"/>
    <s v="3003 Sicoob"/>
    <s v="106932-2"/>
    <m/>
    <n v="651"/>
    <s v="PS DISTRIBUIDORA E COMERCIO DE GAS LTDAEDUARDO HERMINIO DOS SANTOSPORTARIA"/>
    <s v="159 - PS DISTRIBUIDORA"/>
    <s v="159 - PS DISTRIBUIDORA"/>
    <d v="2023-04-20T00:00:00"/>
    <s v="ABR"/>
    <s v="2023"/>
    <x v="1"/>
    <m/>
    <s v="EDUARDO HERMINIO DOS SANTOS - ADIANTAMENTO - REF A ABR/2023"/>
  </r>
  <r>
    <s v="00160"/>
    <s v="NOVATO REVENDA E TRANSPORTE DE GLP LTDA"/>
    <s v="FERNANDO LUCIO SILVA"/>
    <s v="PORTARIA"/>
    <x v="2"/>
    <s v="3003 Sicoob"/>
    <s v="1151070"/>
    <m/>
    <n v="651"/>
    <s v="NOVATO REVENDA E TRANSPORTE DE GLP LTDAFERNANDO LUCIO SILVAPORTARIA"/>
    <s v="160 - NOVATO"/>
    <s v="160 - NOVATO"/>
    <d v="2023-04-20T00:00:00"/>
    <s v="ABR"/>
    <s v="2023"/>
    <x v="1"/>
    <m/>
    <s v="FERNANDO LUCIO SILVA - ADIANTAMENTO - REF A ABR/2023"/>
  </r>
  <r>
    <s v="00160"/>
    <s v="NOVATO REVENDA E TRANSPORTE DE GLP LTDA"/>
    <s v="EDVALDO NOGUEIRA ABREU"/>
    <s v="PORTARIA"/>
    <x v="0"/>
    <s v="2976 AGENCIA RIO BONITO"/>
    <s v="010243266"/>
    <m/>
    <n v="651"/>
    <s v="NOVATO REVENDA E TRANSPORTE DE GLP LTDAEDVALDO NOGUEIRA ABREUPORTARIA"/>
    <s v="160 - NOVATO"/>
    <s v="160 - NOVATO"/>
    <d v="2023-04-20T00:00:00"/>
    <s v="ABR"/>
    <s v="2023"/>
    <x v="1"/>
    <m/>
    <s v="EDVALDO NOGUEIRA ABREU - ADIANTAMENTO - REF A ABR/2023"/>
  </r>
  <r>
    <s v="00161"/>
    <s v="MANHOSO REVENDEDOR DE GAS LTDA"/>
    <s v="FERNANDO DA SILVA BARBOSA"/>
    <s v="PORTARIA"/>
    <x v="1"/>
    <s v="PIX"/>
    <s v="162.385.737-67"/>
    <m/>
    <n v="573"/>
    <s v="MANHOSO REVENDEDOR DE GAS LTDAFERNANDO DA SILVA BARBOSAPORTARIA"/>
    <s v="161 - MANHOSO"/>
    <s v="161 - MANHOSO"/>
    <d v="2023-04-20T00:00:00"/>
    <s v="ABR"/>
    <s v="2023"/>
    <x v="1"/>
    <m/>
    <s v="FERNANDO DA SILVA BARBOSA - ADIANTAMENTO - REF A ABR/2023"/>
  </r>
  <r>
    <s v="00161"/>
    <s v="MANHOSO REVENDEDOR DE GAS LTDA"/>
    <s v="WELLINGTON RAMALHO DOS SANTOS"/>
    <s v="PORTARIA"/>
    <x v="1"/>
    <s v="PIX"/>
    <s v="(21)977079593"/>
    <m/>
    <n v="651"/>
    <s v="MANHOSO REVENDEDOR DE GAS LTDAWELLINGTON RAMALHO DOS SANTOSPORTARIA"/>
    <s v="161 - MANHOSO"/>
    <s v="161 - MANHOSO"/>
    <d v="2023-04-20T00:00:00"/>
    <s v="ABR"/>
    <s v="2023"/>
    <x v="1"/>
    <m/>
    <s v="WELLINGTON RAMALHO DOS SANTOS - ADIANTAMENTO - REF A ABR/2023"/>
  </r>
  <r>
    <s v="00162"/>
    <s v="TRES IRMAOS COMERCIO E TRANSPORTE DE GAS EIRELI"/>
    <s v="GABRIEL DE NICACIO DE SOUZA"/>
    <s v="PORTARIA"/>
    <x v="2"/>
    <s v="3003 Sicoob"/>
    <s v="1280589"/>
    <m/>
    <n v="651"/>
    <s v="TRES IRMAOS COMERCIO E TRANSPORTE DE GAS EIRELIGABRIEL DE NICACIO DE SOUZAPORTARIA"/>
    <s v="162 - TRÊS IRMÃOS"/>
    <s v="162 - TRÊS IRMÃOS"/>
    <d v="2023-04-20T00:00:00"/>
    <s v="ABR"/>
    <s v="2023"/>
    <x v="1"/>
    <m/>
    <s v="GABRIEL DE NICACIO DE SOUZA - ADIANTAMENTO - REF A ABR/2023"/>
  </r>
  <r>
    <s v="00162"/>
    <s v="TRES IRMAOS COMERCIO E TRANSPORTE DE GAS EIRELI"/>
    <s v="MATHEUS HERDY CAMILLO"/>
    <s v="PORTARIA"/>
    <x v="2"/>
    <s v="3003 Sicoob"/>
    <s v="1441671"/>
    <m/>
    <n v="651"/>
    <s v="TRES IRMAOS COMERCIO E TRANSPORTE DE GAS EIRELIMATHEUS HERDY CAMILLOPORTARIA"/>
    <s v="162 - TRÊS IRMÃOS"/>
    <s v="162 - TRÊS IRMÃOS"/>
    <d v="2023-04-20T00:00:00"/>
    <s v="ABR"/>
    <s v="2023"/>
    <x v="1"/>
    <m/>
    <s v="MATHEUS HERDY CAMILLO - ADIANTAMENTO - REF A ABR/2023"/>
  </r>
  <r>
    <s v="00162"/>
    <s v="TRES IRMAOS COMERCIO E TRANSPORTE DE GAS EIRELI"/>
    <s v="WALLACE ARRUDA DA SILVA"/>
    <s v="TRANSPORTE"/>
    <x v="2"/>
    <s v="3003 Sicoob"/>
    <s v="1280597"/>
    <m/>
    <n v="797.71"/>
    <s v="TRES IRMAOS COMERCIO E TRANSPORTE DE GAS EIRELIWALLACE ARRUDA DA SILVATRANSPORTE"/>
    <s v="TRANSPORTE"/>
    <s v="162 - TRÊS IRMÃOS"/>
    <d v="2023-04-20T00:00:00"/>
    <s v="ABR"/>
    <s v="2023"/>
    <x v="1"/>
    <m/>
    <s v="WALLACE ARRUDA DA SILVA - ADIANTAMENTO - REF A ABR/2023"/>
  </r>
  <r>
    <s v="00162"/>
    <s v="TRES IRMAOS COMERCIO E TRANSPORTE DE GAS EIRELI"/>
    <s v="WILLIAN ARRUDA DA SILVA DE QUEIROZ"/>
    <s v="TRANSPORTE"/>
    <x v="0"/>
    <s v="2982 agencia willian"/>
    <s v="010683498"/>
    <m/>
    <n v="797.71"/>
    <s v="TRES IRMAOS COMERCIO E TRANSPORTE DE GAS EIRELIWILLIAN ARRUDA DA SILVA DE QUEIROZTRANSPORTE"/>
    <s v="TRANSPORTE"/>
    <s v="162 - TRÊS IRMÃOS"/>
    <d v="2023-04-20T00:00:00"/>
    <s v="ABR"/>
    <s v="2023"/>
    <x v="1"/>
    <m/>
    <s v="WILLIAN ARRUDA DA SILVA DE QUEIROZ - ADIANTAMENTO - REF A ABR/2023"/>
  </r>
  <r>
    <s v="00162"/>
    <s v="TRES IRMAOS COMERCIO E TRANSPORTE DE GAS EIRELI"/>
    <s v="ALEX SANDRO VIEIRA DE OLIVEIRA"/>
    <s v="ADMINISTRAÇÃO"/>
    <x v="0"/>
    <s v="1691 PARQUE DAS ÁGUAS EMPRESARIAL "/>
    <s v="010247623"/>
    <m/>
    <n v="1514.84"/>
    <s v="TRES IRMAOS COMERCIO E TRANSPORTE DE GAS EIRELIALEX SANDRO VIEIRA DE OLIVEIRAADMINISTRAÇÃO"/>
    <s v="ADM"/>
    <s v="162 - TRÊS IRMÃOS"/>
    <d v="2023-04-20T00:00:00"/>
    <s v="ABR"/>
    <s v="2023"/>
    <x v="1"/>
    <m/>
    <s v="ALEX SANDRO VIEIRA DE OLIVEIRA - ADIANTAMENTO - REF A ABR/2023"/>
  </r>
  <r>
    <s v="00163"/>
    <s v="MARIA P A DIAS COMERCIO VAREJISTA DE GAS LTDA"/>
    <s v="KAUAN SILVA DOS SANTOS"/>
    <s v="PORTARIA"/>
    <x v="0"/>
    <s v="1657 AG GRAMACHO"/>
    <s v="01056059-7"/>
    <m/>
    <n v="651"/>
    <s v="MARIA P A DIAS COMERCIO VAREJISTA DE GAS LTDAKAUAN SILVA DOS SANTOSPORTARIA"/>
    <s v="163 - MARIA P A"/>
    <s v="163 - MARIA P A"/>
    <d v="2023-04-20T00:00:00"/>
    <s v="ABR"/>
    <s v="2023"/>
    <x v="1"/>
    <m/>
    <s v="KAUAN SILVA DOS SANTOS - ADIANTAMENTO - REF A ABR/2023"/>
  </r>
  <r>
    <s v="00163"/>
    <s v="MARIA P A DIAS COMERCIO VAREJISTA DE GAS LTDA"/>
    <s v="WALLACE LOPES CARDOSO"/>
    <s v="PORTARIA"/>
    <x v="0"/>
    <s v="1657 AG GRAMACHO"/>
    <s v="010569455"/>
    <m/>
    <n v="651"/>
    <s v="MARIA P A DIAS COMERCIO VAREJISTA DE GAS LTDAWALLACE LOPES CARDOSOPORTARIA"/>
    <s v="163 - MARIA P A"/>
    <s v="163 - MARIA P A"/>
    <d v="2023-04-20T00:00:00"/>
    <s v="ABR"/>
    <s v="2023"/>
    <x v="1"/>
    <m/>
    <s v="WALLACE LOPES CARDOSO - ADIANTAMENTO - REF A ABR/2023"/>
  </r>
  <r>
    <s v="00165"/>
    <s v="DEPOSITO DE GAS INDIO DE SAQUAREMA LTDA"/>
    <s v="MACIEL RIBEIRO DE SOUZA"/>
    <s v="PORTARIA"/>
    <x v="0"/>
    <s v="3031 Agência Araruama 3031"/>
    <s v="000713159939"/>
    <m/>
    <n v="651"/>
    <s v="DEPOSITO DE GAS INDIO DE SAQUAREMA LTDAMACIEL RIBEIRO DE SOUZAPORTARIA"/>
    <s v="165 - INDIO DE SAQUAREMA"/>
    <s v="165 - INDIO DE SAQUAREMA"/>
    <d v="2023-04-20T00:00:00"/>
    <s v="ABR"/>
    <s v="2023"/>
    <x v="1"/>
    <m/>
    <s v="MACIEL RIBEIRO DE SOUZA - ADIANTAMENTO - REF A ABR/2023"/>
  </r>
  <r>
    <s v="00165"/>
    <s v="DEPOSITO DE GAS INDIO DE SAQUAREMA LTDA"/>
    <s v="FELIPE DOS SANTOS LINDOLFO"/>
    <s v="PORTARIA"/>
    <x v="1"/>
    <s v="PIX"/>
    <s v="158.207.587-57"/>
    <m/>
    <n v="651"/>
    <s v="DEPOSITO DE GAS INDIO DE SAQUAREMA LTDAFELIPE DOS SANTOS LINDOLFOPORTARIA"/>
    <s v="165 - INDIO DE SAQUAREMA"/>
    <s v="165 - INDIO DE SAQUAREMA"/>
    <d v="2023-04-20T00:00:00"/>
    <s v="ABR"/>
    <s v="2023"/>
    <x v="1"/>
    <m/>
    <s v="FELIPE DOS SANTOS LINDOLFO - ADIANTAMENTO - REF A ABR/2023"/>
  </r>
  <r>
    <s v="00168"/>
    <s v="TUPI DEPOSITO VAREJISTA DE GAZ LTDA"/>
    <s v="CAIO RONALD CARLOS DA SILVA "/>
    <s v="PORTÁRIA"/>
    <x v="0"/>
    <s v="3031 Agência Araruama 3031"/>
    <s v="000713160984"/>
    <m/>
    <n v="651"/>
    <s v="TUPI DEPOSITO VAREJISTA DE GAZ LTDACAIO RONALD CARLOS DA SILVA PORTÁRIA"/>
    <s v="168 - TUPI"/>
    <s v="168 - TUPI"/>
    <d v="2023-04-20T00:00:00"/>
    <s v="ABR"/>
    <s v="2023"/>
    <x v="1"/>
    <m/>
    <s v="CAIO RONALD CARLOS DA SILVA  - ADIANTAMENTO - REF A ABR/2023"/>
  </r>
  <r>
    <s v="00168"/>
    <s v="TUPI DEPOSITO VAREJISTA DE GAZ LTDA"/>
    <s v="IGOR PEDROSA DE CARVALHO "/>
    <s v="PORTÁRIA"/>
    <x v="0"/>
    <s v="3031 Agência Araruama 3031"/>
    <s v="000713161095"/>
    <m/>
    <n v="651"/>
    <s v="TUPI DEPOSITO VAREJISTA DE GAZ LTDAIGOR PEDROSA DE CARVALHO PORTÁRIA"/>
    <s v="168 - TUPI"/>
    <s v="168 - TUPI"/>
    <d v="2023-04-20T00:00:00"/>
    <s v="ABR"/>
    <s v="2023"/>
    <x v="1"/>
    <m/>
    <s v="IGOR PEDROSA DE CARVALHO  - ADIANTAMENTO - REF A ABR/2023"/>
  </r>
  <r>
    <s v="00169"/>
    <s v="KEROGAS COMERCIO DE GLP LTDA"/>
    <s v="JONES DOS SANTOS LINHARES DA SILVA"/>
    <s v="PORTARIA"/>
    <x v="0"/>
    <s v="2973 agência jones "/>
    <s v="010186656"/>
    <m/>
    <n v="651"/>
    <s v="KEROGAS COMERCIO DE GLP LTDAJONES DOS SANTOS LINHARES DA SILVAPORTARIA"/>
    <s v="169 - KERO GÁS"/>
    <s v="169 - KERO GÁS"/>
    <d v="2023-04-20T00:00:00"/>
    <s v="ABR"/>
    <s v="2023"/>
    <x v="1"/>
    <m/>
    <s v="JONES DOS SANTOS LINHARES DA SILVA - ADIANTAMENTO - REF A ABR/2023"/>
  </r>
  <r>
    <s v="00169"/>
    <s v="KEROGAS COMERCIO DE GLP LTDA"/>
    <s v="ADELCIMAR BISPO DOS SANTOS"/>
    <s v="PORTARIA"/>
    <x v="0"/>
    <s v="1991 Santander Cabo frio"/>
    <s v="010269615"/>
    <m/>
    <n v="651"/>
    <s v="KEROGAS COMERCIO DE GLP LTDAADELCIMAR BISPO DOS SANTOSPORTARIA"/>
    <s v="169 - KERO GÁS"/>
    <s v="169 - KERO GÁS"/>
    <d v="2023-04-20T00:00:00"/>
    <s v="ABR"/>
    <s v="2023"/>
    <x v="1"/>
    <m/>
    <s v="ADELCIMAR BISPO DOS SANTOS - ADIANTAMENTO - REF A ABR/2023"/>
  </r>
  <r>
    <s v="00170"/>
    <s v="FF GAS DISTRIBUIDORA LTDA"/>
    <s v="FLÁVIO SILVINO SANTOS ALVES"/>
    <s v="PORTARIA"/>
    <x v="0"/>
    <s v="1072 Agência Barcelos Domingos-cap-rj 1072"/>
    <s v="010187818"/>
    <m/>
    <n v="651"/>
    <s v="FF GAS DISTRIBUIDORA LTDAFLÁVIO SILVINO SANTOS ALVESPORTARIA"/>
    <s v="170 - FF DISTRIBUIDORA"/>
    <s v="170 - FF DISTRIBUIDORA"/>
    <d v="2023-04-20T00:00:00"/>
    <s v="ABR"/>
    <s v="2023"/>
    <x v="1"/>
    <m/>
    <s v="FLÁVIO SILVINO SANTOS ALVES - ADIANTAMENTO - REF A ABR/2023"/>
  </r>
  <r>
    <s v="00170"/>
    <s v="FF GAS DISTRIBUIDORA LTDA"/>
    <s v="DIEGO DE MATTOS PEREIRA COSTA"/>
    <s v="PORTARIA"/>
    <x v="0"/>
    <s v="1682 Agência 001-1682 AV MARIA TERESA-RIO-RJ"/>
    <s v="01028043-5"/>
    <m/>
    <n v="651"/>
    <s v="FF GAS DISTRIBUIDORA LTDADIEGO DE MATTOS PEREIRA COSTAPORTARIA"/>
    <s v="170 - FF DISTRIBUIDORA"/>
    <s v="170 - FF DISTRIBUIDORA"/>
    <d v="2023-04-20T00:00:00"/>
    <s v="ABR"/>
    <s v="2023"/>
    <x v="1"/>
    <m/>
    <s v="DIEGO DE MATTOS PEREIRA COSTA - ADIANTAMENTO - REF A ABR/2023"/>
  </r>
  <r>
    <s v="00170"/>
    <s v="FF GAS DISTRIBUIDORA LTDA"/>
    <s v="JOAO PEDRO MENEZES DAMASIO"/>
    <s v="ESTOQUE"/>
    <x v="0"/>
    <s v="2966 Agência João Pedro "/>
    <s v="010833310"/>
    <m/>
    <n v="651"/>
    <s v="FF GAS DISTRIBUIDORA LTDAJOAO PEDRO MENEZES DAMASIOESTOQUE"/>
    <s v="170 - FF DISTRIBUIDORA"/>
    <s v="170 - FF DISTRIBUIDORA"/>
    <d v="2023-04-20T00:00:00"/>
    <s v="ABR"/>
    <s v="2023"/>
    <x v="1"/>
    <m/>
    <s v="JOAO PEDRO MENEZES DAMASIO - ADIANTAMENTO - REF A ABR/2023"/>
  </r>
  <r>
    <s v="00171"/>
    <s v="DEPOSITO DE GAS JURUNA DO MENDANHA LTDA"/>
    <s v="ALEXANDRO ROBERTO RODRIGUES"/>
    <s v="PORTARIA"/>
    <x v="0"/>
    <s v="1526 Agência West Shopping"/>
    <s v="000710163778"/>
    <m/>
    <n v="651"/>
    <s v="DEPOSITO DE GAS JURUNA DO MENDANHA LTDAALEXANDRO ROBERTO RODRIGUESPORTARIA"/>
    <s v="171 - JURUNA"/>
    <s v="171 - JURUNA"/>
    <d v="2023-04-20T00:00:00"/>
    <s v="ABR"/>
    <s v="2023"/>
    <x v="1"/>
    <m/>
    <s v="ALEXANDRO ROBERTO RODRIGUES - ADIANTAMENTO - REF A ABR/2023"/>
  </r>
  <r>
    <s v="00171"/>
    <s v="DEPOSITO DE GAS JURUNA DO MENDANHA LTDA"/>
    <s v="ELBERT MORAIS DA SILVA"/>
    <s v="PORTARIA"/>
    <x v="0"/>
    <s v="2975 agencia elbert"/>
    <s v="01068391-7"/>
    <m/>
    <n v="651"/>
    <s v="DEPOSITO DE GAS JURUNA DO MENDANHA LTDAELBERT MORAIS DA SILVAPORTARIA"/>
    <s v="171 - JURUNA"/>
    <s v="171 - JURUNA"/>
    <d v="2023-04-18T00:00:00"/>
    <s v="ABR"/>
    <s v="2023"/>
    <x v="1"/>
    <m/>
    <s v="ELBERT MORAIS DA SILVA - ADIANTAMENTO - REF A ABR/2023"/>
  </r>
  <r>
    <s v="00171"/>
    <s v="DEPOSITO DE GAS JURUNA DO MENDANHA LTDA"/>
    <s v="RODRIGO AMORIM DE SOUSA LUIZ"/>
    <s v="PORTARIA"/>
    <x v="0"/>
    <s v="2976 AGENCIA RIO BONITO"/>
    <s v="010876244"/>
    <m/>
    <n v="651"/>
    <s v="DEPOSITO DE GAS JURUNA DO MENDANHA LTDARODRIGO AMORIM DE SOUSA LUIZPORTARIA"/>
    <s v="171 - JURUNA"/>
    <s v="171 - JURUNA"/>
    <d v="2023-04-20T00:00:00"/>
    <s v="ABR"/>
    <s v="2023"/>
    <x v="1"/>
    <m/>
    <s v="RODRIGO AMORIM DE SOUSA LUIZ - ADIANTAMENTO - REF A ABR/2023"/>
  </r>
  <r>
    <s v="00171"/>
    <s v="DEPOSITO DE GAS JURUNA DO MENDANHA LTDA"/>
    <s v="VICTOR MATHEUS LUIZ MARQUES"/>
    <s v="MONITORAMENTO"/>
    <x v="1"/>
    <s v="PIX"/>
    <s v="(21)999468737"/>
    <m/>
    <n v="501"/>
    <s v="DEPOSITO DE GAS JURUNA DO MENDANHA LTDAVICTOR MATHEUS LUIZ MARQUESMONITORAMENTO"/>
    <s v="ADM"/>
    <s v="171 - JURUNA"/>
    <d v="2023-04-20T00:00:00"/>
    <s v="ABR"/>
    <s v="2023"/>
    <x v="1"/>
    <m/>
    <s v="VICTOR MATHEUS LUIZ MARQUES - ADIANTAMENTO - REF A ABR/2023"/>
  </r>
  <r>
    <s v="00172"/>
    <s v="RANATHA DISTRIBUIDORA DE GAS LTDA"/>
    <s v="THALES REIS CLAUDIO DA COSTA"/>
    <s v="PORTARIA"/>
    <x v="1"/>
    <s v="PIX"/>
    <s v="183.152.107-50"/>
    <m/>
    <n v="651"/>
    <s v="RANATHA DISTRIBUIDORA DE GAS LTDATHALES REIS CLAUDIO DA COSTAPORTARIA"/>
    <s v="172 - RANATHA"/>
    <s v="172 - RANATHA"/>
    <d v="2023-04-20T00:00:00"/>
    <s v="ABR"/>
    <s v="2023"/>
    <x v="1"/>
    <m/>
    <s v="THALES REIS CLAUDIO DA COSTA - ADIANTAMENTO - REF A ABR/2023"/>
  </r>
  <r>
    <s v="00172"/>
    <s v="RANATHA DISTRIBUIDORA DE GAS LTDA"/>
    <s v="ALEXSANDRO PEREIRA DA SILVA"/>
    <s v="PORTARIA"/>
    <x v="1"/>
    <s v="PIX"/>
    <s v="051.774.087-79"/>
    <m/>
    <n v="611"/>
    <s v="RANATHA DISTRIBUIDORA DE GAS LTDAALEXSANDRO PEREIRA DA SILVAPORTARIA"/>
    <s v="172 - RANATHA"/>
    <s v="172 - RANATHA"/>
    <d v="2023-04-20T00:00:00"/>
    <s v="ABR"/>
    <s v="2023"/>
    <x v="1"/>
    <m/>
    <s v="ALEXSANDRO PEREIRA DA SILVA - ADIANTAMENTO - REF A ABR/2023"/>
  </r>
  <r>
    <s v="00173"/>
    <s v="DEPOSITO DE GAS ARICURI LTDA"/>
    <s v="SAMUEL RODRIGUES DA SILVA"/>
    <s v="PORTARIA"/>
    <x v="1"/>
    <s v="PIX"/>
    <s v="212.800.757-75"/>
    <m/>
    <n v="631"/>
    <s v="DEPOSITO DE GAS ARICURI LTDASAMUEL RODRIGUES DA SILVAPORTARIA"/>
    <s v="173 - ARICURI"/>
    <s v="173 - ARICURI"/>
    <d v="2023-04-20T00:00:00"/>
    <s v="ABR"/>
    <s v="2023"/>
    <x v="1"/>
    <m/>
    <s v="SAMUEL RODRIGUES DA SILVA - ADIANTAMENTO - REF A ABR/2023"/>
  </r>
  <r>
    <s v="00175"/>
    <s v="UNAGAS COMERCIO DE GAS LP LTDA"/>
    <s v="BRUNO SOARES SANTOS "/>
    <s v="PORTARIA"/>
    <x v="0"/>
    <s v="4447 Nova Iguacu"/>
    <s v="000010497790"/>
    <m/>
    <n v="651"/>
    <s v="UNAGAS COMERCIO DE GAS LP LTDABRUNO SOARES SANTOS PORTARIA"/>
    <s v="175 - UNA GAS"/>
    <s v="175 - UNA GAS"/>
    <d v="2023-04-20T00:00:00"/>
    <s v="ABR"/>
    <s v="2023"/>
    <x v="1"/>
    <m/>
    <s v="BRUNO SOARES SANTOS  - ADIANTAMENTO - REF A ABR/2023"/>
  </r>
  <r>
    <s v="00175"/>
    <s v="UNAGAS COMERCIO DE GAS LP LTDA"/>
    <s v="DIEGO BARRETO DE LIMA"/>
    <s v="PORTARIA"/>
    <x v="0"/>
    <s v="0925 Agência complexo do Alemão"/>
    <s v="010046836"/>
    <m/>
    <n v="651"/>
    <s v="UNAGAS COMERCIO DE GAS LP LTDADIEGO BARRETO DE LIMAPORTARIA"/>
    <s v="175 - UNA GAS"/>
    <s v="175 - UNA GAS"/>
    <d v="2023-04-20T00:00:00"/>
    <s v="ABR"/>
    <s v="2023"/>
    <x v="1"/>
    <m/>
    <s v="DIEGO BARRETO DE LIMA - ADIANTAMENTO - REF A ABR/2023"/>
  </r>
  <r>
    <s v="00176"/>
    <s v="BRAGA &amp; TAVARES COMERCIO DE GAS LP LTDA"/>
    <s v="ALAHIR BARBOZA DA SILVA JUNIOR "/>
    <s v="PORTARIA"/>
    <x v="2"/>
    <s v="3003 Sicoob"/>
    <s v="168784-0"/>
    <m/>
    <n v="651"/>
    <s v="BRAGA &amp; TAVARES COMERCIO DE GAS LP LTDAALAHIR BARBOZA DA SILVA JUNIOR PORTARIA"/>
    <s v="176 - BRAGA E TAVARES"/>
    <s v="176 - BRAGA E TAVARES"/>
    <d v="2023-04-20T00:00:00"/>
    <s v="ABR"/>
    <s v="2023"/>
    <x v="1"/>
    <m/>
    <s v="ALAHIR BARBOZA DA SILVA JUNIOR  - ADIANTAMENTO - REF A ABR/2023"/>
  </r>
  <r>
    <s v="00176"/>
    <s v="BRAGA &amp; TAVARES COMERCIO DE GAS LP LTDA"/>
    <s v="DARLAN MARTINS PEREIRA "/>
    <s v="PORTARIA"/>
    <x v="1"/>
    <s v="PIX"/>
    <s v="061.173.637-37"/>
    <m/>
    <n v="601"/>
    <s v="BRAGA &amp; TAVARES COMERCIO DE GAS LP LTDADARLAN MARTINS PEREIRA PORTARIA"/>
    <s v="176 - BRAGA E TAVARES"/>
    <s v="176 - BRAGA E TAVARES"/>
    <d v="2023-04-20T00:00:00"/>
    <s v="ABR"/>
    <s v="2023"/>
    <x v="1"/>
    <m/>
    <s v="DARLAN MARTINS PEREIRA  - ADIANTAMENTO - REF A ABR/2023"/>
  </r>
  <r>
    <s v="00177"/>
    <s v="COMERCIO DE GAS ATLANTICA LTDA"/>
    <s v="EDUARDO GOMES MANAHU"/>
    <s v="PORTARIA"/>
    <x v="2"/>
    <s v="3003 Sicoob"/>
    <s v="1579932"/>
    <m/>
    <n v="651"/>
    <s v="COMERCIO DE GAS ATLANTICA LTDAEDUARDO GOMES MANAHUPORTARIA"/>
    <s v="177 - ATLÂNTICA"/>
    <s v="177 - ATLÂNTICA"/>
    <d v="2023-04-20T00:00:00"/>
    <s v="ABR"/>
    <s v="2023"/>
    <x v="1"/>
    <m/>
    <s v="EDUARDO GOMES MANAHU - ADIANTAMENTO - REF A ABR/2023"/>
  </r>
  <r>
    <s v="00177"/>
    <s v="COMERCIO DE GAS ATLANTICA LTDA"/>
    <s v="SILAS VIANA DE ALMEIDA "/>
    <s v="PORTARIA"/>
    <x v="2"/>
    <s v="3003 Sicoob"/>
    <s v="1579967"/>
    <m/>
    <n v="651"/>
    <s v="COMERCIO DE GAS ATLANTICA LTDASILAS VIANA DE ALMEIDA PORTARIA"/>
    <s v="177 - ATLÂNTICA"/>
    <s v="177 - ATLÂNTICA"/>
    <d v="2023-04-20T00:00:00"/>
    <s v="ABR"/>
    <s v="2023"/>
    <x v="1"/>
    <m/>
    <s v="SILAS VIANA DE ALMEIDA  - ADIANTAMENTO - REF A ABR/2023"/>
  </r>
  <r>
    <s v="00178"/>
    <s v="M.I.X. GAS LTDA"/>
    <s v="MAYCON ALVES DA CONCEIÇÃO"/>
    <s v="PORTARIA"/>
    <x v="1"/>
    <s v="PIX"/>
    <s v="mayquinho.alves155@gmail.com"/>
    <m/>
    <n v="451"/>
    <s v="M.I.X. GAS LTDAMAYCON ALVES DA CONCEIÇÃOPORTARIA"/>
    <s v="178 - MIX"/>
    <s v="178 - MIX"/>
    <d v="2023-04-20T00:00:00"/>
    <s v="ABR"/>
    <s v="2023"/>
    <x v="1"/>
    <m/>
    <s v="MAYCON ALVES DA CONCEIÇÃO - ADIANTAMENTO - REF A ABR/2023"/>
  </r>
  <r>
    <s v="00178"/>
    <s v="M.I.X. GAS LTDA"/>
    <s v="MATHEUS DE PAULO"/>
    <s v="PORTARIA"/>
    <x v="1"/>
    <s v="PIX"/>
    <s v="200.735.547-74"/>
    <m/>
    <n v="651"/>
    <s v="M.I.X. GAS LTDAMATHEUS DE PAULOPORTARIA"/>
    <s v="178 - MIX"/>
    <s v="178 - MIX"/>
    <d v="2023-04-20T00:00:00"/>
    <s v="ABR"/>
    <s v="2023"/>
    <x v="1"/>
    <m/>
    <s v="MATHEUS DE PAULO - ADIANTAMENTO - REF A ABR/2023"/>
  </r>
  <r>
    <s v="00178"/>
    <s v="M.I.X. GAS LTDA"/>
    <s v="FRANKLIN MARK BARBOSA DA SILVA "/>
    <s v="AJUDANTE"/>
    <x v="1"/>
    <s v="PIX"/>
    <s v="(21)990680735"/>
    <m/>
    <n v="655.5"/>
    <s v="M.I.X. GAS LTDAFRANKLIN MARK BARBOSA DA SILVA AJUDANTE"/>
    <s v="ADM"/>
    <s v="178 - MIX"/>
    <d v="2023-04-20T00:00:00"/>
    <s v="ABR"/>
    <s v="2023"/>
    <x v="1"/>
    <m/>
    <s v="FRANKLIN MARK BARBOSA DA SILVA  - ADIANTAMENTO - REF A ABR/2023"/>
  </r>
  <r>
    <s v="00179"/>
    <s v="PEDRINHO DE SANTA MARGARIDA REVENDA DE GLP LTDA"/>
    <s v="GABRIEL FERREIRA ROLEMBERG"/>
    <s v="PORTÁRIA"/>
    <x v="1"/>
    <s v="PIX"/>
    <s v="(21)982547171"/>
    <m/>
    <n v="651"/>
    <s v="PEDRINHO DE SANTA MARGARIDA REVENDA DE GLP LTDAGABRIEL FERREIRA ROLEMBERGPORTÁRIA"/>
    <s v="179 - PEDRINHO DE SANTA MARGARIDA"/>
    <s v="179 - PEDRINHO DE SANTA MARGARIDA"/>
    <d v="2023-04-20T00:00:00"/>
    <s v="ABR"/>
    <s v="2023"/>
    <x v="1"/>
    <m/>
    <s v="GABRIEL FERREIRA ROLEMBERG - ADIANTAMENTO - REF A ABR/2023"/>
  </r>
  <r>
    <s v="00179"/>
    <s v="PEDRINHO DE SANTA MARGARIDA REVENDA DE GLP LTDA"/>
    <s v="MATHEUS JEFERSON DA COSTA DE SOUZA"/>
    <s v="PORTÁRIA"/>
    <x v="0"/>
    <s v="2979 Santander Way"/>
    <s v="010513315"/>
    <m/>
    <n v="651"/>
    <s v="PEDRINHO DE SANTA MARGARIDA REVENDA DE GLP LTDAMATHEUS JEFERSON DA COSTA DE SOUZAPORTÁRIA"/>
    <s v="179 - PEDRINHO DE SANTA MARGARIDA"/>
    <s v="179 - PEDRINHO DE SANTA MARGARIDA"/>
    <d v="2023-04-20T00:00:00"/>
    <s v="ABR"/>
    <s v="2023"/>
    <x v="1"/>
    <m/>
    <s v="MATHEUS JEFERSON DA COSTA DE SOUZA - ADIANTAMENTO - REF A ABR/2023"/>
  </r>
  <r>
    <s v="00180"/>
    <s v="PAGE DE CAXIAS REVENDEDOR DE GAS LTDA"/>
    <s v="VITOR FRANÇA LEMOS"/>
    <s v="PORTARIA"/>
    <x v="0"/>
    <s v="2974 Agencia Vitor França"/>
    <s v="010684586"/>
    <m/>
    <n v="651"/>
    <s v="PAGE DE CAXIAS REVENDEDOR DE GAS LTDAVITOR FRANÇA LEMOSPORTARIA"/>
    <s v="180 - PAGE DE CAXIAS"/>
    <s v="180 - PAGE DE CAXIAS"/>
    <d v="2023-04-20T00:00:00"/>
    <s v="ABR"/>
    <s v="2023"/>
    <x v="1"/>
    <m/>
    <s v="VITOR FRANÇA LEMOS - ADIANTAMENTO - REF A ABR/2023"/>
  </r>
  <r>
    <s v="00180"/>
    <s v="PAGE DE CAXIAS REVENDEDOR DE GAS LTDA"/>
    <s v="CARLOS HENRIQUE CARVALHO MATTOS"/>
    <s v="PORTARIA"/>
    <x v="1"/>
    <s v="PIX"/>
    <s v="(21)965685147"/>
    <m/>
    <n v="651"/>
    <s v="PAGE DE CAXIAS REVENDEDOR DE GAS LTDACARLOS HENRIQUE CARVALHO MATTOSPORTARIA"/>
    <s v="180 - PAGE DE CAXIAS"/>
    <s v="180 - PAGE DE CAXIAS"/>
    <d v="2023-04-20T00:00:00"/>
    <s v="ABR"/>
    <s v="2023"/>
    <x v="1"/>
    <m/>
    <s v="CARLOS HENRIQUE CARVALHO MATTOS - ADIANTAMENTO - REF A ABR/2023"/>
  </r>
  <r>
    <s v="00183"/>
    <s v="MM REVENDA DE GAS LTDA"/>
    <s v="DOUGLAS DE HOLANDA ARRUDA "/>
    <s v="PORTARIA"/>
    <x v="0"/>
    <s v="2344 agência douglas"/>
    <s v="010199270"/>
    <m/>
    <n v="651"/>
    <s v="MM REVENDA DE GAS LTDADOUGLAS DE HOLANDA ARRUDA PORTARIA"/>
    <s v="183 - MM REVENDA"/>
    <s v="183 - MM REVENDA"/>
    <d v="2023-04-20T00:00:00"/>
    <s v="ABR"/>
    <s v="2023"/>
    <x v="1"/>
    <m/>
    <s v="DOUGLAS DE HOLANDA ARRUDA  - ADIANTAMENTO - REF A ABR/2023"/>
  </r>
  <r>
    <s v="00183"/>
    <s v="MM REVENDA DE GAS LTDA"/>
    <s v="GILBERLAN DA SILVA SOUZA"/>
    <s v="PORTARIA"/>
    <x v="0"/>
    <s v="2344 agência douglas"/>
    <s v="000710023635"/>
    <m/>
    <n v="651"/>
    <s v="MM REVENDA DE GAS LTDAGILBERLAN DA SILVA SOUZAPORTARIA"/>
    <s v="183 - MM REVENDA"/>
    <s v="183 - MM REVENDA"/>
    <d v="2023-04-20T00:00:00"/>
    <s v="ABR"/>
    <s v="2023"/>
    <x v="1"/>
    <m/>
    <s v="GILBERLAN DA SILVA SOUZA - ADIANTAMENTO - REF A ABR/2023"/>
  </r>
  <r>
    <s v="00184"/>
    <s v="BIBI GAS COMERCIO VAREJISTA DE GAS LIQUEFEITO DE P"/>
    <s v="LEANDRO DE OLIVEIRA MACHADO SANTOS"/>
    <s v="PORTARIA"/>
    <x v="0"/>
    <s v="3397 Santander - Itaboraí"/>
    <s v="020031105"/>
    <m/>
    <n v="651"/>
    <s v="BIBI GAS COMERCIO VAREJISTA DE GAS LIQUEFEITO DE PLEANDRO DE OLIVEIRA MACHADO SANTOSPORTARIA"/>
    <s v="184 - BIBI"/>
    <s v="184 - BIBI"/>
    <d v="2023-04-20T00:00:00"/>
    <s v="ABR"/>
    <s v="2023"/>
    <x v="1"/>
    <m/>
    <s v="LEANDRO DE OLIVEIRA MACHADO SANTOS - ADIANTAMENTO - REF A ABR/2023"/>
  </r>
  <r>
    <s v="00184"/>
    <s v="BIBI GAS COMERCIO VAREJISTA DE GAS LIQUEFEITO DE P"/>
    <s v="VINICIUS CARDOSO ANDRADE"/>
    <s v="PORTARIA"/>
    <x v="0"/>
    <s v="3397 Santander - Itaboraí"/>
    <s v="010979446"/>
    <m/>
    <n v="651"/>
    <s v="BIBI GAS COMERCIO VAREJISTA DE GAS LIQUEFEITO DE PVINICIUS CARDOSO ANDRADEPORTARIA"/>
    <s v="184 - BIBI"/>
    <s v="184 - BIBI"/>
    <d v="2023-04-20T00:00:00"/>
    <s v="ABR"/>
    <s v="2023"/>
    <x v="1"/>
    <m/>
    <s v="VINICIUS CARDOSO ANDRADE - ADIANTAMENTO - REF A ABR/2023"/>
  </r>
  <r>
    <s v="00185"/>
    <s v="DISTRIBUIDORA DE GLP DA BISA LTDA"/>
    <s v="SEVERINO MACENA SILVA"/>
    <s v="PORTARIA"/>
    <x v="1"/>
    <s v="PIX"/>
    <s v="929.660.477-04"/>
    <m/>
    <n v="742.5"/>
    <s v="DISTRIBUIDORA DE GLP DA BISA LTDASEVERINO MACENA SILVAPORTARIA"/>
    <s v="185 - BISA"/>
    <s v="185 - BISA"/>
    <d v="2023-04-20T00:00:00"/>
    <s v="ABR"/>
    <s v="2023"/>
    <x v="1"/>
    <m/>
    <s v="SEVERINO MACENA SILVA - ADIANTAMENTO - REF A ABR/2023"/>
  </r>
  <r>
    <s v="00185"/>
    <s v="DISTRIBUIDORA DE GLP DA BISA LTDA"/>
    <s v="RAFAEL BROWN DA SILVA"/>
    <s v="PORTARIA"/>
    <x v="1"/>
    <s v="PIX"/>
    <s v="181.906.437-97"/>
    <m/>
    <n v="742.5"/>
    <s v="DISTRIBUIDORA DE GLP DA BISA LTDARAFAEL BROWN DA SILVAPORTARIA"/>
    <s v="185 - BISA"/>
    <s v="185 - BISA"/>
    <d v="2023-04-20T00:00:00"/>
    <s v="ABR"/>
    <s v="2023"/>
    <x v="1"/>
    <m/>
    <s v="RAFAEL BROWN DA SILVA - ADIANTAMENTO - REF A ABR/2023"/>
  </r>
  <r>
    <s v="00187"/>
    <s v="DEPOSITO DE GAS VAREJISTA GUARANI CAXIAS LTDA"/>
    <s v="ADSON LIMA NOBREGA DA SILVA"/>
    <s v="PORTARIA"/>
    <x v="1"/>
    <s v="PIX"/>
    <s v="limaadson508@gmail.com"/>
    <m/>
    <n v="651"/>
    <s v="DEPOSITO DE GAS VAREJISTA GUARANI CAXIAS LTDAADSON LIMA NOBREGA DA SILVAPORTARIA"/>
    <s v="187 - GUARANI CAXIAS"/>
    <s v="187 - GUARANI CAXIAS"/>
    <d v="2023-04-20T00:00:00"/>
    <s v="ABR"/>
    <s v="2023"/>
    <x v="1"/>
    <m/>
    <s v="ADSON LIMA NOBREGA DA SILVA - ADIANTAMENTO - REF A ABR/2023"/>
  </r>
  <r>
    <s v="00187"/>
    <s v="DEPOSITO DE GAS VAREJISTA GUARANI CAXIAS LTDA"/>
    <s v="THIAGO AGUSTAVO DE OLIVEIRA SILVA"/>
    <s v="PORTARIA"/>
    <x v="1"/>
    <s v="PIX"/>
    <s v="(21)965929410"/>
    <m/>
    <n v="651"/>
    <s v="DEPOSITO DE GAS VAREJISTA GUARANI CAXIAS LTDATHIAGO AGUSTAVO DE OLIVEIRA SILVAPORTARIA"/>
    <s v="187 - GUARANI CAXIAS"/>
    <s v="187 - GUARANI CAXIAS"/>
    <d v="2023-04-20T00:00:00"/>
    <s v="ABR"/>
    <s v="2023"/>
    <x v="1"/>
    <m/>
    <s v="THIAGO AGUSTAVO DE OLIVEIRA SILVA - ADIANTAMENTO - REF A ABR/2023"/>
  </r>
  <r>
    <s v="00187"/>
    <s v="DEPOSITO DE GAS VAREJISTA GUARANI CAXIAS LTDA"/>
    <s v="GABRIEL ITOR DA SILVA"/>
    <s v="PORTARIA"/>
    <x v="1"/>
    <s v="PIX"/>
    <s v="gaabycorti807@gmail.com "/>
    <m/>
    <n v="651"/>
    <s v="DEPOSITO DE GAS VAREJISTA GUARANI CAXIAS LTDAGABRIEL ITOR DA SILVAPORTARIA"/>
    <s v="187 - GUARANI CAXIAS"/>
    <s v="187 - GUARANI CAXIAS"/>
    <d v="2023-04-20T00:00:00"/>
    <s v="ABR"/>
    <s v="2023"/>
    <x v="1"/>
    <m/>
    <s v="GABRIEL ITOR DA SILVA - ADIANTAMENTO - REF A ABR/2023"/>
  </r>
  <r>
    <s v="00188"/>
    <s v="MAPULU DEPOSITO VAREJISTA DE GAZ LTDA"/>
    <s v="ALOISIO DA COSTA MORAES"/>
    <s v="PORTARIA"/>
    <x v="1"/>
    <s v="PIX"/>
    <s v="(21)998512818"/>
    <m/>
    <n v="651"/>
    <s v="MAPULU DEPOSITO VAREJISTA DE GAZ LTDAALOISIO DA COSTA MORAESPORTARIA"/>
    <s v="188 - MAPULU"/>
    <s v="188 - MAPULU"/>
    <d v="2023-04-20T00:00:00"/>
    <s v="ABR"/>
    <s v="2023"/>
    <x v="1"/>
    <m/>
    <s v="ALOISIO DA COSTA MORAES - ADIANTAMENTO - REF A ABR/2023"/>
  </r>
  <r>
    <s v="00188"/>
    <s v="MAPULU DEPOSITO VAREJISTA DE GAZ LTDA"/>
    <s v="ADILSON GOMES PEREIRA"/>
    <s v="PORTARIA"/>
    <x v="1"/>
    <s v="PIX"/>
    <s v="073.884.007-61"/>
    <m/>
    <n v="651"/>
    <s v="MAPULU DEPOSITO VAREJISTA DE GAZ LTDAADILSON GOMES PEREIRAPORTARIA"/>
    <s v="188 - MAPULU"/>
    <s v="188 - MAPULU"/>
    <d v="2023-04-20T00:00:00"/>
    <s v="ABR"/>
    <s v="2023"/>
    <x v="1"/>
    <m/>
    <s v="ADILSON GOMES PEREIRA - ADIANTAMENTO - REF A ABR/2023"/>
  </r>
  <r>
    <s v="00192"/>
    <s v="CALIFORNIA COMERCIO E TRANSPORTE DE GAS LTDA"/>
    <s v="RENAN CHAVES SENA "/>
    <s v="PORTARIA"/>
    <x v="1"/>
    <s v="PIX"/>
    <s v="(21)990934606"/>
    <m/>
    <n v="501"/>
    <s v="CALIFORNIA COMERCIO E TRANSPORTE DE GAS LTDARENAN CHAVES SENA PORTARIA"/>
    <s v="192 - CALIFORNIA"/>
    <s v="192 - CALIFORNIA"/>
    <d v="2023-04-20T00:00:00"/>
    <s v="ABR"/>
    <s v="2023"/>
    <x v="1"/>
    <m/>
    <s v="RENAN CHAVES SENA  - ADIANTAMENTO - REF A ABR/2023"/>
  </r>
  <r>
    <s v="00192"/>
    <s v="CALIFORNIA COMERCIO E TRANSPORTE DE GAS LTDA"/>
    <s v="TIAGO LOBO DOS SANTOS "/>
    <s v="PORTARIA"/>
    <x v="1"/>
    <s v="PIX"/>
    <s v="128.059.957-08"/>
    <m/>
    <n v="651"/>
    <s v="CALIFORNIA COMERCIO E TRANSPORTE DE GAS LTDATIAGO LOBO DOS SANTOS PORTARIA"/>
    <s v="192 - CALIFORNIA"/>
    <s v="192 - CALIFORNIA"/>
    <d v="2023-04-20T00:00:00"/>
    <s v="ABR"/>
    <s v="2023"/>
    <x v="1"/>
    <m/>
    <s v="TIAGO LOBO DOS SANTOS  - ADIANTAMENTO - REF A ABR/2023"/>
  </r>
  <r>
    <s v="00193"/>
    <s v="WK COMERCIO VAREJISTA DE GAS LTDA"/>
    <s v="LEONARDO CLAUDIO ALVES GOMES"/>
    <s v="PORTARIA"/>
    <x v="1"/>
    <s v="PIX"/>
    <s v="(21)983881767"/>
    <m/>
    <n v="651"/>
    <s v="WK COMERCIO VAREJISTA DE GAS LTDALEONARDO CLAUDIO ALVES GOMESPORTARIA"/>
    <s v="193 - WK"/>
    <s v="193 - WK"/>
    <d v="2023-04-20T00:00:00"/>
    <s v="ABR"/>
    <s v="2023"/>
    <x v="1"/>
    <m/>
    <s v="LEONARDO CLAUDIO ALVES GOMES - ADIANTAMENTO - REF A ABR/2023"/>
  </r>
  <r>
    <s v="00193"/>
    <s v="WK COMERCIO VAREJISTA DE GAS LTDA"/>
    <s v="IRAILDO XAVIER CRUZ"/>
    <s v="PORTARIA"/>
    <x v="1"/>
    <s v="PIX"/>
    <s v="(21)969233864"/>
    <m/>
    <n v="554"/>
    <s v="WK COMERCIO VAREJISTA DE GAS LTDAIRAILDO XAVIER CRUZPORTARIA"/>
    <s v="193 - WK"/>
    <s v="193 - WK"/>
    <d v="2023-04-20T00:00:00"/>
    <s v="ABR"/>
    <s v="2023"/>
    <x v="1"/>
    <m/>
    <s v="IRAILDO XAVIER CRUZ - ADIANTAMENTO - REF A ABR/2023"/>
  </r>
  <r>
    <s v="00194"/>
    <s v="ARCO METROPOLITANO COMERCIO GAS E AGUA LTDA"/>
    <s v="GUILHERME MEDEIROS DA SILVA"/>
    <s v="PORTARIA"/>
    <x v="1"/>
    <s v="PIX"/>
    <s v="(21)967163267"/>
    <m/>
    <n v="651"/>
    <s v="ARCO METROPOLITANO COMERCIO GAS E AGUA LTDAGUILHERME MEDEIROS DA SILVAPORTARIA"/>
    <s v="194 - ARCO METROPOLITANO"/>
    <s v="194 - ARCO METROPOLITANO"/>
    <d v="2023-04-20T00:00:00"/>
    <s v="ABR"/>
    <s v="2023"/>
    <x v="1"/>
    <m/>
    <s v="GUILHERME MEDEIROS DA SILVA - ADIANTAMENTO - REF A ABR/2023"/>
  </r>
  <r>
    <s v="00194"/>
    <s v="ARCO METROPOLITANO COMERCIO GAS E AGUA LTDA"/>
    <s v="JONATHAN FELIZARDO SOARES DA SILVA"/>
    <s v="PORTARIA"/>
    <x v="1"/>
    <s v="PIX"/>
    <s v="(21)990173031"/>
    <m/>
    <n v="651"/>
    <s v="ARCO METROPOLITANO COMERCIO GAS E AGUA LTDAJONATHAN FELIZARDO SOARES DA SILVAPORTARIA"/>
    <s v="194 - ARCO METROPOLITANO"/>
    <s v="194 - ARCO METROPOLITANO"/>
    <d v="2023-04-20T00:00:00"/>
    <s v="ABR"/>
    <s v="2023"/>
    <x v="1"/>
    <m/>
    <s v="JONATHAN FELIZARDO SOARES DA SILVA - ADIANTAMENTO - REF A ABR/2023"/>
  </r>
  <r>
    <n v="2"/>
    <s v="PAGE DEPOSITO DE GAS LTDA - ME"/>
    <s v="FABIANO DOS SANTOS"/>
    <s v="PORTARIA"/>
    <x v="10"/>
    <s v="033 Banco Santander (Brasil) S.A"/>
    <s v="3449 Bangu-rio- RJ"/>
    <m/>
    <n v="651"/>
    <s v="PAGE DEPOSITO DE GAS LTDA - MEFABIANO DOS SANTOSPORTARIA"/>
    <s v="2 - PAGE DEPOSITO"/>
    <s v="2 - PAGE DEPOSITO"/>
    <d v="2023-04-18T00:00:00"/>
    <s v="ABR"/>
    <s v="2023"/>
    <x v="1"/>
    <m/>
    <s v="FABIANO DOS SANTOS - ADIANTAMENTO - REF A ABR/2023"/>
  </r>
  <r>
    <s v="00001"/>
    <s v="ACLANYCA COMERCIO DE GAS LTDA - EPP"/>
    <s v="JOAO DE JESUS GONCALVES SANCHES"/>
    <s v="PAGE DEPOSITO"/>
    <x v="0"/>
    <s v="1526 Agência West Shopping"/>
    <s v="010411380"/>
    <s v="05289113762"/>
    <n v="1589.7"/>
    <s v="ACLANYCA COMERCIO DE GAS LTDA - EPPJOAO DE JESUS GONCALVES SANCHESPAGE DEPOSITO"/>
    <s v="1 - ACLANYCA MATRIZ"/>
    <s v="1 - ACLANYCA MATRIZ"/>
    <d v="2023-05-04T00:00:00"/>
    <s v="MAI"/>
    <s v="2023"/>
    <x v="2"/>
    <m/>
    <s v="JOAO DE JESUS GONCALVES SANCHES - SALARIO - REF. A ABR/2023"/>
  </r>
  <r>
    <s v="00001"/>
    <s v="ACLANYCA COMERCIO DE GAS LTDA - EPP"/>
    <s v="EVERTON NOGUEIRA REGO"/>
    <s v="TRANSPORTE - MOTORISTA "/>
    <x v="4"/>
    <s v="2163 BRADESCO "/>
    <s v="24990-4"/>
    <s v="12277771759"/>
    <n v="2511.83"/>
    <s v="ACLANYCA COMERCIO DE GAS LTDA - EPPEVERTON NOGUEIRA REGOTRANSPORTE - MOTORISTA "/>
    <s v="TRANSPORTE"/>
    <s v="1 - ACLANYCA MATRIZ"/>
    <d v="2023-05-04T00:00:00"/>
    <s v="MAI"/>
    <s v="2023"/>
    <x v="2"/>
    <m/>
    <s v="EVERTON NOGUEIRA REGO - SALARIO - REF. A ABR/2023"/>
  </r>
  <r>
    <s v="00001"/>
    <s v="ACLANYCA COMERCIO DE GAS LTDA - EPP"/>
    <s v="ROBERTO BRANDES DA CONCEIÇÃO"/>
    <s v=" VIGIA"/>
    <x v="4"/>
    <s v="1417 Agência Merc.s.sebastiao"/>
    <s v="99438-3"/>
    <s v="91685869734"/>
    <n v="1548.96"/>
    <s v="ACLANYCA COMERCIO DE GAS LTDA - EPPROBERTO BRANDES DA CONCEIÇÃO VIGIA"/>
    <s v="1 - ACLANYCA MATRIZ"/>
    <s v="1 - ACLANYCA MATRIZ"/>
    <d v="2023-05-04T00:00:00"/>
    <s v="MAI"/>
    <s v="2023"/>
    <x v="2"/>
    <m/>
    <s v="ROBERTO BRANDES DA CONCEIÇÃO - SALARIO - REF. A ABR/2023"/>
  </r>
  <r>
    <s v="00001"/>
    <s v="ACLANYCA COMERCIO DE GAS LTDA - EPP"/>
    <s v="LEONARDO SILVA DOS SANTOS"/>
    <s v=" VIGIA"/>
    <x v="4"/>
    <s v="1417 Agência Merc.s.sebastiao"/>
    <s v="99406"/>
    <s v="10788432796"/>
    <n v="924.28"/>
    <s v="ACLANYCA COMERCIO DE GAS LTDA - EPPLEONARDO SILVA DOS SANTOS VIGIA"/>
    <s v="1 - ACLANYCA MATRIZ"/>
    <s v="1 - ACLANYCA MATRIZ"/>
    <d v="2023-05-04T00:00:00"/>
    <s v="MAI"/>
    <s v="2023"/>
    <x v="2"/>
    <m/>
    <s v="LEONARDO SILVA DOS SANTOS - SALARIO - REF. A ABR/2023"/>
  </r>
  <r>
    <s v="00001"/>
    <s v="ACLANYCA COMERCIO DE GAS LTDA - EPP"/>
    <s v="DENILSON SANTOS ANASTACIO"/>
    <s v="PORTARIA"/>
    <x v="4"/>
    <s v="1417 Agência Merc.s.sebastiao"/>
    <s v="99446-4"/>
    <s v="00049068709"/>
    <n v="1015.51"/>
    <s v="ACLANYCA COMERCIO DE GAS LTDA - EPPDENILSON SANTOS ANASTACIOPORTARIA"/>
    <s v="1 - ACLANYCA MATRIZ"/>
    <s v="1 - ACLANYCA MATRIZ"/>
    <d v="2023-05-04T00:00:00"/>
    <s v="MAI"/>
    <s v="2023"/>
    <x v="2"/>
    <m/>
    <s v="DENILSON SANTOS ANASTACIO - SALARIO - REF. A ABR/2023"/>
  </r>
  <r>
    <s v="00001"/>
    <s v="ACLANYCA COMERCIO DE GAS LTDA - EPP"/>
    <s v="VALDIR CARDOSO"/>
    <s v="PORTARIA"/>
    <x v="0"/>
    <s v="1526 Agência West Shopping"/>
    <s v="00071012333-2"/>
    <s v="07650870731"/>
    <n v="1639.68"/>
    <s v="ACLANYCA COMERCIO DE GAS LTDA - EPPVALDIR CARDOSOPORTARIA"/>
    <s v="1 - ACLANYCA MATRIZ"/>
    <s v="1 - ACLANYCA MATRIZ"/>
    <d v="2023-05-04T00:00:00"/>
    <s v="MAI"/>
    <s v="2023"/>
    <x v="2"/>
    <m/>
    <s v="VALDIR CARDOSO - SALARIO - REF. A ABR/2023"/>
  </r>
  <r>
    <s v="00001"/>
    <s v="ACLANYCA COMERCIO DE GAS LTDA - EPP"/>
    <s v="BRENDO SILVA ALVES"/>
    <s v="PLATAFORMA"/>
    <x v="4"/>
    <s v="0552 Campo Grande"/>
    <s v="342831"/>
    <s v="16745607700"/>
    <n v="243.69"/>
    <s v="ACLANYCA COMERCIO DE GAS LTDA - EPPBRENDO SILVA ALVESPLATAFORMA"/>
    <s v="TRANSPORTE"/>
    <s v="1 - ACLANYCA MATRIZ"/>
    <d v="2023-05-04T00:00:00"/>
    <s v="MAI"/>
    <s v="2023"/>
    <x v="2"/>
    <m/>
    <s v="BRENDO SILVA ALVES - SALARIO - REF. A ABR/2023"/>
  </r>
  <r>
    <s v="00001"/>
    <s v="ACLANYCA COMERCIO DE GAS LTDA - EPP"/>
    <s v="PATRICK BARBOSA DE SOUZA LUCINDO"/>
    <s v="PLATAFORMA"/>
    <x v="0"/>
    <s v="2980  SANTANDER - SANTA CRUZ"/>
    <s v="02024154-5"/>
    <s v="16191426780"/>
    <n v="1112.31"/>
    <s v="ACLANYCA COMERCIO DE GAS LTDA - EPPPATRICK BARBOSA DE SOUZA LUCINDOPLATAFORMA"/>
    <s v="TRANSPORTE"/>
    <s v="1 - ACLANYCA MATRIZ"/>
    <d v="2023-05-04T00:00:00"/>
    <s v="MAI"/>
    <s v="2023"/>
    <x v="2"/>
    <m/>
    <s v="PATRICK BARBOSA DE SOUZA LUCINDO - SALARIO - REF. A ABR/2023"/>
  </r>
  <r>
    <s v="00001"/>
    <s v="ACLANYCA COMERCIO DE GAS LTDA - EPP"/>
    <s v="ANDERSON ALVES FARIAS"/>
    <s v="TRANSPORTE"/>
    <x v="4"/>
    <s v="1417 Agência Merc.s.sebastiao"/>
    <s v="99449-9"/>
    <s v="10668161744"/>
    <n v="1423.3"/>
    <s v="ACLANYCA COMERCIO DE GAS LTDA - EPPANDERSON ALVES FARIASTRANSPORTE"/>
    <s v="TRANSPORTE"/>
    <s v="1 - ACLANYCA MATRIZ"/>
    <d v="2023-05-04T00:00:00"/>
    <s v="MAI"/>
    <s v="2023"/>
    <x v="2"/>
    <m/>
    <s v="ANDERSON ALVES FARIAS - SALARIO - REF. A ABR/2023"/>
  </r>
  <r>
    <s v="00001"/>
    <s v="ACLANYCA COMERCIO DE GAS LTDA - EPP"/>
    <s v="LEANDRO DA CONCEIÇAO LIRA"/>
    <s v="TRANSPORTE"/>
    <x v="4"/>
    <s v="2791 BRADESCO USINA"/>
    <s v="428884"/>
    <s v="10962521710"/>
    <n v="1884.02"/>
    <s v="ACLANYCA COMERCIO DE GAS LTDA - EPPLEANDRO DA CONCEIÇAO LIRATRANSPORTE"/>
    <s v="TRANSPORTE"/>
    <s v="1 - ACLANYCA MATRIZ"/>
    <d v="2023-05-04T00:00:00"/>
    <s v="MAI"/>
    <s v="2023"/>
    <x v="2"/>
    <m/>
    <s v="LEANDRO DA CONCEIÇAO LIRA - SALARIO - REF. A ABR/2023"/>
  </r>
  <r>
    <s v="00001"/>
    <s v="ACLANYCA COMERCIO DE GAS LTDA - EPP"/>
    <s v="ANDRE MARTINS ALVES ABREU"/>
    <s v="TRANSPORTE"/>
    <x v="0"/>
    <s v="4652 Agência 4652 Shop Campo Grande-"/>
    <s v="01030858-8"/>
    <s v="04261858703"/>
    <n v="365.4"/>
    <s v="ACLANYCA COMERCIO DE GAS LTDA - EPPANDRE MARTINS ALVES ABREUTRANSPORTE"/>
    <s v="TRANSPORTE"/>
    <s v="1 - ACLANYCA MATRIZ"/>
    <d v="2023-05-04T00:00:00"/>
    <s v="MAI"/>
    <s v="2023"/>
    <x v="2"/>
    <m/>
    <s v="ANDRE MARTINS ALVES ABREU - SALARIO - REF. A ABR/2023"/>
  </r>
  <r>
    <s v="00001"/>
    <s v="ACLANYCA COMERCIO DE GAS LTDA - EPP"/>
    <s v="VICTOR GABRIEL AUGUSTO LOURENÇO"/>
    <s v="TRANSPORTE"/>
    <x v="0"/>
    <s v="3262 Realengo"/>
    <s v="020238190"/>
    <s v="15871317731"/>
    <n v="829.68"/>
    <s v="ACLANYCA COMERCIO DE GAS LTDA - EPPVICTOR GABRIEL AUGUSTO LOURENÇOTRANSPORTE"/>
    <s v="TRANSPORTE"/>
    <s v="1 - ACLANYCA MATRIZ"/>
    <d v="2023-05-04T00:00:00"/>
    <s v="MAI"/>
    <s v="2023"/>
    <x v="2"/>
    <m/>
    <s v="VICTOR GABRIEL AUGUSTO LOURENÇO - SALARIO - REF. A ABR/2023"/>
  </r>
  <r>
    <s v="00001"/>
    <s v="ACLANYCA COMERCIO DE GAS LTDA - EPP"/>
    <s v="DANIEL BRAGA GONÇALVES"/>
    <s v="TRANSPORTE"/>
    <x v="1"/>
    <s v="PIX"/>
    <s v="086.014.417-85"/>
    <s v="08601441785"/>
    <n v="891.99"/>
    <s v="ACLANYCA COMERCIO DE GAS LTDA - EPPDANIEL BRAGA GONÇALVESTRANSPORTE"/>
    <s v="TRANSPORTE"/>
    <s v="1 - ACLANYCA MATRIZ"/>
    <d v="2023-05-04T00:00:00"/>
    <s v="MAI"/>
    <s v="2023"/>
    <x v="2"/>
    <m/>
    <s v="DANIEL BRAGA GONÇALVES - SALARIO - REF. A ABR/2023"/>
  </r>
  <r>
    <s v="00001"/>
    <s v="ACLANYCA COMERCIO DE GAS LTDA - EPP"/>
    <s v="MARCELO SILVA DOS SANTOS"/>
    <s v="MANUTENÇÃO"/>
    <x v="0"/>
    <s v="1526 Agência West Shopping"/>
    <s v="01016948-5"/>
    <s v="01813031754"/>
    <n v="1615.46"/>
    <s v="ACLANYCA COMERCIO DE GAS LTDA - EPPMARCELO SILVA DOS SANTOSMANUTENÇÃO"/>
    <s v="ADM"/>
    <s v="1 - ACLANYCA MATRIZ"/>
    <d v="2023-05-04T00:00:00"/>
    <s v="MAI"/>
    <s v="2023"/>
    <x v="2"/>
    <m/>
    <s v="MARCELO SILVA DOS SANTOS - SALARIO - REF. A ABR/2023"/>
  </r>
  <r>
    <s v="00002"/>
    <s v="PAGE DEPOSITO DE GAS LTDA - ME"/>
    <s v="PEDRO CESAR ROLIM BRAZ"/>
    <s v="ADMINISTRAÇÃO"/>
    <x v="0"/>
    <s v="1526 Agência West Shopping"/>
    <s v="000710145624"/>
    <s v="10503912760"/>
    <n v="1177.6300000000001"/>
    <s v="PAGE DEPOSITO DE GAS LTDA - MEPEDRO CESAR ROLIM BRAZADMINISTRAÇÃO"/>
    <s v="ADM"/>
    <s v="2 - PAGE DEPOSITO"/>
    <d v="2023-05-04T00:00:00"/>
    <s v="MAI"/>
    <s v="2023"/>
    <x v="2"/>
    <m/>
    <s v="PEDRO CESAR ROLIM BRAZ - SALARIO - REF. A ABR/2023"/>
  </r>
  <r>
    <s v="00002"/>
    <s v="PAGE DEPOSITO DE GAS LTDA - ME"/>
    <s v="FLAVIO REGO DE OLIVEIRA"/>
    <s v="ADMINISTRAÇÃO"/>
    <x v="0"/>
    <s v="3350 Agência Rio-av Cesario De Melo 3350"/>
    <s v="000713344232"/>
    <s v="05883978738"/>
    <n v="1776.81"/>
    <s v="PAGE DEPOSITO DE GAS LTDA - MEFLAVIO REGO DE OLIVEIRAADMINISTRAÇÃO"/>
    <s v="ADM"/>
    <s v="2 - PAGE DEPOSITO"/>
    <d v="2023-05-04T00:00:00"/>
    <s v="MAI"/>
    <s v="2023"/>
    <x v="2"/>
    <m/>
    <s v="FLAVIO REGO DE OLIVEIRA - SALARIO - REF. A ABR/2023"/>
  </r>
  <r>
    <s v="00002"/>
    <s v="PAGE DEPOSITO DE GAS LTDA - ME"/>
    <s v="RUY BRANDAO DE OLIVEIRA FILHO"/>
    <s v="ADMINISTRAÇÃO"/>
    <x v="0"/>
    <s v="0125 ag ouvidor-rio"/>
    <s v="01031063-4"/>
    <s v="13576385746"/>
    <n v="348.27"/>
    <s v="PAGE DEPOSITO DE GAS LTDA - MERUY BRANDAO DE OLIVEIRA FILHOADMINISTRAÇÃO"/>
    <s v="ADM"/>
    <s v="2 - PAGE DEPOSITO"/>
    <d v="2023-05-04T00:00:00"/>
    <s v="MAI"/>
    <s v="2023"/>
    <x v="2"/>
    <m/>
    <s v="RUY BRANDAO DE OLIVEIRA FILHO - SALARIO - REF. A ABR/2023"/>
  </r>
  <r>
    <s v="00002"/>
    <s v="PAGE DEPOSITO DE GAS LTDA - ME"/>
    <s v="FABIANO DOS SANTOS"/>
    <s v="PORTARIA"/>
    <x v="0"/>
    <s v="3449 Bangu-rio- RJ"/>
    <s v="010980095"/>
    <s v="07519629708"/>
    <n v="1274.45"/>
    <s v="PAGE DEPOSITO DE GAS LTDA - MEFABIANO DOS SANTOSPORTARIA"/>
    <s v="2 - PAGE DEPOSITO"/>
    <s v="2 - PAGE DEPOSITO"/>
    <d v="2023-05-04T00:00:00"/>
    <s v="MAI"/>
    <s v="2023"/>
    <x v="2"/>
    <m/>
    <s v="FABIANO DOS SANTOS - SALARIO - REF. A ABR/2023"/>
  </r>
  <r>
    <s v="00003"/>
    <s v="CACIQUE DE SANTA MARGARIDA DEP. DE GAS LTDA - ME"/>
    <s v="MARCELO AFONSO XAVIER"/>
    <s v="TRANSPORTES"/>
    <x v="0"/>
    <s v="3350 Agência Rio-av Cesario De Melo 3350"/>
    <s v="020154944"/>
    <s v="10887438709"/>
    <n v="1115.6600000000001"/>
    <s v="CACIQUE DE SANTA MARGARIDA DEP. DE GAS LTDA - MEMARCELO AFONSO XAVIERTRANSPORTES"/>
    <s v="TRANSPORTE"/>
    <s v="3 - CACIQUE DE SANTA MARGARIDA"/>
    <d v="2023-05-04T00:00:00"/>
    <s v="MAI"/>
    <s v="2023"/>
    <x v="2"/>
    <m/>
    <s v="MARCELO AFONSO XAVIER - SALARIO - REF. A ABR/2023"/>
  </r>
  <r>
    <s v="00003"/>
    <s v="CACIQUE DE SANTA MARGARIDA DEP. DE GAS LTDA - ME"/>
    <s v="MURILO CONCEICAO DUTRA"/>
    <s v="ADMINISTRATIVO"/>
    <x v="0"/>
    <s v="4384 Agência Rio-estr.do Mendanha 4384"/>
    <s v="010861559"/>
    <s v="19342678726"/>
    <n v="940.06"/>
    <s v="CACIQUE DE SANTA MARGARIDA DEP. DE GAS LTDA - MEMURILO CONCEICAO DUTRAADMINISTRATIVO"/>
    <s v="3 - CACIQUE DE SANTA MARGARIDA"/>
    <s v="3 - CACIQUE DE SANTA MARGARIDA"/>
    <d v="2023-05-04T00:00:00"/>
    <s v="MAI"/>
    <s v="2023"/>
    <x v="2"/>
    <m/>
    <s v="MURILO CONCEICAO DUTRA - SALARIO - REF. A ABR/2023"/>
  </r>
  <r>
    <s v="00003"/>
    <s v="CACIQUE DE SANTA MARGARIDA DEP. DE GAS LTDA - ME"/>
    <s v="AILTON BRITO FERREIRA DA ROCHA"/>
    <s v="ADMINISTRATIVO"/>
    <x v="0"/>
    <s v="3350 Agência Rio-av Cesario De Melo 3350"/>
    <s v="000713344249"/>
    <s v="19914021719"/>
    <n v="1335.71"/>
    <s v="CACIQUE DE SANTA MARGARIDA DEP. DE GAS LTDA - MEAILTON BRITO FERREIRA DA ROCHAADMINISTRATIVO"/>
    <s v="ADM"/>
    <s v="3 - CACIQUE DE SANTA MARGARIDA"/>
    <d v="2023-05-04T00:00:00"/>
    <s v="MAI"/>
    <s v="2023"/>
    <x v="2"/>
    <m/>
    <s v="AILTON BRITO FERREIRA DA ROCHA - SALARIO - REF. A ABR/2023"/>
  </r>
  <r>
    <s v="00003"/>
    <s v="CACIQUE DE SANTA MARGARIDA DEP. DE GAS LTDA - ME"/>
    <s v="THYAGO STEVAN SEGATI DE SOUZA"/>
    <s v="ADMINISTRATIVO"/>
    <x v="0"/>
    <s v="1526 Agência West Shopping"/>
    <s v="010251698"/>
    <s v="14480732780"/>
    <n v="862.51"/>
    <s v="CACIQUE DE SANTA MARGARIDA DEP. DE GAS LTDA - METHYAGO STEVAN SEGATI DE SOUZAADMINISTRATIVO"/>
    <s v="ADM"/>
    <s v="3 - CACIQUE DE SANTA MARGARIDA"/>
    <d v="2023-05-04T00:00:00"/>
    <s v="MAI"/>
    <s v="2023"/>
    <x v="2"/>
    <m/>
    <s v="THYAGO STEVAN SEGATI DE SOUZA - SALARIO - REF. A ABR/2023"/>
  </r>
  <r>
    <s v="00003"/>
    <s v="CACIQUE DE SANTA MARGARIDA DEP. DE GAS LTDA - ME"/>
    <s v="JOAO VITOR MONTEIRO DOS SANTOS"/>
    <s v="PORTARIA"/>
    <x v="0"/>
    <s v="1670 Agencia 001-1670 PARK SHOP CPO GDE"/>
    <s v="01016125-4"/>
    <s v="18263733731"/>
    <n v="1211.25"/>
    <s v="CACIQUE DE SANTA MARGARIDA DEP. DE GAS LTDA - MEJOAO VITOR MONTEIRO DOS SANTOSPORTARIA"/>
    <s v="3 - CACIQUE DE SANTA MARGARIDA"/>
    <s v="3 - CACIQUE DE SANTA MARGARIDA"/>
    <d v="2023-05-04T00:00:00"/>
    <s v="MAI"/>
    <s v="2023"/>
    <x v="2"/>
    <m/>
    <s v="JOAO VITOR MONTEIRO DOS SANTOS - SALARIO - REF. A ABR/2023"/>
  </r>
  <r>
    <s v="00003"/>
    <s v="CACIQUE DE SANTA MARGARIDA DEP. DE GAS LTDA - ME"/>
    <s v="JOÃO VICTOR DOS SANTOS BARCELOS"/>
    <s v="PORTARIA"/>
    <x v="0"/>
    <s v="3350 Agência Rio-av Cesario De Melo 3350"/>
    <s v="713339458"/>
    <s v="16962156766"/>
    <n v="1093.6300000000001"/>
    <s v="CACIQUE DE SANTA MARGARIDA DEP. DE GAS LTDA - MEJOÃO VICTOR DOS SANTOS BARCELOSPORTARIA"/>
    <s v="3 - CACIQUE DE SANTA MARGARIDA"/>
    <s v="3 - CACIQUE DE SANTA MARGARIDA"/>
    <d v="2023-05-04T00:00:00"/>
    <s v="MAI"/>
    <s v="2023"/>
    <x v="2"/>
    <m/>
    <s v="JOÃO VICTOR DOS SANTOS BARCELOS - SALARIO - REF. A ABR/2023"/>
  </r>
  <r>
    <s v="00005"/>
    <s v="EQUIPE ALPHA COMERCIO DE GLP LTDA"/>
    <s v="EVERTON MUNIZ DE SOUZA"/>
    <s v="PORTARIA"/>
    <x v="0"/>
    <s v="3391 Banco Santander - Agência 3391 - São Gonçalo"/>
    <s v="0713244672"/>
    <s v="11700737783"/>
    <n v="708.52"/>
    <s v="EQUIPE ALPHA COMERCIO DE GLP LTDAEVERTON MUNIZ DE SOUZAPORTARIA"/>
    <s v="5 - EQUIPE ALPHA"/>
    <s v="5 - EQUIPE ALPHA"/>
    <d v="2023-05-04T00:00:00"/>
    <s v="MAI"/>
    <s v="2023"/>
    <x v="2"/>
    <m/>
    <s v="EVERTON MUNIZ DE SOUZA - SALARIO - REF. A ABR/2023"/>
  </r>
  <r>
    <s v="00005"/>
    <s v="EQUIPE ALPHA COMERCIO DE GLP LTDA"/>
    <s v="WELLINGTON DA SILVA AGUIAR"/>
    <s v="PORTARIA"/>
    <x v="0"/>
    <s v="2963 Santander São Gonçalo "/>
    <s v="020347307"/>
    <s v="10804834709"/>
    <n v="993.63"/>
    <s v="EQUIPE ALPHA COMERCIO DE GLP LTDAWELLINGTON DA SILVA AGUIARPORTARIA"/>
    <s v="5 - EQUIPE ALPHA"/>
    <s v="5 - EQUIPE ALPHA"/>
    <d v="2023-05-04T00:00:00"/>
    <s v="MAI"/>
    <s v="2023"/>
    <x v="2"/>
    <m/>
    <s v="WELLINGTON DA SILVA AGUIAR - SALARIO - REF. A ABR/2023"/>
  </r>
  <r>
    <s v="00005"/>
    <s v="EQUIPE ALPHA COMERCIO DE GLP LTDA"/>
    <s v="MAXWELL MARAIS RIBEIRO"/>
    <s v="PORTARIA"/>
    <x v="1"/>
    <s v="PIX"/>
    <s v="183.803.747-03"/>
    <s v="18380374703"/>
    <n v="1211.25"/>
    <s v="EQUIPE ALPHA COMERCIO DE GLP LTDAMAXWELL MARAIS RIBEIROPORTARIA"/>
    <s v="5 - EQUIPE ALPHA"/>
    <s v="5 - EQUIPE ALPHA"/>
    <d v="2023-05-04T00:00:00"/>
    <s v="MAI"/>
    <s v="2023"/>
    <x v="2"/>
    <m/>
    <s v="MAXWELL MARAIS RIBEIRO - SALARIO - REF. A ABR/2023"/>
  </r>
  <r>
    <s v="00006"/>
    <s v="BRAVOXXX COMERCIO DE GAS LTDA"/>
    <s v="BRUNNO RODRIGUES SARAIVA"/>
    <s v="MONITORAMENTO"/>
    <x v="1"/>
    <s v="PIX"/>
    <s v="(21)975193982"/>
    <s v="17689692729"/>
    <n v="584.54"/>
    <s v="BRAVOXXX COMERCIO DE GAS LTDABRUNNO RODRIGUES SARAIVAMONITORAMENTO"/>
    <s v="ADM"/>
    <s v="6 - BRAVOX"/>
    <d v="2023-05-04T00:00:00"/>
    <s v="MAI"/>
    <s v="2023"/>
    <x v="2"/>
    <m/>
    <s v="BRUNNO RODRIGUES SARAIVA - SALARIO - REF. A ABR/2023"/>
  </r>
  <r>
    <s v="00006"/>
    <s v="BRAVOXXX COMERCIO DE GAS LTDA"/>
    <s v="MAYCON GOMES DE CARVALHO"/>
    <s v="PORTARIA"/>
    <x v="0"/>
    <s v="1670 Agencia 001-1670 PARK SHOP CPO GDE"/>
    <s v="000710107552"/>
    <s v="15110548757"/>
    <n v="1093.6300000000001"/>
    <s v="BRAVOXXX COMERCIO DE GAS LTDAMAYCON GOMES DE CARVALHOPORTARIA"/>
    <s v="6 - BRAVOX"/>
    <s v="6 - BRAVOX"/>
    <d v="2023-05-04T00:00:00"/>
    <s v="MAI"/>
    <s v="2023"/>
    <x v="2"/>
    <m/>
    <s v="MAYCON GOMES DE CARVALHO - SALARIO - REF. A ABR/2023"/>
  </r>
  <r>
    <s v="00006"/>
    <s v="BRAVOXXX COMERCIO DE GAS LTDA"/>
    <s v="THIAGO DE SOUZA GOMES"/>
    <s v="PORTARIA"/>
    <x v="1"/>
    <s v="PIX"/>
    <s v="114.633.887-21"/>
    <s v="11463388721"/>
    <n v="1211.25"/>
    <s v="BRAVOXXX COMERCIO DE GAS LTDATHIAGO DE SOUZA GOMESPORTARIA"/>
    <s v="6 - BRAVOX"/>
    <s v="6 - BRAVOX"/>
    <d v="2023-05-04T00:00:00"/>
    <s v="MAI"/>
    <s v="2023"/>
    <x v="2"/>
    <m/>
    <s v="THIAGO DE SOUZA GOMES - SALARIO - REF. A ABR/2023"/>
  </r>
  <r>
    <s v="00006"/>
    <s v="BRAVOXXX COMERCIO DE GAS LTDA"/>
    <s v="GABRIEL SALINO LOPES BARBOSA"/>
    <s v="MONITORAMENTO PAGE DEPOSITO"/>
    <x v="0"/>
    <s v="1526 Agência West Shopping"/>
    <s v="010369197"/>
    <s v="18583558779"/>
    <n v="1015.71"/>
    <s v="BRAVOXXX COMERCIO DE GAS LTDAGABRIEL SALINO LOPES BARBOSAMONITORAMENTO PAGE DEPOSITO"/>
    <s v="ADM"/>
    <s v="6 - BRAVOX"/>
    <d v="2023-05-04T00:00:00"/>
    <s v="MAI"/>
    <s v="2023"/>
    <x v="2"/>
    <m/>
    <s v="GABRIEL SALINO LOPES BARBOSA - SALARIO - REF. A ABR/2023"/>
  </r>
  <r>
    <s v="00007"/>
    <s v="XES - COMERCIO DE GAS LTDA"/>
    <s v="MATHEUS GOMES ALEXANDRE"/>
    <s v="XES - VIGIA"/>
    <x v="0"/>
    <s v="3399 Niteroi"/>
    <s v="020122102"/>
    <s v="16141648789"/>
    <n v="1777.99"/>
    <s v="XES - COMERCIO DE GAS LTDAMATHEUS GOMES ALEXANDREXES - VIGIA"/>
    <s v="7 - XES MATRIZ"/>
    <s v="7 - XES MATRIZ"/>
    <d v="2023-05-04T00:00:00"/>
    <s v="MAI"/>
    <s v="2023"/>
    <x v="2"/>
    <m/>
    <s v="MATHEUS GOMES ALEXANDRE - SALARIO - REF. A ABR/2023"/>
  </r>
  <r>
    <s v="00007"/>
    <s v="XES - COMERCIO DE GAS LTDA"/>
    <s v="VITOR SIMOES DE ALMEIDA"/>
    <s v="XES - VIGIA"/>
    <x v="0"/>
    <s v="4439 Banco Santander - Agência 4439 - Marica "/>
    <s v="010979666"/>
    <s v="20151265704"/>
    <n v="1825.44"/>
    <s v="XES - COMERCIO DE GAS LTDAVITOR SIMOES DE ALMEIDAXES - VIGIA"/>
    <s v="7 - XES MATRIZ"/>
    <s v="7 - XES MATRIZ"/>
    <d v="2023-05-04T00:00:00"/>
    <s v="MAI"/>
    <s v="2023"/>
    <x v="2"/>
    <m/>
    <s v="VITOR SIMOES DE ALMEIDA - SALARIO - REF. A ABR/2023"/>
  </r>
  <r>
    <s v="00007"/>
    <s v="XES - COMERCIO DE GAS LTDA"/>
    <s v="CLEBER FERNANDES DE SANTANA"/>
    <s v="ADMINISTRAÇÃO"/>
    <x v="0"/>
    <s v="1697 Agência BACAXA-SAQUAREMA-RJ"/>
    <s v="71004202-7"/>
    <s v="14164796782"/>
    <n v="1147.3"/>
    <s v="XES - COMERCIO DE GAS LTDACLEBER FERNANDES DE SANTANAADMINISTRAÇÃO"/>
    <s v="ADM"/>
    <s v="7 - XES MATRIZ"/>
    <d v="2023-05-04T00:00:00"/>
    <s v="MAI"/>
    <s v="2023"/>
    <x v="2"/>
    <m/>
    <s v="CLEBER FERNANDES DE SANTANA - SALARIO - REF. A ABR/2023"/>
  </r>
  <r>
    <s v="00007"/>
    <s v="XES - COMERCIO DE GAS LTDA"/>
    <s v="RONNI RODRIGUES AGUIAR"/>
    <s v="ADMINISTRAÇÃO"/>
    <x v="0"/>
    <s v="4439 Banco Santander - Agência 4439 - Marica "/>
    <s v="000710244129"/>
    <s v="00350747288"/>
    <n v="1148.3"/>
    <s v="XES - COMERCIO DE GAS LTDARONNI RODRIGUES AGUIARADMINISTRAÇÃO"/>
    <s v="ADM"/>
    <s v="7 - XES MATRIZ"/>
    <d v="2023-05-04T00:00:00"/>
    <s v="MAI"/>
    <s v="2023"/>
    <x v="2"/>
    <m/>
    <s v="RONNI RODRIGUES AGUIAR - SALARIO - REF. A ABR/2023"/>
  </r>
  <r>
    <s v="00007"/>
    <s v="XES - COMERCIO DE GAS LTDA"/>
    <s v="JAMES NASCIMENTO AGUIAR"/>
    <s v="PORTARIA"/>
    <x v="0"/>
    <s v="4439 Banco Santander - Agência 4439 - Marica "/>
    <s v="010896815"/>
    <s v="06164739314"/>
    <n v="1093.6300000000001"/>
    <s v="XES - COMERCIO DE GAS LTDAJAMES NASCIMENTO AGUIARPORTARIA"/>
    <s v="7 - XES MATRIZ"/>
    <s v="7 - XES MATRIZ"/>
    <d v="2023-05-04T00:00:00"/>
    <s v="MAI"/>
    <s v="2023"/>
    <x v="2"/>
    <m/>
    <s v="JAMES NASCIMENTO AGUIAR - SALARIO - REF. A ABR/2023"/>
  </r>
  <r>
    <s v="00007"/>
    <s v="XES - COMERCIO DE GAS LTDA"/>
    <s v="THIAGO DE SOUZA OLIVEIRA"/>
    <s v="PORTARIA"/>
    <x v="0"/>
    <s v="4439 Banco Santander - Agência 4439 - Marica "/>
    <s v="60027478-2"/>
    <s v="12211772730"/>
    <n v="1211.25"/>
    <s v="XES - COMERCIO DE GAS LTDATHIAGO DE SOUZA OLIVEIRAPORTARIA"/>
    <s v="7 - XES MATRIZ"/>
    <s v="7 - XES MATRIZ"/>
    <d v="2023-05-04T00:00:00"/>
    <s v="MAI"/>
    <s v="2023"/>
    <x v="2"/>
    <m/>
    <s v="THIAGO DE SOUZA OLIVEIRA - SALARIO - REF. A ABR/2023"/>
  </r>
  <r>
    <s v="00007"/>
    <s v="XES - COMERCIO DE GAS LTDA"/>
    <s v="ISAC JÚLIO DE SOUZA"/>
    <s v="TRANSPORTE"/>
    <x v="0"/>
    <s v="3122 Duque de Caxias"/>
    <s v="000713301636"/>
    <s v="96857587787"/>
    <n v="1618.97"/>
    <s v="XES - COMERCIO DE GAS LTDAISAC JÚLIO DE SOUZATRANSPORTE"/>
    <s v="TRANSPORTE"/>
    <s v="7 - XES MATRIZ"/>
    <d v="2023-05-04T00:00:00"/>
    <s v="MAI"/>
    <s v="2023"/>
    <x v="2"/>
    <m/>
    <s v="ISAC JÚLIO DE SOUZA - SALARIO - REF. A ABR/2023"/>
  </r>
  <r>
    <s v="00007"/>
    <s v="XES - COMERCIO DE GAS LTDA"/>
    <s v="MATHEUS GUIZARRA BAPTISTA"/>
    <s v="TRANSPORTE"/>
    <x v="0"/>
    <s v="4439 Banco Santander - Agência 4439 - Marica "/>
    <s v="000010789867"/>
    <s v="19578689705"/>
    <n v="908.8"/>
    <s v="XES - COMERCIO DE GAS LTDAMATHEUS GUIZARRA BAPTISTATRANSPORTE"/>
    <s v="TRANSPORTE"/>
    <s v="7 - XES MATRIZ"/>
    <d v="2023-05-04T00:00:00"/>
    <s v="MAI"/>
    <s v="2023"/>
    <x v="2"/>
    <m/>
    <s v="MATHEUS GUIZARRA BAPTISTA - SALARIO - REF. A ABR/2023"/>
  </r>
  <r>
    <s v="00007"/>
    <s v="XES - COMERCIO DE GAS LTDA"/>
    <s v="RONILDO ARAUJO DOS SANTOS "/>
    <s v="TRANSPORTE"/>
    <x v="0"/>
    <s v="4439 Banco Santander - Agência 4439 - Marica "/>
    <s v="000010789874"/>
    <s v="02802834401"/>
    <n v="1406.32"/>
    <s v="XES - COMERCIO DE GAS LTDARONILDO ARAUJO DOS SANTOS TRANSPORTE"/>
    <s v="TRANSPORTE"/>
    <s v="7 - XES MATRIZ"/>
    <d v="2023-05-04T00:00:00"/>
    <s v="MAI"/>
    <s v="2023"/>
    <x v="2"/>
    <m/>
    <s v="RONILDO ARAUJO DOS SANTOS  - SALARIO - REF. A ABR/2023"/>
  </r>
  <r>
    <s v="00007"/>
    <s v="XES - COMERCIO DE GAS LTDA"/>
    <s v="EDNO DOS REIS VIEIRA JUNIOR"/>
    <s v="TRANSPORTE"/>
    <x v="0"/>
    <s v="4439 Banco Santander - Agência 4439 - Marica "/>
    <s v="000710367835"/>
    <s v="86283063586"/>
    <n v="907.8"/>
    <s v="XES - COMERCIO DE GAS LTDAEDNO DOS REIS VIEIRA JUNIORTRANSPORTE"/>
    <s v="TRANSPORTE"/>
    <s v="7 - XES MATRIZ"/>
    <d v="2023-05-04T00:00:00"/>
    <s v="MAI"/>
    <s v="2023"/>
    <x v="2"/>
    <m/>
    <s v="EDNO DOS REIS VIEIRA JUNIOR - SALARIO - REF. A ABR/2023"/>
  </r>
  <r>
    <s v="00007"/>
    <s v="XES - COMERCIO DE GAS LTDA"/>
    <s v="LUIZ MIGUEL VARGAS PEREIRA"/>
    <s v="PLATAFORMA"/>
    <x v="0"/>
    <s v="4439 Banco Santander - Agência 4439 - Marica "/>
    <s v="010932931"/>
    <s v="20665414781"/>
    <n v="908.8"/>
    <s v="XES - COMERCIO DE GAS LTDALUIZ MIGUEL VARGAS PEREIRAPLATAFORMA"/>
    <s v="TRANSPORTE"/>
    <s v="7 - XES MATRIZ"/>
    <d v="2023-05-04T00:00:00"/>
    <s v="MAI"/>
    <s v="2023"/>
    <x v="2"/>
    <m/>
    <s v="LUIZ MIGUEL VARGAS PEREIRA - SALARIO - REF. A ABR/2023"/>
  </r>
  <r>
    <s v="00008"/>
    <s v="CSS  COMERCIO DE GÁS LTDA ME"/>
    <s v="VANDERSON SOARES GONÇALVES"/>
    <s v="PORTARIA"/>
    <x v="0"/>
    <s v="3350 Agência Rio-av Cesario De Melo 3350"/>
    <s v="020010095"/>
    <s v="18457208730"/>
    <n v="1211.25"/>
    <s v="CSS  COMERCIO DE GÁS LTDA MEVANDERSON SOARES GONÇALVESPORTARIA"/>
    <s v="8 - CSS COMERCIO"/>
    <s v="8 - CSS COMERCIO"/>
    <d v="2023-05-04T00:00:00"/>
    <s v="MAI"/>
    <s v="2023"/>
    <x v="2"/>
    <m/>
    <s v="VANDERSON SOARES GONÇALVES - SALARIO - REF. A ABR/2023"/>
  </r>
  <r>
    <s v="00008"/>
    <s v="CSS  COMERCIO DE GÁS LTDA ME"/>
    <s v="FÁBIO FERNANDES FERREIRA"/>
    <s v="PORTARIA"/>
    <x v="0"/>
    <s v="0976 Agência 0976 001-0976 Estação Cpo Grande"/>
    <s v="010122495"/>
    <s v="02155603703"/>
    <n v="1101.8499999999999"/>
    <s v="CSS  COMERCIO DE GÁS LTDA MEFÁBIO FERNANDES FERREIRAPORTARIA"/>
    <s v="8 - CSS COMERCIO"/>
    <s v="8 - CSS COMERCIO"/>
    <d v="2023-05-04T00:00:00"/>
    <s v="MAI"/>
    <s v="2023"/>
    <x v="2"/>
    <m/>
    <s v="FÁBIO FERNANDES FERREIRA - SALARIO - REF. A ABR/2023"/>
  </r>
  <r>
    <s v="00009"/>
    <s v="RICARDO LOPES DE CASTRO DISTRIBUIDORA DE GAS LTDA"/>
    <s v="RAFAEL CANDIDO DA SILVA"/>
    <s v="PORTARIA"/>
    <x v="2"/>
    <s v="3003 Sicoob"/>
    <s v="99903-2"/>
    <s v="16227112704"/>
    <n v="1093.6300000000001"/>
    <s v="RICARDO LOPES DE CASTRO DISTRIBUIDORA DE GAS LTDARAFAEL CANDIDO DA SILVAPORTARIA"/>
    <s v="9 - RICARDO LOPES"/>
    <s v="9 - RICARDO LOPES"/>
    <d v="2023-05-04T00:00:00"/>
    <s v="MAI"/>
    <s v="2023"/>
    <x v="2"/>
    <m/>
    <s v="RAFAEL CANDIDO DA SILVA - SALARIO - REF. A ABR/2023"/>
  </r>
  <r>
    <s v="00009"/>
    <s v="RICARDO LOPES DE CASTRO DISTRIBUIDORA DE GAS LTDA"/>
    <s v="RAPHAEL LIMA DE SOUZA"/>
    <s v="PORTARIA"/>
    <x v="0"/>
    <s v="3724 agencia raphael lima"/>
    <s v="020046167"/>
    <s v="12953401784"/>
    <n v="1116.25"/>
    <s v="RICARDO LOPES DE CASTRO DISTRIBUIDORA DE GAS LTDARAPHAEL LIMA DE SOUZAPORTARIA"/>
    <s v="9 - RICARDO LOPES"/>
    <s v="9 - RICARDO LOPES"/>
    <d v="2023-05-04T00:00:00"/>
    <s v="MAI"/>
    <s v="2023"/>
    <x v="2"/>
    <m/>
    <s v="RAPHAEL LIMA DE SOUZA - SALARIO - REF. A ABR/2023"/>
  </r>
  <r>
    <s v="00009"/>
    <s v="RICARDO LOPES DE CASTRO DISTRIBUIDORA DE GAS LTDA"/>
    <s v="MATHEUS GABRIEL FRAGOSO BASTOS PEREIRA"/>
    <s v="TRANSPORTE"/>
    <x v="1"/>
    <s v="PIX"/>
    <s v="fragosogabriel055@gmail.com"/>
    <s v="20678262713"/>
    <n v="1372.13"/>
    <s v="RICARDO LOPES DE CASTRO DISTRIBUIDORA DE GAS LTDAMATHEUS GABRIEL FRAGOSO BASTOS PEREIRATRANSPORTE"/>
    <s v="TRANSPORTE"/>
    <s v="9 - RICARDO LOPES"/>
    <d v="2023-05-04T00:00:00"/>
    <s v="MAI"/>
    <s v="2023"/>
    <x v="2"/>
    <m/>
    <s v="MATHEUS GABRIEL FRAGOSO BASTOS PEREIRA - SALARIO - REF. A ABR/2023"/>
  </r>
  <r>
    <s v="00012"/>
    <s v="SYLVIO PINHEIRO DISTRIBUIDORA DE GAS LTDA - ME"/>
    <s v="EVANDRO DE AGUIAR ALMEIDA "/>
    <s v="PORTARIA"/>
    <x v="0"/>
    <s v="3262 Realengo"/>
    <s v="000710260069"/>
    <s v="03737851786"/>
    <n v="1093.6300000000001"/>
    <s v="SYLVIO PINHEIRO DISTRIBUIDORA DE GAS LTDA - MEEVANDRO DE AGUIAR ALMEIDA PORTARIA"/>
    <s v="12 - SYLVIO PINHEIRO"/>
    <s v="12 - SYLVIO PINHEIRO"/>
    <d v="2023-05-04T00:00:00"/>
    <s v="MAI"/>
    <s v="2023"/>
    <x v="2"/>
    <m/>
    <s v="EVANDRO DE AGUIAR ALMEIDA  - SALARIO - REF. A ABR/2023"/>
  </r>
  <r>
    <s v="00012"/>
    <s v="SYLVIO PINHEIRO DISTRIBUIDORA DE GAS LTDA - ME"/>
    <s v="WASHINGTON GOMES SOARES DA SILVA"/>
    <s v="PORTARIA"/>
    <x v="0"/>
    <s v="1530 Santander - Ari Franco-rio-rj - Ag: 1530"/>
    <s v="000710341562"/>
    <s v="16454552705"/>
    <n v="1365.95"/>
    <s v="SYLVIO PINHEIRO DISTRIBUIDORA DE GAS LTDA - MEWASHINGTON GOMES SOARES DA SILVAPORTARIA"/>
    <s v="12 - SYLVIO PINHEIRO"/>
    <s v="12 - SYLVIO PINHEIRO"/>
    <d v="2023-05-04T00:00:00"/>
    <s v="MAI"/>
    <s v="2023"/>
    <x v="2"/>
    <m/>
    <s v="WASHINGTON GOMES SOARES DA SILVA - SALARIO - REF. A ABR/2023"/>
  </r>
  <r>
    <s v="00012"/>
    <s v="SYLVIO PINHEIRO DISTRIBUIDORA DE GAS LTDA - ME"/>
    <s v="KENNEDY KALKE MENDES NOGUEIRA"/>
    <s v="MONITORAMENTO"/>
    <x v="0"/>
    <s v="1526 Agência West Shopping"/>
    <s v="000710174046"/>
    <s v="17153051759"/>
    <n v="699.27"/>
    <s v="SYLVIO PINHEIRO DISTRIBUIDORA DE GAS LTDA - MEKENNEDY KALKE MENDES NOGUEIRAMONITORAMENTO"/>
    <s v="ADM"/>
    <s v="12 - SYLVIO PINHEIRO"/>
    <d v="2023-05-04T00:00:00"/>
    <s v="MAI"/>
    <s v="2023"/>
    <x v="2"/>
    <m/>
    <s v="KENNEDY KALKE MENDES NOGUEIRA - SALARIO - REF. A ABR/2023"/>
  </r>
  <r>
    <s v="00101"/>
    <s v="FULLGAZ DE MARICA LTDA - ME"/>
    <s v="MAGNALDO ERICO DE ARAUJO SOUSA "/>
    <s v="PORTARIA"/>
    <x v="3"/>
    <s v="150-3 CABO FRIO"/>
    <s v="77257-7"/>
    <s v="16163981758"/>
    <n v="1093.6300000000001"/>
    <s v="FULLGAZ DE MARICA LTDA - MEMAGNALDO ERICO DE ARAUJO SOUSA Portaria"/>
    <s v="101 - FULLGAZ"/>
    <s v="101 - FULLGAZ"/>
    <d v="2023-05-04T00:00:00"/>
    <s v="MAI"/>
    <s v="2023"/>
    <x v="2"/>
    <m/>
    <s v="MAGNALDO ERICO DE ARAUJO SOUSA  - SALARIO - REF. A ABR/2023"/>
  </r>
  <r>
    <s v="00101"/>
    <s v="FULLGAZ DE MARICA LTDA - ME"/>
    <s v="JUAN DE SOUZA RIBEIRO MAGALHAES"/>
    <s v="PORTARIA"/>
    <x v="3"/>
    <s v="150-3 CABO FRIO"/>
    <s v="78979-8"/>
    <s v="18242574731"/>
    <n v="1211.25"/>
    <s v="FULLGAZ DE MARICA LTDA - MEJUAN DE SOUZA RIBEIRO MAGALHAESPortaria"/>
    <s v="101 - FULLGAZ"/>
    <s v="101 - FULLGAZ"/>
    <d v="2023-05-04T00:00:00"/>
    <s v="MAI"/>
    <s v="2023"/>
    <x v="2"/>
    <m/>
    <s v="JUAN DE SOUZA RIBEIRO MAGALHAES - SALARIO - REF. A ABR/2023"/>
  </r>
  <r>
    <s v="00101"/>
    <s v="FULLGAZ DE MARICA LTDA - ME"/>
    <s v="GEDEON PEREIRA DA SILVA"/>
    <s v="TRANSPORTE"/>
    <x v="3"/>
    <s v="150-3 CABO FRIO"/>
    <s v="77988-1"/>
    <s v="13163125778"/>
    <n v="641.01"/>
    <s v="FULLGAZ DE MARICA LTDA - MEGEDEON PEREIRA DA SILVATransporte"/>
    <s v="TRANSPORTE"/>
    <s v="101 - FULLGAZ"/>
    <d v="2023-05-04T00:00:00"/>
    <s v="MAI"/>
    <s v="2023"/>
    <x v="2"/>
    <m/>
    <s v="GEDEON PEREIRA DA SILVA - SALARIO - REF. A ABR/2023"/>
  </r>
  <r>
    <s v="00101"/>
    <s v="FULLGAZ DE MARICA LTDA - ME"/>
    <s v="JOSIAS DOS SANTOS JUNIOR"/>
    <s v="TRANSPORTE PLATAFORMA"/>
    <x v="1"/>
    <s v="PIX"/>
    <s v="(22)981559204"/>
    <s v="06319468700"/>
    <n v="1132.72"/>
    <s v="FULLGAZ DE MARICA LTDA - MEJOSIAS DOS SANTOS JUNIORTRANSPORTE PLATAFORMA"/>
    <s v="TRANSPORTE"/>
    <s v="101 - FULLGAZ"/>
    <d v="2023-05-04T00:00:00"/>
    <s v="MAI"/>
    <s v="2023"/>
    <x v="2"/>
    <m/>
    <s v="JOSIAS DOS SANTOS JUNIOR - SALARIO - REF. A ABR/2023"/>
  </r>
  <r>
    <s v="00101"/>
    <s v="FULLGAZ DE MARICA LTDA - ME"/>
    <s v="ALZENIR CARDOSO DE SOUZA"/>
    <s v="TRANSPORTE"/>
    <x v="3"/>
    <s v="150-3 CABO FRIO"/>
    <s v="77256-9"/>
    <s v="00636610713"/>
    <n v="907.8"/>
    <s v="FULLGAZ DE MARICA LTDA - MEALZENIR CARDOSO DE SOUZATRANSPORTE"/>
    <s v="TRANSPORTE"/>
    <s v="101 - FULLGAZ"/>
    <d v="2023-05-04T00:00:00"/>
    <s v="MAI"/>
    <s v="2023"/>
    <x v="2"/>
    <m/>
    <s v="ALZENIR CARDOSO DE SOUZA - SALARIO - REF. A ABR/2023"/>
  </r>
  <r>
    <s v="00101"/>
    <s v="FULLGAZ DE MARICA LTDA - ME"/>
    <s v="EDUARDO PESSANHA SIMÃO"/>
    <s v="ADMINISTRACAO"/>
    <x v="3"/>
    <s v="150-3 CABO FRIO"/>
    <s v="77258-5"/>
    <s v="07364424725"/>
    <n v="1175.74"/>
    <s v="FULLGAZ DE MARICA LTDA - MEEDUARDO PESSANHA SIMÃOADMINISTRACAO"/>
    <s v="ADM"/>
    <s v="101 - FULLGAZ"/>
    <d v="2023-05-04T00:00:00"/>
    <s v="MAI"/>
    <s v="2023"/>
    <x v="2"/>
    <m/>
    <s v="EDUARDO PESSANHA SIMÃO - SALARIO - REF. A ABR/2023"/>
  </r>
  <r>
    <s v="00105"/>
    <s v="TRIBUS CONSULTORIA E ASSESSORIA EMPRESARIAL LTDA"/>
    <s v="PAULO ROBERTO NASCIMENTO DIMAS"/>
    <s v="ADMINISTRAÇÃO"/>
    <x v="0"/>
    <s v="1526 Agência West Shopping"/>
    <s v="000710130321"/>
    <s v="67077684768"/>
    <n v="901.46"/>
    <s v="TRIBUS CONSULTORIA E ASSESSORIA EMPRESARIAL LTDAPAULO ROBERTO NASCIMENTO DIMASADMINISTRAÇÃO"/>
    <s v="ADM"/>
    <s v="105 - TRIBUS"/>
    <d v="2023-05-04T00:00:00"/>
    <s v="MAI"/>
    <s v="2023"/>
    <x v="2"/>
    <m/>
    <s v="PAULO ROBERTO NASCIMENTO DIMAS - SALARIO - REF. A ABR/2023"/>
  </r>
  <r>
    <s v="00105"/>
    <s v="TRIBUS CONSULTORIA E ASSESSORIA EMPRESARIAL LTDA"/>
    <s v="ALVANIO ARAUJO DE SOUZA"/>
    <s v="ADMINISTRAÇÃO"/>
    <x v="0"/>
    <s v="1072 Agência Barcelos Domingos-cap-rj 1072"/>
    <s v="000710075570"/>
    <s v="72958979768"/>
    <n v="1698.51"/>
    <s v="TRIBUS CONSULTORIA E ASSESSORIA EMPRESARIAL LTDAALVANIO ARAUJO DE SOUZAADMINISTRAÇÃO"/>
    <s v="ADM"/>
    <s v="105 - TRIBUS"/>
    <d v="2023-05-04T00:00:00"/>
    <s v="MAI"/>
    <s v="2023"/>
    <x v="2"/>
    <m/>
    <s v="ALVANIO ARAUJO DE SOUZA - SALARIO - REF. A ABR/2023"/>
  </r>
  <r>
    <s v="00105"/>
    <s v="TRIBUS CONSULTORIA E ASSESSORIA EMPRESARIAL LTDA"/>
    <s v="EDUARDO DIAS BRITO"/>
    <s v="ADMINISTRAÇÃO"/>
    <x v="0"/>
    <s v="3350 Agência Rio-av Cesario De Melo 3350"/>
    <s v="0713353450"/>
    <s v="20750478713"/>
    <n v="327.9"/>
    <s v="TRIBUS CONSULTORIA E ASSESSORIA EMPRESARIAL LTDAEDUARDO DIAS BRITOADMINISTRAÇÃO"/>
    <s v="ADM"/>
    <s v="105 - TRIBUS"/>
    <d v="2023-05-04T00:00:00"/>
    <s v="MAI"/>
    <s v="2023"/>
    <x v="2"/>
    <m/>
    <s v="EDUARDO DIAS BRITO - SALARIO - REF. A ABR/2023"/>
  </r>
  <r>
    <s v="00107"/>
    <s v="CAS DAMAZIO DISTRIBUIDORA DE GAS LTDA"/>
    <s v="LEONARDO SANTOS SILVA"/>
    <s v="PORTARIA"/>
    <x v="0"/>
    <s v="3203 AGÊNCIA SANTANDER MESQUITA"/>
    <s v="010812408"/>
    <s v="14474331737"/>
    <n v="993.63"/>
    <s v="CAS DAMAZIO DISTRIBUIDORA DE GAS LTDALEONARDO SANTOS SILVAPORTARIA"/>
    <s v="107 - CAS DAMAZIO"/>
    <s v="107 - CAS DAMAZIO"/>
    <d v="2023-05-04T00:00:00"/>
    <s v="MAI"/>
    <s v="2023"/>
    <x v="2"/>
    <m/>
    <s v="LEONARDO SANTOS SILVA - SALARIO - REF. A ABR/2023"/>
  </r>
  <r>
    <s v="00107"/>
    <s v="CAS DAMAZIO DISTRIBUIDORA DE GAS LTDA"/>
    <s v="MOISES DE SOUZA NASCIMENTO"/>
    <s v="PORTARIA"/>
    <x v="0"/>
    <s v="3203 AGÊNCIA SANTANDER MESQUITA"/>
    <s v="010722077"/>
    <s v="05848965730"/>
    <n v="1189.1500000000001"/>
    <s v="CAS DAMAZIO DISTRIBUIDORA DE GAS LTDAMOISES DE SOUZA NASCIMENTOPORTARIA"/>
    <s v="107 - CAS DAMAZIO"/>
    <s v="107 - CAS DAMAZIO"/>
    <d v="2023-05-04T00:00:00"/>
    <s v="MAI"/>
    <s v="2023"/>
    <x v="2"/>
    <m/>
    <s v="MOISES DE SOUZA NASCIMENTO - SALARIO - REF. A ABR/2023"/>
  </r>
  <r>
    <s v="00107"/>
    <s v="CAS DAMAZIO DISTRIBUIDORA DE GAS LTDA"/>
    <s v="ALEXANDRE DE MACEDO SILVA COELHO"/>
    <s v="ADMINISTRAÇÃO"/>
    <x v="2"/>
    <s v="3003 Sicoob"/>
    <s v="101507-9"/>
    <s v="09424828756"/>
    <n v="1414.58"/>
    <s v="CAS DAMAZIO DISTRIBUIDORA DE GAS LTDAALEXANDRE DE MACEDO SILVA COELHOADMINISTRAÇÃO"/>
    <s v="ADM"/>
    <s v="107 - CAS DAMAZIO"/>
    <d v="2023-05-04T00:00:00"/>
    <s v="MAI"/>
    <s v="2023"/>
    <x v="2"/>
    <m/>
    <s v="ALEXANDRE DE MACEDO SILVA COELHO - SALARIO - REF. A ABR/2023"/>
  </r>
  <r>
    <s v="00107"/>
    <s v="CAS DAMAZIO DISTRIBUIDORA DE GAS LTDA"/>
    <s v="LUIS CLAUDIO DO NASCIMENTO DIMAS"/>
    <s v="ADMINISTRAÇÃO"/>
    <x v="2"/>
    <s v="3003 Sicoob"/>
    <s v="101509-5"/>
    <s v="00953502767"/>
    <n v="1695"/>
    <s v="CAS DAMAZIO DISTRIBUIDORA DE GAS LTDALUIS CLAUDIO DO NASCIMENTO DIMASADMINISTRAÇÃO"/>
    <s v="ADM"/>
    <s v="107 - CAS DAMAZIO"/>
    <d v="2023-05-04T00:00:00"/>
    <s v="MAI"/>
    <s v="2023"/>
    <x v="2"/>
    <m/>
    <s v="LUIS CLAUDIO DO NASCIMENTO DIMAS - SALARIO - REF. A ABR/2023"/>
  </r>
  <r>
    <s v="00107"/>
    <s v="CAS DAMAZIO DISTRIBUIDORA DE GAS LTDA"/>
    <s v="JEFERSON FERREIRA GONZAGA"/>
    <s v="ADMINISTRAÇÃO"/>
    <x v="2"/>
    <s v="3003 Sicoob"/>
    <s v="101513-3"/>
    <s v="10707210771"/>
    <n v="1924.41"/>
    <s v="CAS DAMAZIO DISTRIBUIDORA DE GAS LTDAJEFERSON FERREIRA GONZAGAADMINISTRAÇÃO"/>
    <s v="TRANSPORTE"/>
    <s v="107 - CAS DAMAZIO"/>
    <d v="2023-05-04T00:00:00"/>
    <s v="MAI"/>
    <s v="2023"/>
    <x v="2"/>
    <m/>
    <s v="JEFERSON FERREIRA GONZAGA - SALARIO - REF. A ABR/2023"/>
  </r>
  <r>
    <s v="00108"/>
    <s v="FOLHAS REVENDEDORA DE GAS LTDA - ME"/>
    <s v="LIBERMAN ALAN DA SILVA BADIAS"/>
    <s v="PORTARIA"/>
    <x v="2"/>
    <s v="3003 Sicoob"/>
    <s v="168791-3"/>
    <s v="12458474730"/>
    <n v="1211.25"/>
    <s v="FOLHAS REVENDEDORA DE GAS LTDA - MELIBERMAN ALAN DA SILVA BADIASPORTARIA"/>
    <s v="108 - FOLHAS"/>
    <s v="108 - FOLHAS"/>
    <d v="2023-05-04T00:00:00"/>
    <s v="MAI"/>
    <s v="2023"/>
    <x v="2"/>
    <m/>
    <s v="LIBERMAN ALAN DA SILVA BADIAS - SALARIO - REF. A ABR/2023"/>
  </r>
  <r>
    <s v="00108"/>
    <s v="FOLHAS REVENDEDORA DE GAS LTDA - ME"/>
    <s v="IGOR FERREIRA DE LIMA"/>
    <s v="PORTARIA"/>
    <x v="1"/>
    <s v="PIX"/>
    <s v="(21)983554254"/>
    <s v="15271660745"/>
    <n v="1093.6300000000001"/>
    <s v="FOLHAS REVENDEDORA DE GAS LTDA - MEIGOR FERREIRA DE LIMAPORTARIA"/>
    <s v="108 - FOLHAS"/>
    <s v="108 - FOLHAS"/>
    <d v="2023-05-04T00:00:00"/>
    <s v="MAI"/>
    <s v="2023"/>
    <x v="2"/>
    <m/>
    <s v="IGOR FERREIRA DE LIMA - SALARIO - REF. A ABR/2023"/>
  </r>
  <r>
    <s v="00109"/>
    <s v="PAGE DA ALDEIA DE MARICA COMERCIO VAREJISTA DE GAS"/>
    <s v="DANIEL VASCONCELOS QUINTANILHA"/>
    <s v="PORTARIA "/>
    <x v="1"/>
    <s v="PIX"/>
    <s v="179.968.287-09"/>
    <s v="17996828709"/>
    <n v="1093.6300000000001"/>
    <s v="PAGE DA ALDEIA DE MARICA COMERCIO VAREJISTA DE GASDANIEL VASCONCELOS QUINTANILHAPORTARIA "/>
    <s v="109 - PAGE DA ALDEIA"/>
    <s v="109 - PAGE DA ALDEIA"/>
    <d v="2023-05-04T00:00:00"/>
    <s v="MAI"/>
    <s v="2023"/>
    <x v="2"/>
    <m/>
    <s v="DANIEL VASCONCELOS QUINTANILHA - SALARIO - REF. A ABR/2023"/>
  </r>
  <r>
    <s v="00109"/>
    <s v="PAGE DA ALDEIA DE MARICA COMERCIO VAREJISTA DE GAS"/>
    <s v="MARCO AURELIO ARAUJO ESPOSITO"/>
    <s v="PORTARIA "/>
    <x v="1"/>
    <s v="PIX"/>
    <s v="(21)971162674"/>
    <s v="13866836716"/>
    <n v="1211.25"/>
    <s v="PAGE DA ALDEIA DE MARICA COMERCIO VAREJISTA DE GASMARCO AURELIO ARAUJO ESPOSITOPORTARIA "/>
    <s v="109 - PAGE DA ALDEIA"/>
    <s v="109 - PAGE DA ALDEIA"/>
    <d v="2023-05-04T00:00:00"/>
    <s v="MAI"/>
    <s v="2023"/>
    <x v="2"/>
    <m/>
    <s v="MARCO AURELIO ARAUJO ESPOSITO - SALARIO - REF. A ABR/2023"/>
  </r>
  <r>
    <s v="00110"/>
    <s v="PAGE DE SAO GONCALO REVENDA DE GAS LTDA"/>
    <s v="EMERSON DA SILVA CONCEIÇÃO"/>
    <s v="PORTARIA"/>
    <x v="0"/>
    <s v="4680 SANTANDER SÃO GONÇALO"/>
    <s v="000713182563"/>
    <s v="06412400745"/>
    <n v="1093.6300000000001"/>
    <s v="PAGE DE SAO GONCALO REVENDA DE GAS LTDAEMERSON DA SILVA CONCEIÇÃOPORTARIA"/>
    <s v="110 - PAGE DE SÃO GONÇALO"/>
    <s v="110 - PAGE DE SÃO GONÇALO"/>
    <d v="2023-05-04T00:00:00"/>
    <s v="MAI"/>
    <s v="2023"/>
    <x v="2"/>
    <m/>
    <s v="EMERSON DA SILVA CONCEIÇÃO - SALARIO - REF. A ABR/2023"/>
  </r>
  <r>
    <s v="00110"/>
    <s v="PAGE DE SAO GONCALO REVENDA DE GAS LTDA"/>
    <s v="GABRIEL SOUSA DE FREITAS "/>
    <s v="PORTARIA"/>
    <x v="0"/>
    <s v="4216 agência São gonçalo"/>
    <s v="000713160535"/>
    <s v="15235401760"/>
    <n v="1211.25"/>
    <s v="PAGE DE SAO GONCALO REVENDA DE GAS LTDAGABRIEL SOUSA DE FREITAS PORTARIA"/>
    <s v="110 - PAGE DE SÃO GONÇALO"/>
    <s v="110 - PAGE DE SÃO GONÇALO"/>
    <d v="2023-05-04T00:00:00"/>
    <s v="MAI"/>
    <s v="2023"/>
    <x v="2"/>
    <m/>
    <s v="GABRIEL SOUSA DE FREITAS  - SALARIO - REF. A ABR/2023"/>
  </r>
  <r>
    <s v="00110"/>
    <s v="PAGE DE SAO GONCALO REVENDA DE GAS LTDA"/>
    <s v="ELSON DOS SANTOS ROSA"/>
    <s v="TRANSPORTE"/>
    <x v="0"/>
    <s v="4285 RIO DE JANEIRO"/>
    <s v="010931579"/>
    <s v="05380732763"/>
    <n v="1541.52"/>
    <s v="PAGE DE SAO GONCALO REVENDA DE GAS LTDAELSON DOS SANTOS ROSATRANSPORTE"/>
    <s v="TRANSPORTE"/>
    <s v="110 - PAGE DE SÃO GONÇALO"/>
    <d v="2023-05-04T00:00:00"/>
    <s v="MAI"/>
    <s v="2023"/>
    <x v="2"/>
    <m/>
    <s v="ELSON DOS SANTOS ROSA - SALARIO - REF. A ABR/2023"/>
  </r>
  <r>
    <s v="00111"/>
    <s v="PAGE DE ARARUAMA DEPOSITO DE GAS LTDA"/>
    <s v="FILIPE FERREIRA SILVA"/>
    <s v="PORTARIA MENDES"/>
    <x v="0"/>
    <s v="1697 Agência BACAXA-SAQUAREMA-RJ"/>
    <s v="000710159989"/>
    <s v="14887842724"/>
    <n v="1051.53"/>
    <s v="PAGE DE ARARUAMA DEPOSITO DE GAS LTDAFILIPE FERREIRA SILVAPORTARIA MENDES"/>
    <s v="111 - PAGE DE ARARUAMA"/>
    <s v="111 - PAGE DE ARARUAMA"/>
    <d v="2023-05-04T00:00:00"/>
    <s v="MAI"/>
    <s v="2023"/>
    <x v="2"/>
    <m/>
    <s v="FILIPE FERREIRA SILVA - SALARIO - REF. A ABR/2023"/>
  </r>
  <r>
    <s v="00111"/>
    <s v="PAGE DE ARARUAMA DEPOSITO DE GAS LTDA"/>
    <s v="CARLOS VENICIO BARBOSA MARTINS"/>
    <s v="PORTARIA MENDES"/>
    <x v="0"/>
    <s v="1697 Agência BACAXA-SAQUAREMA-RJ"/>
    <s v="01023515-2"/>
    <s v="07210489789"/>
    <n v="1211.25"/>
    <s v="PAGE DE ARARUAMA DEPOSITO DE GAS LTDACARLOS VENICIO BARBOSA MARTINSPORTARIA MENDES"/>
    <s v="111 - PAGE DE ARARUAMA"/>
    <s v="111 - PAGE DE ARARUAMA"/>
    <d v="2023-05-04T00:00:00"/>
    <s v="MAI"/>
    <s v="2023"/>
    <x v="2"/>
    <m/>
    <s v="CARLOS VENICIO BARBOSA MARTINS - SALARIO - REF. A ABR/2023"/>
  </r>
  <r>
    <s v="00112"/>
    <s v="PAGE DE MESQUITA DEPOSITO DE GAS LTDA"/>
    <s v="EDSON COTRIM MACHADO"/>
    <s v="PORTARIA NOVAGÁS"/>
    <x v="2"/>
    <s v="3003 Sicoob"/>
    <s v="936340"/>
    <s v="14773620706"/>
    <n v="1211.25"/>
    <s v="PAGE DE MESQUITA DEPOSITO DE GAS LTDAEDSON COTRIM MACHADOPORTARIA NOVAGÁS"/>
    <s v="112 - PAGE DE MESQUITA"/>
    <s v="112 - PAGE DE MESQUITA"/>
    <d v="2023-05-04T00:00:00"/>
    <s v="MAI"/>
    <s v="2023"/>
    <x v="2"/>
    <m/>
    <s v="EDSON COTRIM MACHADO - SALARIO - REF. A ABR/2023"/>
  </r>
  <r>
    <s v="00112"/>
    <s v="PAGE DE MESQUITA DEPOSITO DE GAS LTDA"/>
    <s v="YURI SILVA CARDOSO"/>
    <s v="PORTARIA NOVAGÁS"/>
    <x v="2"/>
    <s v="3003 Sicoob"/>
    <s v="171101-6"/>
    <s v="14351798700"/>
    <n v="1093.6300000000001"/>
    <s v="PAGE DE MESQUITA DEPOSITO DE GAS LTDAYURI SILVA CARDOSOPORTARIA NOVAGÁS"/>
    <s v="112 - PAGE DE MESQUITA"/>
    <s v="112 - PAGE DE MESQUITA"/>
    <d v="2023-05-04T00:00:00"/>
    <s v="MAI"/>
    <s v="2023"/>
    <x v="2"/>
    <m/>
    <s v="YURI SILVA CARDOSO - SALARIO - REF. A ABR/2023"/>
  </r>
  <r>
    <s v="00119"/>
    <s v="JOIA COMERCIO DE GAS LP LTDA - EPP"/>
    <s v="RENATO SALLES HENRIQUE"/>
    <s v="PORTARIA"/>
    <x v="0"/>
    <s v="4461 Agêcia Renato Joia"/>
    <s v="010177894"/>
    <s v="06195213764"/>
    <n v="1211.25"/>
    <s v="JOIA COMERCIO DE GAS LP LTDA - EPPRENATO SALLES HENRIQUEPORTARIA"/>
    <s v="119 - JOIA"/>
    <s v="119 - JOIA"/>
    <d v="2023-05-04T00:00:00"/>
    <s v="MAI"/>
    <s v="2023"/>
    <x v="2"/>
    <m/>
    <s v="RENATO SALLES HENRIQUE - SALARIO - REF. A ABR/2023"/>
  </r>
  <r>
    <s v="00119"/>
    <s v="JOIA COMERCIO DE GAS LP LTDA - EPP"/>
    <s v="MATHEUS GOMES DO NASCIMENTO"/>
    <s v="PORTARIA"/>
    <x v="0"/>
    <s v="2967 agência matheus joia"/>
    <s v="010695658"/>
    <s v="17442581714"/>
    <n v="943.63"/>
    <s v="JOIA COMERCIO DE GAS LP LTDA - EPPMATHEUS GOMES DO NASCIMENTOPORTARIA"/>
    <s v="119 - JOIA"/>
    <s v="119 - JOIA"/>
    <d v="2023-05-04T00:00:00"/>
    <s v="MAI"/>
    <s v="2023"/>
    <x v="2"/>
    <m/>
    <s v="MATHEUS GOMES DO NASCIMENTO - SALARIO - REF. A ABR/2023"/>
  </r>
  <r>
    <s v="00119"/>
    <s v="JOIA COMERCIO DE GAS LP LTDA - EPP"/>
    <s v="LEONARDO PEREIRA LIMA"/>
    <s v="PORTARIA"/>
    <x v="0"/>
    <s v="3140 Agência leonardo aricuri"/>
    <s v="020009542"/>
    <s v="09481941701"/>
    <n v="1160.43"/>
    <s v="JOIA COMERCIO DE GAS LP LTDA - EPPLEONARDO PEREIRA LIMAPORTARIA"/>
    <s v="119 - JOIA"/>
    <s v="119 - JOIA"/>
    <d v="2023-05-04T00:00:00"/>
    <s v="MAI"/>
    <s v="2023"/>
    <x v="2"/>
    <m/>
    <s v="LEONARDO PEREIRA LIMA - SALARIO - REF. A ABR/2023"/>
  </r>
  <r>
    <s v="00120"/>
    <s v="GIGLIO REVENDEDORA AUTORIZADA DE GAS LTDA - ME"/>
    <s v="THIAGO LUIZ DE OLIVEIRA DE SOUZA"/>
    <s v="MONITORAMENTO"/>
    <x v="1"/>
    <s v="PIX"/>
    <s v="181.122.237-42"/>
    <s v="18112223742"/>
    <n v="711.6"/>
    <s v="GIGLIO REVENDEDORA AUTORIZADA DE GAS LTDA - METHIAGO LUIZ DE OLIVEIRA DE SOUZAMONITORAMENTO"/>
    <s v="ADM"/>
    <s v="120 - GIGLIO"/>
    <d v="2023-05-04T00:00:00"/>
    <s v="MAI"/>
    <s v="2023"/>
    <x v="2"/>
    <m/>
    <s v="THIAGO LUIZ DE OLIVEIRA DE SOUZA - SALARIO - REF. A ABR/2023"/>
  </r>
  <r>
    <s v="00120"/>
    <s v="GIGLIO REVENDEDORA AUTORIZADA DE GAS LTDA - ME"/>
    <s v="JOAO CARLOS BARATA DE ALMEIDA"/>
    <s v="PORTARIA"/>
    <x v="0"/>
    <s v="3262 Realengo"/>
    <s v="0710288649"/>
    <s v="15012909755"/>
    <n v="1093.6300000000001"/>
    <s v="GIGLIO REVENDEDORA AUTORIZADA DE GAS LTDA - MEJOAO CARLOS BARATA DE ALMEIDAPORTARIA"/>
    <s v="120 - GIGLIO"/>
    <s v="120 - GIGLIO"/>
    <d v="2023-05-04T00:00:00"/>
    <s v="MAI"/>
    <s v="2023"/>
    <x v="2"/>
    <m/>
    <s v="JOAO CARLOS BARATA DE ALMEIDA - SALARIO - REF. A ABR/2023"/>
  </r>
  <r>
    <s v="00120"/>
    <s v="GIGLIO REVENDEDORA AUTORIZADA DE GAS LTDA - ME"/>
    <s v="DIOGO BARBEITAS"/>
    <s v="PORTARIA"/>
    <x v="0"/>
    <s v="3871 Agência Rio-vila Militar"/>
    <s v="000710328820"/>
    <s v="11681970740"/>
    <n v="1340.24"/>
    <s v="GIGLIO REVENDEDORA AUTORIZADA DE GAS LTDA - MEDIOGO BARBEITASPORTARIA"/>
    <s v="120 - GIGLIO"/>
    <s v="120 - GIGLIO"/>
    <d v="2023-05-04T00:00:00"/>
    <s v="MAI"/>
    <s v="2023"/>
    <x v="2"/>
    <m/>
    <s v="DIOGO BARBEITAS - SALARIO - REF. A ABR/2023"/>
  </r>
  <r>
    <s v="00120"/>
    <s v="GIGLIO REVENDEDORA AUTORIZADA DE GAS LTDA - ME"/>
    <s v="YGOR MORAES MORETTE"/>
    <s v="PORTARIA"/>
    <x v="1"/>
    <s v="PIX"/>
    <s v="(21)974639663"/>
    <s v="18070877782"/>
    <n v="738.77"/>
    <s v="GIGLIO REVENDEDORA AUTORIZADA DE GAS LTDA - MEYGOR MORAES MORETTEPORTARIA"/>
    <s v="TRANSPORTE"/>
    <s v="120 - GIGLIO"/>
    <d v="2023-05-04T00:00:00"/>
    <s v="MAI"/>
    <s v="2023"/>
    <x v="2"/>
    <m/>
    <s v="YGOR MORAES MORETTE - SALARIO - REF. A ABR/2023"/>
  </r>
  <r>
    <s v="00120"/>
    <s v="GIGLIO REVENDEDORA AUTORIZADA DE GAS LTDA - ME"/>
    <s v="WESLEY DA SILVA LEIRA"/>
    <s v="ADMINISTRAÇÃO"/>
    <x v="0"/>
    <s v="4212 RIO RECREIO"/>
    <s v="010867517"/>
    <s v="16233678757"/>
    <n v="1449"/>
    <s v="GIGLIO REVENDEDORA AUTORIZADA DE GAS LTDA - MEWESLEY DA SILVA LEIRAADMINISTRAÇÃO"/>
    <s v="ADM"/>
    <s v="120 - GIGLIO"/>
    <d v="2023-05-04T00:00:00"/>
    <s v="MAI"/>
    <s v="2023"/>
    <x v="2"/>
    <m/>
    <s v="WESLEY DA SILVA LEIRA - SALARIO - REF. A ABR/2023"/>
  </r>
  <r>
    <s v="00120"/>
    <s v="GIGLIO REVENDEDORA AUTORIZADA DE GAS LTDA - ME"/>
    <s v="GERSON WANDERMUREM MARQUES "/>
    <s v="ADMINISTRAÇÃO"/>
    <x v="1"/>
    <s v="PIX"/>
    <s v="052.218.957-14"/>
    <s v="05221895714"/>
    <n v="2501.23"/>
    <s v="GIGLIO REVENDEDORA AUTORIZADA DE GAS LTDA - MEGERSON WANDERMUREM MARQUES ADMINISTRAÇÃO"/>
    <s v="ADM"/>
    <s v="120 - GIGLIO"/>
    <d v="2023-05-04T00:00:00"/>
    <s v="MAI"/>
    <s v="2023"/>
    <x v="2"/>
    <m/>
    <s v="GERSON WANDERMUREM MARQUES  - SALARIO - REF. A ABR/2023"/>
  </r>
  <r>
    <s v="00120"/>
    <s v="GIGLIO REVENDEDORA AUTORIZADA DE GAS LTDA - ME"/>
    <s v="MARCIO SILVEIRA DA SILVA"/>
    <s v="VIGIA"/>
    <x v="1"/>
    <s v="PIX"/>
    <s v="(21)920034374"/>
    <s v="03739648708"/>
    <n v="1294.05"/>
    <s v="GIGLIO REVENDEDORA AUTORIZADA DE GAS LTDA - MEMARCIO SILVEIRA DA SILVAVIGIA"/>
    <s v="TRANSPORTE"/>
    <s v="120 - GIGLIO"/>
    <d v="2023-05-04T00:00:00"/>
    <s v="MAI"/>
    <s v="2023"/>
    <x v="2"/>
    <m/>
    <s v="MARCIO SILVEIRA DA SILVA - SALARIO - REF. A ABR/2023"/>
  </r>
  <r>
    <s v="00121"/>
    <s v="ACLANYCA COMERCIO DE GAS LTDA"/>
    <s v="JOSEVALDO ALMEIDA BOMFIM JUNIOR"/>
    <s v="ACLANYCA FILIAL"/>
    <x v="0"/>
    <s v="3031 Agência Araruama 3031"/>
    <s v="010955030"/>
    <s v="15937149718"/>
    <n v="1211.25"/>
    <s v="ACLANYCA COMERCIO DE GAS LTDAJOSEVALDO ALMEIDA BOMFIM JUNIORACLANYCA FILIAL"/>
    <s v="121 - ACLANYCA FILIAL"/>
    <s v="121 - ACLANYCA FILIAL"/>
    <d v="2023-05-04T00:00:00"/>
    <s v="MAI"/>
    <s v="2023"/>
    <x v="2"/>
    <m/>
    <s v="JOSEVALDO ALMEIDA BOMFIM JUNIOR - SALARIO - REF. A ABR/2023"/>
  </r>
  <r>
    <s v="00121"/>
    <s v="ACLANYCA COMERCIO DE GAS LTDA"/>
    <s v="JOSENILDO DOS SANTOS BOMFIM "/>
    <s v="PORTARIA ROCHA MONTEIRO"/>
    <x v="2"/>
    <s v="3003 Sicoob"/>
    <s v="1264559"/>
    <s v="15937118758"/>
    <n v="1659.44"/>
    <s v="ACLANYCA COMERCIO DE GAS LTDAJOSENILDO DOS SANTOS BOMFIM PORTARIA ROCHA MONTEIRO"/>
    <s v="121 - ACLANYCA FILIAL"/>
    <s v="121 - ACLANYCA FILIAL"/>
    <d v="2023-05-04T00:00:00"/>
    <s v="MAI"/>
    <s v="2023"/>
    <x v="2"/>
    <m/>
    <s v="JOSENILDO DOS SANTOS BOMFIM  - SALARIO - REF. A ABR/2023"/>
  </r>
  <r>
    <s v="00121"/>
    <s v="ACLANYCA COMERCIO DE GAS LTDA"/>
    <s v="RAFAEL CESAR SILVA LEMOS"/>
    <s v="PORTARIA ROCHA MONTEIRO"/>
    <x v="0"/>
    <s v="4618 SANTANDER ACLANYCA FILIAL"/>
    <s v="02011028-5"/>
    <s v="15422646770"/>
    <n v="1102.03"/>
    <s v="ACLANYCA COMERCIO DE GAS LTDARAFAEL CESAR SILVA LEMOSPORTARIA ROCHA MONTEIRO"/>
    <s v="121 - ACLANYCA FILIAL"/>
    <s v="121 - ACLANYCA FILIAL"/>
    <d v="2023-05-04T00:00:00"/>
    <s v="MAI"/>
    <s v="2023"/>
    <x v="2"/>
    <m/>
    <s v="RAFAEL CESAR SILVA LEMOS - SALARIO - REF. A ABR/2023"/>
  </r>
  <r>
    <s v="00124"/>
    <s v="CACIQUE DE ARARUAMA DEPOSITO DE GAS LTDA"/>
    <s v="JEFERSON DE MELLO DUARTE"/>
    <s v="PORTARIA COVANCA"/>
    <x v="0"/>
    <s v="1071 Fonseca"/>
    <s v="000710091520"/>
    <s v="13595160770"/>
    <n v="1211.25"/>
    <s v="CACIQUE DE ARARUAMA DEPOSITO DE GAS LTDAJEFERSON DE MELLO DUARTEPORTARIA COVANCA"/>
    <s v="124 - CACIQUE DE ARARUAMA"/>
    <s v="124 - CACIQUE DE ARARUAMA"/>
    <d v="2023-05-04T00:00:00"/>
    <s v="MAI"/>
    <s v="2023"/>
    <x v="2"/>
    <m/>
    <s v="JEFERSON DE MELLO DUARTE - SALARIO - REF. A ABR/2023"/>
  </r>
  <r>
    <s v="00124"/>
    <s v="CACIQUE DE ARARUAMA DEPOSITO DE GAS LTDA"/>
    <s v="ALEX JUNIOR DE SOUZA DE OLIVEIRA"/>
    <s v="PORTARIA COVANCA"/>
    <x v="0"/>
    <s v="4680 SANTANDER SÃO GONÇALO"/>
    <s v="000713190869"/>
    <s v="16367119795"/>
    <n v="1093.6300000000001"/>
    <s v="CACIQUE DE ARARUAMA DEPOSITO DE GAS LTDAALEX JUNIOR DE SOUZA DE OLIVEIRAPORTARIA COVANCA"/>
    <s v="124 - CACIQUE DE ARARUAMA"/>
    <s v="124 - CACIQUE DE ARARUAMA"/>
    <d v="2023-05-04T00:00:00"/>
    <s v="MAI"/>
    <s v="2023"/>
    <x v="2"/>
    <m/>
    <s v="ALEX JUNIOR DE SOUZA DE OLIVEIRA - SALARIO - REF. A ABR/2023"/>
  </r>
  <r>
    <s v="00125"/>
    <s v="MARINE REVENDA E TRANSPORTE DE GLP LTDA - EPP"/>
    <s v="GUTHEMBERG LUIZ DOS SANTOS"/>
    <s v="PORTARIA"/>
    <x v="0"/>
    <s v="4439 Banco Santander - Agência 4439 - Marica "/>
    <s v="710281184"/>
    <s v="05956052732"/>
    <n v="1093.6300000000001"/>
    <s v="MARINE REVENDA E TRANSPORTE DE GLP LTDA - EPPGUTHEMBERG LUIZ DOS SANTOSPORTARIA"/>
    <s v="125 - MARINE"/>
    <s v="125 - MARINE"/>
    <d v="2023-05-04T00:00:00"/>
    <s v="MAI"/>
    <s v="2023"/>
    <x v="2"/>
    <m/>
    <s v="GUTHEMBERG LUIZ DOS SANTOS - SALARIO - REF. A ABR/2023"/>
  </r>
  <r>
    <s v="00125"/>
    <s v="MARINE REVENDA E TRANSPORTE DE GLP LTDA - EPP"/>
    <s v="RENAN CARVALHO DOS SANTOS"/>
    <s v="PORTARIA"/>
    <x v="0"/>
    <s v="3391 Banco Santander - Agência 3391 - São Gonçalo"/>
    <s v="01068184-4"/>
    <s v="16763898738"/>
    <n v="1211.25"/>
    <s v="MARINE REVENDA E TRANSPORTE DE GLP LTDA - EPPRENAN CARVALHO DOS SANTOSPORTARIA"/>
    <s v="125 - MARINE"/>
    <s v="125 - MARINE"/>
    <d v="2023-05-04T00:00:00"/>
    <s v="MAI"/>
    <s v="2023"/>
    <x v="2"/>
    <m/>
    <s v="RENAN CARVALHO DOS SANTOS - SALARIO - REF. A ABR/2023"/>
  </r>
  <r>
    <s v="00129"/>
    <s v="XES - COMERCIO DE GAS LTDA"/>
    <s v="GILVANILDO MATOS DE SOUSA "/>
    <s v="PORTARIA"/>
    <x v="1"/>
    <s v="PIX"/>
    <s v="(22)997988627"/>
    <s v="90797515534"/>
    <n v="1211.25"/>
    <s v="XES - COMERCIO DE GAS LTDAGILVANILDO MATOS DE SOUSA PORTARIA"/>
    <s v="7 - XES MATRIZ"/>
    <s v="7 - XES MATRIZ"/>
    <d v="2023-05-04T00:00:00"/>
    <s v="MAI"/>
    <s v="2023"/>
    <x v="2"/>
    <m/>
    <s v="GILVANILDO MATOS DE SOUSA  - SALARIO - REF. A ABR/2023"/>
  </r>
  <r>
    <s v="00129"/>
    <s v="XES - COMERCIO DE GAS LTDA"/>
    <s v="ANTONIO CARLOS DE SOUZA CARVALHO"/>
    <s v="PORTARIA SAMBAGÁS"/>
    <x v="4"/>
    <s v="1417 Agência Merc.s.sebastiao"/>
    <s v="101110"/>
    <s v="01640571701"/>
    <n v="1211.25"/>
    <s v="XES - COMERCIO DE GAS LTDAANTONIO CARLOS DE SOUZA CARVALHOPORTARIA SAMBAGÁS"/>
    <s v="7 - XES MATRIZ"/>
    <s v="7 - XES MATRIZ"/>
    <d v="2023-05-04T00:00:00"/>
    <s v="MAI"/>
    <s v="2023"/>
    <x v="2"/>
    <m/>
    <s v="ANTONIO CARLOS DE SOUZA CARVALHO - SALARIO - REF. A ABR/2023"/>
  </r>
  <r>
    <s v="00130"/>
    <s v="SOUZA E PAIVA COMERCIO DE GAS LP LTDA"/>
    <s v="BRANDON RYCHARD MOREIRA DOS SANTOS"/>
    <s v="PORTARIA"/>
    <x v="0"/>
    <s v="1071 Fonseca"/>
    <s v="01020177-7"/>
    <s v="13783554748"/>
    <n v="1211.25"/>
    <s v="SOUZA E PAIVA COMERCIO DE GAS LP LTDABRANDON RYCHARD MOREIRA DOS SANTOSPORTARIA"/>
    <s v="130 - SOUZA  E PAIVA"/>
    <s v="130 - SOUZA  E PAIVA"/>
    <d v="2023-05-04T00:00:00"/>
    <s v="MAI"/>
    <s v="2023"/>
    <x v="2"/>
    <m/>
    <s v="BRANDON RYCHARD MOREIRA DOS SANTOS - SALARIO - REF. A ABR/2023"/>
  </r>
  <r>
    <s v="00130"/>
    <s v="SOUZA E PAIVA COMERCIO DE GAS LP LTDA"/>
    <s v="EDSON AZEDIAS DA COSTA"/>
    <s v="PORTARIA"/>
    <x v="0"/>
    <s v="4439 Banco Santander - Agência 4439 - Marica "/>
    <s v="000710386423"/>
    <s v="02246115779"/>
    <n v="1093.6300000000001"/>
    <s v="SOUZA E PAIVA COMERCIO DE GAS LP LTDAEDSON AZEDIAS DA COSTAPORTARIA"/>
    <s v="130 - SOUZA  E PAIVA"/>
    <s v="130 - SOUZA  E PAIVA"/>
    <d v="2023-05-04T00:00:00"/>
    <s v="MAI"/>
    <s v="2023"/>
    <x v="2"/>
    <m/>
    <s v="EDSON AZEDIAS DA COSTA - SALARIO - REF. A ABR/2023"/>
  </r>
  <r>
    <s v="00136"/>
    <s v="CERAMICA REVENDEDORA DE GLP LTDA"/>
    <s v="LEONARDO RIBEIRO GONCALVES"/>
    <s v="PORTARIA"/>
    <x v="4"/>
    <s v="0876 BRADESCO - CERAMICA"/>
    <s v="27975-7"/>
    <s v="15129607724"/>
    <n v="1108.76"/>
    <s v="CERAMICA REVENDEDORA DE GLP LTDALEONARDO RIBEIRO GONCALVESPORTARIA"/>
    <s v="136 - CERÂMICA"/>
    <s v="136 - CERÂMICA"/>
    <d v="2023-05-04T00:00:00"/>
    <s v="MAI"/>
    <s v="2023"/>
    <x v="2"/>
    <m/>
    <s v="LEONARDO RIBEIRO GONCALVES - SALARIO - REF. A ABR/2023"/>
  </r>
  <r>
    <s v="00136"/>
    <s v="CERAMICA REVENDEDORA DE GLP LTDA"/>
    <s v="LUIZ GUSTAVO SOUSA DA SILVA"/>
    <s v="PORTARIA"/>
    <x v="1"/>
    <s v="PIX"/>
    <s v="(21)978932980"/>
    <s v="15458337700"/>
    <n v="1211.25"/>
    <s v="CERAMICA REVENDEDORA DE GLP LTDALUIZ GUSTAVO SOUSA DA SILVAPORTARIA"/>
    <s v="136 - CERÂMICA"/>
    <s v="136 - CERÂMICA"/>
    <d v="2023-05-04T00:00:00"/>
    <s v="MAI"/>
    <s v="2023"/>
    <x v="2"/>
    <m/>
    <s v="LUIZ GUSTAVO SOUSA DA SILVA - SALARIO - REF. A ABR/2023"/>
  </r>
  <r>
    <s v="00136"/>
    <s v="CERAMICA REVENDEDORA DE GLP LTDA"/>
    <s v="DOUGLAS MARTINS PEREIRA "/>
    <s v="ADMINISTRAÇÃO"/>
    <x v="1"/>
    <s v="PIX"/>
    <s v="(21)989077251"/>
    <s v="17900256725"/>
    <n v="1615.3"/>
    <s v="CERAMICA REVENDEDORA DE GLP LTDADOUGLAS MARTINS PEREIRA ADMINISTRAÇÃO"/>
    <s v="ADM"/>
    <s v="136 - CERÂMICA"/>
    <d v="2023-05-04T00:00:00"/>
    <s v="MAI"/>
    <s v="2023"/>
    <x v="2"/>
    <m/>
    <s v="DOUGLAS MARTINS PEREIRA  - SALARIO - REF. A ABR/2023"/>
  </r>
  <r>
    <s v="00137"/>
    <s v="YAGO DOS S VIANA COMERCIO DE GAS"/>
    <s v="THAWÃ SARDINHA MOTA"/>
    <s v="PORTARIA"/>
    <x v="0"/>
    <s v="2266 Agencia joão yago"/>
    <s v="000010232749"/>
    <s v="18445787713"/>
    <n v="1093.6300000000001"/>
    <s v="YAGO DOS S VIANA COMERCIO DE GASTHAWÃ SARDINHA MOTAPORTARIA"/>
    <s v="137 - YAGO"/>
    <s v="137 - YAGO"/>
    <d v="2023-05-04T00:00:00"/>
    <s v="MAI"/>
    <s v="2023"/>
    <x v="2"/>
    <m/>
    <s v="THAWÃ SARDINHA MOTA - SALARIO - REF. A ABR/2023"/>
  </r>
  <r>
    <s v="00137"/>
    <s v="YAGO DOS S VIANA COMERCIO DE GAS"/>
    <s v="JOAO PEDRO DE OLIVEIRA DOS SANTOS"/>
    <s v="PORTARIA"/>
    <x v="0"/>
    <s v="2266 Agencia joão yago"/>
    <s v="010076329"/>
    <s v="15705875746"/>
    <n v="1001.22"/>
    <s v="YAGO DOS S VIANA COMERCIO DE GASJOAO PEDRO DE OLIVEIRA DOS SANTOSPORTARIA"/>
    <s v="137 - YAGO"/>
    <s v="137 - YAGO"/>
    <d v="2023-05-04T00:00:00"/>
    <s v="MAI"/>
    <s v="2023"/>
    <x v="2"/>
    <m/>
    <s v="JOAO PEDRO DE OLIVEIRA DOS SANTOS - SALARIO - REF. A ABR/2023"/>
  </r>
  <r>
    <s v="00139"/>
    <s v="PAGE DE SAQUAREMA REVENDA DE GAS LTDA"/>
    <s v="PAULO HENRIQUE DA SILVA BARBOSA"/>
    <s v="PORT. LAGOS"/>
    <x v="2"/>
    <s v="3003 Sicoob"/>
    <s v="1340360"/>
    <s v="14586536764"/>
    <n v="1093.6300000000001"/>
    <s v="PAGE DE SAQUAREMA REVENDA DE GAS LTDAPAULO HENRIQUE DA SILVA BARBOSAPORT. LAGOS"/>
    <s v="139 - PAGE DE SAQUAREMA"/>
    <s v="139 - PAGE DE SAQUAREMA"/>
    <d v="2023-05-04T00:00:00"/>
    <s v="MAI"/>
    <s v="2023"/>
    <x v="2"/>
    <m/>
    <s v="PAULO HENRIQUE DA SILVA BARBOSA - SALARIO - REF. A ABR/2023"/>
  </r>
  <r>
    <s v="00139"/>
    <s v="PAGE DE SAQUAREMA REVENDA DE GAS LTDA"/>
    <s v="ALESSANDRO NASCIMENTO DE SOUZA"/>
    <s v="PORT. LAGOS"/>
    <x v="0"/>
    <s v="1697 Agência BACAXA-SAQUAREMA-RJ"/>
    <s v="010292892"/>
    <s v="05399256754"/>
    <n v="1093.6300000000001"/>
    <s v="PAGE DE SAQUAREMA REVENDA DE GAS LTDAALESSANDRO NASCIMENTO DE SOUZAPORT. LAGOS"/>
    <s v="139 - PAGE DE SAQUAREMA"/>
    <s v="139 - PAGE DE SAQUAREMA"/>
    <d v="2023-05-04T00:00:00"/>
    <s v="MAI"/>
    <s v="2023"/>
    <x v="2"/>
    <m/>
    <s v="ALESSANDRO NASCIMENTO DE SOUZA - SALARIO - REF. A ABR/2023"/>
  </r>
  <r>
    <s v="00143"/>
    <s v="SUPER ATACADO COMERCIO DE GAS LTDA"/>
    <s v="MAURICIO DE ANDRADE"/>
    <s v="PORTARIA"/>
    <x v="0"/>
    <s v="3203 AGÊNCIA SANTANDER MESQUITA"/>
    <s v="010822115"/>
    <s v="16573902769"/>
    <n v="1093.6300000000001"/>
    <s v="SUPER ATACADO COMERCIO DE GAS LTDAMAURICIO DE ANDRADEPORTARIA"/>
    <s v="143 - SUPER ATACADO"/>
    <s v="143 - SUPER ATACADO"/>
    <d v="2023-05-04T00:00:00"/>
    <s v="MAI"/>
    <s v="2023"/>
    <x v="2"/>
    <m/>
    <s v="MAURICIO DE ANDRADE - SALARIO - REF. A ABR/2023"/>
  </r>
  <r>
    <s v="00143"/>
    <s v="SUPER ATACADO COMERCIO DE GAS LTDA"/>
    <s v="LUCAS DE SOUZA NASCIMENTO"/>
    <s v="PORTARIA"/>
    <x v="0"/>
    <s v="2979 Santander Way"/>
    <s v="020346644"/>
    <s v="05848966702"/>
    <n v="1211.25"/>
    <s v="SUPER ATACADO COMERCIO DE GAS LTDALUCAS DE SOUZA NASCIMENTOPORTARIA"/>
    <s v="143 - SUPER ATACADO"/>
    <s v="143 - SUPER ATACADO"/>
    <d v="2023-05-04T00:00:00"/>
    <s v="MAI"/>
    <s v="2023"/>
    <x v="2"/>
    <m/>
    <s v="LUCAS DE SOUZA NASCIMENTO - SALARIO - REF. A ABR/2023"/>
  </r>
  <r>
    <s v="00143"/>
    <s v="SUPER ATACADO COMERCIO DE GAS LTDA"/>
    <s v="FABRICIO GONCALVES DE SOUZA"/>
    <s v="ADMINISTRAÇÃO"/>
    <x v="0"/>
    <s v="1526 Agência West Shopping"/>
    <s v="000710140502"/>
    <s v="15534663731"/>
    <n v="1200.7"/>
    <s v="SUPER ATACADO COMERCIO DE GAS LTDAFABRICIO GONCALVES DE SOUZAADMINISTRAÇÃO"/>
    <s v="ADM"/>
    <s v="143 - SUPER ATACADO"/>
    <d v="2023-05-04T00:00:00"/>
    <s v="MAI"/>
    <s v="2023"/>
    <x v="2"/>
    <m/>
    <s v="FABRICIO GONCALVES DE SOUZA - SALARIO - REF. A ABR/2023"/>
  </r>
  <r>
    <s v="00143"/>
    <s v="SUPER ATACADO COMERCIO DE GAS LTDA"/>
    <s v="FABIO DE OLIVEIRA TORRES"/>
    <s v="MANUTENCAO"/>
    <x v="1"/>
    <s v="PIX"/>
    <s v="(21)983616864"/>
    <s v="09191117771"/>
    <n v="1980.06"/>
    <s v="SUPER ATACADO COMERCIO DE GAS LTDAFABIO DE OLIVEIRA TORRESMANUTENCAO"/>
    <s v="ADM"/>
    <s v="143 - SUPER ATACADO"/>
    <d v="2023-05-04T00:00:00"/>
    <s v="MAI"/>
    <s v="2023"/>
    <x v="2"/>
    <m/>
    <s v="FABIO DE OLIVEIRA TORRES - SALARIO - REF. A ABR/2023"/>
  </r>
  <r>
    <s v="00150"/>
    <s v="PAGE DE JACONE 96 COMERCIO DE GAS LTDA"/>
    <s v="PAULO FELIPE DA SILVA"/>
    <s v="PORTARIA"/>
    <x v="0"/>
    <s v="1697 Agência BACAXA-SAQUAREMA-RJ"/>
    <s v="01018595-4"/>
    <s v="12835225781"/>
    <n v="1317.11"/>
    <s v="PAGE DE JACONE 96 COMERCIO DE GAS LTDAPAULO FELIPE DA SILVAPORTARIA"/>
    <s v="150 - PAGE DE JACONE"/>
    <s v="150 - PAGE DE JACONE"/>
    <d v="2023-05-04T00:00:00"/>
    <s v="MAI"/>
    <s v="2023"/>
    <x v="2"/>
    <m/>
    <s v="PAULO FELIPE DA SILVA - SALARIO - REF. A ABR/2023"/>
  </r>
  <r>
    <s v="00150"/>
    <s v="PAGE DE JACONE 96 COMERCIO DE GAS LTDA"/>
    <s v="CARLOS VENICIO BARBOSA MARTINS JUNIOR"/>
    <s v="PORTARIA"/>
    <x v="0"/>
    <s v="1697 Agência BACAXA-SAQUAREMA-RJ"/>
    <s v="000710136029"/>
    <s v="16732961730"/>
    <n v="1118.8399999999999"/>
    <s v="PAGE DE JACONE 96 COMERCIO DE GAS LTDACARLOS VENICIO BARBOSA MARTINS JUNIORPORTARIA"/>
    <s v="150 - PAGE DE JACONE"/>
    <s v="150 - PAGE DE JACONE"/>
    <d v="2023-05-04T00:00:00"/>
    <s v="MAI"/>
    <s v="2023"/>
    <x v="2"/>
    <m/>
    <s v="CARLOS VENICIO BARBOSA MARTINS JUNIOR - SALARIO - REF. A ABR/2023"/>
  </r>
  <r>
    <s v="00150"/>
    <s v="PAGE DE JACONE 96 COMERCIO DE GAS LTDA"/>
    <s v="FABRICIO SOARES MACHADO"/>
    <s v="PORTARIA"/>
    <x v="1"/>
    <s v="PIX"/>
    <s v="(21)980422378"/>
    <s v="17309494792"/>
    <n v="1093.6300000000001"/>
    <s v="PAGE DE JACONE 96 COMERCIO DE GAS LTDAFABRICIO SOARES MACHADOPORTARIA"/>
    <s v="150 - PAGE DE JACONE"/>
    <s v="150 - PAGE DE JACONE"/>
    <d v="2023-05-04T00:00:00"/>
    <s v="MAI"/>
    <s v="2023"/>
    <x v="2"/>
    <m/>
    <s v="FABRICIO SOARES MACHADO - SALARIO - REF. A ABR/2023"/>
  </r>
  <r>
    <s v="00150"/>
    <s v="PAGE DE JACONE 96 COMERCIO DE GAS LTDA"/>
    <s v="LUCAS QUINTINO CARDOSO"/>
    <s v="PORTARIA"/>
    <x v="0"/>
    <s v="1697 Agência BACAXA-SAQUAREMA-RJ"/>
    <s v="010294863"/>
    <s v="19024658730"/>
    <n v="1093.6300000000001"/>
    <s v="PAGE DE JACONE 96 COMERCIO DE GAS LTDALUCAS QUINTINO CARDOSOPORTARIA"/>
    <s v="150 - PAGE DE JACONE"/>
    <s v="150 - PAGE DE JACONE"/>
    <d v="2023-05-04T00:00:00"/>
    <s v="MAI"/>
    <s v="2023"/>
    <x v="2"/>
    <m/>
    <s v="LUCAS QUINTINO CARDOSO - SALARIO - REF. A ABR/2023"/>
  </r>
  <r>
    <s v="00150"/>
    <s v="PAGE DE JACONE 96 COMERCIO DE GAS LTDA"/>
    <s v="NILVAM DE ALMEIDA"/>
    <s v="TRANSPORTE"/>
    <x v="0"/>
    <s v="1697 Agência BACAXA-SAQUAREMA-RJ"/>
    <s v="0710039984"/>
    <s v="07869795771"/>
    <n v="1505.68"/>
    <s v="PAGE DE JACONE 96 COMERCIO DE GAS LTDANILVAM DE ALMEIDATRANSPORTE"/>
    <s v="TRANSPORTE"/>
    <s v="150 - PAGE DE JACONE"/>
    <d v="2023-05-04T00:00:00"/>
    <s v="MAI"/>
    <s v="2023"/>
    <x v="2"/>
    <m/>
    <s v="NILVAM DE ALMEIDA - SALARIO - REF. A ABR/2023"/>
  </r>
  <r>
    <s v="00150"/>
    <s v="PAGE DE JACONE 96 COMERCIO DE GAS LTDA"/>
    <s v="MARLON ASSIS BRAGANÇA "/>
    <s v="TRANSPORTE"/>
    <x v="0"/>
    <s v="1697 Agência BACAXA-SAQUAREMA-RJ"/>
    <s v="000710189711"/>
    <s v="11575014785"/>
    <n v="1834.11"/>
    <s v="PAGE DE JACONE 96 COMERCIO DE GAS LTDAMARLON ASSIS BRAGANÇA TRANSPORTE"/>
    <s v="TRANSPORTE"/>
    <s v="150 - PAGE DE JACONE"/>
    <d v="2023-05-04T00:00:00"/>
    <s v="MAI"/>
    <s v="2023"/>
    <x v="2"/>
    <m/>
    <s v="MARLON ASSIS BRAGANÇA  - SALARIO - REF. A ABR/2023"/>
  </r>
  <r>
    <s v="00153"/>
    <s v="CACIQUE DE MARICA COMERCIO VAR DE GAS GLP LTDA"/>
    <s v="RICARDO ANTUNES DOS SANTOS"/>
    <s v="PORTARIA"/>
    <x v="0"/>
    <s v="4439 Banco Santander - Agência 4439 - Marica "/>
    <s v="000710163916"/>
    <s v="07961706739"/>
    <n v="1365.95"/>
    <s v="CACIQUE DE MARICA COMERCIO VAR DE GAS GLP LTDARICARDO ANTUNES DOS SANTOSPORTARIA"/>
    <s v="153 - CACIQUE DE MARICÁ"/>
    <s v="153 - CACIQUE DE MARICÁ"/>
    <d v="2023-05-04T00:00:00"/>
    <s v="MAI"/>
    <s v="2023"/>
    <x v="2"/>
    <m/>
    <s v="RICARDO ANTUNES DOS SANTOS - SALARIO - REF. A ABR/2023"/>
  </r>
  <r>
    <s v="00153"/>
    <s v="CACIQUE DE MARICA COMERCIO VAR DE GAS GLP LTDA"/>
    <s v="DAYVISON  MACHADO LEAL"/>
    <s v="PORTARIA"/>
    <x v="0"/>
    <s v="0127 Araruama"/>
    <s v="010316621"/>
    <s v="11071398725"/>
    <n v="1093.6300000000001"/>
    <s v="CACIQUE DE MARICA COMERCIO VAR DE GAS GLP LTDADAYVISON  MACHADO LEALPORTARIA"/>
    <s v="153 - CACIQUE DE MARICÁ"/>
    <s v="153 - CACIQUE DE MARICÁ"/>
    <d v="2023-05-04T00:00:00"/>
    <s v="MAI"/>
    <s v="2023"/>
    <x v="2"/>
    <m/>
    <s v="DAYVISON  MACHADO LEAL - SALARIO - REF. A ABR/2023"/>
  </r>
  <r>
    <s v="00153"/>
    <s v="CACIQUE DE MARICA COMERCIO VAR DE GAS GLP LTDA"/>
    <s v="SAMUEL BARBOSA BRAZ"/>
    <s v="PORTARIA"/>
    <x v="1"/>
    <s v="PIX"/>
    <s v="190.182.807-71"/>
    <s v="19018280771"/>
    <n v="1211.25"/>
    <s v="CACIQUE DE MARICA COMERCIO VAR DE GAS GLP LTDASAMUEL BARBOSA BRAZPORTARIA"/>
    <s v="153 - CACIQUE DE MARICÁ"/>
    <s v="153 - CACIQUE DE MARICÁ"/>
    <d v="2023-05-04T00:00:00"/>
    <s v="MAI"/>
    <s v="2023"/>
    <x v="2"/>
    <m/>
    <s v="SAMUEL BARBOSA BRAZ - SALARIO - REF. A ABR/2023"/>
  </r>
  <r>
    <s v="00154"/>
    <s v="BRUTOS GAS LTDA"/>
    <s v="HAROLDO DE VASCONCELOS BARBOSA JUNIOR"/>
    <s v="PORTARIA"/>
    <x v="2"/>
    <s v="3003 Sicoob"/>
    <s v="1036602"/>
    <s v="80719422787"/>
    <n v="1211.25"/>
    <s v="BRUTOS GAS LTDAHAROLDO DE VASCONCELOS BARBOSA JUNIORPORTARIA"/>
    <s v="154 - BRUTOS"/>
    <s v="154 - BRUTOS"/>
    <d v="2023-05-04T00:00:00"/>
    <s v="MAI"/>
    <s v="2023"/>
    <x v="2"/>
    <m/>
    <s v="HAROLDO DE VASCONCELOS BARBOSA JUNIOR - SALARIO - REF. A ABR/2023"/>
  </r>
  <r>
    <s v="00155"/>
    <s v="DUTRA GAS REVENDEDORA DE GLP LTDA"/>
    <s v="CARLOS HENRIQUE DA SILVA SANTOS"/>
    <s v="PORTARIA"/>
    <x v="2"/>
    <s v="3003 Sicoob"/>
    <s v="1264400"/>
    <s v="16281971701"/>
    <n v="1092.81"/>
    <s v="DUTRA GAS REVENDEDORA DE GLP LTDACARLOS HENRIQUE DA SILVA SANTOSPORTARIA"/>
    <s v="155 - DUTRA"/>
    <s v="155 - DUTRA"/>
    <d v="2023-05-04T00:00:00"/>
    <s v="MAI"/>
    <s v="2023"/>
    <x v="2"/>
    <m/>
    <s v="CARLOS HENRIQUE DA SILVA SANTOS - SALARIO - REF. A ABR/2023"/>
  </r>
  <r>
    <s v="00155"/>
    <s v="DUTRA GAS REVENDEDORA DE GLP LTDA"/>
    <s v="RENAN DA SILVA SANTOS"/>
    <s v="PORTARIA"/>
    <x v="2"/>
    <s v="3003 Sicoob"/>
    <s v="168789-1"/>
    <s v="20105202703"/>
    <n v="1211.25"/>
    <s v="DUTRA GAS REVENDEDORA DE GLP LTDARENAN DA SILVA SANTOSPORTARIA"/>
    <s v="155 - DUTRA"/>
    <s v="155 - DUTRA"/>
    <d v="2023-05-04T00:00:00"/>
    <s v="MAI"/>
    <s v="2023"/>
    <x v="2"/>
    <m/>
    <s v="RENAN DA SILVA SANTOS - SALARIO - REF. A ABR/2023"/>
  </r>
  <r>
    <s v="00155"/>
    <s v="DUTRA GAS REVENDEDORA DE GLP LTDA"/>
    <s v="VICTOR BRUNO OLIVEIRA CARVALHO DE MELO"/>
    <s v="TRANSPORTE"/>
    <x v="2"/>
    <s v="3003 Sicoob"/>
    <s v="1264397"/>
    <s v="17800965775"/>
    <n v="1618.97"/>
    <s v="DUTRA GAS REVENDEDORA DE GLP LTDAVICTOR BRUNO OLIVEIRA CARVALHO DE MELOTRANSPORTE"/>
    <s v="TRANSPORTE"/>
    <s v="155 - DUTRA"/>
    <d v="2023-05-04T00:00:00"/>
    <s v="MAI"/>
    <s v="2023"/>
    <x v="2"/>
    <m/>
    <s v="VICTOR BRUNO OLIVEIRA CARVALHO DE MELO - SALARIO - REF. A ABR/2023"/>
  </r>
  <r>
    <s v="00155"/>
    <s v="DUTRA GAS REVENDEDORA DE GLP LTDA"/>
    <s v="ANTONIO HUMBERTO CASTELO BRITO"/>
    <s v="TRANSPORTE"/>
    <x v="2"/>
    <s v="3003 Sicoob"/>
    <s v="1442473"/>
    <s v="10390462748"/>
    <n v="1098.5999999999999"/>
    <s v="DUTRA GAS REVENDEDORA DE GLP LTDAANTONIO HUMBERTO CASTELO BRITOTRANSPORTE"/>
    <s v="TRANSPORTE"/>
    <s v="155 - DUTRA"/>
    <d v="2023-05-04T00:00:00"/>
    <s v="MAI"/>
    <s v="2023"/>
    <x v="2"/>
    <m/>
    <s v="ANTONIO HUMBERTO CASTELO BRITO - SALARIO - REF. A ABR/2023"/>
  </r>
  <r>
    <s v="00155"/>
    <s v="DUTRA GAS REVENDEDORA DE GLP LTDA"/>
    <s v="MARCUS AURELIO FONSECA GREGORIO"/>
    <s v="TRANSPORTE"/>
    <x v="2"/>
    <s v="3003 Sicoob"/>
    <s v="1444913"/>
    <s v="15455558773"/>
    <n v="1298.8"/>
    <s v="DUTRA GAS REVENDEDORA DE GLP LTDAMARCUS AURELIO FONSECA GREGORIOTRANSPORTE"/>
    <s v="TRANSPORTE"/>
    <s v="155 - DUTRA"/>
    <d v="2023-05-04T00:00:00"/>
    <s v="MAI"/>
    <s v="2023"/>
    <x v="2"/>
    <m/>
    <s v="MARCUS AURELIO FONSECA GREGORIO - SALARIO - REF. A ABR/2023"/>
  </r>
  <r>
    <s v="00155"/>
    <s v="DUTRA GAS REVENDEDORA DE GLP LTDA"/>
    <s v="THALES SANTOS DA SILVA"/>
    <s v="TRANSPORTE"/>
    <x v="2"/>
    <s v="3003 Sicoob"/>
    <s v="171127-0"/>
    <s v="14474329759"/>
    <n v="1551.7"/>
    <s v="DUTRA GAS REVENDEDORA DE GLP LTDATHALES SANTOS DA SILVATRANSPORTE"/>
    <s v="TRANSPORTE"/>
    <s v="155 - DUTRA"/>
    <d v="2023-05-04T00:00:00"/>
    <s v="MAI"/>
    <s v="2023"/>
    <x v="2"/>
    <m/>
    <s v="THALES SANTOS DA SILVA - SALARIO - REF. A ABR/2023"/>
  </r>
  <r>
    <s v="00155"/>
    <s v="DUTRA GAS REVENDEDORA DE GLP LTDA"/>
    <s v="DAMIÃO ALVES ESTEVES"/>
    <s v="TRANSPORTE"/>
    <x v="2"/>
    <s v="3003 Sicoob"/>
    <s v="168787-5"/>
    <s v="16811249714"/>
    <n v="1297.8"/>
    <s v="DUTRA GAS REVENDEDORA DE GLP LTDADAMIÃO ALVES ESTEVESTRANSPORTE"/>
    <s v="TRANSPORTE"/>
    <s v="155 - DUTRA"/>
    <d v="2023-05-04T00:00:00"/>
    <s v="MAI"/>
    <s v="2023"/>
    <x v="2"/>
    <m/>
    <s v="DAMIÃO ALVES ESTEVES - SALARIO - REF. A ABR/2023"/>
  </r>
  <r>
    <s v="00155"/>
    <s v="DUTRA GAS REVENDEDORA DE GLP LTDA"/>
    <s v="ROBSON GONÇALVES DOS SANTOS"/>
    <s v="TRANSPORTE"/>
    <x v="1"/>
    <s v="PIX"/>
    <s v="(21)980230310"/>
    <s v="93302835787"/>
    <n v="2372.83"/>
    <s v="DUTRA GAS REVENDEDORA DE GLP LTDAROBSON GONÇALVES DOS SANTOSTRANSPORTE"/>
    <s v="TRANSPORTE"/>
    <s v="155 - DUTRA"/>
    <d v="2023-05-04T00:00:00"/>
    <s v="MAI"/>
    <s v="2023"/>
    <x v="2"/>
    <m/>
    <s v="ROBSON GONÇALVES DOS SANTOS - SALARIO - REF. A ABR/2023"/>
  </r>
  <r>
    <s v="00155"/>
    <s v="DUTRA GAS REVENDEDORA DE GLP LTDA"/>
    <s v="JEFFERSON MARQUES BARBOSA"/>
    <s v="TRANSPORTE"/>
    <x v="1"/>
    <s v="PIX"/>
    <s v="(21)975923652"/>
    <s v="12865920704"/>
    <n v="1853.01"/>
    <s v="DUTRA GAS REVENDEDORA DE GLP LTDAJEFFERSON MARQUES BARBOSATRANSPORTE"/>
    <s v="TRANSPORTE"/>
    <s v="155 - DUTRA"/>
    <d v="2023-05-04T00:00:00"/>
    <s v="MAI"/>
    <s v="2023"/>
    <x v="2"/>
    <m/>
    <s v="JEFFERSON MARQUES BARBOSA - SALARIO - REF. A ABR/2023"/>
  </r>
  <r>
    <s v="00155"/>
    <s v="DUTRA GAS REVENDEDORA DE GLP LTDA"/>
    <s v="PATRICK RODRIGUES DE SOUZA"/>
    <s v="PLATAFORMA"/>
    <x v="1"/>
    <s v="PIX"/>
    <s v="(21)977470437"/>
    <s v="06357311774"/>
    <n v="1026.42"/>
    <s v="DUTRA GAS REVENDEDORA DE GLP LTDAPATRICK RODRIGUES DE SOUZAPLATAFORMA"/>
    <s v="TRANSPORTE"/>
    <s v="155 - DUTRA"/>
    <d v="2023-05-04T00:00:00"/>
    <s v="MAI"/>
    <s v="2023"/>
    <x v="2"/>
    <m/>
    <s v="PATRICK RODRIGUES DE SOUZA - SALARIO - REF. A ABR/2023"/>
  </r>
  <r>
    <s v="00155"/>
    <s v="DUTRA GAS REVENDEDORA DE GLP LTDA"/>
    <s v="FELIPE DA SILVA OLIVEIRA DOS SANTOS"/>
    <s v="VIGIA"/>
    <x v="2"/>
    <s v="3003 Sicoob"/>
    <s v="171129-6"/>
    <s v="14219434763"/>
    <n v="1838.38"/>
    <s v="DUTRA GAS REVENDEDORA DE GLP LTDAFELIPE DA SILVA OLIVEIRA DOS SANTOSVIGIA"/>
    <s v="155 - DUTRA"/>
    <s v="155 - DUTRA"/>
    <d v="2023-05-04T00:00:00"/>
    <s v="MAI"/>
    <s v="2023"/>
    <x v="2"/>
    <m/>
    <s v="FELIPE DA SILVA OLIVEIRA DOS SANTOS - SALARIO - REF. A ABR/2023"/>
  </r>
  <r>
    <s v="00155"/>
    <s v="DUTRA GAS REVENDEDORA DE GLP LTDA"/>
    <s v="JORGE LUIS DOS SANTOS ARAUJO"/>
    <s v="VIGIA"/>
    <x v="2"/>
    <s v="3003 Sicoob"/>
    <s v="171128-8"/>
    <s v="04126936742"/>
    <n v="2069.33"/>
    <s v="DUTRA GAS REVENDEDORA DE GLP LTDAJORGE LUIS DOS SANTOS ARAUJOVIGIA"/>
    <s v="155 - DUTRA"/>
    <s v="155 - DUTRA"/>
    <d v="2023-05-04T00:00:00"/>
    <s v="MAI"/>
    <s v="2023"/>
    <x v="2"/>
    <m/>
    <s v="JORGE LUIS DOS SANTOS ARAUJO - SALARIO - REF. A ABR/2023"/>
  </r>
  <r>
    <s v="00159"/>
    <s v="PS DISTRIBUIDORA E COMERCIO DE GAS LTDA"/>
    <s v="ERIVALDO JOSE DOS SANTOS"/>
    <s v="TRANSPORTE"/>
    <x v="2"/>
    <s v="3003 Sicoob"/>
    <s v="106931-4"/>
    <s v="09588067723"/>
    <n v="1708.26"/>
    <s v="PS DISTRIBUIDORA E COMERCIO DE GAS LTDAERIVALDO JOSE DOS SANTOSTRANSPORTE"/>
    <s v="TRANSPORTE"/>
    <s v="159 - PS DISTRIBUIDORA"/>
    <d v="2023-05-04T00:00:00"/>
    <s v="MAI"/>
    <s v="2023"/>
    <x v="2"/>
    <m/>
    <s v="ERIVALDO JOSE DOS SANTOS - SALARIO - REF. A ABR/2023"/>
  </r>
  <r>
    <s v="00159"/>
    <s v="PS DISTRIBUIDORA E COMERCIO DE GAS LTDA"/>
    <s v="MARLON ROGÉRIO LIMA DA SILVA"/>
    <s v="TRANSPORTE"/>
    <x v="2"/>
    <s v="3003 Sicoob"/>
    <s v="171115-6"/>
    <s v="20450158748"/>
    <n v="1297.8"/>
    <s v="PS DISTRIBUIDORA E COMERCIO DE GAS LTDAMARLON ROGÉRIO LIMA DA SILVATRANSPORTE"/>
    <s v="TRANSPORTE"/>
    <s v="159 - PS DISTRIBUIDORA"/>
    <d v="2023-05-04T00:00:00"/>
    <s v="MAI"/>
    <s v="2023"/>
    <x v="2"/>
    <m/>
    <s v="MARLON ROGÉRIO LIMA DA SILVA - SALARIO - REF. A ABR/2023"/>
  </r>
  <r>
    <s v="00159"/>
    <s v="PS DISTRIBUIDORA E COMERCIO DE GAS LTDA"/>
    <s v="VITOR DANIEL POLICARPE PIEDADE"/>
    <s v="TRANSPORTE"/>
    <x v="2"/>
    <s v="3003 Sicoob"/>
    <s v="171116-4"/>
    <s v="21687698775"/>
    <n v="1297.8"/>
    <s v="PS DISTRIBUIDORA E COMERCIO DE GAS LTDAVITOR DANIEL POLICARPE PIEDADETRANSPORTE"/>
    <s v="TRANSPORTE"/>
    <s v="159 - PS DISTRIBUIDORA"/>
    <d v="2023-05-04T00:00:00"/>
    <s v="MAI"/>
    <s v="2023"/>
    <x v="2"/>
    <m/>
    <s v="VITOR DANIEL POLICARPE PIEDADE - SALARIO - REF. A ABR/2023"/>
  </r>
  <r>
    <s v="00159"/>
    <s v="PS DISTRIBUIDORA E COMERCIO DE GAS LTDA"/>
    <s v="JORGE ANTONIO RODRIGUES"/>
    <s v="TRANSPORTE"/>
    <x v="1"/>
    <s v="PIX"/>
    <s v="922.341.437-72"/>
    <s v="92234143772"/>
    <n v="1589.71"/>
    <s v="PS DISTRIBUIDORA E COMERCIO DE GAS LTDAJORGE ANTONIO RODRIGUESTRANSPORTE"/>
    <s v="TRANSPORTE"/>
    <s v="159 - PS DISTRIBUIDORA"/>
    <d v="2023-05-04T00:00:00"/>
    <s v="MAI"/>
    <s v="2023"/>
    <x v="2"/>
    <m/>
    <s v="JORGE ANTONIO RODRIGUES - SALARIO - REF. A ABR/2023"/>
  </r>
  <r>
    <s v="00159"/>
    <s v="PS DISTRIBUIDORA E COMERCIO DE GAS LTDA"/>
    <s v="LEANDRO NICOLAU"/>
    <s v="TRANSPORTE"/>
    <x v="1"/>
    <s v="PIX"/>
    <s v="086.963.127-67"/>
    <s v="08696312767"/>
    <n v="1995.31"/>
    <s v="PS DISTRIBUIDORA E COMERCIO DE GAS LTDALEANDRO NICOLAUTRANSPORTE"/>
    <s v="TRANSPORTE"/>
    <s v="159 - PS DISTRIBUIDORA"/>
    <d v="2023-05-04T00:00:00"/>
    <s v="MAI"/>
    <s v="2023"/>
    <x v="2"/>
    <m/>
    <s v="LEANDRO NICOLAU - SALARIO - REF. A ABR/2023"/>
  </r>
  <r>
    <s v="00159"/>
    <s v="PS DISTRIBUIDORA E COMERCIO DE GAS LTDA"/>
    <s v="JEFERSON FERNANDO LIMA DA SILVA"/>
    <s v="PORTARIA"/>
    <x v="2"/>
    <s v="3003 Sicoob"/>
    <s v="1069306"/>
    <s v="13786365709"/>
    <n v="1392.66"/>
    <s v="PS DISTRIBUIDORA E COMERCIO DE GAS LTDAJEFERSON FERNANDO LIMA DA SILVAPORTARIA"/>
    <s v="159 - PS DISTRIBUIDORA"/>
    <s v="159 - PS DISTRIBUIDORA"/>
    <d v="2023-05-04T00:00:00"/>
    <s v="MAI"/>
    <s v="2023"/>
    <x v="2"/>
    <m/>
    <s v="JEFERSON FERNANDO LIMA DA SILVA - SALARIO - REF. A ABR/2023"/>
  </r>
  <r>
    <s v="00159"/>
    <s v="PS DISTRIBUIDORA E COMERCIO DE GAS LTDA"/>
    <s v="EDUARDO HERMINIO DOS SANTOS"/>
    <s v="PORTARIA"/>
    <x v="2"/>
    <s v="3003 Sicoob"/>
    <s v="106932-2"/>
    <s v="21985520788"/>
    <n v="1093.6300000000001"/>
    <s v="PS DISTRIBUIDORA E COMERCIO DE GAS LTDAEDUARDO HERMINIO DOS SANTOSPORTARIA"/>
    <s v="159 - PS DISTRIBUIDORA"/>
    <s v="159 - PS DISTRIBUIDORA"/>
    <d v="2023-05-04T00:00:00"/>
    <s v="MAI"/>
    <s v="2023"/>
    <x v="2"/>
    <m/>
    <s v="EDUARDO HERMINIO DOS SANTOS - SALARIO - REF. A ABR/2023"/>
  </r>
  <r>
    <s v="00160"/>
    <s v="NOVATO REVENDA E TRANSPORTE DE GLP LTDA"/>
    <s v="FERNANDO LUCIO SILVA"/>
    <s v="PORTARIA"/>
    <x v="2"/>
    <s v="3003 Sicoob"/>
    <s v="1151070"/>
    <s v="96402237434"/>
    <n v="1211.25"/>
    <s v="NOVATO REVENDA E TRANSPORTE DE GLP LTDAFERNANDO LUCIO SILVAPORTARIA"/>
    <s v="160 - NOVATO"/>
    <s v="160 - NOVATO"/>
    <d v="2023-05-04T00:00:00"/>
    <s v="MAI"/>
    <s v="2023"/>
    <x v="2"/>
    <m/>
    <s v="FERNANDO LUCIO SILVA - SALARIO - REF. A ABR/2023"/>
  </r>
  <r>
    <s v="00160"/>
    <s v="NOVATO REVENDA E TRANSPORTE DE GLP LTDA"/>
    <s v="EDVALDO NOGUEIRA ABREU"/>
    <s v="PORTARIA"/>
    <x v="0"/>
    <s v="2976 AGENCIA RIO BONITO"/>
    <s v="010243266"/>
    <s v="13055435729"/>
    <n v="1093.6300000000001"/>
    <s v="NOVATO REVENDA E TRANSPORTE DE GLP LTDAEDVALDO NOGUEIRA ABREUPORTARIA"/>
    <s v="160 - NOVATO"/>
    <s v="160 - NOVATO"/>
    <d v="2023-05-04T00:00:00"/>
    <s v="MAI"/>
    <s v="2023"/>
    <x v="2"/>
    <m/>
    <s v="EDVALDO NOGUEIRA ABREU - SALARIO - REF. A ABR/2023"/>
  </r>
  <r>
    <s v="00161"/>
    <s v="MANHOSO REVENDEDOR DE GAS LTDA"/>
    <s v="FERNANDO DA SILVA BARBOSA"/>
    <s v="PORTARIA"/>
    <x v="2"/>
    <s v="3003 Sicoob"/>
    <s v="168783-2"/>
    <s v="16238573767"/>
    <n v="1211.25"/>
    <s v="MANHOSO REVENDEDOR DE GAS LTDAFERNANDO DA SILVA BARBOSAPORTARIA"/>
    <s v="161 - MANHOSO"/>
    <s v="161 - MANHOSO"/>
    <d v="2023-05-04T00:00:00"/>
    <s v="MAI"/>
    <s v="2023"/>
    <x v="2"/>
    <m/>
    <s v="FERNANDO DA SILVA BARBOSA - SALARIO - REF. A ABR/2023"/>
  </r>
  <r>
    <s v="00161"/>
    <s v="MANHOSO REVENDEDOR DE GAS LTDA"/>
    <s v="WELLINGTON RAMALHO DOS SANTOS"/>
    <s v="PORTARIA"/>
    <x v="1"/>
    <s v="PIX"/>
    <s v="(21)977079593"/>
    <s v="05787078705"/>
    <n v="1093.6300000000001"/>
    <s v="MANHOSO REVENDEDOR DE GAS LTDAWELLINGTON RAMALHO DOS SANTOSPORTARIA"/>
    <s v="161 - MANHOSO"/>
    <s v="161 - MANHOSO"/>
    <d v="2023-05-04T00:00:00"/>
    <s v="MAI"/>
    <s v="2023"/>
    <x v="2"/>
    <m/>
    <s v="WELLINGTON RAMALHO DOS SANTOS - SALARIO - REF. A ABR/2023"/>
  </r>
  <r>
    <s v="00162"/>
    <s v="TRES IRMAOS COMERCIO E TRANSPORTE DE GAS EIRELI"/>
    <s v="GABRIEL DE NICACIO DE SOUZA"/>
    <s v="PORTARIA"/>
    <x v="2"/>
    <s v="3003 Sicoob"/>
    <s v="1280589"/>
    <s v="16165265723"/>
    <n v="1211.25"/>
    <s v="TRES IRMAOS COMERCIO E TRANSPORTE DE GAS EIRELIGABRIEL DE NICACIO DE SOUZAPORTARIA"/>
    <s v="162 - TRÊS IRMÃOS"/>
    <s v="162 - TRÊS IRMÃOS"/>
    <d v="2023-05-04T00:00:00"/>
    <s v="MAI"/>
    <s v="2023"/>
    <x v="2"/>
    <m/>
    <s v="GABRIEL DE NICACIO DE SOUZA - SALARIO - REF. A ABR/2023"/>
  </r>
  <r>
    <s v="00162"/>
    <s v="TRES IRMAOS COMERCIO E TRANSPORTE DE GAS EIRELI"/>
    <s v="MATHEUS HERDY CAMILLO"/>
    <s v="PORTARIA"/>
    <x v="2"/>
    <s v="3003 Sicoob"/>
    <s v="1441671"/>
    <s v="17418153716"/>
    <n v="1093.6300000000001"/>
    <s v="TRES IRMAOS COMERCIO E TRANSPORTE DE GAS EIRELIMATHEUS HERDY CAMILLOPORTARIA"/>
    <s v="162 - TRÊS IRMÃOS"/>
    <s v="162 - TRÊS IRMÃOS"/>
    <d v="2023-05-04T00:00:00"/>
    <s v="MAI"/>
    <s v="2023"/>
    <x v="2"/>
    <m/>
    <s v="MATHEUS HERDY CAMILLO - SALARIO - REF. A ABR/2023"/>
  </r>
  <r>
    <s v="00162"/>
    <s v="TRES IRMAOS COMERCIO E TRANSPORTE DE GAS EIRELI"/>
    <s v="WALLACE ARRUDA DA SILVA"/>
    <s v="TRANSPORTE"/>
    <x v="2"/>
    <s v="3003 Sicoob"/>
    <s v="1280597"/>
    <s v="17298752707"/>
    <n v="1636.73"/>
    <s v="TRES IRMAOS COMERCIO E TRANSPORTE DE GAS EIRELIWALLACE ARRUDA DA SILVATRANSPORTE"/>
    <s v="TRANSPORTE"/>
    <s v="162 - TRÊS IRMÃOS"/>
    <d v="2023-05-04T00:00:00"/>
    <s v="MAI"/>
    <s v="2023"/>
    <x v="2"/>
    <m/>
    <s v="WALLACE ARRUDA DA SILVA - SALARIO - REF. A ABR/2023"/>
  </r>
  <r>
    <s v="00162"/>
    <s v="TRES IRMAOS COMERCIO E TRANSPORTE DE GAS EIRELI"/>
    <s v="WILLIAN ARRUDA DA SILVA DE QUEIROZ"/>
    <s v="TRANSPORTE"/>
    <x v="0"/>
    <s v="2982 agencia willian"/>
    <s v="010683498"/>
    <s v="13913491724"/>
    <n v="1706.94"/>
    <s v="TRES IRMAOS COMERCIO E TRANSPORTE DE GAS EIRELIWILLIAN ARRUDA DA SILVA DE QUEIROZTRANSPORTE"/>
    <s v="TRANSPORTE"/>
    <s v="162 - TRÊS IRMÃOS"/>
    <d v="2023-05-04T00:00:00"/>
    <s v="MAI"/>
    <s v="2023"/>
    <x v="2"/>
    <m/>
    <s v="WILLIAN ARRUDA DA SILVA DE QUEIROZ - SALARIO - REF. A ABR/2023"/>
  </r>
  <r>
    <s v="00162"/>
    <s v="TRES IRMAOS COMERCIO E TRANSPORTE DE GAS EIRELI"/>
    <s v="ALEX SANDRO VIEIRA DE OLIVEIRA"/>
    <s v="ADMINISTRAÇÃO"/>
    <x v="0"/>
    <s v="1691 PARQUE DAS ÁGUAS EMPRESARIAL "/>
    <s v="010247623"/>
    <s v="09612011770"/>
    <n v="1489.3"/>
    <s v="TRES IRMAOS COMERCIO E TRANSPORTE DE GAS EIRELIALEX SANDRO VIEIRA DE OLIVEIRAADMINISTRAÇÃO"/>
    <s v="ADM"/>
    <s v="162 - TRÊS IRMÃOS"/>
    <d v="2023-05-04T00:00:00"/>
    <s v="MAI"/>
    <s v="2023"/>
    <x v="2"/>
    <m/>
    <s v="ALEX SANDRO VIEIRA DE OLIVEIRA - SALARIO - REF. A ABR/2023"/>
  </r>
  <r>
    <s v="00163"/>
    <s v="MARIA P A DIAS COMERCIO VAREJISTA DE GAS LTDA"/>
    <s v="KAUAN SILVA DOS SANTOS"/>
    <s v="PORTARIA"/>
    <x v="0"/>
    <s v="1657 AG GRAMACHO"/>
    <s v="01056059-7"/>
    <s v="18336391703"/>
    <n v="1211.25"/>
    <s v="MARIA P A DIAS COMERCIO VAREJISTA DE GAS LTDAKAUAN SILVA DOS SANTOSPORTARIA"/>
    <s v="163 - MARIA P A"/>
    <s v="163 - MARIA P A"/>
    <d v="2023-05-04T00:00:00"/>
    <s v="MAI"/>
    <s v="2023"/>
    <x v="2"/>
    <m/>
    <s v="KAUAN SILVA DOS SANTOS - SALARIO - REF. A ABR/2023"/>
  </r>
  <r>
    <s v="00163"/>
    <s v="MARIA P A DIAS COMERCIO VAREJISTA DE GAS LTDA"/>
    <s v="WALLACE LOPES CARDOSO"/>
    <s v="PORTARIA"/>
    <x v="0"/>
    <s v="1657 AG GRAMACHO"/>
    <s v="010569455"/>
    <s v="17258931775"/>
    <n v="1093.6300000000001"/>
    <s v="MARIA P A DIAS COMERCIO VAREJISTA DE GAS LTDAWALLACE LOPES CARDOSOPORTARIA"/>
    <s v="163 - MARIA P A"/>
    <s v="163 - MARIA P A"/>
    <d v="2023-05-04T00:00:00"/>
    <s v="MAI"/>
    <s v="2023"/>
    <x v="2"/>
    <m/>
    <s v="WALLACE LOPES CARDOSO - SALARIO - REF. A ABR/2023"/>
  </r>
  <r>
    <s v="00165"/>
    <s v="DEPOSITO DE GAS INDIO DE SAQUAREMA LTDA"/>
    <s v="MACIEL RIBEIRO DE SOUZA"/>
    <s v="PORTARIA"/>
    <x v="0"/>
    <s v="3031 Agência Araruama 3031"/>
    <s v="000713159939"/>
    <s v="15868173708"/>
    <n v="1093.6300000000001"/>
    <s v="DEPOSITO DE GAS INDIO DE SAQUAREMA LTDAMACIEL RIBEIRO DE SOUZAPORTARIA"/>
    <s v="165 - INDIO DE SAQUAREMA"/>
    <s v="165 - INDIO DE SAQUAREMA"/>
    <d v="2023-05-04T00:00:00"/>
    <s v="MAI"/>
    <s v="2023"/>
    <x v="2"/>
    <m/>
    <s v="MACIEL RIBEIRO DE SOUZA - SALARIO - REF. A ABR/2023"/>
  </r>
  <r>
    <s v="00165"/>
    <s v="DEPOSITO DE GAS INDIO DE SAQUAREMA LTDA"/>
    <s v="FELIPE DOS SANTOS LINDOLFO"/>
    <s v="PORTARIA"/>
    <x v="1"/>
    <s v="PIX"/>
    <s v="158.207.587-57"/>
    <s v="15820758757"/>
    <n v="1451.13"/>
    <s v="DEPOSITO DE GAS INDIO DE SAQUAREMA LTDAFELIPE DOS SANTOS LINDOLFOPORTARIA"/>
    <s v="165 - INDIO DE SAQUAREMA"/>
    <s v="165 - INDIO DE SAQUAREMA"/>
    <d v="2023-05-04T00:00:00"/>
    <s v="MAI"/>
    <s v="2023"/>
    <x v="2"/>
    <m/>
    <s v="FELIPE DOS SANTOS LINDOLFO - SALARIO - REF. A ABR/2023"/>
  </r>
  <r>
    <s v="00168"/>
    <s v="TUPI DEPOSITO VAREJISTA DE GAZ LTDA"/>
    <s v="CAIO RONALD CARLOS DA SILVA "/>
    <s v="PORTÁRIA"/>
    <x v="0"/>
    <s v="3031 Agência Araruama 3031"/>
    <s v="000713160984"/>
    <s v="17982671799"/>
    <n v="1211.25"/>
    <s v="TUPI DEPOSITO VAREJISTA DE GAZ LTDACAIO RONALD CARLOS DA SILVA PORTÁRIA"/>
    <s v="168 - TUPI"/>
    <s v="168 - TUPI"/>
    <d v="2023-05-04T00:00:00"/>
    <s v="MAI"/>
    <s v="2023"/>
    <x v="2"/>
    <m/>
    <s v="CAIO RONALD CARLOS DA SILVA  - SALARIO - REF. A ABR/2023"/>
  </r>
  <r>
    <s v="00168"/>
    <s v="TUPI DEPOSITO VAREJISTA DE GAZ LTDA"/>
    <s v="IGOR PEDROSA DE CARVALHO "/>
    <s v="PORTÁRIA"/>
    <x v="0"/>
    <s v="3031 Agência Araruama 3031"/>
    <s v="000713161095"/>
    <s v="17805096775"/>
    <n v="1093.6300000000001"/>
    <s v="TUPI DEPOSITO VAREJISTA DE GAZ LTDAIGOR PEDROSA DE CARVALHO PORTÁRIA"/>
    <s v="168 - TUPI"/>
    <s v="168 - TUPI"/>
    <d v="2023-05-04T00:00:00"/>
    <s v="MAI"/>
    <s v="2023"/>
    <x v="2"/>
    <m/>
    <s v="IGOR PEDROSA DE CARVALHO  - SALARIO - REF. A ABR/2023"/>
  </r>
  <r>
    <s v="00169"/>
    <s v="KEROGAS COMERCIO DE GLP LTDA"/>
    <s v="JONES DOS SANTOS LINHARES DA SILVA"/>
    <s v="PORTARIA"/>
    <x v="0"/>
    <s v="2973 agência jones "/>
    <s v="010186656"/>
    <s v="15783026760"/>
    <n v="1363.51"/>
    <s v="KEROGAS COMERCIO DE GLP LTDAJONES DOS SANTOS LINHARES DA SILVAPORTARIA"/>
    <s v="169 - KERO GÁS"/>
    <s v="169 - KERO GÁS"/>
    <d v="2023-05-04T00:00:00"/>
    <s v="MAI"/>
    <s v="2023"/>
    <x v="2"/>
    <m/>
    <s v="JONES DOS SANTOS LINHARES DA SILVA - SALARIO - REF. A ABR/2023"/>
  </r>
  <r>
    <s v="00169"/>
    <s v="KEROGAS COMERCIO DE GLP LTDA"/>
    <s v="ADELCIMAR BISPO DOS SANTOS"/>
    <s v="PORTARIA"/>
    <x v="0"/>
    <s v="1991 Santander Cabo frio"/>
    <s v="010269615"/>
    <s v="07578666541"/>
    <n v="1481.13"/>
    <s v="KEROGAS COMERCIO DE GLP LTDAADELCIMAR BISPO DOS SANTOSPORTARIA"/>
    <s v="169 - KERO GÁS"/>
    <s v="169 - KERO GÁS"/>
    <d v="2023-05-04T00:00:00"/>
    <s v="MAI"/>
    <s v="2023"/>
    <x v="2"/>
    <m/>
    <s v="ADELCIMAR BISPO DOS SANTOS - SALARIO - REF. A ABR/2023"/>
  </r>
  <r>
    <s v="00170"/>
    <s v="FF GAS DISTRIBUIDORA LTDA"/>
    <s v="FLÁVIO SILVINO SANTOS ALVES"/>
    <s v="PORTARIA"/>
    <x v="0"/>
    <s v="1072 Agência Barcelos Domingos-cap-rj 1072"/>
    <s v="010187818"/>
    <s v="13939383708"/>
    <n v="1211.25"/>
    <s v="FF GAS DISTRIBUIDORA LTDAFLÁVIO SILVINO SANTOS ALVESPORTARIA"/>
    <s v="170 - FF DISTRIBUIDORA"/>
    <s v="170 - FF DISTRIBUIDORA"/>
    <d v="2023-05-04T00:00:00"/>
    <s v="MAI"/>
    <s v="2023"/>
    <x v="2"/>
    <m/>
    <s v="FLÁVIO SILVINO SANTOS ALVES - SALARIO - REF. A ABR/2023"/>
  </r>
  <r>
    <s v="00170"/>
    <s v="FF GAS DISTRIBUIDORA LTDA"/>
    <s v="DIEGO DE MATTOS PEREIRA COSTA"/>
    <s v="PORTARIA"/>
    <x v="0"/>
    <s v="1682 Agência 001-1682 AV MARIA TERESA-RIO-RJ"/>
    <s v="01028043-5"/>
    <s v="15025803730"/>
    <n v="1013.63"/>
    <s v="FF GAS DISTRIBUIDORA LTDADIEGO DE MATTOS PEREIRA COSTAPORTARIA"/>
    <s v="170 - FF DISTRIBUIDORA"/>
    <s v="170 - FF DISTRIBUIDORA"/>
    <d v="2023-05-04T00:00:00"/>
    <s v="MAI"/>
    <s v="2023"/>
    <x v="2"/>
    <m/>
    <s v="DIEGO DE MATTOS PEREIRA COSTA - SALARIO - REF. A ABR/2023"/>
  </r>
  <r>
    <s v="00170"/>
    <s v="FF GAS DISTRIBUIDORA LTDA"/>
    <s v="JOAO PEDRO MENEZES DAMASIO"/>
    <s v="ESTOQUE"/>
    <x v="0"/>
    <s v="2966 Agência João Pedro "/>
    <s v="010833310"/>
    <s v="19499775790"/>
    <n v="723.78"/>
    <s v="FF GAS DISTRIBUIDORA LTDAJOAO PEDRO MENEZES DAMASIOESTOQUE"/>
    <s v="170 - FF DISTRIBUIDORA"/>
    <s v="170 - FF DISTRIBUIDORA"/>
    <d v="2023-05-04T00:00:00"/>
    <s v="MAI"/>
    <s v="2023"/>
    <x v="2"/>
    <m/>
    <s v="JOAO PEDRO MENEZES DAMASIO - SALARIO - REF. A ABR/2023"/>
  </r>
  <r>
    <s v="00171"/>
    <s v="DEPOSITO DE GAS JURUNA DO MENDANHA LTDA"/>
    <s v="ALEXANDRO ROBERTO RODRIGUES"/>
    <s v="PORTARIA"/>
    <x v="0"/>
    <s v="1526 Agência West Shopping"/>
    <s v="000710163778"/>
    <s v="08944254710"/>
    <n v="1211.25"/>
    <s v="DEPOSITO DE GAS JURUNA DO MENDANHA LTDAALEXANDRO ROBERTO RODRIGUESPORTARIA"/>
    <s v="171 - JURUNA"/>
    <s v="171 - JURUNA"/>
    <d v="2023-05-04T00:00:00"/>
    <s v="MAI"/>
    <s v="2023"/>
    <x v="2"/>
    <m/>
    <s v="ALEXANDRO ROBERTO RODRIGUES - SALARIO - REF. A ABR/2023"/>
  </r>
  <r>
    <s v="00171"/>
    <s v="DEPOSITO DE GAS JURUNA DO MENDANHA LTDA"/>
    <s v="ELBERT MORAIS DA SILVA"/>
    <s v="PORTARIA"/>
    <x v="0"/>
    <s v="2975 agencia elbert"/>
    <s v="01068391-7"/>
    <s v="14616219680"/>
    <n v="1211.25"/>
    <s v="DEPOSITO DE GAS JURUNA DO MENDANHA LTDAELBERT MORAIS DA SILVAPORTARIA"/>
    <s v="171 - JURUNA"/>
    <s v="171 - JURUNA"/>
    <d v="2023-05-04T00:00:00"/>
    <s v="MAI"/>
    <s v="2023"/>
    <x v="2"/>
    <m/>
    <s v="ELBERT MORAIS DA SILVA - SALARIO - REF. A ABR/2023"/>
  </r>
  <r>
    <s v="00171"/>
    <s v="DEPOSITO DE GAS JURUNA DO MENDANHA LTDA"/>
    <s v="RODRIGO AMORIM DE SOUSA LUIZ"/>
    <s v="PORTARIA"/>
    <x v="0"/>
    <s v="2976 AGENCIA RIO BONITO"/>
    <s v="010876244"/>
    <s v="06243183700"/>
    <n v="1093.6300000000001"/>
    <s v="DEPOSITO DE GAS JURUNA DO MENDANHA LTDARODRIGO AMORIM DE SOUSA LUIZPORTARIA"/>
    <s v="171 - JURUNA"/>
    <s v="171 - JURUNA"/>
    <d v="2023-05-04T00:00:00"/>
    <s v="MAI"/>
    <s v="2023"/>
    <x v="2"/>
    <m/>
    <s v="RODRIGO AMORIM DE SOUSA LUIZ - SALARIO - REF. A ABR/2023"/>
  </r>
  <r>
    <s v="00171"/>
    <s v="DEPOSITO DE GAS JURUNA DO MENDANHA LTDA"/>
    <s v="VICTOR MATHEUS LUIZ MARQUES"/>
    <s v="MONITORAMENTO"/>
    <x v="1"/>
    <s v="PIX"/>
    <s v="(21)999468737"/>
    <s v="19248715729"/>
    <n v="724.63"/>
    <s v="DEPOSITO DE GAS JURUNA DO MENDANHA LTDAVICTOR MATHEUS LUIZ MARQUESMONITORAMENTO"/>
    <s v="ADM"/>
    <s v="171 - JURUNA"/>
    <d v="2023-05-04T00:00:00"/>
    <s v="MAI"/>
    <s v="2023"/>
    <x v="2"/>
    <m/>
    <s v="VICTOR MATHEUS LUIZ MARQUES - SALARIO - REF. A ABR/2023"/>
  </r>
  <r>
    <s v="00172"/>
    <s v="RANATHA DISTRIBUIDORA DE GAS LTDA"/>
    <s v="THALES REIS CLAUDIO DA COSTA"/>
    <s v="PORTARIA"/>
    <x v="1"/>
    <s v="PIX"/>
    <s v="183.152.107-50"/>
    <s v="18315210750"/>
    <n v="1093.6300000000001"/>
    <s v="RANATHA DISTRIBUIDORA DE GAS LTDATHALES REIS CLAUDIO DA COSTAPORTARIA"/>
    <s v="172 - RANATHA"/>
    <s v="172 - RANATHA"/>
    <d v="2023-05-04T00:00:00"/>
    <s v="MAI"/>
    <s v="2023"/>
    <x v="2"/>
    <m/>
    <s v="THALES REIS CLAUDIO DA COSTA - SALARIO - REF. A ABR/2023"/>
  </r>
  <r>
    <s v="00172"/>
    <s v="RANATHA DISTRIBUIDORA DE GAS LTDA"/>
    <s v="ALEXSANDRO PEREIRA DA SILVA"/>
    <s v="PORTARIA"/>
    <x v="1"/>
    <s v="PIX"/>
    <s v="051.774.087-79"/>
    <s v="05177408779"/>
    <n v="1116.25"/>
    <s v="RANATHA DISTRIBUIDORA DE GAS LTDAALEXSANDRO PEREIRA DA SILVAPORTARIA"/>
    <s v="172 - RANATHA"/>
    <s v="172 - RANATHA"/>
    <d v="2023-05-04T00:00:00"/>
    <s v="MAI"/>
    <s v="2023"/>
    <x v="2"/>
    <m/>
    <s v="ALEXSANDRO PEREIRA DA SILVA - SALARIO - REF. A ABR/2023"/>
  </r>
  <r>
    <s v="00173"/>
    <s v="DEPOSITO DE GAS ARICURI LTDA"/>
    <s v="SAMUEL RODRIGUES DA SILVA"/>
    <s v="PORTARIA"/>
    <x v="0"/>
    <s v="0775 SANTANDER - ARICURI"/>
    <s v="010378402"/>
    <s v="21280075775"/>
    <n v="976.71"/>
    <s v="DEPOSITO DE GAS ARICURI LTDASAMUEL RODRIGUES DA SILVAPORTARIA"/>
    <s v="173 - ARICURI"/>
    <s v="173 - ARICURI"/>
    <d v="2023-05-04T00:00:00"/>
    <s v="MAI"/>
    <s v="2023"/>
    <x v="2"/>
    <m/>
    <s v="SAMUEL RODRIGUES DA SILVA - SALARIO - REF. A ABR/2023"/>
  </r>
  <r>
    <s v="00175"/>
    <s v="UNAGAS COMERCIO DE GAS LP LTDA"/>
    <s v="BRUNO SOARES SANTOS "/>
    <s v="PORTARIA"/>
    <x v="0"/>
    <s v="4447 Nova Iguacu"/>
    <s v="000010497790"/>
    <s v="12682492703"/>
    <n v="1093.6300000000001"/>
    <s v="UNAGAS COMERCIO DE GAS LP LTDABRUNO SOARES SANTOS PORTARIA"/>
    <s v="175 - UNA GAS"/>
    <s v="175 - UNA GAS"/>
    <d v="2023-05-04T00:00:00"/>
    <s v="MAI"/>
    <s v="2023"/>
    <x v="2"/>
    <m/>
    <s v="BRUNO SOARES SANTOS  - SALARIO - REF. A ABR/2023"/>
  </r>
  <r>
    <s v="00175"/>
    <s v="UNAGAS COMERCIO DE GAS LP LTDA"/>
    <s v="DIEGO BARRETO DE LIMA"/>
    <s v="PORTARIA"/>
    <x v="0"/>
    <s v="0925 Agência complexo do Alemão"/>
    <s v="010046836"/>
    <s v="15953868740"/>
    <n v="1208.22"/>
    <s v="UNAGAS COMERCIO DE GAS LP LTDADIEGO BARRETO DE LIMAPORTARIA"/>
    <s v="175 - UNA GAS"/>
    <s v="175 - UNA GAS"/>
    <d v="2023-05-04T00:00:00"/>
    <s v="MAI"/>
    <s v="2023"/>
    <x v="2"/>
    <m/>
    <s v="DIEGO BARRETO DE LIMA - SALARIO - REF. A ABR/2023"/>
  </r>
  <r>
    <s v="00176"/>
    <s v="BRAGA &amp; TAVARES COMERCIO DE GAS LP LTDA"/>
    <s v="ALAHIR BARBOZA DA SILVA JUNIOR "/>
    <s v="PORTARIA"/>
    <x v="2"/>
    <s v="3003 Sicoob"/>
    <s v="168784-0"/>
    <s v="12959837703"/>
    <n v="1093.6300000000001"/>
    <s v="BRAGA &amp; TAVARES COMERCIO DE GAS LP LTDAALAHIR BARBOZA DA SILVA JUNIOR PORTARIA"/>
    <s v="176 - BRAGA E TAVARES"/>
    <s v="176 - BRAGA E TAVARES"/>
    <d v="2023-05-04T00:00:00"/>
    <s v="MAI"/>
    <s v="2023"/>
    <x v="2"/>
    <m/>
    <s v="ALAHIR BARBOZA DA SILVA JUNIOR  - SALARIO - REF. A ABR/2023"/>
  </r>
  <r>
    <s v="00176"/>
    <s v="BRAGA &amp; TAVARES COMERCIO DE GAS LP LTDA"/>
    <s v="DARLAN MARTINS PEREIRA "/>
    <s v="PORTARIA"/>
    <x v="2"/>
    <s v="3003 Sicoob"/>
    <s v="1687859"/>
    <s v="06117363737"/>
    <n v="727.06"/>
    <s v="BRAGA &amp; TAVARES COMERCIO DE GAS LP LTDADARLAN MARTINS PEREIRA PORTARIA"/>
    <s v="176 - BRAGA E TAVARES"/>
    <s v="176 - BRAGA E TAVARES"/>
    <d v="2023-05-04T00:00:00"/>
    <s v="MAI"/>
    <s v="2023"/>
    <x v="2"/>
    <m/>
    <s v="DARLAN MARTINS PEREIRA  - SALARIO - REF. A ABR/2023"/>
  </r>
  <r>
    <s v="00177"/>
    <s v="COMERCIO DE GAS ATLANTICA LTDA"/>
    <s v="EDUARDO GOMES MANAHU"/>
    <s v="PORTARIA"/>
    <x v="2"/>
    <s v="3003 Sicoob"/>
    <s v="1579932"/>
    <s v="20181184710"/>
    <n v="1093.6300000000001"/>
    <s v="COMERCIO DE GAS ATLANTICA LTDAEDUARDO GOMES MANAHUPORTARIA"/>
    <s v="177 - ATLÂNTICA"/>
    <s v="177 - ATLÂNTICA"/>
    <d v="2023-05-04T00:00:00"/>
    <s v="MAI"/>
    <s v="2023"/>
    <x v="2"/>
    <m/>
    <s v="EDUARDO GOMES MANAHU - SALARIO - REF. A ABR/2023"/>
  </r>
  <r>
    <s v="00177"/>
    <s v="COMERCIO DE GAS ATLANTICA LTDA"/>
    <s v="SILAS VIANA DE ALMEIDA "/>
    <s v="PORTARIA"/>
    <x v="2"/>
    <s v="3003 Sicoob"/>
    <s v="1579967"/>
    <s v="87223260734"/>
    <n v="1211.25"/>
    <s v="COMERCIO DE GAS ATLANTICA LTDASILAS VIANA DE ALMEIDA PORTARIA"/>
    <s v="177 - ATLÂNTICA"/>
    <s v="177 - ATLÂNTICA"/>
    <d v="2023-05-04T00:00:00"/>
    <s v="MAI"/>
    <s v="2023"/>
    <x v="2"/>
    <m/>
    <s v="SILAS VIANA DE ALMEIDA  - SALARIO - REF. A ABR/2023"/>
  </r>
  <r>
    <s v="00178"/>
    <s v="M.I.X. GAS LTDA"/>
    <s v="MAYCON ALVES DA CONCEIÇÃO"/>
    <s v="PORTARIA"/>
    <x v="2"/>
    <s v="3003 Sicoob"/>
    <s v="171113-0"/>
    <s v="17142897708"/>
    <n v="1093.6300000000001"/>
    <s v="M.I.X. GAS LTDAMAYCON ALVES DA CONCEIÇÃOPORTARIA"/>
    <s v="178 - MIX"/>
    <s v="178 - MIX"/>
    <d v="2023-05-04T00:00:00"/>
    <s v="MAI"/>
    <s v="2023"/>
    <x v="2"/>
    <m/>
    <s v="MAYCON ALVES DA CONCEIÇÃO - SALARIO - REF. A ABR/2023"/>
  </r>
  <r>
    <s v="00178"/>
    <s v="M.I.X. GAS LTDA"/>
    <s v="MATHEUS DE PAULO"/>
    <s v="PORTARIA"/>
    <x v="1"/>
    <s v="PIX"/>
    <s v="200.735.547-74"/>
    <s v="20073554774"/>
    <n v="1208.45"/>
    <s v="M.I.X. GAS LTDAMATHEUS DE PAULOPORTARIA"/>
    <s v="178 - MIX"/>
    <s v="178 - MIX"/>
    <d v="2023-05-04T00:00:00"/>
    <s v="MAI"/>
    <s v="2023"/>
    <x v="2"/>
    <m/>
    <s v="MATHEUS DE PAULO - SALARIO - REF. A ABR/2023"/>
  </r>
  <r>
    <s v="00178"/>
    <s v="M.I.X. GAS LTDA"/>
    <s v="FRANKLIN MARK BARBOSA DA SILVA "/>
    <s v="AJUDANTE"/>
    <x v="2"/>
    <s v="3003 Sicoob"/>
    <s v="168776-0"/>
    <s v="07858113704"/>
    <n v="1578.31"/>
    <s v="M.I.X. GAS LTDAFRANKLIN MARK BARBOSA DA SILVA AJUDANTE"/>
    <s v="ADM"/>
    <s v="178 - MIX"/>
    <d v="2023-05-04T00:00:00"/>
    <s v="MAI"/>
    <s v="2023"/>
    <x v="2"/>
    <m/>
    <s v="FRANKLIN MARK BARBOSA DA SILVA  - SALARIO - REF. A ABR/2023"/>
  </r>
  <r>
    <s v="00179"/>
    <s v="PEDRINHO DE SANTA MARGARIDA REVENDA DE GLP LTDA"/>
    <s v="GABRIEL FERREIRA ROLEMBERG"/>
    <s v="PORTÁRIA"/>
    <x v="1"/>
    <s v="PIX"/>
    <s v="(21)982547171"/>
    <s v="19009128725"/>
    <n v="1211.25"/>
    <s v="PEDRINHO DE SANTA MARGARIDA REVENDA DE GLP LTDAGABRIEL FERREIRA ROLEMBERGPORTÁRIA"/>
    <s v="179 - PEDRINHO DE SANTA MARGARIDA"/>
    <s v="179 - PEDRINHO DE SANTA MARGARIDA"/>
    <d v="2023-05-04T00:00:00"/>
    <s v="MAI"/>
    <s v="2023"/>
    <x v="2"/>
    <m/>
    <s v="GABRIEL FERREIRA ROLEMBERG - SALARIO - REF. A ABR/2023"/>
  </r>
  <r>
    <s v="00179"/>
    <s v="PEDRINHO DE SANTA MARGARIDA REVENDA DE GLP LTDA"/>
    <s v="MATHEUS JEFERSON DA COSTA DE SOUZA"/>
    <s v="PORTÁRIA"/>
    <x v="0"/>
    <s v="2979 Santander Way"/>
    <s v="010513315"/>
    <s v="20192069780"/>
    <n v="1093.6300000000001"/>
    <s v="PEDRINHO DE SANTA MARGARIDA REVENDA DE GLP LTDAMATHEUS JEFERSON DA COSTA DE SOUZAPORTÁRIA"/>
    <s v="179 - PEDRINHO DE SANTA MARGARIDA"/>
    <s v="179 - PEDRINHO DE SANTA MARGARIDA"/>
    <d v="2023-05-04T00:00:00"/>
    <s v="MAI"/>
    <s v="2023"/>
    <x v="2"/>
    <m/>
    <s v="MATHEUS JEFERSON DA COSTA DE SOUZA - SALARIO - REF. A ABR/2023"/>
  </r>
  <r>
    <s v="00180"/>
    <s v="PAGE DE CAXIAS REVENDEDOR DE GAS LTDA"/>
    <s v="VITOR FRANÇA LEMOS"/>
    <s v="PORTARIA"/>
    <x v="0"/>
    <s v="2974 Agencia Vitor França"/>
    <s v="010684586"/>
    <s v="18160183763"/>
    <n v="1093.6300000000001"/>
    <s v="PAGE DE CAXIAS REVENDEDOR DE GAS LTDAVITOR FRANÇA LEMOSPORTARIA"/>
    <s v="180 - PAGE DE CAXIAS"/>
    <s v="180 - PAGE DE CAXIAS"/>
    <d v="2023-05-04T00:00:00"/>
    <s v="MAI"/>
    <s v="2023"/>
    <x v="2"/>
    <m/>
    <s v="VITOR FRANÇA LEMOS - SALARIO - REF. A ABR/2023"/>
  </r>
  <r>
    <s v="00180"/>
    <s v="PAGE DE CAXIAS REVENDEDOR DE GAS LTDA"/>
    <s v="CARLOS HENRIQUE CARVALHO MATTOS"/>
    <s v="PORTARIA"/>
    <x v="1"/>
    <s v="PIX"/>
    <s v="(21)965685146"/>
    <s v="10500904707"/>
    <n v="540.84"/>
    <s v="PAGE DE CAXIAS REVENDEDOR DE GAS LTDACARLOS HENRIQUE CARVALHO MATTOSPORTARIA"/>
    <s v="180 - PAGE DE CAXIAS"/>
    <s v="180 - PAGE DE CAXIAS"/>
    <d v="2023-05-04T00:00:00"/>
    <s v="MAI"/>
    <s v="2023"/>
    <x v="2"/>
    <m/>
    <s v="CARLOS HENRIQUE CARVALHO MATTOS - SALARIO - REF. A ABR/2023"/>
  </r>
  <r>
    <s v="00183"/>
    <s v="MM REVENDA DE GAS LTDA"/>
    <s v="DOUGLAS DE HOLANDA ARRUDA "/>
    <s v="PORTARIA"/>
    <x v="0"/>
    <s v="2344 agência douglas"/>
    <s v="010199270"/>
    <s v="17139588724"/>
    <n v="1093.6300000000001"/>
    <s v="MM REVENDA DE GAS LTDADOUGLAS DE HOLANDA ARRUDA PORTARIA"/>
    <s v="183 - MM REVENDA"/>
    <s v="183 - MM REVENDA"/>
    <d v="2023-05-04T00:00:00"/>
    <s v="MAI"/>
    <s v="2023"/>
    <x v="2"/>
    <m/>
    <s v="DOUGLAS DE HOLANDA ARRUDA  - SALARIO - REF. A ABR/2023"/>
  </r>
  <r>
    <s v="00183"/>
    <s v="MM REVENDA DE GAS LTDA"/>
    <s v="GILBERLAN DA SILVA SOUZA"/>
    <s v="PORTARIA"/>
    <x v="0"/>
    <s v="2344 agência douglas"/>
    <s v="000710023635"/>
    <s v="15359345730"/>
    <n v="1211.25"/>
    <s v="MM REVENDA DE GAS LTDAGILBERLAN DA SILVA SOUZAPORTARIA"/>
    <s v="183 - MM REVENDA"/>
    <s v="183 - MM REVENDA"/>
    <d v="2023-05-04T00:00:00"/>
    <s v="MAI"/>
    <s v="2023"/>
    <x v="2"/>
    <m/>
    <s v="GILBERLAN DA SILVA SOUZA - SALARIO - REF. A ABR/2023"/>
  </r>
  <r>
    <s v="00184"/>
    <s v="BIBI GAS COMERCIO VAREJISTA DE GAS LIQUEFEITO DE P"/>
    <s v="LEANDRO DE OLIVEIRA MACHADO SANTOS"/>
    <s v="PORTARIA"/>
    <x v="0"/>
    <s v="3397 Santander - Itaboraí"/>
    <s v="020031105"/>
    <s v="18863689709"/>
    <n v="1091.3"/>
    <s v="BIBI GAS COMERCIO VAREJISTA DE GAS LIQUEFEITO DE PLEANDRO DE OLIVEIRA MACHADO SANTOSPORTARIA"/>
    <s v="184 - BIBI"/>
    <s v="184 - BIBI"/>
    <d v="2023-05-04T00:00:00"/>
    <s v="MAI"/>
    <s v="2023"/>
    <x v="2"/>
    <m/>
    <s v="LEANDRO DE OLIVEIRA MACHADO SANTOS - SALARIO - REF. A ABR/2023"/>
  </r>
  <r>
    <s v="00184"/>
    <s v="BIBI GAS COMERCIO VAREJISTA DE GAS LIQUEFEITO DE P"/>
    <s v="VINICIUS CARDOSO ANDRADE"/>
    <s v="PORTARIA"/>
    <x v="0"/>
    <s v="3397 Santander - Itaboraí"/>
    <s v="010979446"/>
    <s v="18783754741"/>
    <n v="1211.25"/>
    <s v="BIBI GAS COMERCIO VAREJISTA DE GAS LIQUEFEITO DE PVINICIUS CARDOSO ANDRADEPORTARIA"/>
    <s v="184 - BIBI"/>
    <s v="184 - BIBI"/>
    <d v="2023-05-04T00:00:00"/>
    <s v="MAI"/>
    <s v="2023"/>
    <x v="2"/>
    <m/>
    <s v="VINICIUS CARDOSO ANDRADE - SALARIO - REF. A ABR/2023"/>
  </r>
  <r>
    <s v="00185"/>
    <s v="DISTRIBUIDORA DE GLP DA BISA LTDA"/>
    <s v="SEVERINO MACENA SILVA"/>
    <s v="PORTARIA"/>
    <x v="1"/>
    <s v="PIX"/>
    <s v="929.660.477-04"/>
    <s v="92966047704"/>
    <n v="899.92"/>
    <s v="DISTRIBUIDORA DE GLP DA BISA LTDASEVERINO MACENA SILVAPORTARIA"/>
    <s v="185 - BISA"/>
    <s v="185 - BISA"/>
    <d v="2023-05-04T00:00:00"/>
    <s v="MAI"/>
    <s v="2023"/>
    <x v="2"/>
    <m/>
    <s v="SEVERINO MACENA SILVA - SALARIO - REF. A ABR/2023"/>
  </r>
  <r>
    <s v="00185"/>
    <s v="DISTRIBUIDORA DE GLP DA BISA LTDA"/>
    <s v="RAFAEL BROWN DA SILVA"/>
    <s v="PORTARIA"/>
    <x v="1"/>
    <s v="PIX"/>
    <s v="181.906.437-97"/>
    <s v="18190643797"/>
    <n v="794.32"/>
    <s v="DISTRIBUIDORA DE GLP DA BISA LTDARAFAEL BROWN DA SILVAPORTARIA"/>
    <s v="185 - BISA"/>
    <s v="185 - BISA"/>
    <d v="2023-05-04T00:00:00"/>
    <s v="MAI"/>
    <s v="2023"/>
    <x v="2"/>
    <m/>
    <s v="RAFAEL BROWN DA SILVA - SALARIO - REF. A ABR/2023"/>
  </r>
  <r>
    <s v="00187"/>
    <s v="DEPOSITO DE GAS VAREJISTA GUARANI CAXIAS LTDA"/>
    <s v="ADSON LIMA NOBREGA DA SILVA"/>
    <s v="PORTARIA"/>
    <x v="1"/>
    <s v="PIX"/>
    <s v="limaadson508@gmail.com"/>
    <s v="15865392727"/>
    <n v="1297.8"/>
    <s v="DEPOSITO DE GAS VAREJISTA GUARANI CAXIAS LTDAADSON LIMA NOBREGA DA SILVAPORTARIA"/>
    <s v="187 - GUARANI CAXIAS"/>
    <s v="187 - GUARANI CAXIAS"/>
    <d v="2023-05-04T00:00:00"/>
    <s v="MAI"/>
    <s v="2023"/>
    <x v="2"/>
    <m/>
    <s v="ADSON LIMA NOBREGA DA SILVA - SALARIO - REF. A ABR/2023"/>
  </r>
  <r>
    <s v="00187"/>
    <s v="DEPOSITO DE GAS VAREJISTA GUARANI CAXIAS LTDA"/>
    <s v="THIAGO AGUSTAVO DE OLIVEIRA SILVA"/>
    <s v="PORTARIA"/>
    <x v="1"/>
    <s v="PIX"/>
    <s v="(21)965929410"/>
    <s v="15811815743"/>
    <n v="1100.6300000000001"/>
    <s v="DEPOSITO DE GAS VAREJISTA GUARANI CAXIAS LTDATHIAGO AGUSTAVO DE OLIVEIRA SILVAPORTARIA"/>
    <s v="187 - GUARANI CAXIAS"/>
    <s v="187 - GUARANI CAXIAS"/>
    <d v="2023-05-04T00:00:00"/>
    <s v="MAI"/>
    <s v="2023"/>
    <x v="2"/>
    <m/>
    <s v="THIAGO AGUSTAVO DE OLIVEIRA SILVA - SALARIO - REF. A ABR/2023"/>
  </r>
  <r>
    <s v="00187"/>
    <s v="DEPOSITO DE GAS VAREJISTA GUARANI CAXIAS LTDA"/>
    <s v="GABRIEL ITOR DA SILVA"/>
    <s v="PORTARIA"/>
    <x v="1"/>
    <s v="PIX"/>
    <s v="gaabycorti807@gmail.com"/>
    <s v="18537372757"/>
    <n v="1211.25"/>
    <s v="DEPOSITO DE GAS VAREJISTA GUARANI CAXIAS LTDAGABRIEL ITOR DA SILVAPORTARIA"/>
    <s v="187 - GUARANI CAXIAS"/>
    <s v="187 - GUARANI CAXIAS"/>
    <d v="2023-05-04T00:00:00"/>
    <s v="MAI"/>
    <s v="2023"/>
    <x v="2"/>
    <m/>
    <s v="GABRIEL ITOR DA SILVA - SALARIO - REF. A ABR/2023"/>
  </r>
  <r>
    <s v="00188"/>
    <s v="MAPULU DEPOSITO VAREJISTA DE GAZ LTDA"/>
    <s v="ALOISIO DA COSTA MORAES"/>
    <s v="PORTARIA"/>
    <x v="0"/>
    <s v="4439 Banco Santander - Agência 4439 - Marica "/>
    <s v="010816057"/>
    <s v="14067354770"/>
    <n v="1013.63"/>
    <s v="MAPULU DEPOSITO VAREJISTA DE GAZ LTDAALOISIO DA COSTA MORAESPORTARIA"/>
    <s v="188 - MAPULU"/>
    <s v="188 - MAPULU"/>
    <d v="2023-05-04T00:00:00"/>
    <s v="MAI"/>
    <s v="2023"/>
    <x v="2"/>
    <m/>
    <s v="ALOISIO DA COSTA MORAES - SALARIO - REF. A ABR/2023"/>
  </r>
  <r>
    <s v="00188"/>
    <s v="MAPULU DEPOSITO VAREJISTA DE GAZ LTDA"/>
    <s v="ADILSON GOMES PEREIRA"/>
    <s v="PORTARIA"/>
    <x v="1"/>
    <s v="PIX"/>
    <s v="073.884.007-61"/>
    <s v="07388400761"/>
    <n v="1160.8399999999999"/>
    <s v="MAPULU DEPOSITO VAREJISTA DE GAZ LTDAADILSON GOMES PEREIRAPORTARIA"/>
    <s v="188 - MAPULU"/>
    <s v="188 - MAPULU"/>
    <d v="2023-05-04T00:00:00"/>
    <s v="MAI"/>
    <s v="2023"/>
    <x v="2"/>
    <m/>
    <s v="ADILSON GOMES PEREIRA - SALARIO - REF. A ABR/2023"/>
  </r>
  <r>
    <s v="00192"/>
    <s v="CALIFORNIA COMERCIO E TRANSPORTE DE GAS LTDA"/>
    <s v="RENAN CHAVES SENA "/>
    <s v="PORTARIA"/>
    <x v="1"/>
    <s v="PIX"/>
    <s v="(21)990934606"/>
    <s v="14825474730"/>
    <n v="1061.25"/>
    <s v="CALIFORNIA COMERCIO E TRANSPORTE DE GAS LTDARENAN CHAVES SENA PORTARIA"/>
    <s v="192 - CALIFORNIA"/>
    <s v="192 - CALIFORNIA"/>
    <d v="2023-05-04T00:00:00"/>
    <s v="MAI"/>
    <s v="2023"/>
    <x v="2"/>
    <m/>
    <s v="RENAN CHAVES SENA  - SALARIO - REF. A ABR/2023"/>
  </r>
  <r>
    <s v="00192"/>
    <s v="CALIFORNIA COMERCIO E TRANSPORTE DE GAS LTDA"/>
    <s v="TIAGO LOBO DOS SANTOS "/>
    <s v="PORTARIA"/>
    <x v="1"/>
    <s v="PIX"/>
    <s v="128.059.957-08"/>
    <s v="12805995708"/>
    <n v="1093.6300000000001"/>
    <s v="CALIFORNIA COMERCIO E TRANSPORTE DE GAS LTDATIAGO LOBO DOS SANTOS PORTARIA"/>
    <s v="192 - CALIFORNIA"/>
    <s v="192 - CALIFORNIA"/>
    <d v="2023-05-04T00:00:00"/>
    <s v="MAI"/>
    <s v="2023"/>
    <x v="2"/>
    <m/>
    <s v="TIAGO LOBO DOS SANTOS  - SALARIO - REF. A ABR/2023"/>
  </r>
  <r>
    <s v="00193"/>
    <s v="WK COMERCIO VAREJISTA DE GAS LTDA"/>
    <s v="LEONARDO CLAUDIO ALVES GOMES"/>
    <s v="PORTARIA"/>
    <x v="1"/>
    <s v="PIX"/>
    <s v="(21)983881767"/>
    <s v="19679235742"/>
    <n v="1211.25"/>
    <s v="WK COMERCIO VAREJISTA DE GAS LTDALEONARDO CLAUDIO ALVES GOMESPORTARIA"/>
    <s v="193 - WK"/>
    <s v="193 - WK"/>
    <d v="2023-05-04T00:00:00"/>
    <s v="MAI"/>
    <s v="2023"/>
    <x v="2"/>
    <m/>
    <s v="LEONARDO CLAUDIO ALVES GOMES - SALARIO - REF. A ABR/2023"/>
  </r>
  <r>
    <s v="00193"/>
    <s v="WK COMERCIO VAREJISTA DE GAS LTDA"/>
    <s v="IRAILDO XAVIER CRUZ"/>
    <s v="PORTARIA"/>
    <x v="1"/>
    <s v="PIX"/>
    <s v="(21)969233864"/>
    <s v="03737580731"/>
    <n v="1093.6300000000001"/>
    <s v="WK COMERCIO VAREJISTA DE GAS LTDAIRAILDO XAVIER CRUZPORTARIA"/>
    <s v="193 - WK"/>
    <s v="193 - WK"/>
    <d v="2023-05-04T00:00:00"/>
    <s v="MAI"/>
    <s v="2023"/>
    <x v="2"/>
    <m/>
    <s v="IRAILDO XAVIER CRUZ - SALARIO - REF. A ABR/2023"/>
  </r>
  <r>
    <s v="00194"/>
    <s v="ARCO METROPOLITANO COMERCIO GAS E AGUA LTDA"/>
    <s v="GUILHERME MEDEIROS DA SILVA"/>
    <s v="PORTARIA"/>
    <x v="1"/>
    <s v="PIX"/>
    <s v="(21)967163267"/>
    <s v="18697218705"/>
    <n v="1062.83"/>
    <s v="ARCO METROPOLITANO COMERCIO GAS E AGUA LTDAGUILHERME MEDEIROS DA SILVAPORTARIA"/>
    <s v="194 - ARCO METROPOLITANO"/>
    <s v="194 - ARCO METROPOLITANO"/>
    <d v="2023-05-04T00:00:00"/>
    <s v="MAI"/>
    <s v="2023"/>
    <x v="2"/>
    <m/>
    <s v="GUILHERME MEDEIROS DA SILVA - SALARIO - REF. A ABR/2023"/>
  </r>
  <r>
    <s v="00194"/>
    <s v="ARCO METROPOLITANO COMERCIO GAS E AGUA LTDA"/>
    <s v="LUAM PATRICK PIMENTA DA SILVA"/>
    <s v="PORTARIA"/>
    <x v="1"/>
    <s v="PIX"/>
    <s v="190.515.727-43"/>
    <n v="19051572743"/>
    <n v="208.76"/>
    <s v="ARCO METROPOLITANO COMERCIO GAS E AGUA LTDALUAM PATRICK PIMENTA DA SILVAPORTARIA"/>
    <s v="TRANSPORTE"/>
    <s v="194 - ARCO METROPOLITANO"/>
    <d v="2023-05-04T00:00:00"/>
    <s v="MAI"/>
    <s v="2023"/>
    <x v="2"/>
    <m/>
    <s v="LUAM PATRICK PIMENTA DA SILVA - SALARIO - REF. A ABR/2023"/>
  </r>
  <r>
    <s v="00001"/>
    <s v="ACLANYCA COMERCIO DE GAS LTDA - EPP"/>
    <s v="JEFERSON LUIZ HARRIS DA ROCHA"/>
    <s v="TRANSPORTE"/>
    <x v="1"/>
    <s v="PIX"/>
    <s v="(21)983823274"/>
    <n v="5292419788"/>
    <n v="522.72"/>
    <s v="ACLANYCA COMERCIO DE GAS LTDA - EPPJEFERSON LUIZ HARRIS DA ROCHATRANSPORTE"/>
    <s v="TRANSPORTE"/>
    <s v="1 - ACLANYCA MATRIZ"/>
    <d v="2023-05-04T00:00:00"/>
    <s v="MAI"/>
    <s v="2023"/>
    <x v="2"/>
    <m/>
    <s v="JEFERSON LUIZ HARRIS DA ROCHA - SALARIO - REF. A ABR/2023"/>
  </r>
  <r>
    <s v="00108"/>
    <s v="FOLHAS REVENDEDORA DE GAS LTDA - ME"/>
    <s v="CRISTIANO ALVES PIRES "/>
    <s v="ADMINISTRATIVO"/>
    <x v="1"/>
    <s v="PIX"/>
    <s v="cristianoiurd@gmail.com"/>
    <n v="11085590771"/>
    <n v="1325.6"/>
    <s v="FOLHAS REVENDEDORA DE GAS LTDA - MECRISTIANO ALVES PIRES ADMINISTRATIVO"/>
    <s v="ADM"/>
    <s v="108 - FOLHAS"/>
    <d v="2023-05-04T00:00:00"/>
    <s v="MAI"/>
    <s v="2023"/>
    <x v="2"/>
    <m/>
    <s v="CRISTIANO ALVES PIRES  - SALARIO - REF. A ABR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1282-C7BE-496D-AD59-FF158D85436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NOME">
  <location ref="A4:B10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10"/>
        <item x="7"/>
        <item x="6"/>
        <item x="3"/>
        <item x="0"/>
        <item x="4"/>
        <item x="5"/>
        <item x="9"/>
        <item x="2"/>
        <item x="1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outline="0" showAll="0" defaultSubtotal="0"/>
    <pivotField compact="0" outline="0" showAll="0" defaultSubtotal="0"/>
    <pivotField compact="0" numFmtId="14" outline="0" showAll="0"/>
    <pivotField compact="0" outline="0" showAll="0"/>
    <pivotField compact="0" outline="0" showAll="0"/>
    <pivotField axis="axisPage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3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15" item="1" hier="-1"/>
  </pageFields>
  <dataFields count="1">
    <dataField name="R$" fld="8" baseField="0" baseItem="0" numFmtId="43"/>
  </dataFields>
  <formats count="2">
    <format dxfId="77">
      <pivotArea type="all" dataOnly="0" outline="0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DC9AB-F328-41A1-8F46-D8C30E5E4970}" name="Folha_de_Pgt" displayName="Folha_de_Pgt" ref="A1:Q572" totalsRowShown="0" headerRowDxfId="73" headerRowBorderDxfId="72" tableBorderDxfId="71" totalsRowBorderDxfId="70">
  <autoFilter ref="A1:Q572" xr:uid="{848DC9AB-F328-41A1-8F46-D8C30E5E4970}"/>
  <tableColumns count="17">
    <tableColumn id="1" xr3:uid="{1004353D-B7AD-452C-BF50-9F4C910253EB}" name="Empresa" dataDxfId="69"/>
    <tableColumn id="2" xr3:uid="{1358E17F-21D9-4E67-B39C-47FE34FD30EB}" name="Nome da Empresa" dataDxfId="68"/>
    <tableColumn id="3" xr3:uid="{201AE3DB-F7E8-4029-82CE-8E8D98F30923}" name="Nome do Funcionário" dataDxfId="67"/>
    <tableColumn id="4" xr3:uid="{84EDB9D0-45E7-45B9-8903-396E3A7937C6}" name="Departamento" dataDxfId="66"/>
    <tableColumn id="5" xr3:uid="{412124F0-6DE4-40C0-A82D-6D6283324A07}" name="Banco" dataDxfId="65"/>
    <tableColumn id="6" xr3:uid="{916E0449-4905-4FA1-811C-62FAEACBD0CC}" name="Agência" dataDxfId="64"/>
    <tableColumn id="7" xr3:uid="{08AC0A92-E409-436C-B179-716928279E16}" name="Conta" dataDxfId="63"/>
    <tableColumn id="8" xr3:uid="{270F9A99-DF17-4575-B5BE-5BDE1B04638C}" name="CPF" dataDxfId="62"/>
    <tableColumn id="9" xr3:uid="{1B99452D-FD88-457F-B7C9-099E2A66A9B7}" name="Remuneração Líquida Folha" dataDxfId="61" dataCellStyle="Vírgula"/>
    <tableColumn id="11" xr3:uid="{5803B2D8-0528-4F84-A880-75B264F6D22F}" name="Empresa + Nome" dataDxfId="60">
      <calculatedColumnFormula>Folha_de_Pgt[[#This Row],[Nome da Empresa]]&amp;Folha_de_Pgt[[#This Row],[Nome do Funcionário]]&amp;Folha_de_Pgt[[#This Row],[Departamento]]</calculatedColumnFormula>
    </tableColumn>
    <tableColumn id="10" xr3:uid="{18FA8346-1105-4672-A319-352B84D0CD7E}" name="CENTRO DE CUSTO" dataDxfId="59">
      <calculatedColumnFormula>IFERROR(INDEX(Folha[Centro_de_Geral],MATCH(C2,Folha[Nome do Funcionário],0)),"")</calculatedColumnFormula>
    </tableColumn>
    <tableColumn id="12" xr3:uid="{B4C01596-E6C0-4ECC-BD89-1427BE6DA33C}" name="NOME PADRÃO (PLANILHAS)" dataDxfId="58">
      <calculatedColumnFormula>IFERROR(INDEX(Nome_Empresas[NOME PADRÃO (PLANILHAS)],MATCH(Folha_de_Pgt[[#This Row],[Nome da Empresa]],Nome_Empresas[EMPRESA],0)),"")</calculatedColumnFormula>
    </tableColumn>
    <tableColumn id="15" xr3:uid="{C4BF717A-F402-40A7-B649-F806333D47A4}" name="DATA DE PGT" dataDxfId="57"/>
    <tableColumn id="13" xr3:uid="{139F2AC5-0574-43FD-BCA4-1BBC75155DD7}" name="MÊS" dataDxfId="56">
      <calculatedColumnFormula>UPPER(IF(Folha_de_Pgt[[#This Row],[DATA DE PGT]]="","",TEXT(Folha_de_Pgt[[#This Row],[DATA DE PGT]],"MMM")))</calculatedColumnFormula>
    </tableColumn>
    <tableColumn id="14" xr3:uid="{78B9BF5E-C7E9-44E8-BEFD-28AFEC4E789A}" name="ANO" dataDxfId="55">
      <calculatedColumnFormula>UPPER(IF(Folha_de_Pgt[[#This Row],[DATA DE PGT]]="","",TEXT(Folha_de_Pgt[[#This Row],[DATA DE PGT]],"aaaa")))</calculatedColumnFormula>
    </tableColumn>
    <tableColumn id="16" xr3:uid="{24E68BE6-97D7-4D77-B3F7-BF7A9E2A2DFC}" name="TIPO DE PGT" dataDxfId="54"/>
    <tableColumn id="17" xr3:uid="{874BD65E-58A0-458F-BAE2-AAD67F5B917C}" name="XXX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FE5E4A-6D49-4C2E-B32D-2D18A4C86AB1}" name="Nome_Empresas" displayName="Nome_Empresas" ref="V1:Y72" totalsRowShown="0" headerRowDxfId="52" headerRowBorderDxfId="51" tableBorderDxfId="50" totalsRowBorderDxfId="49">
  <autoFilter ref="V1:Y72" xr:uid="{F7FE5E4A-6D49-4C2E-B32D-2D18A4C86AB1}"/>
  <sortState xmlns:xlrd2="http://schemas.microsoft.com/office/spreadsheetml/2017/richdata2" ref="V2:Y72">
    <sortCondition ref="V1:V72"/>
  </sortState>
  <tableColumns count="4">
    <tableColumn id="1" xr3:uid="{9BC3C1BD-FDCE-4F94-A0C6-E95282F91649}" name="CÓD" dataDxfId="48"/>
    <tableColumn id="2" xr3:uid="{C17B97A6-2912-4DB8-AA25-11EA351AE5AD}" name="EMPRESA" dataDxfId="47"/>
    <tableColumn id="3" xr3:uid="{B485A0DA-ABBC-419B-8E33-B4C697CBBB47}" name="USAR ESSA EMPRESA" dataDxfId="46"/>
    <tableColumn id="4" xr3:uid="{E179A5AE-56A3-42E6-BA0D-44673638C600}" name="NOME PADRÃO (PLANILHAS)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749E0A-84D7-4F0E-802C-DF4F8B847105}" name="Folha" displayName="Folha" ref="AB1:AL212" totalsRowShown="0" headerRowDxfId="44" tableBorderDxfId="43">
  <autoFilter ref="AB1:AL212" xr:uid="{48749E0A-84D7-4F0E-802C-DF4F8B847105}"/>
  <tableColumns count="11">
    <tableColumn id="1" xr3:uid="{BE985CE4-DCF8-4FE7-80E9-B5A52F56D578}" name="Empresa" dataDxfId="42"/>
    <tableColumn id="2" xr3:uid="{1A8A605A-449D-4FD7-8397-1F9BEFC76740}" name="Nome da Empresa" dataDxfId="41"/>
    <tableColumn id="3" xr3:uid="{013E964C-5184-4F3A-83E1-8A286F7699E7}" name="Funcionário" dataDxfId="40"/>
    <tableColumn id="4" xr3:uid="{782B54EB-2F30-4B1E-9884-6C54022F21AB}" name="Nome do Funcionário" dataDxfId="39"/>
    <tableColumn id="5" xr3:uid="{E607FF29-27AA-43FD-825E-A77FDE8BAE3F}" name="Departamento" dataDxfId="38"/>
    <tableColumn id="6" xr3:uid="{22ECF5A0-B21A-4A5F-A1B5-96AE5B1B522A}" name="Admissão" dataDxfId="37"/>
    <tableColumn id="7" xr3:uid="{FC6B9EC4-547B-4ECF-B720-BA0E915FDA97}" name="CPF" dataDxfId="36"/>
    <tableColumn id="8" xr3:uid="{FE93A4C3-01FE-45C1-9167-2D0DC5C913FA}" name="Sexo" dataDxfId="35"/>
    <tableColumn id="9" xr3:uid="{7C0AF09C-4C01-4FE8-B899-C472ED5C6EF6}" name="Centro de Custo_Adm" dataDxfId="34">
      <calculatedColumnFormula>IFERROR(INDEX(ADM[Centro de Custo],MATCH(Folha[[#This Row],[Nome do Funcionário]],ADM[Nome do Funcionário],0)),"")</calculatedColumnFormula>
    </tableColumn>
    <tableColumn id="11" xr3:uid="{A4EB189D-FEF3-4AB0-B23C-D2C5C35956BA}" name="Centro_de_Geral" dataDxfId="33"/>
    <tableColumn id="10" xr3:uid="{85290DED-44B3-4B9A-91E7-A4070D0BAB62}" name="Empresa + Nome" dataDxfId="32">
      <calculatedColumnFormula>IFERROR(INDEX(Nome_Empresas[NOME PADRÃO (PLANILHAS)],MATCH(AC2,Nome_Empresas[EMPRESA],0)),"NÃO ENCONTREI")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567CE5-2261-41D6-8C26-79F7F1E11DC7}" name="ADM" displayName="ADM" ref="AP1:AX212" totalsRowShown="0" headerRowDxfId="31" dataDxfId="29" headerRowBorderDxfId="30" tableBorderDxfId="28" totalsRowBorderDxfId="27">
  <autoFilter ref="AP1:AX212" xr:uid="{C5567CE5-2261-41D6-8C26-79F7F1E11DC7}"/>
  <tableColumns count="9">
    <tableColumn id="1" xr3:uid="{18631CC6-A647-4580-AC46-83A74D428FAC}" name="Empresa" dataDxfId="26"/>
    <tableColumn id="2" xr3:uid="{1629B875-CE6D-40E9-BF1B-CE0CE018E9F9}" name="Nome da Empresa" dataDxfId="25"/>
    <tableColumn id="3" xr3:uid="{AF0557D0-E7FD-4C88-85CD-0DFF8FDA7A86}" name="Funcionário" dataDxfId="24"/>
    <tableColumn id="4" xr3:uid="{8EBBFF8B-7FF0-4532-B261-167DAB34DEC1}" name="Nome do Funcionário" dataDxfId="23"/>
    <tableColumn id="5" xr3:uid="{3204029C-654C-457D-BC2D-208B3C067541}" name="Departamento" dataDxfId="22"/>
    <tableColumn id="6" xr3:uid="{6EEEB3F5-2F4E-4450-8EA0-C34C0DC6BC03}" name="Função" dataDxfId="21"/>
    <tableColumn id="7" xr3:uid="{87B0447C-50BA-4299-81D1-4BC92F0A09C7}" name="Admissão" dataDxfId="20"/>
    <tableColumn id="8" xr3:uid="{2B5DFA8B-D8DC-482F-9621-2B1A180BDD75}" name="Centro de Custo" dataDxfId="19"/>
    <tableColumn id="9" xr3:uid="{3F146DED-2CA3-4802-A4FA-1FB4D272261D}" name="Empresa + Nome + Centro de Custo" dataDxfId="18">
      <calculatedColumnFormula>ADM[[#This Row],[Nome da Empresa]]&amp;ADM[[#This Row],[Nome do Funcionário]]&amp;ADM[[#This Row],[Centro de Custo]]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6F484-F5A8-4161-BE9E-64166C59C102}" name="Nome_Empresas2" displayName="Nome_Empresas2" ref="K1:N61" totalsRowShown="0" headerRowDxfId="17" headerRowBorderDxfId="16" tableBorderDxfId="15" totalsRowBorderDxfId="14">
  <autoFilter ref="K1:N61" xr:uid="{7F36F484-F5A8-4161-BE9E-64166C59C102}"/>
  <tableColumns count="4">
    <tableColumn id="1" xr3:uid="{22082D39-F905-4CFF-B0C9-45AF091198F8}" name="CÓD" dataDxfId="13"/>
    <tableColumn id="2" xr3:uid="{F5D92FBA-08EB-47E1-BE68-C81D26DDAC74}" name="EMPRESA" dataDxfId="12"/>
    <tableColumn id="3" xr3:uid="{7C29CA0C-1E7A-40DE-A209-2C0050E5C5BC}" name="USAR ESSA EMPRESA" dataDxfId="11"/>
    <tableColumn id="4" xr3:uid="{85B2C954-C0E3-423C-9C21-0A595DC357D8}" name="NOME PADRÃO (PLANILHAS)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8523F-0236-4329-84F1-EC3611B237B1}" name="Tabela2" displayName="Tabela2" ref="A1:H19" totalsRowShown="0" headerRowDxfId="9" dataDxfId="8" headerRowCellStyle="Vírgula" dataCellStyle="Vírgula">
  <autoFilter ref="A1:H19" xr:uid="{E638523F-0236-4329-84F1-EC3611B237B1}"/>
  <tableColumns count="8">
    <tableColumn id="1" xr3:uid="{D161BB06-F70A-4843-98D3-B665932E6FD7}" name="ANO" dataDxfId="7">
      <calculatedColumnFormula>UPPER(IF(Tabela2[[#This Row],[DATA DE PGT]]="","",TEXT(Tabela2[[#This Row],[DATA DE PGT]],"aaaa")))</calculatedColumnFormula>
    </tableColumn>
    <tableColumn id="2" xr3:uid="{4613D1E4-0DB8-46E3-9283-2B7C689205C0}" name="MÊS" dataDxfId="6">
      <calculatedColumnFormula>UPPER(IF(Tabela2[[#This Row],[DATA DE PGT]]="","",TEXT(Tabela2[[#This Row],[DATA DE PGT]],"MMM")))</calculatedColumnFormula>
    </tableColumn>
    <tableColumn id="3" xr3:uid="{2DBA0501-4C96-4E98-98F3-A85A6EF091B8}" name="DATA DE PGT" dataDxfId="5"/>
    <tableColumn id="4" xr3:uid="{FBEC25AA-1513-4939-A67E-194B95C22CA8}" name="VALOR" dataDxfId="4" dataCellStyle="Vírgula"/>
    <tableColumn id="5" xr3:uid="{4760E662-FF6A-413D-B887-D00FA2FD9812}" name="EMPRESA" dataDxfId="3" dataCellStyle="Vírgula"/>
    <tableColumn id="6" xr3:uid="{207CA925-1BB3-4070-BE22-993333451EF5}" name="NOME PADRÃO (PLANILHAS)" dataDxfId="2" dataCellStyle="Vírgula">
      <calculatedColumnFormula>IFERROR(INDEX(Nome_Empresas2[NOME PADRÃO (PLANILHAS)],MATCH(Tabela2[[#This Row],[EMPRESA]],Nome_Empresas2[EMPRESA],0)),"")</calculatedColumnFormula>
    </tableColumn>
    <tableColumn id="7" xr3:uid="{03204B7A-541E-4997-8163-DC4307D17B75}" name="DESCRIÇÃO" dataDxfId="1" dataCellStyle="Vírgula">
      <calculatedColumnFormula>IF(Tabela2[[#This Row],[EMPRESA]]="","","IRPF - FOLHA DE "&amp;Tabela2[[#This Row],[MÊS DE REF DA FOLHA]]&amp;"/"&amp;Tabela2[[#This Row],[ANO]])&amp;" - "&amp;Tabela2[[#This Row],[EMPRESA]]</calculatedColumnFormula>
    </tableColumn>
    <tableColumn id="10" xr3:uid="{7DBB1940-8C70-4B0B-BE50-EBA6AB2EA9CC}" name="MÊS DE REF DA FOLHA" dataDxfId="0" dataCellStyle="Vírgu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gaabycorti807@gmail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limaadson508@gmail.com" TargetMode="External"/><Relationship Id="rId1" Type="http://schemas.openxmlformats.org/officeDocument/2006/relationships/hyperlink" Target="mailto:mayquinho.alves155@gmai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35-BAC8-4074-BD8C-FFFA3E3621A6}">
  <dimension ref="A1:H199"/>
  <sheetViews>
    <sheetView zoomScale="85" zoomScaleNormal="85" workbookViewId="0">
      <selection activeCell="E13" sqref="E13"/>
    </sheetView>
  </sheetViews>
  <sheetFormatPr defaultRowHeight="12.75" x14ac:dyDescent="0.2"/>
  <cols>
    <col min="1" max="1" width="27.28515625" style="34" bestFit="1" customWidth="1"/>
    <col min="2" max="2" width="24.5703125" style="34" bestFit="1" customWidth="1"/>
    <col min="3" max="6" width="26.5703125" style="34" bestFit="1" customWidth="1"/>
    <col min="7" max="8" width="11.28515625" style="34" bestFit="1" customWidth="1"/>
    <col min="9" max="16384" width="9.140625" style="34"/>
  </cols>
  <sheetData>
    <row r="1" spans="1:8" ht="15" x14ac:dyDescent="0.25">
      <c r="A1"/>
      <c r="B1"/>
    </row>
    <row r="2" spans="1:8" x14ac:dyDescent="0.2">
      <c r="A2" s="120" t="s">
        <v>913</v>
      </c>
      <c r="B2" s="34" t="s">
        <v>1097</v>
      </c>
    </row>
    <row r="3" spans="1:8" ht="15" x14ac:dyDescent="0.25">
      <c r="A3"/>
      <c r="B3"/>
      <c r="C3"/>
      <c r="D3"/>
    </row>
    <row r="4" spans="1:8" ht="15" x14ac:dyDescent="0.25">
      <c r="A4" s="120" t="s">
        <v>4</v>
      </c>
      <c r="B4" s="34" t="s">
        <v>1100</v>
      </c>
      <c r="C4"/>
      <c r="D4"/>
      <c r="E4"/>
      <c r="F4"/>
      <c r="G4"/>
      <c r="H4"/>
    </row>
    <row r="5" spans="1:8" ht="15" x14ac:dyDescent="0.25">
      <c r="A5" s="34" t="s">
        <v>77</v>
      </c>
      <c r="B5" s="121">
        <v>5029.43</v>
      </c>
      <c r="C5"/>
      <c r="D5"/>
      <c r="E5"/>
      <c r="F5"/>
      <c r="G5"/>
      <c r="H5"/>
    </row>
    <row r="6" spans="1:8" ht="15" x14ac:dyDescent="0.25">
      <c r="A6" s="34" t="s">
        <v>16</v>
      </c>
      <c r="B6" s="121">
        <v>116701.01000000002</v>
      </c>
      <c r="C6"/>
      <c r="D6"/>
      <c r="E6"/>
      <c r="F6"/>
      <c r="G6"/>
      <c r="H6"/>
    </row>
    <row r="7" spans="1:8" ht="15" x14ac:dyDescent="0.25">
      <c r="A7" s="34" t="s">
        <v>146</v>
      </c>
      <c r="B7" s="121">
        <v>11871.6</v>
      </c>
      <c r="C7"/>
      <c r="D7"/>
      <c r="E7"/>
      <c r="F7"/>
      <c r="G7"/>
      <c r="H7"/>
    </row>
    <row r="8" spans="1:8" ht="15" x14ac:dyDescent="0.25">
      <c r="A8" s="34" t="s">
        <v>94</v>
      </c>
      <c r="B8" s="121">
        <v>46637.479999999996</v>
      </c>
      <c r="C8"/>
      <c r="D8"/>
      <c r="E8"/>
      <c r="F8"/>
      <c r="G8"/>
      <c r="H8"/>
    </row>
    <row r="9" spans="1:8" ht="15" x14ac:dyDescent="0.25">
      <c r="A9" s="34" t="s">
        <v>876</v>
      </c>
      <c r="B9" s="121">
        <v>54692.299999999988</v>
      </c>
      <c r="C9"/>
      <c r="D9"/>
      <c r="E9"/>
      <c r="F9"/>
      <c r="G9"/>
      <c r="H9"/>
    </row>
    <row r="10" spans="1:8" ht="15" x14ac:dyDescent="0.25">
      <c r="A10" s="34" t="s">
        <v>1099</v>
      </c>
      <c r="B10" s="121">
        <v>234931.82</v>
      </c>
      <c r="C10"/>
      <c r="D10"/>
      <c r="E10"/>
      <c r="F10"/>
      <c r="G10"/>
      <c r="H10"/>
    </row>
    <row r="11" spans="1:8" ht="15" x14ac:dyDescent="0.25">
      <c r="A11"/>
      <c r="B11"/>
      <c r="C11"/>
      <c r="D11"/>
      <c r="E11"/>
      <c r="F11"/>
      <c r="G11"/>
      <c r="H11"/>
    </row>
    <row r="12" spans="1:8" ht="15" x14ac:dyDescent="0.25">
      <c r="A12"/>
      <c r="B12"/>
      <c r="C12"/>
      <c r="D12"/>
      <c r="E12"/>
      <c r="F12"/>
      <c r="G12"/>
      <c r="H12"/>
    </row>
    <row r="13" spans="1:8" ht="15" x14ac:dyDescent="0.25">
      <c r="A13"/>
      <c r="B13"/>
      <c r="C13"/>
      <c r="D13"/>
      <c r="E13"/>
      <c r="F13"/>
      <c r="G13"/>
      <c r="H13"/>
    </row>
    <row r="14" spans="1:8" ht="15" x14ac:dyDescent="0.25">
      <c r="A14"/>
      <c r="B14"/>
      <c r="C14"/>
      <c r="D14"/>
      <c r="E14"/>
      <c r="F14"/>
      <c r="G14"/>
      <c r="H14"/>
    </row>
    <row r="15" spans="1:8" ht="15" x14ac:dyDescent="0.25">
      <c r="A15"/>
      <c r="B15"/>
      <c r="C15"/>
      <c r="D15"/>
      <c r="E15"/>
      <c r="F15"/>
      <c r="G15"/>
      <c r="H15"/>
    </row>
    <row r="16" spans="1:8" ht="15" x14ac:dyDescent="0.25">
      <c r="A16"/>
      <c r="B16"/>
      <c r="C16"/>
      <c r="D16"/>
      <c r="E16"/>
      <c r="F16"/>
      <c r="G16"/>
      <c r="H16"/>
    </row>
    <row r="17" spans="1:8" ht="15" x14ac:dyDescent="0.25">
      <c r="A17"/>
      <c r="B17"/>
      <c r="C17"/>
      <c r="D17"/>
      <c r="E17"/>
      <c r="F17"/>
      <c r="G17"/>
      <c r="H17"/>
    </row>
    <row r="18" spans="1:8" ht="15" x14ac:dyDescent="0.25">
      <c r="A18"/>
      <c r="B18"/>
      <c r="C18"/>
      <c r="D18"/>
      <c r="E18"/>
      <c r="F18"/>
      <c r="G18"/>
      <c r="H18"/>
    </row>
    <row r="19" spans="1:8" ht="15" x14ac:dyDescent="0.25">
      <c r="A19"/>
      <c r="B19"/>
      <c r="C19"/>
      <c r="D19"/>
      <c r="E19"/>
      <c r="F19"/>
      <c r="G19"/>
      <c r="H19"/>
    </row>
    <row r="20" spans="1:8" ht="15" x14ac:dyDescent="0.25">
      <c r="A20"/>
      <c r="B20"/>
      <c r="C20"/>
      <c r="D20"/>
      <c r="E20"/>
      <c r="F20"/>
      <c r="G20"/>
      <c r="H20"/>
    </row>
    <row r="21" spans="1:8" ht="15" x14ac:dyDescent="0.25">
      <c r="A21"/>
      <c r="B21"/>
      <c r="C21"/>
      <c r="D21"/>
      <c r="E21"/>
      <c r="F21"/>
      <c r="G21"/>
      <c r="H21"/>
    </row>
    <row r="22" spans="1:8" ht="15" x14ac:dyDescent="0.25">
      <c r="A22"/>
      <c r="B22"/>
      <c r="C22"/>
      <c r="D22"/>
      <c r="E22"/>
      <c r="F22"/>
      <c r="G22"/>
      <c r="H22"/>
    </row>
    <row r="23" spans="1:8" ht="15" x14ac:dyDescent="0.25">
      <c r="A23"/>
      <c r="B23"/>
      <c r="C23"/>
      <c r="D23"/>
      <c r="E23"/>
      <c r="F23"/>
      <c r="G23"/>
      <c r="H23"/>
    </row>
    <row r="24" spans="1:8" ht="15" x14ac:dyDescent="0.25">
      <c r="A24"/>
      <c r="B24"/>
      <c r="C24"/>
      <c r="D24"/>
      <c r="E24"/>
      <c r="F24"/>
      <c r="G24"/>
      <c r="H24"/>
    </row>
    <row r="25" spans="1:8" ht="15" x14ac:dyDescent="0.25">
      <c r="A25"/>
      <c r="B25"/>
      <c r="C25"/>
      <c r="D25"/>
      <c r="E25"/>
      <c r="F25"/>
      <c r="G25"/>
      <c r="H25"/>
    </row>
    <row r="26" spans="1:8" ht="15" x14ac:dyDescent="0.25">
      <c r="A26"/>
      <c r="B26"/>
      <c r="C26"/>
      <c r="D26"/>
      <c r="E26"/>
      <c r="F26"/>
      <c r="G26"/>
      <c r="H26"/>
    </row>
    <row r="27" spans="1:8" ht="15" x14ac:dyDescent="0.25">
      <c r="A27"/>
      <c r="B27"/>
      <c r="C27"/>
      <c r="D27"/>
      <c r="E27"/>
      <c r="F27"/>
      <c r="G27"/>
      <c r="H27"/>
    </row>
    <row r="28" spans="1:8" ht="15" x14ac:dyDescent="0.25">
      <c r="A28"/>
      <c r="B28"/>
      <c r="C28"/>
      <c r="D28"/>
      <c r="E28"/>
      <c r="F28"/>
      <c r="G28"/>
      <c r="H28"/>
    </row>
    <row r="29" spans="1:8" ht="15" x14ac:dyDescent="0.25">
      <c r="A29"/>
      <c r="B29"/>
      <c r="C29"/>
      <c r="D29"/>
      <c r="E29"/>
      <c r="F29"/>
      <c r="G29"/>
      <c r="H29"/>
    </row>
    <row r="30" spans="1:8" ht="15" x14ac:dyDescent="0.25">
      <c r="A30"/>
      <c r="B30"/>
      <c r="C30"/>
      <c r="D30"/>
      <c r="E30"/>
      <c r="F30"/>
      <c r="G30"/>
      <c r="H30"/>
    </row>
    <row r="31" spans="1:8" ht="15" x14ac:dyDescent="0.25">
      <c r="A31"/>
      <c r="B31"/>
      <c r="C31"/>
      <c r="D31"/>
      <c r="E31"/>
      <c r="F31"/>
      <c r="G31"/>
      <c r="H31"/>
    </row>
    <row r="32" spans="1:8" ht="15" x14ac:dyDescent="0.25">
      <c r="A32"/>
      <c r="B32"/>
      <c r="C32"/>
      <c r="D32"/>
      <c r="E32"/>
      <c r="F32"/>
      <c r="G32"/>
      <c r="H32"/>
    </row>
    <row r="33" spans="1:8" ht="15" x14ac:dyDescent="0.25">
      <c r="A33"/>
      <c r="B33"/>
      <c r="C33"/>
      <c r="D33"/>
      <c r="E33"/>
      <c r="F33"/>
      <c r="G33"/>
      <c r="H33"/>
    </row>
    <row r="34" spans="1:8" ht="15" x14ac:dyDescent="0.25">
      <c r="A34"/>
      <c r="B34"/>
      <c r="C34"/>
      <c r="D34"/>
      <c r="E34"/>
      <c r="F34"/>
      <c r="G34"/>
      <c r="H34"/>
    </row>
    <row r="35" spans="1:8" ht="15" x14ac:dyDescent="0.25">
      <c r="A35"/>
      <c r="B35"/>
      <c r="C35"/>
      <c r="D35"/>
      <c r="E35"/>
      <c r="F35"/>
      <c r="G35"/>
      <c r="H35"/>
    </row>
    <row r="36" spans="1:8" ht="15" x14ac:dyDescent="0.25">
      <c r="A36"/>
      <c r="B36"/>
      <c r="C36"/>
      <c r="D36"/>
      <c r="E36"/>
      <c r="F36"/>
      <c r="G36"/>
      <c r="H36"/>
    </row>
    <row r="37" spans="1:8" ht="15" x14ac:dyDescent="0.25">
      <c r="A37"/>
      <c r="B37"/>
      <c r="C37"/>
      <c r="D37"/>
      <c r="E37"/>
      <c r="F37"/>
      <c r="G37"/>
      <c r="H37"/>
    </row>
    <row r="38" spans="1:8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</row>
    <row r="92" spans="1:8" ht="15" x14ac:dyDescent="0.25">
      <c r="A92"/>
      <c r="B92"/>
      <c r="C92"/>
      <c r="D92"/>
    </row>
    <row r="93" spans="1:8" ht="15" x14ac:dyDescent="0.25">
      <c r="A93"/>
      <c r="B93"/>
      <c r="C93"/>
      <c r="D93"/>
    </row>
    <row r="94" spans="1:8" ht="15" x14ac:dyDescent="0.25">
      <c r="A94"/>
      <c r="B94"/>
      <c r="C94"/>
      <c r="D94"/>
    </row>
    <row r="95" spans="1:8" ht="15" x14ac:dyDescent="0.25">
      <c r="A95"/>
      <c r="B95"/>
      <c r="C95"/>
      <c r="D95"/>
    </row>
    <row r="96" spans="1:8" ht="15" x14ac:dyDescent="0.25">
      <c r="A96"/>
      <c r="B96"/>
      <c r="C96"/>
      <c r="D96"/>
    </row>
    <row r="97" spans="1:4" ht="15" x14ac:dyDescent="0.25">
      <c r="A97"/>
      <c r="B97"/>
      <c r="C97"/>
      <c r="D97"/>
    </row>
    <row r="98" spans="1:4" ht="15" x14ac:dyDescent="0.25">
      <c r="A98"/>
      <c r="B98"/>
      <c r="C98"/>
      <c r="D98"/>
    </row>
    <row r="99" spans="1:4" ht="15" x14ac:dyDescent="0.25">
      <c r="A99"/>
      <c r="B99"/>
      <c r="C99"/>
      <c r="D99"/>
    </row>
    <row r="100" spans="1:4" ht="15" x14ac:dyDescent="0.25">
      <c r="A100"/>
      <c r="B100"/>
      <c r="C100"/>
      <c r="D100"/>
    </row>
    <row r="101" spans="1:4" ht="15" x14ac:dyDescent="0.25">
      <c r="A101"/>
      <c r="B101"/>
      <c r="C101"/>
      <c r="D101"/>
    </row>
    <row r="102" spans="1:4" ht="15" x14ac:dyDescent="0.25">
      <c r="A102"/>
      <c r="B102"/>
      <c r="C102"/>
      <c r="D102"/>
    </row>
    <row r="103" spans="1:4" ht="15" x14ac:dyDescent="0.25">
      <c r="A103"/>
      <c r="B103"/>
      <c r="C103"/>
      <c r="D103"/>
    </row>
    <row r="104" spans="1:4" ht="15" x14ac:dyDescent="0.25">
      <c r="A104"/>
      <c r="B104"/>
      <c r="C104"/>
      <c r="D104"/>
    </row>
    <row r="105" spans="1:4" ht="15" x14ac:dyDescent="0.25">
      <c r="A105"/>
      <c r="B105"/>
      <c r="C105"/>
      <c r="D105"/>
    </row>
    <row r="106" spans="1:4" ht="15" x14ac:dyDescent="0.25">
      <c r="A106"/>
      <c r="B106"/>
      <c r="C106"/>
      <c r="D106"/>
    </row>
    <row r="107" spans="1:4" ht="15" x14ac:dyDescent="0.25">
      <c r="A107"/>
      <c r="B107"/>
      <c r="C107"/>
      <c r="D107"/>
    </row>
    <row r="108" spans="1:4" ht="15" x14ac:dyDescent="0.25">
      <c r="A108"/>
      <c r="B108"/>
      <c r="C108"/>
      <c r="D108"/>
    </row>
    <row r="109" spans="1:4" ht="15" x14ac:dyDescent="0.25">
      <c r="A109"/>
      <c r="B109"/>
      <c r="C109"/>
      <c r="D109"/>
    </row>
    <row r="110" spans="1:4" ht="15" x14ac:dyDescent="0.25">
      <c r="A110"/>
      <c r="B110"/>
      <c r="C110"/>
      <c r="D110"/>
    </row>
    <row r="111" spans="1:4" ht="15" x14ac:dyDescent="0.25">
      <c r="A111"/>
      <c r="B111"/>
      <c r="C111"/>
      <c r="D111"/>
    </row>
    <row r="112" spans="1:4" ht="15" x14ac:dyDescent="0.25">
      <c r="A112"/>
      <c r="B112"/>
      <c r="C112"/>
      <c r="D112"/>
    </row>
    <row r="113" spans="1:4" ht="15" x14ac:dyDescent="0.25">
      <c r="A113"/>
      <c r="B113"/>
      <c r="C113"/>
      <c r="D113"/>
    </row>
    <row r="114" spans="1:4" ht="15" x14ac:dyDescent="0.25">
      <c r="A114"/>
      <c r="B114"/>
      <c r="C114"/>
      <c r="D114"/>
    </row>
    <row r="115" spans="1:4" ht="15" x14ac:dyDescent="0.25">
      <c r="A115"/>
      <c r="B115"/>
      <c r="C115"/>
      <c r="D115"/>
    </row>
    <row r="116" spans="1:4" ht="15" x14ac:dyDescent="0.25">
      <c r="A116"/>
      <c r="B116"/>
      <c r="C116"/>
      <c r="D116"/>
    </row>
    <row r="117" spans="1:4" ht="15" x14ac:dyDescent="0.25">
      <c r="A117"/>
      <c r="B117"/>
      <c r="C117"/>
      <c r="D117"/>
    </row>
    <row r="118" spans="1:4" ht="15" x14ac:dyDescent="0.25">
      <c r="A118"/>
      <c r="B118"/>
      <c r="C118"/>
      <c r="D118"/>
    </row>
    <row r="119" spans="1:4" ht="15" x14ac:dyDescent="0.25">
      <c r="A119"/>
      <c r="B119"/>
      <c r="C119"/>
      <c r="D119"/>
    </row>
    <row r="120" spans="1:4" ht="15" x14ac:dyDescent="0.25">
      <c r="A120"/>
      <c r="B120"/>
      <c r="C120"/>
      <c r="D120"/>
    </row>
    <row r="121" spans="1:4" ht="15" x14ac:dyDescent="0.25">
      <c r="A121"/>
      <c r="B121"/>
      <c r="C121"/>
      <c r="D121"/>
    </row>
    <row r="122" spans="1:4" ht="15" x14ac:dyDescent="0.25">
      <c r="A122"/>
      <c r="B122"/>
      <c r="C122"/>
      <c r="D122"/>
    </row>
    <row r="123" spans="1:4" ht="15" x14ac:dyDescent="0.25">
      <c r="A123"/>
      <c r="B123"/>
      <c r="C123"/>
      <c r="D123"/>
    </row>
    <row r="124" spans="1:4" ht="15" x14ac:dyDescent="0.25">
      <c r="A124"/>
      <c r="B124"/>
      <c r="C124"/>
      <c r="D124"/>
    </row>
    <row r="125" spans="1:4" ht="15" x14ac:dyDescent="0.25">
      <c r="A125"/>
      <c r="B125"/>
      <c r="C125"/>
      <c r="D125"/>
    </row>
    <row r="126" spans="1:4" ht="15" x14ac:dyDescent="0.25">
      <c r="A126"/>
      <c r="B126"/>
      <c r="C126"/>
      <c r="D126"/>
    </row>
    <row r="127" spans="1:4" ht="15" x14ac:dyDescent="0.25">
      <c r="A127"/>
      <c r="B127"/>
      <c r="C127"/>
      <c r="D127"/>
    </row>
    <row r="128" spans="1:4" ht="15" x14ac:dyDescent="0.25">
      <c r="A128"/>
      <c r="B128"/>
      <c r="C128"/>
      <c r="D128"/>
    </row>
    <row r="129" spans="1:4" ht="15" x14ac:dyDescent="0.25">
      <c r="A129"/>
      <c r="B129"/>
      <c r="C129"/>
      <c r="D129"/>
    </row>
    <row r="130" spans="1:4" ht="15" x14ac:dyDescent="0.25">
      <c r="A130"/>
      <c r="B130"/>
      <c r="C130"/>
      <c r="D130"/>
    </row>
    <row r="131" spans="1:4" ht="15" x14ac:dyDescent="0.25">
      <c r="A131"/>
      <c r="B131"/>
      <c r="C131"/>
      <c r="D131"/>
    </row>
    <row r="132" spans="1:4" ht="15" x14ac:dyDescent="0.25">
      <c r="A132"/>
      <c r="B132"/>
      <c r="C132"/>
      <c r="D132"/>
    </row>
    <row r="133" spans="1:4" ht="15" x14ac:dyDescent="0.25">
      <c r="A133"/>
      <c r="B133"/>
      <c r="C133"/>
      <c r="D133"/>
    </row>
    <row r="134" spans="1:4" ht="15" x14ac:dyDescent="0.25">
      <c r="A134"/>
      <c r="B134"/>
      <c r="C134"/>
      <c r="D134"/>
    </row>
    <row r="135" spans="1:4" ht="15" x14ac:dyDescent="0.25">
      <c r="A135"/>
      <c r="B135"/>
      <c r="C135"/>
      <c r="D135"/>
    </row>
    <row r="136" spans="1:4" ht="15" x14ac:dyDescent="0.25">
      <c r="A136"/>
      <c r="B136"/>
      <c r="C136"/>
      <c r="D136"/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/>
      <c r="B165"/>
      <c r="C165"/>
      <c r="D165"/>
    </row>
    <row r="166" spans="1:4" ht="15" x14ac:dyDescent="0.25">
      <c r="A166"/>
      <c r="B166"/>
      <c r="C166"/>
      <c r="D166"/>
    </row>
    <row r="167" spans="1:4" ht="15" x14ac:dyDescent="0.25">
      <c r="A167"/>
      <c r="B167"/>
      <c r="C167"/>
      <c r="D167"/>
    </row>
    <row r="168" spans="1:4" ht="15" x14ac:dyDescent="0.25">
      <c r="A168"/>
      <c r="B168"/>
      <c r="C168"/>
      <c r="D168"/>
    </row>
    <row r="169" spans="1:4" ht="15" x14ac:dyDescent="0.25">
      <c r="A169"/>
      <c r="B169"/>
      <c r="C169"/>
      <c r="D169"/>
    </row>
    <row r="170" spans="1:4" ht="15" x14ac:dyDescent="0.25">
      <c r="A170"/>
      <c r="B170"/>
      <c r="C170"/>
      <c r="D170"/>
    </row>
    <row r="171" spans="1:4" ht="15" x14ac:dyDescent="0.25">
      <c r="A171"/>
      <c r="B171"/>
      <c r="C171"/>
      <c r="D171"/>
    </row>
    <row r="172" spans="1:4" ht="15" x14ac:dyDescent="0.25">
      <c r="A172"/>
      <c r="B172"/>
      <c r="C172"/>
      <c r="D172"/>
    </row>
    <row r="173" spans="1:4" ht="15" x14ac:dyDescent="0.25">
      <c r="A173"/>
      <c r="B173"/>
      <c r="C173"/>
      <c r="D173"/>
    </row>
    <row r="174" spans="1:4" ht="15" x14ac:dyDescent="0.25">
      <c r="A174"/>
      <c r="B174"/>
      <c r="C174"/>
      <c r="D174"/>
    </row>
    <row r="175" spans="1:4" ht="15" x14ac:dyDescent="0.25">
      <c r="A175"/>
      <c r="B175"/>
      <c r="C175"/>
      <c r="D175"/>
    </row>
    <row r="176" spans="1:4" ht="15" x14ac:dyDescent="0.25">
      <c r="A176"/>
      <c r="B176"/>
      <c r="C176"/>
      <c r="D176"/>
    </row>
    <row r="177" spans="1:4" ht="15" x14ac:dyDescent="0.25">
      <c r="A177"/>
      <c r="B177"/>
      <c r="C177"/>
      <c r="D177"/>
    </row>
    <row r="178" spans="1:4" ht="15" x14ac:dyDescent="0.25">
      <c r="A178"/>
      <c r="B178"/>
      <c r="C178"/>
      <c r="D178"/>
    </row>
    <row r="179" spans="1:4" ht="15" x14ac:dyDescent="0.25">
      <c r="A179"/>
      <c r="B179"/>
      <c r="C179"/>
      <c r="D179"/>
    </row>
    <row r="180" spans="1:4" ht="15" x14ac:dyDescent="0.25">
      <c r="A180"/>
      <c r="B180"/>
      <c r="C180"/>
      <c r="D180"/>
    </row>
    <row r="181" spans="1:4" ht="15" x14ac:dyDescent="0.25">
      <c r="A181"/>
      <c r="B181"/>
      <c r="C181"/>
      <c r="D181"/>
    </row>
    <row r="182" spans="1:4" ht="15" x14ac:dyDescent="0.25">
      <c r="A182"/>
      <c r="B182"/>
      <c r="C182"/>
      <c r="D182"/>
    </row>
    <row r="183" spans="1:4" ht="15" x14ac:dyDescent="0.25">
      <c r="A183"/>
      <c r="B183"/>
      <c r="C183"/>
      <c r="D183"/>
    </row>
    <row r="184" spans="1:4" ht="15" x14ac:dyDescent="0.25">
      <c r="A184"/>
      <c r="B184"/>
      <c r="C184"/>
      <c r="D184"/>
    </row>
    <row r="185" spans="1:4" ht="15" x14ac:dyDescent="0.25">
      <c r="A185"/>
      <c r="B185"/>
      <c r="C185"/>
      <c r="D185"/>
    </row>
    <row r="186" spans="1:4" ht="15" x14ac:dyDescent="0.25">
      <c r="A186"/>
      <c r="B186"/>
      <c r="C186"/>
      <c r="D186"/>
    </row>
    <row r="187" spans="1:4" ht="15" x14ac:dyDescent="0.25">
      <c r="A187"/>
      <c r="B187"/>
      <c r="C187"/>
      <c r="D187"/>
    </row>
    <row r="188" spans="1:4" ht="15" x14ac:dyDescent="0.25">
      <c r="A188"/>
      <c r="B188"/>
      <c r="C188"/>
      <c r="D188"/>
    </row>
    <row r="189" spans="1:4" ht="15" x14ac:dyDescent="0.25">
      <c r="A189"/>
      <c r="B189"/>
      <c r="C189"/>
      <c r="D189"/>
    </row>
    <row r="190" spans="1:4" ht="15" x14ac:dyDescent="0.25">
      <c r="A190"/>
      <c r="B190"/>
      <c r="C190"/>
      <c r="D190"/>
    </row>
    <row r="191" spans="1:4" ht="15" x14ac:dyDescent="0.25">
      <c r="A191"/>
      <c r="B191"/>
      <c r="C191"/>
      <c r="D191"/>
    </row>
    <row r="192" spans="1:4" ht="15" x14ac:dyDescent="0.25">
      <c r="A192"/>
      <c r="B192"/>
      <c r="C192"/>
      <c r="D192"/>
    </row>
    <row r="193" spans="1:4" ht="15" x14ac:dyDescent="0.25">
      <c r="A193"/>
      <c r="B193"/>
      <c r="C193"/>
      <c r="D193"/>
    </row>
    <row r="194" spans="1:4" ht="15" x14ac:dyDescent="0.25">
      <c r="A194"/>
      <c r="B194"/>
      <c r="C194"/>
      <c r="D194"/>
    </row>
    <row r="195" spans="1:4" ht="15" x14ac:dyDescent="0.25">
      <c r="A195"/>
      <c r="B195"/>
      <c r="C195"/>
      <c r="D195"/>
    </row>
    <row r="196" spans="1:4" ht="15" x14ac:dyDescent="0.25">
      <c r="A196"/>
      <c r="B196"/>
      <c r="C196"/>
      <c r="D196"/>
    </row>
    <row r="197" spans="1:4" ht="15" x14ac:dyDescent="0.25">
      <c r="A197"/>
      <c r="B197"/>
      <c r="C197"/>
      <c r="D197"/>
    </row>
    <row r="198" spans="1:4" ht="15" x14ac:dyDescent="0.25">
      <c r="A198"/>
      <c r="B198"/>
      <c r="C198"/>
      <c r="D198"/>
    </row>
    <row r="199" spans="1:4" ht="15" x14ac:dyDescent="0.25">
      <c r="A199"/>
      <c r="B199"/>
      <c r="C199"/>
      <c r="D19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6A9A-2D22-4D36-A9BE-AA52B5204858}">
  <sheetPr codeName="Planilha1"/>
  <dimension ref="A1:AX572"/>
  <sheetViews>
    <sheetView tabSelected="1" topLeftCell="K1" workbookViewId="0">
      <pane ySplit="1" topLeftCell="A2" activePane="bottomLeft" state="frozen"/>
      <selection pane="bottomLeft" activeCell="P5" sqref="P5"/>
    </sheetView>
  </sheetViews>
  <sheetFormatPr defaultColWidth="42.7109375" defaultRowHeight="15.75" customHeight="1" x14ac:dyDescent="0.2"/>
  <cols>
    <col min="1" max="1" width="10.42578125" style="115" customWidth="1"/>
    <col min="2" max="2" width="6.7109375" style="28" customWidth="1"/>
    <col min="3" max="3" width="37.42578125" style="28" customWidth="1"/>
    <col min="4" max="4" width="6.85546875" style="28" customWidth="1"/>
    <col min="5" max="5" width="7.42578125" style="28" customWidth="1"/>
    <col min="6" max="6" width="13.140625" style="28" customWidth="1"/>
    <col min="7" max="7" width="3.5703125" style="28" customWidth="1"/>
    <col min="8" max="8" width="8.42578125" style="28" customWidth="1"/>
    <col min="9" max="9" width="9.42578125" style="116" customWidth="1"/>
    <col min="10" max="10" width="21" style="28" customWidth="1"/>
    <col min="11" max="11" width="36.42578125" style="28" customWidth="1"/>
    <col min="12" max="12" width="5.5703125" style="28" customWidth="1"/>
    <col min="13" max="13" width="13" style="107" customWidth="1"/>
    <col min="14" max="14" width="4.42578125" style="28" customWidth="1"/>
    <col min="15" max="15" width="9" style="28" customWidth="1"/>
    <col min="16" max="16" width="31.42578125" style="34" customWidth="1"/>
    <col min="17" max="17" width="7" style="34" customWidth="1"/>
    <col min="18" max="18" width="72.85546875" style="28" customWidth="1"/>
    <col min="19" max="19" width="3.85546875" style="34" customWidth="1"/>
    <col min="20" max="20" width="4.140625" style="34" customWidth="1"/>
    <col min="21" max="21" width="15.28515625" style="21" customWidth="1"/>
    <col min="22" max="22" width="8.7109375" style="77" customWidth="1"/>
    <col min="23" max="23" width="17.85546875" style="34" customWidth="1"/>
    <col min="24" max="24" width="23.140625" style="34" customWidth="1"/>
    <col min="25" max="25" width="19.85546875" style="34" customWidth="1"/>
    <col min="26" max="26" width="31.5703125" style="34" bestFit="1" customWidth="1"/>
    <col min="27" max="27" width="8.140625" style="34" customWidth="1"/>
    <col min="28" max="28" width="10.42578125" style="56" customWidth="1"/>
    <col min="29" max="29" width="14.42578125" style="56" customWidth="1"/>
    <col min="30" max="30" width="8.140625" style="56" customWidth="1"/>
    <col min="31" max="31" width="20.140625" style="56" customWidth="1"/>
    <col min="32" max="32" width="11.5703125" style="56" customWidth="1"/>
    <col min="33" max="33" width="11.42578125" style="56" customWidth="1"/>
    <col min="34" max="34" width="9.42578125" style="56"/>
    <col min="35" max="35" width="8.5703125" style="56"/>
    <col min="36" max="36" width="17.28515625" style="56" customWidth="1"/>
    <col min="37" max="37" width="19.42578125" style="56" customWidth="1"/>
    <col min="38" max="38" width="23.28515625" style="56" customWidth="1"/>
    <col min="39" max="39" width="2.5703125" style="56" customWidth="1"/>
    <col min="40" max="40" width="2.7109375" style="56" customWidth="1"/>
    <col min="41" max="41" width="0.28515625" style="56" customWidth="1"/>
    <col min="42" max="43" width="6.28515625" style="56" customWidth="1"/>
    <col min="44" max="44" width="1.7109375" style="56" customWidth="1"/>
    <col min="45" max="45" width="4.140625" style="56" customWidth="1"/>
    <col min="46" max="46" width="5.140625" style="56" customWidth="1"/>
    <col min="47" max="47" width="10.85546875" style="56" customWidth="1"/>
    <col min="48" max="48" width="12.7109375" style="103" customWidth="1"/>
    <col min="49" max="49" width="12.42578125" style="56" customWidth="1"/>
    <col min="50" max="50" width="28" style="56" customWidth="1"/>
    <col min="51" max="16384" width="42.7109375" style="34"/>
  </cols>
  <sheetData>
    <row r="1" spans="1:50" s="114" customFormat="1" ht="14.25" customHeight="1" x14ac:dyDescent="0.2">
      <c r="A1" s="2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06" t="s">
        <v>8</v>
      </c>
      <c r="J1" s="22" t="s">
        <v>766</v>
      </c>
      <c r="K1" s="23" t="s">
        <v>9</v>
      </c>
      <c r="L1" s="24" t="s">
        <v>10</v>
      </c>
      <c r="M1" s="25" t="s">
        <v>809</v>
      </c>
      <c r="N1" s="23" t="s">
        <v>11</v>
      </c>
      <c r="O1" s="23" t="s">
        <v>12</v>
      </c>
      <c r="P1" s="49" t="s">
        <v>913</v>
      </c>
      <c r="Q1" s="5" t="s">
        <v>1098</v>
      </c>
      <c r="R1" s="27" t="s">
        <v>873</v>
      </c>
      <c r="S1" s="21"/>
      <c r="T1" s="31"/>
      <c r="U1" s="21"/>
      <c r="V1" s="14" t="s">
        <v>703</v>
      </c>
      <c r="W1" s="15" t="s">
        <v>704</v>
      </c>
      <c r="X1" s="16" t="s">
        <v>705</v>
      </c>
      <c r="Y1" s="17" t="s">
        <v>10</v>
      </c>
      <c r="Z1" s="30"/>
      <c r="AB1" s="59" t="s">
        <v>0</v>
      </c>
      <c r="AC1" s="53" t="s">
        <v>1</v>
      </c>
      <c r="AD1" s="53" t="s">
        <v>762</v>
      </c>
      <c r="AE1" s="53" t="s">
        <v>2</v>
      </c>
      <c r="AF1" s="53" t="s">
        <v>3</v>
      </c>
      <c r="AG1" s="53" t="s">
        <v>764</v>
      </c>
      <c r="AH1" s="53" t="s">
        <v>7</v>
      </c>
      <c r="AI1" s="53" t="s">
        <v>1022</v>
      </c>
      <c r="AJ1" s="104" t="s">
        <v>1037</v>
      </c>
      <c r="AK1" s="104" t="s">
        <v>1038</v>
      </c>
      <c r="AL1" s="105" t="s">
        <v>766</v>
      </c>
      <c r="AM1" s="56"/>
      <c r="AN1" s="56"/>
      <c r="AO1" s="56"/>
      <c r="AP1" s="67" t="s">
        <v>0</v>
      </c>
      <c r="AQ1" s="68" t="s">
        <v>1</v>
      </c>
      <c r="AR1" s="68" t="s">
        <v>762</v>
      </c>
      <c r="AS1" s="68" t="s">
        <v>2</v>
      </c>
      <c r="AT1" s="68" t="s">
        <v>3</v>
      </c>
      <c r="AU1" s="68" t="s">
        <v>763</v>
      </c>
      <c r="AV1" s="102" t="s">
        <v>764</v>
      </c>
      <c r="AW1" s="69" t="s">
        <v>765</v>
      </c>
      <c r="AX1" s="70" t="s">
        <v>1062</v>
      </c>
    </row>
    <row r="2" spans="1:50" customFormat="1" ht="14.25" customHeight="1" x14ac:dyDescent="0.25">
      <c r="A2" s="82">
        <v>169</v>
      </c>
      <c r="B2" s="83" t="s">
        <v>566</v>
      </c>
      <c r="C2" s="83" t="s">
        <v>575</v>
      </c>
      <c r="D2" s="83" t="s">
        <v>154</v>
      </c>
      <c r="E2" s="84" t="s">
        <v>16</v>
      </c>
      <c r="F2" s="84" t="s">
        <v>576</v>
      </c>
      <c r="G2" s="84" t="s">
        <v>577</v>
      </c>
      <c r="H2" s="84" t="s">
        <v>578</v>
      </c>
      <c r="I2" s="85">
        <v>1228.53</v>
      </c>
      <c r="J2" s="2" t="str">
        <f>Folha_de_Pgt[[#This Row],[Nome da Empresa]]&amp;Folha_de_Pgt[[#This Row],[Nome do Funcionário]]&amp;Folha_de_Pgt[[#This Row],[Departamento]]</f>
        <v>KEROGAS COMERCIO DE GLP LTDAADELCIMAR BISPO DOS SANTOSPORTARIA</v>
      </c>
      <c r="K2" s="2" t="str">
        <f>IFERROR(INDEX(Folha[Centro_de_Geral],MATCH(C2,Folha[Nome do Funcionário],0)),"")</f>
        <v>169 - KERO GÁS</v>
      </c>
      <c r="L2" s="2" t="str">
        <f>IFERROR(INDEX(Nome_Empresas[NOME PADRÃO (PLANILHAS)],MATCH(Folha_de_Pgt[[#This Row],[Nome da Empresa]],Nome_Empresas[EMPRESA],0)),"")</f>
        <v>169 - KERO GÁS</v>
      </c>
      <c r="M2" s="20">
        <v>45022</v>
      </c>
      <c r="N2" s="2" t="str">
        <f>UPPER(IF(Folha_de_Pgt[[#This Row],[DATA DE PGT]]="","",TEXT(Folha_de_Pgt[[#This Row],[DATA DE PGT]],"MMM")))</f>
        <v>ABR</v>
      </c>
      <c r="O2" s="2" t="str">
        <f>UPPER(IF(Folha_de_Pgt[[#This Row],[DATA DE PGT]]="","",TEXT(Folha_de_Pgt[[#This Row],[DATA DE PGT]],"aaaa")))</f>
        <v>2023</v>
      </c>
      <c r="P2" s="50" t="s">
        <v>914</v>
      </c>
      <c r="Q2" s="5"/>
      <c r="R2" s="2" t="str">
        <f>Folha_de_Pgt[[#This Row],[Nome do Funcionário]]&amp;" - "&amp;Folha_de_Pgt[[#This Row],[TIPO DE PGT]]</f>
        <v>ADELCIMAR BISPO DOS SANTOS - SALARIO - REF. A MAR/2023</v>
      </c>
      <c r="S2" s="31"/>
      <c r="T2" s="31"/>
      <c r="U2" s="31"/>
      <c r="V2" s="76">
        <v>1</v>
      </c>
      <c r="W2" s="7" t="s">
        <v>13</v>
      </c>
      <c r="X2" s="8" t="s">
        <v>706</v>
      </c>
      <c r="Y2" s="9" t="s">
        <v>810</v>
      </c>
      <c r="Z2" s="18"/>
      <c r="AB2" s="60">
        <v>1</v>
      </c>
      <c r="AC2" s="54" t="s">
        <v>13</v>
      </c>
      <c r="AD2" s="54">
        <v>100017</v>
      </c>
      <c r="AE2" s="54" t="s">
        <v>153</v>
      </c>
      <c r="AF2" s="54" t="s">
        <v>154</v>
      </c>
      <c r="AG2" s="55">
        <v>43475</v>
      </c>
      <c r="AH2" s="54">
        <v>49068709</v>
      </c>
      <c r="AI2" s="54" t="s">
        <v>1023</v>
      </c>
      <c r="AJ2" s="56" t="str">
        <f>IFERROR(INDEX(ADM[Centro de Custo],MATCH(Folha[[#This Row],[Nome do Funcionário]],ADM[Nome do Funcionário],0)),"")</f>
        <v>OUTROS</v>
      </c>
      <c r="AK2" s="56" t="str">
        <f>IF(Folha[[#This Row],[Centro de Custo_Adm]]="OUTROS",Folha[[#This Row],[Empresa + Nome]],Folha[[#This Row],[Centro de Custo_Adm]])</f>
        <v>1 - ACLANYCA MATRIZ</v>
      </c>
      <c r="AL2" s="56" t="str">
        <f>IFERROR(INDEX(Nome_Empresas[NOME PADRÃO (PLANILHAS)],MATCH(AC2,Nome_Empresas[EMPRESA],0)),"NÃO ENCONTREI")</f>
        <v>1 - ACLANYCA MATRIZ</v>
      </c>
      <c r="AM2" s="56"/>
      <c r="AN2" s="56"/>
      <c r="AO2" s="56"/>
      <c r="AP2" s="64">
        <v>1</v>
      </c>
      <c r="AQ2" s="62" t="s">
        <v>13</v>
      </c>
      <c r="AR2" s="62" t="s">
        <v>767</v>
      </c>
      <c r="AS2" s="62" t="s">
        <v>14</v>
      </c>
      <c r="AT2" s="62" t="s">
        <v>15</v>
      </c>
      <c r="AU2" s="62" t="s">
        <v>768</v>
      </c>
      <c r="AV2" s="98">
        <v>44282</v>
      </c>
      <c r="AW2" s="62" t="s">
        <v>769</v>
      </c>
      <c r="AX2" s="66" t="str">
        <f>ADM[[#This Row],[Nome da Empresa]]&amp;ADM[[#This Row],[Nome do Funcionário]]&amp;ADM[[#This Row],[Centro de Custo]]</f>
        <v>ACLANYCA COMERCIO DE GAS LTDA - EPPMARCELO SILVA DOS SANTOSADM</v>
      </c>
    </row>
    <row r="3" spans="1:50" customFormat="1" ht="14.25" customHeight="1" x14ac:dyDescent="0.25">
      <c r="A3" s="87">
        <v>188</v>
      </c>
      <c r="B3" s="88" t="s">
        <v>684</v>
      </c>
      <c r="C3" s="88" t="s">
        <v>687</v>
      </c>
      <c r="D3" s="88" t="s">
        <v>154</v>
      </c>
      <c r="E3" s="88" t="s">
        <v>876</v>
      </c>
      <c r="F3" s="88" t="s">
        <v>876</v>
      </c>
      <c r="G3" s="88">
        <v>7388400761</v>
      </c>
      <c r="H3" s="88">
        <v>7388400761</v>
      </c>
      <c r="I3" s="89">
        <v>313.14</v>
      </c>
      <c r="J3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3" s="28" t="str">
        <f>IFERROR(INDEX(Folha[Centro_de_Geral],MATCH(C3,Folha[Nome do Funcionário],0)),"")</f>
        <v>188 - MAPULU</v>
      </c>
      <c r="L3" s="28" t="str">
        <f>IFERROR(INDEX(Nome_Empresas[NOME PADRÃO (PLANILHAS)],MATCH(Folha_de_Pgt[[#This Row],[Nome da Empresa]],Nome_Empresas[EMPRESA],0)),"")</f>
        <v>188 - MAPULU</v>
      </c>
      <c r="M3" s="20">
        <v>45022</v>
      </c>
      <c r="N3" s="28" t="str">
        <f>UPPER(IF(Folha_de_Pgt[[#This Row],[DATA DE PGT]]="","",TEXT(Folha_de_Pgt[[#This Row],[DATA DE PGT]],"MMM")))</f>
        <v>ABR</v>
      </c>
      <c r="O3" s="28" t="str">
        <f>UPPER(IF(Folha_de_Pgt[[#This Row],[DATA DE PGT]]="","",TEXT(Folha_de_Pgt[[#This Row],[DATA DE PGT]],"aaaa")))</f>
        <v>2023</v>
      </c>
      <c r="P3" s="50" t="s">
        <v>914</v>
      </c>
      <c r="Q3" s="48"/>
      <c r="R3" s="2" t="str">
        <f>Folha_de_Pgt[[#This Row],[Nome do Funcionário]]&amp;" - "&amp;Folha_de_Pgt[[#This Row],[TIPO DE PGT]]</f>
        <v>ADILSON GOMES PEREIRA - SALARIO - REF. A MAR/2023</v>
      </c>
      <c r="S3" s="31"/>
      <c r="T3" s="31"/>
      <c r="U3" s="31"/>
      <c r="V3" s="76">
        <v>2</v>
      </c>
      <c r="W3" s="7" t="s">
        <v>20</v>
      </c>
      <c r="X3" s="8" t="s">
        <v>137</v>
      </c>
      <c r="Y3" s="9" t="s">
        <v>811</v>
      </c>
      <c r="Z3" s="18"/>
      <c r="AB3" s="61">
        <v>1</v>
      </c>
      <c r="AC3" s="57" t="s">
        <v>13</v>
      </c>
      <c r="AD3" s="57">
        <v>100025</v>
      </c>
      <c r="AE3" s="57" t="s">
        <v>144</v>
      </c>
      <c r="AF3" s="57" t="s">
        <v>490</v>
      </c>
      <c r="AG3" s="58">
        <v>43009</v>
      </c>
      <c r="AH3" s="57">
        <v>91685869734</v>
      </c>
      <c r="AI3" s="57" t="s">
        <v>1023</v>
      </c>
      <c r="AJ3" s="56" t="str">
        <f>IFERROR(INDEX(ADM[Centro de Custo],MATCH(Folha[[#This Row],[Nome do Funcionário]],ADM[Nome do Funcionário],0)),"")</f>
        <v>OUTROS</v>
      </c>
      <c r="AK3" s="56" t="str">
        <f>Folha[[#This Row],[Empresa + Nome]]</f>
        <v>1 - ACLANYCA MATRIZ</v>
      </c>
      <c r="AL3" s="56" t="str">
        <f>IFERROR(INDEX(Nome_Empresas[NOME PADRÃO (PLANILHAS)],MATCH(AC3,Nome_Empresas[EMPRESA],0)),"NÃO ENCONTREI")</f>
        <v>1 - ACLANYCA MATRIZ</v>
      </c>
      <c r="AM3" s="56"/>
      <c r="AN3" s="56"/>
      <c r="AO3" s="56"/>
      <c r="AP3" s="26">
        <v>2</v>
      </c>
      <c r="AQ3" s="19" t="s">
        <v>20</v>
      </c>
      <c r="AR3" s="19" t="s">
        <v>770</v>
      </c>
      <c r="AS3" s="19" t="s">
        <v>29</v>
      </c>
      <c r="AT3" s="19" t="s">
        <v>769</v>
      </c>
      <c r="AU3" s="19" t="s">
        <v>771</v>
      </c>
      <c r="AV3" s="99">
        <v>44532</v>
      </c>
      <c r="AW3" s="19" t="s">
        <v>769</v>
      </c>
      <c r="AX3" s="66" t="str">
        <f>ADM[[#This Row],[Nome da Empresa]]&amp;ADM[[#This Row],[Nome do Funcionário]]&amp;ADM[[#This Row],[Centro de Custo]]</f>
        <v>PAGE DEPOSITO DE GAS LTDA - MEFLAVIO REGO DE OLIVEIRAADM</v>
      </c>
    </row>
    <row r="4" spans="1:50" customFormat="1" ht="14.25" customHeight="1" x14ac:dyDescent="0.25">
      <c r="A4" s="87">
        <v>187</v>
      </c>
      <c r="B4" s="88" t="s">
        <v>677</v>
      </c>
      <c r="C4" s="88" t="s">
        <v>678</v>
      </c>
      <c r="D4" s="88" t="s">
        <v>154</v>
      </c>
      <c r="E4" s="88" t="s">
        <v>876</v>
      </c>
      <c r="F4" s="88" t="s">
        <v>876</v>
      </c>
      <c r="G4" s="88" t="s">
        <v>894</v>
      </c>
      <c r="H4" s="88" t="s">
        <v>679</v>
      </c>
      <c r="I4" s="89">
        <v>1252.8</v>
      </c>
      <c r="J4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4" s="28" t="str">
        <f>IFERROR(INDEX(Folha[Centro_de_Geral],MATCH(C4,Folha[Nome do Funcionário],0)),"")</f>
        <v>187 - GUARANI CAXIAS</v>
      </c>
      <c r="L4" s="28" t="str">
        <f>IFERROR(INDEX(Nome_Empresas[NOME PADRÃO (PLANILHAS)],MATCH(Folha_de_Pgt[[#This Row],[Nome da Empresa]],Nome_Empresas[EMPRESA],0)),"")</f>
        <v>187 - GUARANI CAXIAS</v>
      </c>
      <c r="M4" s="20">
        <v>45022</v>
      </c>
      <c r="N4" s="28" t="str">
        <f>UPPER(IF(Folha_de_Pgt[[#This Row],[DATA DE PGT]]="","",TEXT(Folha_de_Pgt[[#This Row],[DATA DE PGT]],"MMM")))</f>
        <v>ABR</v>
      </c>
      <c r="O4" s="28" t="str">
        <f>UPPER(IF(Folha_de_Pgt[[#This Row],[DATA DE PGT]]="","",TEXT(Folha_de_Pgt[[#This Row],[DATA DE PGT]],"aaaa")))</f>
        <v>2023</v>
      </c>
      <c r="P4" s="50" t="s">
        <v>914</v>
      </c>
      <c r="Q4" s="48"/>
      <c r="R4" s="2" t="str">
        <f>Folha_de_Pgt[[#This Row],[Nome do Funcionário]]&amp;" - "&amp;Folha_de_Pgt[[#This Row],[TIPO DE PGT]]</f>
        <v>ADSON LIMA NOBREGA DA SILVA - SALARIO - REF. A MAR/2023</v>
      </c>
      <c r="S4" s="31"/>
      <c r="T4" s="31"/>
      <c r="U4" s="31"/>
      <c r="V4" s="76">
        <v>3</v>
      </c>
      <c r="W4" s="7" t="s">
        <v>37</v>
      </c>
      <c r="X4" s="8" t="s">
        <v>707</v>
      </c>
      <c r="Y4" s="9" t="s">
        <v>812</v>
      </c>
      <c r="Z4" s="18"/>
      <c r="AB4" s="60">
        <v>1</v>
      </c>
      <c r="AC4" s="54" t="s">
        <v>13</v>
      </c>
      <c r="AD4" s="54">
        <v>100026</v>
      </c>
      <c r="AE4" s="54" t="s">
        <v>150</v>
      </c>
      <c r="AF4" s="54" t="s">
        <v>490</v>
      </c>
      <c r="AG4" s="55">
        <v>42522</v>
      </c>
      <c r="AH4" s="54">
        <v>10788432796</v>
      </c>
      <c r="AI4" s="54" t="s">
        <v>1023</v>
      </c>
      <c r="AJ4" s="56" t="str">
        <f>IFERROR(INDEX(ADM[Centro de Custo],MATCH(Folha[[#This Row],[Nome do Funcionário]],ADM[Nome do Funcionário],0)),"")</f>
        <v>OUTROS</v>
      </c>
      <c r="AK4" s="56" t="str">
        <f>Folha[[#This Row],[Empresa + Nome]]</f>
        <v>1 - ACLANYCA MATRIZ</v>
      </c>
      <c r="AL4" s="56" t="str">
        <f>IFERROR(INDEX(Nome_Empresas[NOME PADRÃO (PLANILHAS)],MATCH(AC4,Nome_Empresas[EMPRESA],0)),"NÃO ENCONTREI")</f>
        <v>1 - ACLANYCA MATRIZ</v>
      </c>
      <c r="AM4" s="56"/>
      <c r="AN4" s="56"/>
      <c r="AO4" s="56"/>
      <c r="AP4" s="64">
        <v>2</v>
      </c>
      <c r="AQ4" s="62" t="s">
        <v>20</v>
      </c>
      <c r="AR4" s="62" t="s">
        <v>772</v>
      </c>
      <c r="AS4" s="62" t="s">
        <v>25</v>
      </c>
      <c r="AT4" s="62" t="s">
        <v>769</v>
      </c>
      <c r="AU4" s="62" t="s">
        <v>773</v>
      </c>
      <c r="AV4" s="98">
        <v>44509</v>
      </c>
      <c r="AW4" s="62" t="s">
        <v>769</v>
      </c>
      <c r="AX4" s="66" t="str">
        <f>ADM[[#This Row],[Nome da Empresa]]&amp;ADM[[#This Row],[Nome do Funcionário]]&amp;ADM[[#This Row],[Centro de Custo]]</f>
        <v>PAGE DEPOSITO DE GAS LTDA - MELEANDRO DA SILVA BATISTA CORDEIROADM</v>
      </c>
    </row>
    <row r="5" spans="1:50" customFormat="1" ht="14.25" customHeight="1" x14ac:dyDescent="0.25">
      <c r="A5" s="82">
        <v>3</v>
      </c>
      <c r="B5" s="83" t="s">
        <v>37</v>
      </c>
      <c r="C5" s="83" t="s">
        <v>38</v>
      </c>
      <c r="D5" s="83" t="s">
        <v>39</v>
      </c>
      <c r="E5" s="84" t="s">
        <v>16</v>
      </c>
      <c r="F5" s="84" t="s">
        <v>30</v>
      </c>
      <c r="G5" s="84" t="s">
        <v>40</v>
      </c>
      <c r="H5" s="84" t="s">
        <v>41</v>
      </c>
      <c r="I5" s="85">
        <v>1216.83</v>
      </c>
      <c r="J5" s="2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5" s="2" t="str">
        <f>IFERROR(INDEX(Folha[Centro_de_Geral],MATCH(C5,Folha[Nome do Funcionário],0)),"")</f>
        <v>ADM</v>
      </c>
      <c r="L5" s="2" t="str">
        <f>IFERROR(INDEX(Nome_Empresas[NOME PADRÃO (PLANILHAS)],MATCH(Folha_de_Pgt[[#This Row],[Nome da Empresa]],Nome_Empresas[EMPRESA],0)),"")</f>
        <v>3 - CACIQUE DE SANTA MARGARIDA</v>
      </c>
      <c r="M5" s="20">
        <v>45020</v>
      </c>
      <c r="N5" s="2" t="str">
        <f>UPPER(IF(Folha_de_Pgt[[#This Row],[DATA DE PGT]]="","",TEXT(Folha_de_Pgt[[#This Row],[DATA DE PGT]],"MMM")))</f>
        <v>ABR</v>
      </c>
      <c r="O5" s="2" t="str">
        <f>UPPER(IF(Folha_de_Pgt[[#This Row],[DATA DE PGT]]="","",TEXT(Folha_de_Pgt[[#This Row],[DATA DE PGT]],"aaaa")))</f>
        <v>2023</v>
      </c>
      <c r="P5" s="50" t="s">
        <v>914</v>
      </c>
      <c r="Q5" s="48"/>
      <c r="R5" s="2" t="str">
        <f>Folha_de_Pgt[[#This Row],[Nome do Funcionário]]&amp;" - "&amp;Folha_de_Pgt[[#This Row],[TIPO DE PGT]]</f>
        <v>AILTON BRITO FERREIRA DA ROCHA - SALARIO - REF. A MAR/2023</v>
      </c>
      <c r="S5" s="31"/>
      <c r="T5" s="31"/>
      <c r="U5" s="31"/>
      <c r="V5" s="76">
        <v>4</v>
      </c>
      <c r="W5" s="7" t="s">
        <v>1039</v>
      </c>
      <c r="X5" s="8" t="s">
        <v>1039</v>
      </c>
      <c r="Y5" s="9" t="s">
        <v>1054</v>
      </c>
      <c r="Z5" s="18"/>
      <c r="AB5" s="60">
        <v>1</v>
      </c>
      <c r="AC5" s="54" t="s">
        <v>13</v>
      </c>
      <c r="AD5" s="54">
        <v>100062</v>
      </c>
      <c r="AE5" s="54" t="s">
        <v>157</v>
      </c>
      <c r="AF5" s="54" t="s">
        <v>154</v>
      </c>
      <c r="AG5" s="55">
        <v>43707</v>
      </c>
      <c r="AH5" s="54">
        <v>7650870731</v>
      </c>
      <c r="AI5" s="54" t="s">
        <v>1023</v>
      </c>
      <c r="AJ5" s="56" t="str">
        <f>IFERROR(INDEX(ADM[Centro de Custo],MATCH(Folha[[#This Row],[Nome do Funcionário]],ADM[Nome do Funcionário],0)),"")</f>
        <v>OUTROS</v>
      </c>
      <c r="AK5" s="56" t="str">
        <f>Folha[[#This Row],[Empresa + Nome]]</f>
        <v>1 - ACLANYCA MATRIZ</v>
      </c>
      <c r="AL5" s="56" t="str">
        <f>IFERROR(INDEX(Nome_Empresas[NOME PADRÃO (PLANILHAS)],MATCH(AC5,Nome_Empresas[EMPRESA],0)),"NÃO ENCONTREI")</f>
        <v>1 - ACLANYCA MATRIZ</v>
      </c>
      <c r="AM5" s="56"/>
      <c r="AN5" s="56"/>
      <c r="AO5" s="56"/>
      <c r="AP5" s="26">
        <v>2</v>
      </c>
      <c r="AQ5" s="19" t="s">
        <v>20</v>
      </c>
      <c r="AR5" s="19" t="s">
        <v>774</v>
      </c>
      <c r="AS5" s="19" t="s">
        <v>21</v>
      </c>
      <c r="AT5" s="19" t="s">
        <v>769</v>
      </c>
      <c r="AU5" s="19" t="s">
        <v>775</v>
      </c>
      <c r="AV5" s="99">
        <v>44406</v>
      </c>
      <c r="AW5" s="19" t="s">
        <v>769</v>
      </c>
      <c r="AX5" s="66" t="str">
        <f>ADM[[#This Row],[Nome da Empresa]]&amp;ADM[[#This Row],[Nome do Funcionário]]&amp;ADM[[#This Row],[Centro de Custo]]</f>
        <v>PAGE DEPOSITO DE GAS LTDA - MEPEDRO CESAR ROLIM BRAZADM</v>
      </c>
    </row>
    <row r="6" spans="1:50" customFormat="1" ht="14.25" customHeight="1" x14ac:dyDescent="0.25">
      <c r="A6" s="82">
        <v>176</v>
      </c>
      <c r="B6" s="83" t="s">
        <v>620</v>
      </c>
      <c r="C6" s="83" t="s">
        <v>621</v>
      </c>
      <c r="D6" s="83" t="s">
        <v>154</v>
      </c>
      <c r="E6" s="84" t="s">
        <v>94</v>
      </c>
      <c r="F6" s="84" t="s">
        <v>95</v>
      </c>
      <c r="G6" s="84" t="s">
        <v>622</v>
      </c>
      <c r="H6" s="84" t="s">
        <v>623</v>
      </c>
      <c r="I6" s="85">
        <v>908.8</v>
      </c>
      <c r="J6" s="2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6" s="2" t="str">
        <f>IFERROR(INDEX(Folha[Centro_de_Geral],MATCH(C6,Folha[Nome do Funcionário],0)),"")</f>
        <v>176 - BRAGA E TAVARES</v>
      </c>
      <c r="L6" s="2" t="str">
        <f>IFERROR(INDEX(Nome_Empresas[NOME PADRÃO (PLANILHAS)],MATCH(Folha_de_Pgt[[#This Row],[Nome da Empresa]],Nome_Empresas[EMPRESA],0)),"")</f>
        <v>176 - BRAGA E TAVARES</v>
      </c>
      <c r="M6" s="20">
        <v>45021</v>
      </c>
      <c r="N6" s="2" t="str">
        <f>UPPER(IF(Folha_de_Pgt[[#This Row],[DATA DE PGT]]="","",TEXT(Folha_de_Pgt[[#This Row],[DATA DE PGT]],"MMM")))</f>
        <v>ABR</v>
      </c>
      <c r="O6" s="2" t="str">
        <f>UPPER(IF(Folha_de_Pgt[[#This Row],[DATA DE PGT]]="","",TEXT(Folha_de_Pgt[[#This Row],[DATA DE PGT]],"aaaa")))</f>
        <v>2023</v>
      </c>
      <c r="P6" s="50" t="s">
        <v>914</v>
      </c>
      <c r="Q6" s="48"/>
      <c r="R6" s="2" t="str">
        <f>Folha_de_Pgt[[#This Row],[Nome do Funcionário]]&amp;" - "&amp;Folha_de_Pgt[[#This Row],[TIPO DE PGT]]</f>
        <v>ALAHIR BARBOZA DA SILVA JUNIOR  - SALARIO - REF. A MAR/2023</v>
      </c>
      <c r="S6" s="31"/>
      <c r="T6" s="31"/>
      <c r="U6" s="31"/>
      <c r="V6" s="76">
        <v>5</v>
      </c>
      <c r="W6" s="7" t="s">
        <v>199</v>
      </c>
      <c r="X6" s="8" t="s">
        <v>708</v>
      </c>
      <c r="Y6" s="9" t="s">
        <v>813</v>
      </c>
      <c r="Z6" s="18"/>
      <c r="AB6" s="60">
        <v>1</v>
      </c>
      <c r="AC6" s="54" t="s">
        <v>13</v>
      </c>
      <c r="AD6" s="54">
        <v>100066</v>
      </c>
      <c r="AE6" s="54" t="s">
        <v>136</v>
      </c>
      <c r="AF6" s="54" t="s">
        <v>137</v>
      </c>
      <c r="AG6" s="55">
        <v>44349</v>
      </c>
      <c r="AH6" s="54">
        <v>5289113762</v>
      </c>
      <c r="AI6" s="54" t="s">
        <v>1023</v>
      </c>
      <c r="AJ6" s="56" t="str">
        <f>IFERROR(INDEX(ADM[Centro de Custo],MATCH(Folha[[#This Row],[Nome do Funcionário]],ADM[Nome do Funcionário],0)),"")</f>
        <v>OUTROS</v>
      </c>
      <c r="AK6" s="56" t="str">
        <f>Folha[[#This Row],[Empresa + Nome]]</f>
        <v>1 - ACLANYCA MATRIZ</v>
      </c>
      <c r="AL6" s="56" t="str">
        <f>IFERROR(INDEX(Nome_Empresas[NOME PADRÃO (PLANILHAS)],MATCH(AC6,Nome_Empresas[EMPRESA],0)),"NÃO ENCONTREI")</f>
        <v>1 - ACLANYCA MATRIZ</v>
      </c>
      <c r="AM6" s="56"/>
      <c r="AN6" s="56"/>
      <c r="AO6" s="56"/>
      <c r="AP6" s="64">
        <v>2</v>
      </c>
      <c r="AQ6" s="62" t="s">
        <v>20</v>
      </c>
      <c r="AR6" s="62" t="s">
        <v>776</v>
      </c>
      <c r="AS6" s="62" t="s">
        <v>33</v>
      </c>
      <c r="AT6" s="62" t="s">
        <v>769</v>
      </c>
      <c r="AU6" s="62" t="s">
        <v>775</v>
      </c>
      <c r="AV6" s="98">
        <v>44860</v>
      </c>
      <c r="AW6" s="62" t="s">
        <v>769</v>
      </c>
      <c r="AX6" s="66" t="str">
        <f>ADM[[#This Row],[Nome da Empresa]]&amp;ADM[[#This Row],[Nome do Funcionário]]&amp;ADM[[#This Row],[Centro de Custo]]</f>
        <v>PAGE DEPOSITO DE GAS LTDA - MERUY BRANDAO DE OLIVEIRA FILHOADM</v>
      </c>
    </row>
    <row r="7" spans="1:50" customFormat="1" ht="14.25" customHeight="1" x14ac:dyDescent="0.25">
      <c r="A7" s="82">
        <v>139</v>
      </c>
      <c r="B7" s="83" t="s">
        <v>418</v>
      </c>
      <c r="C7" s="83" t="s">
        <v>423</v>
      </c>
      <c r="D7" s="83" t="s">
        <v>420</v>
      </c>
      <c r="E7" s="84" t="s">
        <v>16</v>
      </c>
      <c r="F7" s="84" t="s">
        <v>63</v>
      </c>
      <c r="G7" s="84" t="s">
        <v>424</v>
      </c>
      <c r="H7" s="84" t="s">
        <v>425</v>
      </c>
      <c r="I7" s="85">
        <v>908.8</v>
      </c>
      <c r="J7" s="2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7" s="2" t="str">
        <f>IFERROR(INDEX(Folha[Centro_de_Geral],MATCH(C7,Folha[Nome do Funcionário],0)),"")</f>
        <v>139 - PAGE DE SAQUAREMA</v>
      </c>
      <c r="L7" s="2" t="str">
        <f>IFERROR(INDEX(Nome_Empresas[NOME PADRÃO (PLANILHAS)],MATCH(Folha_de_Pgt[[#This Row],[Nome da Empresa]],Nome_Empresas[EMPRESA],0)),"")</f>
        <v>139 - PAGE DE SAQUAREMA</v>
      </c>
      <c r="M7" s="20">
        <v>45022</v>
      </c>
      <c r="N7" s="2" t="str">
        <f>UPPER(IF(Folha_de_Pgt[[#This Row],[DATA DE PGT]]="","",TEXT(Folha_de_Pgt[[#This Row],[DATA DE PGT]],"MMM")))</f>
        <v>ABR</v>
      </c>
      <c r="O7" s="2" t="str">
        <f>UPPER(IF(Folha_de_Pgt[[#This Row],[DATA DE PGT]]="","",TEXT(Folha_de_Pgt[[#This Row],[DATA DE PGT]],"aaaa")))</f>
        <v>2023</v>
      </c>
      <c r="P7" s="50" t="s">
        <v>914</v>
      </c>
      <c r="Q7" s="48"/>
      <c r="R7" s="2" t="str">
        <f>Folha_de_Pgt[[#This Row],[Nome do Funcionário]]&amp;" - "&amp;Folha_de_Pgt[[#This Row],[TIPO DE PGT]]</f>
        <v>ALESSANDRO NASCIMENTO DE SOUZA - SALARIO - REF. A MAR/2023</v>
      </c>
      <c r="S7" s="31"/>
      <c r="T7" s="31"/>
      <c r="U7" s="31"/>
      <c r="V7" s="76">
        <v>6</v>
      </c>
      <c r="W7" s="7" t="s">
        <v>50</v>
      </c>
      <c r="X7" s="8" t="s">
        <v>709</v>
      </c>
      <c r="Y7" s="9" t="s">
        <v>814</v>
      </c>
      <c r="Z7" s="18"/>
      <c r="AB7" s="61">
        <v>2</v>
      </c>
      <c r="AC7" s="57" t="s">
        <v>20</v>
      </c>
      <c r="AD7" s="57">
        <v>200151</v>
      </c>
      <c r="AE7" s="57" t="s">
        <v>184</v>
      </c>
      <c r="AF7" s="57" t="s">
        <v>154</v>
      </c>
      <c r="AG7" s="58">
        <v>43945</v>
      </c>
      <c r="AH7" s="57">
        <v>7519629708</v>
      </c>
      <c r="AI7" s="57" t="s">
        <v>1023</v>
      </c>
      <c r="AJ7" s="56" t="str">
        <f>IFERROR(INDEX(ADM[Centro de Custo],MATCH(Folha[[#This Row],[Nome do Funcionário]],ADM[Nome do Funcionário],0)),"")</f>
        <v>OUTROS</v>
      </c>
      <c r="AK7" s="56" t="str">
        <f>Folha[[#This Row],[Empresa + Nome]]</f>
        <v>2 - PAGE DEPOSITO</v>
      </c>
      <c r="AL7" s="56" t="str">
        <f>IFERROR(INDEX(Nome_Empresas[NOME PADRÃO (PLANILHAS)],MATCH(AC7,Nome_Empresas[EMPRESA],0)),"NÃO ENCONTREI")</f>
        <v>2 - PAGE DEPOSITO</v>
      </c>
      <c r="AM7" s="56"/>
      <c r="AN7" s="56"/>
      <c r="AO7" s="56"/>
      <c r="AP7" s="26">
        <v>3</v>
      </c>
      <c r="AQ7" s="19" t="s">
        <v>37</v>
      </c>
      <c r="AR7" s="19" t="s">
        <v>777</v>
      </c>
      <c r="AS7" s="19" t="s">
        <v>38</v>
      </c>
      <c r="AT7" s="19" t="s">
        <v>769</v>
      </c>
      <c r="AU7" s="19" t="s">
        <v>778</v>
      </c>
      <c r="AV7" s="99">
        <v>44586</v>
      </c>
      <c r="AW7" s="19" t="s">
        <v>769</v>
      </c>
      <c r="AX7" s="66" t="str">
        <f>ADM[[#This Row],[Nome da Empresa]]&amp;ADM[[#This Row],[Nome do Funcionário]]&amp;ADM[[#This Row],[Centro de Custo]]</f>
        <v>CACIQUE DE SANTA MARGARIDA DEP. DE GAS LTDA - MEAILTON BRITO FERREIRA DA ROCHAADM</v>
      </c>
    </row>
    <row r="8" spans="1:50" customFormat="1" ht="14.25" customHeight="1" x14ac:dyDescent="0.25">
      <c r="A8" s="82">
        <v>124</v>
      </c>
      <c r="B8" s="83" t="s">
        <v>376</v>
      </c>
      <c r="C8" s="83" t="s">
        <v>382</v>
      </c>
      <c r="D8" s="83" t="s">
        <v>378</v>
      </c>
      <c r="E8" s="84" t="s">
        <v>16</v>
      </c>
      <c r="F8" s="84" t="s">
        <v>317</v>
      </c>
      <c r="G8" s="84" t="s">
        <v>383</v>
      </c>
      <c r="H8" s="84" t="s">
        <v>384</v>
      </c>
      <c r="I8" s="85">
        <v>851.22</v>
      </c>
      <c r="J8" s="2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8" s="2" t="str">
        <f>IFERROR(INDEX(Folha[Centro_de_Geral],MATCH(C8,Folha[Nome do Funcionário],0)),"")</f>
        <v>124 - CACIQUE DE ARARUAMA</v>
      </c>
      <c r="L8" s="2" t="str">
        <f>IFERROR(INDEX(Nome_Empresas[NOME PADRÃO (PLANILHAS)],MATCH(Folha_de_Pgt[[#This Row],[Nome da Empresa]],Nome_Empresas[EMPRESA],0)),"")</f>
        <v>124 - CACIQUE DE ARARUAMA</v>
      </c>
      <c r="M8" s="20">
        <v>45022</v>
      </c>
      <c r="N8" s="2" t="str">
        <f>UPPER(IF(Folha_de_Pgt[[#This Row],[DATA DE PGT]]="","",TEXT(Folha_de_Pgt[[#This Row],[DATA DE PGT]],"MMM")))</f>
        <v>ABR</v>
      </c>
      <c r="O8" s="2" t="str">
        <f>UPPER(IF(Folha_de_Pgt[[#This Row],[DATA DE PGT]]="","",TEXT(Folha_de_Pgt[[#This Row],[DATA DE PGT]],"aaaa")))</f>
        <v>2023</v>
      </c>
      <c r="P8" s="50" t="s">
        <v>914</v>
      </c>
      <c r="Q8" s="48"/>
      <c r="R8" s="2" t="str">
        <f>Folha_de_Pgt[[#This Row],[Nome do Funcionário]]&amp;" - "&amp;Folha_de_Pgt[[#This Row],[TIPO DE PGT]]</f>
        <v>ALEX JUNIOR DE SOUZA DE OLIVEIRA - SALARIO - REF. A MAR/2023</v>
      </c>
      <c r="S8" s="31"/>
      <c r="T8" s="31"/>
      <c r="U8" s="31"/>
      <c r="V8" s="76">
        <v>7</v>
      </c>
      <c r="W8" s="7" t="s">
        <v>61</v>
      </c>
      <c r="X8" s="8" t="s">
        <v>710</v>
      </c>
      <c r="Y8" s="9" t="s">
        <v>815</v>
      </c>
      <c r="Z8" s="18"/>
      <c r="AB8" s="61">
        <v>3</v>
      </c>
      <c r="AC8" s="57" t="s">
        <v>37</v>
      </c>
      <c r="AD8" s="57">
        <v>300015</v>
      </c>
      <c r="AE8" s="57" t="s">
        <v>192</v>
      </c>
      <c r="AF8" s="57" t="s">
        <v>154</v>
      </c>
      <c r="AG8" s="58">
        <v>44418</v>
      </c>
      <c r="AH8" s="57">
        <v>18263733731</v>
      </c>
      <c r="AI8" s="57" t="s">
        <v>1023</v>
      </c>
      <c r="AJ8" s="56" t="str">
        <f>IFERROR(INDEX(ADM[Centro de Custo],MATCH(Folha[[#This Row],[Nome do Funcionário]],ADM[Nome do Funcionário],0)),"")</f>
        <v>OUTROS</v>
      </c>
      <c r="AK8" s="56" t="str">
        <f>Folha[[#This Row],[Empresa + Nome]]</f>
        <v>3 - CACIQUE DE SANTA MARGARIDA</v>
      </c>
      <c r="AL8" s="56" t="str">
        <f>IFERROR(INDEX(Nome_Empresas[NOME PADRÃO (PLANILHAS)],MATCH(AC8,Nome_Empresas[EMPRESA],0)),"NÃO ENCONTREI")</f>
        <v>3 - CACIQUE DE SANTA MARGARIDA</v>
      </c>
      <c r="AM8" s="56"/>
      <c r="AN8" s="56"/>
      <c r="AO8" s="56"/>
      <c r="AP8" s="64">
        <v>3</v>
      </c>
      <c r="AQ8" s="62" t="s">
        <v>37</v>
      </c>
      <c r="AR8" s="62" t="s">
        <v>779</v>
      </c>
      <c r="AS8" s="62" t="s">
        <v>42</v>
      </c>
      <c r="AT8" s="62" t="s">
        <v>769</v>
      </c>
      <c r="AU8" s="62" t="s">
        <v>780</v>
      </c>
      <c r="AV8" s="98">
        <v>45001</v>
      </c>
      <c r="AW8" s="62" t="s">
        <v>769</v>
      </c>
      <c r="AX8" s="66" t="str">
        <f>ADM[[#This Row],[Nome da Empresa]]&amp;ADM[[#This Row],[Nome do Funcionário]]&amp;ADM[[#This Row],[Centro de Custo]]</f>
        <v>CACIQUE DE SANTA MARGARIDA DEP. DE GAS LTDA - MEMARCIO SANT´ANA ANGELOADM</v>
      </c>
    </row>
    <row r="9" spans="1:50" customFormat="1" ht="14.25" customHeight="1" x14ac:dyDescent="0.25">
      <c r="A9" s="82">
        <v>162</v>
      </c>
      <c r="B9" s="83" t="s">
        <v>123</v>
      </c>
      <c r="C9" s="83" t="s">
        <v>124</v>
      </c>
      <c r="D9" s="83" t="s">
        <v>22</v>
      </c>
      <c r="E9" s="84" t="s">
        <v>16</v>
      </c>
      <c r="F9" s="84" t="s">
        <v>125</v>
      </c>
      <c r="G9" s="84" t="s">
        <v>126</v>
      </c>
      <c r="H9" s="84" t="s">
        <v>127</v>
      </c>
      <c r="I9" s="85">
        <v>1538.3</v>
      </c>
      <c r="J9" s="2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9" s="2" t="str">
        <f>IFERROR(INDEX(Folha[Centro_de_Geral],MATCH(C9,Folha[Nome do Funcionário],0)),"")</f>
        <v>ADM</v>
      </c>
      <c r="L9" s="2" t="str">
        <f>IFERROR(INDEX(Nome_Empresas[NOME PADRÃO (PLANILHAS)],MATCH(Folha_de_Pgt[[#This Row],[Nome da Empresa]],Nome_Empresas[EMPRESA],0)),"")</f>
        <v>162 - TRÊS IRMÃOS</v>
      </c>
      <c r="M9" s="20">
        <v>45020</v>
      </c>
      <c r="N9" s="2" t="str">
        <f>UPPER(IF(Folha_de_Pgt[[#This Row],[DATA DE PGT]]="","",TEXT(Folha_de_Pgt[[#This Row],[DATA DE PGT]],"MMM")))</f>
        <v>ABR</v>
      </c>
      <c r="O9" s="2" t="str">
        <f>UPPER(IF(Folha_de_Pgt[[#This Row],[DATA DE PGT]]="","",TEXT(Folha_de_Pgt[[#This Row],[DATA DE PGT]],"aaaa")))</f>
        <v>2023</v>
      </c>
      <c r="P9" s="50" t="s">
        <v>914</v>
      </c>
      <c r="Q9" s="48"/>
      <c r="R9" s="2" t="str">
        <f>Folha_de_Pgt[[#This Row],[Nome do Funcionário]]&amp;" - "&amp;Folha_de_Pgt[[#This Row],[TIPO DE PGT]]</f>
        <v>ALEX SANDRO VIEIRA DE OLIVEIRA - SALARIO - REF. A MAR/2023</v>
      </c>
      <c r="S9" s="31"/>
      <c r="T9" s="31"/>
      <c r="U9" s="31"/>
      <c r="V9" s="76">
        <v>8</v>
      </c>
      <c r="W9" s="7" t="s">
        <v>246</v>
      </c>
      <c r="X9" s="8" t="s">
        <v>711</v>
      </c>
      <c r="Y9" s="9" t="s">
        <v>816</v>
      </c>
      <c r="Z9" s="18"/>
      <c r="AB9" s="60">
        <v>3</v>
      </c>
      <c r="AC9" s="54" t="s">
        <v>37</v>
      </c>
      <c r="AD9" s="54">
        <v>300017</v>
      </c>
      <c r="AE9" s="54" t="s">
        <v>868</v>
      </c>
      <c r="AF9" s="54" t="s">
        <v>39</v>
      </c>
      <c r="AG9" s="55">
        <v>44561</v>
      </c>
      <c r="AH9" s="54">
        <v>19342678726</v>
      </c>
      <c r="AI9" s="54" t="s">
        <v>1023</v>
      </c>
      <c r="AJ9" s="56" t="str">
        <f>IFERROR(INDEX(ADM[Centro de Custo],MATCH(Folha[[#This Row],[Nome do Funcionário]],ADM[Nome do Funcionário],0)),"")</f>
        <v>OUTROS</v>
      </c>
      <c r="AK9" s="56" t="str">
        <f>Folha[[#This Row],[Empresa + Nome]]</f>
        <v>3 - CACIQUE DE SANTA MARGARIDA</v>
      </c>
      <c r="AL9" s="56" t="str">
        <f>IFERROR(INDEX(Nome_Empresas[NOME PADRÃO (PLANILHAS)],MATCH(AC9,Nome_Empresas[EMPRESA],0)),"NÃO ENCONTREI")</f>
        <v>3 - CACIQUE DE SANTA MARGARIDA</v>
      </c>
      <c r="AM9" s="56"/>
      <c r="AN9" s="56"/>
      <c r="AO9" s="56"/>
      <c r="AP9" s="26">
        <v>6</v>
      </c>
      <c r="AQ9" s="19" t="s">
        <v>50</v>
      </c>
      <c r="AR9" s="19" t="s">
        <v>781</v>
      </c>
      <c r="AS9" s="19" t="s">
        <v>51</v>
      </c>
      <c r="AT9" s="19" t="s">
        <v>52</v>
      </c>
      <c r="AU9" s="19" t="s">
        <v>782</v>
      </c>
      <c r="AV9" s="99">
        <v>45001</v>
      </c>
      <c r="AW9" s="19" t="s">
        <v>769</v>
      </c>
      <c r="AX9" s="66" t="str">
        <f>ADM[[#This Row],[Nome da Empresa]]&amp;ADM[[#This Row],[Nome do Funcionário]]&amp;ADM[[#This Row],[Centro de Custo]]</f>
        <v>BRAVOXXX COMERCIO DE GAS LTDABRUNNO RODRIGUES SARAIVAADM</v>
      </c>
    </row>
    <row r="10" spans="1:50" customFormat="1" ht="14.25" customHeight="1" x14ac:dyDescent="0.25">
      <c r="A10" s="82">
        <v>107</v>
      </c>
      <c r="B10" s="83" t="s">
        <v>92</v>
      </c>
      <c r="C10" s="83" t="s">
        <v>93</v>
      </c>
      <c r="D10" s="83" t="s">
        <v>22</v>
      </c>
      <c r="E10" s="84" t="s">
        <v>94</v>
      </c>
      <c r="F10" s="84" t="s">
        <v>95</v>
      </c>
      <c r="G10" s="84" t="s">
        <v>96</v>
      </c>
      <c r="H10" s="84" t="s">
        <v>97</v>
      </c>
      <c r="I10" s="85">
        <v>1363.58</v>
      </c>
      <c r="J10" s="2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10" s="2" t="str">
        <f>IFERROR(INDEX(Folha[Centro_de_Geral],MATCH(C10,Folha[Nome do Funcionário],0)),"")</f>
        <v>ADM</v>
      </c>
      <c r="L10" s="2" t="str">
        <f>IFERROR(INDEX(Nome_Empresas[NOME PADRÃO (PLANILHAS)],MATCH(Folha_de_Pgt[[#This Row],[Nome da Empresa]],Nome_Empresas[EMPRESA],0)),"")</f>
        <v>107 - CAS DAMAZIO</v>
      </c>
      <c r="M10" s="20">
        <v>45020</v>
      </c>
      <c r="N10" s="2" t="str">
        <f>UPPER(IF(Folha_de_Pgt[[#This Row],[DATA DE PGT]]="","",TEXT(Folha_de_Pgt[[#This Row],[DATA DE PGT]],"MMM")))</f>
        <v>ABR</v>
      </c>
      <c r="O10" s="2" t="str">
        <f>UPPER(IF(Folha_de_Pgt[[#This Row],[DATA DE PGT]]="","",TEXT(Folha_de_Pgt[[#This Row],[DATA DE PGT]],"aaaa")))</f>
        <v>2023</v>
      </c>
      <c r="P10" s="50" t="s">
        <v>914</v>
      </c>
      <c r="Q10" s="48"/>
      <c r="R10" s="2" t="str">
        <f>Folha_de_Pgt[[#This Row],[Nome do Funcionário]]&amp;" - "&amp;Folha_de_Pgt[[#This Row],[TIPO DE PGT]]</f>
        <v>ALEXANDRE DE MACEDO SILVA COELHO - SALARIO - REF. A MAR/2023</v>
      </c>
      <c r="S10" s="31"/>
      <c r="T10" s="31"/>
      <c r="U10" s="31"/>
      <c r="V10" s="76">
        <v>9</v>
      </c>
      <c r="W10" s="7" t="s">
        <v>254</v>
      </c>
      <c r="X10" s="8" t="s">
        <v>712</v>
      </c>
      <c r="Y10" s="9" t="s">
        <v>817</v>
      </c>
      <c r="Z10" s="18"/>
      <c r="AB10" s="61">
        <v>3</v>
      </c>
      <c r="AC10" s="57" t="s">
        <v>37</v>
      </c>
      <c r="AD10" s="57">
        <v>300020</v>
      </c>
      <c r="AE10" s="57" t="s">
        <v>196</v>
      </c>
      <c r="AF10" s="57" t="s">
        <v>154</v>
      </c>
      <c r="AG10" s="58">
        <v>44608</v>
      </c>
      <c r="AH10" s="57">
        <v>16962156766</v>
      </c>
      <c r="AI10" s="57" t="s">
        <v>1023</v>
      </c>
      <c r="AJ10" s="56" t="str">
        <f>IFERROR(INDEX(ADM[Centro de Custo],MATCH(Folha[[#This Row],[Nome do Funcionário]],ADM[Nome do Funcionário],0)),"")</f>
        <v>OUTROS</v>
      </c>
      <c r="AK10" s="56" t="str">
        <f>Folha[[#This Row],[Empresa + Nome]]</f>
        <v>3 - CACIQUE DE SANTA MARGARIDA</v>
      </c>
      <c r="AL10" s="56" t="str">
        <f>IFERROR(INDEX(Nome_Empresas[NOME PADRÃO (PLANILHAS)],MATCH(AC10,Nome_Empresas[EMPRESA],0)),"NÃO ENCONTREI")</f>
        <v>3 - CACIQUE DE SANTA MARGARIDA</v>
      </c>
      <c r="AM10" s="56"/>
      <c r="AN10" s="56"/>
      <c r="AO10" s="56"/>
      <c r="AP10" s="64">
        <v>6</v>
      </c>
      <c r="AQ10" s="62" t="s">
        <v>50</v>
      </c>
      <c r="AR10" s="62" t="s">
        <v>783</v>
      </c>
      <c r="AS10" s="62" t="s">
        <v>57</v>
      </c>
      <c r="AT10" s="62" t="s">
        <v>58</v>
      </c>
      <c r="AU10" s="62" t="s">
        <v>782</v>
      </c>
      <c r="AV10" s="98">
        <v>44673</v>
      </c>
      <c r="AW10" s="62" t="s">
        <v>769</v>
      </c>
      <c r="AX10" s="66" t="str">
        <f>ADM[[#This Row],[Nome da Empresa]]&amp;ADM[[#This Row],[Nome do Funcionário]]&amp;ADM[[#This Row],[Centro de Custo]]</f>
        <v>BRAVOXXX COMERCIO DE GAS LTDAGABRIEL SALINO LOPES BARBOSAADM</v>
      </c>
    </row>
    <row r="11" spans="1:50" customFormat="1" ht="14.25" customHeight="1" x14ac:dyDescent="0.25">
      <c r="A11" s="82">
        <v>171</v>
      </c>
      <c r="B11" s="83" t="s">
        <v>128</v>
      </c>
      <c r="C11" s="83" t="s">
        <v>592</v>
      </c>
      <c r="D11" s="83" t="s">
        <v>154</v>
      </c>
      <c r="E11" s="84" t="s">
        <v>16</v>
      </c>
      <c r="F11" s="84" t="s">
        <v>17</v>
      </c>
      <c r="G11" s="84" t="s">
        <v>593</v>
      </c>
      <c r="H11" s="84" t="s">
        <v>594</v>
      </c>
      <c r="I11" s="85">
        <v>908.8</v>
      </c>
      <c r="J11" s="2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11" s="2" t="str">
        <f>IFERROR(INDEX(Folha[Centro_de_Geral],MATCH(C11,Folha[Nome do Funcionário],0)),"")</f>
        <v>171 - JURUNA</v>
      </c>
      <c r="L11" s="2" t="str">
        <f>IFERROR(INDEX(Nome_Empresas[NOME PADRÃO (PLANILHAS)],MATCH(Folha_de_Pgt[[#This Row],[Nome da Empresa]],Nome_Empresas[EMPRESA],0)),"")</f>
        <v>171 - JURUNA</v>
      </c>
      <c r="M11" s="20">
        <v>45021</v>
      </c>
      <c r="N11" s="2" t="str">
        <f>UPPER(IF(Folha_de_Pgt[[#This Row],[DATA DE PGT]]="","",TEXT(Folha_de_Pgt[[#This Row],[DATA DE PGT]],"MMM")))</f>
        <v>ABR</v>
      </c>
      <c r="O11" s="2" t="str">
        <f>UPPER(IF(Folha_de_Pgt[[#This Row],[DATA DE PGT]]="","",TEXT(Folha_de_Pgt[[#This Row],[DATA DE PGT]],"aaaa")))</f>
        <v>2023</v>
      </c>
      <c r="P11" s="50" t="s">
        <v>914</v>
      </c>
      <c r="Q11" s="48"/>
      <c r="R11" s="2" t="str">
        <f>Folha_de_Pgt[[#This Row],[Nome do Funcionário]]&amp;" - "&amp;Folha_de_Pgt[[#This Row],[TIPO DE PGT]]</f>
        <v>ALEXANDRO ROBERTO RODRIGUES - SALARIO - REF. A MAR/2023</v>
      </c>
      <c r="S11" s="31"/>
      <c r="T11" s="31"/>
      <c r="U11" s="31"/>
      <c r="V11" s="77">
        <v>10</v>
      </c>
      <c r="W11" s="34" t="s">
        <v>1040</v>
      </c>
      <c r="X11" s="34" t="s">
        <v>1040</v>
      </c>
      <c r="Y11" s="9" t="s">
        <v>1041</v>
      </c>
      <c r="Z11" s="18"/>
      <c r="AB11" s="60">
        <v>5</v>
      </c>
      <c r="AC11" s="54" t="s">
        <v>199</v>
      </c>
      <c r="AD11" s="54">
        <v>500009</v>
      </c>
      <c r="AE11" s="54" t="s">
        <v>200</v>
      </c>
      <c r="AF11" s="54" t="s">
        <v>154</v>
      </c>
      <c r="AG11" s="55">
        <v>44343</v>
      </c>
      <c r="AH11" s="54">
        <v>11700737783</v>
      </c>
      <c r="AI11" s="54" t="s">
        <v>1023</v>
      </c>
      <c r="AJ11" s="56" t="str">
        <f>IFERROR(INDEX(ADM[Centro de Custo],MATCH(Folha[[#This Row],[Nome do Funcionário]],ADM[Nome do Funcionário],0)),"")</f>
        <v>OUTROS</v>
      </c>
      <c r="AK11" s="56" t="str">
        <f>Folha[[#This Row],[Empresa + Nome]]</f>
        <v>5 - EQUIPE ALPHA</v>
      </c>
      <c r="AL11" s="56" t="str">
        <f>IFERROR(INDEX(Nome_Empresas[NOME PADRÃO (PLANILHAS)],MATCH(AC11,Nome_Empresas[EMPRESA],0)),"NÃO ENCONTREI")</f>
        <v>5 - EQUIPE ALPHA</v>
      </c>
      <c r="AM11" s="56"/>
      <c r="AN11" s="56"/>
      <c r="AO11" s="56"/>
      <c r="AP11" s="26">
        <v>7</v>
      </c>
      <c r="AQ11" s="19" t="s">
        <v>61</v>
      </c>
      <c r="AR11" s="19" t="s">
        <v>784</v>
      </c>
      <c r="AS11" s="19" t="s">
        <v>62</v>
      </c>
      <c r="AT11" s="19" t="s">
        <v>769</v>
      </c>
      <c r="AU11" s="19" t="s">
        <v>785</v>
      </c>
      <c r="AV11" s="99">
        <v>42979</v>
      </c>
      <c r="AW11" s="19" t="s">
        <v>769</v>
      </c>
      <c r="AX11" s="66" t="str">
        <f>ADM[[#This Row],[Nome da Empresa]]&amp;ADM[[#This Row],[Nome do Funcionário]]&amp;ADM[[#This Row],[Centro de Custo]]</f>
        <v>XES - COMERCIO DE GAS LTDACLEBER FERNANDES DE SANTANAADM</v>
      </c>
    </row>
    <row r="12" spans="1:50" customFormat="1" ht="14.25" customHeight="1" x14ac:dyDescent="0.25">
      <c r="A12" s="82">
        <v>172</v>
      </c>
      <c r="B12" s="83" t="s">
        <v>601</v>
      </c>
      <c r="C12" s="83" t="s">
        <v>604</v>
      </c>
      <c r="D12" s="83" t="s">
        <v>154</v>
      </c>
      <c r="E12" s="84" t="s">
        <v>876</v>
      </c>
      <c r="F12" s="84" t="s">
        <v>876</v>
      </c>
      <c r="G12" s="84" t="s">
        <v>884</v>
      </c>
      <c r="H12" s="84" t="s">
        <v>605</v>
      </c>
      <c r="I12" s="85">
        <v>908.8</v>
      </c>
      <c r="J12" s="2" t="str">
        <f>Folha_de_Pgt[[#This Row],[Nome da Empresa]]&amp;Folha_de_Pgt[[#This Row],[Nome do Funcionário]]&amp;Folha_de_Pgt[[#This Row],[Departamento]]</f>
        <v>RANATHA DISTRIBUIDORA DE GAS LTDAALEXSANDRO PEREIRA DA SILVAPORTARIA</v>
      </c>
      <c r="K12" s="2" t="str">
        <f>IFERROR(INDEX(Folha[Centro_de_Geral],MATCH(C12,Folha[Nome do Funcionário],0)),"")</f>
        <v>172 - RANATHA</v>
      </c>
      <c r="L12" s="2" t="str">
        <f>IFERROR(INDEX(Nome_Empresas[NOME PADRÃO (PLANILHAS)],MATCH(Folha_de_Pgt[[#This Row],[Nome da Empresa]],Nome_Empresas[EMPRESA],0)),"")</f>
        <v>172 - RANATHA</v>
      </c>
      <c r="M12" s="20">
        <v>45021</v>
      </c>
      <c r="N12" s="2" t="str">
        <f>UPPER(IF(Folha_de_Pgt[[#This Row],[DATA DE PGT]]="","",TEXT(Folha_de_Pgt[[#This Row],[DATA DE PGT]],"MMM")))</f>
        <v>ABR</v>
      </c>
      <c r="O12" s="2" t="str">
        <f>UPPER(IF(Folha_de_Pgt[[#This Row],[DATA DE PGT]]="","",TEXT(Folha_de_Pgt[[#This Row],[DATA DE PGT]],"aaaa")))</f>
        <v>2023</v>
      </c>
      <c r="P12" s="50" t="s">
        <v>914</v>
      </c>
      <c r="Q12" s="48"/>
      <c r="R12" s="2" t="str">
        <f>Folha_de_Pgt[[#This Row],[Nome do Funcionário]]&amp;" - "&amp;Folha_de_Pgt[[#This Row],[TIPO DE PGT]]</f>
        <v>ALEXSANDRO PEREIRA DA SILVA - SALARIO - REF. A MAR/2023</v>
      </c>
      <c r="S12" s="31"/>
      <c r="T12" s="31"/>
      <c r="U12" s="31"/>
      <c r="V12" s="76">
        <v>12</v>
      </c>
      <c r="W12" s="7" t="s">
        <v>70</v>
      </c>
      <c r="X12" s="8" t="s">
        <v>713</v>
      </c>
      <c r="Y12" s="9" t="s">
        <v>818</v>
      </c>
      <c r="Z12" s="18"/>
      <c r="AB12" s="61">
        <v>5</v>
      </c>
      <c r="AC12" s="57" t="s">
        <v>199</v>
      </c>
      <c r="AD12" s="57">
        <v>500012</v>
      </c>
      <c r="AE12" s="57" t="s">
        <v>204</v>
      </c>
      <c r="AF12" s="57" t="s">
        <v>154</v>
      </c>
      <c r="AG12" s="58">
        <v>44970</v>
      </c>
      <c r="AH12" s="57">
        <v>10804834709</v>
      </c>
      <c r="AI12" s="57" t="s">
        <v>1023</v>
      </c>
      <c r="AJ12" s="56" t="str">
        <f>IFERROR(INDEX(ADM[Centro de Custo],MATCH(Folha[[#This Row],[Nome do Funcionário]],ADM[Nome do Funcionário],0)),"")</f>
        <v>OUTROS</v>
      </c>
      <c r="AK12" s="56" t="str">
        <f>Folha[[#This Row],[Empresa + Nome]]</f>
        <v>5 - EQUIPE ALPHA</v>
      </c>
      <c r="AL12" s="56" t="str">
        <f>IFERROR(INDEX(Nome_Empresas[NOME PADRÃO (PLANILHAS)],MATCH(AC12,Nome_Empresas[EMPRESA],0)),"NÃO ENCONTREI")</f>
        <v>5 - EQUIPE ALPHA</v>
      </c>
      <c r="AM12" s="56"/>
      <c r="AN12" s="56"/>
      <c r="AO12" s="56"/>
      <c r="AP12" s="64">
        <v>7</v>
      </c>
      <c r="AQ12" s="62" t="s">
        <v>61</v>
      </c>
      <c r="AR12" s="62" t="s">
        <v>786</v>
      </c>
      <c r="AS12" s="62" t="s">
        <v>66</v>
      </c>
      <c r="AT12" s="62" t="s">
        <v>769</v>
      </c>
      <c r="AU12" s="62" t="s">
        <v>785</v>
      </c>
      <c r="AV12" s="98">
        <v>43075</v>
      </c>
      <c r="AW12" s="62" t="s">
        <v>769</v>
      </c>
      <c r="AX12" s="66" t="str">
        <f>ADM[[#This Row],[Nome da Empresa]]&amp;ADM[[#This Row],[Nome do Funcionário]]&amp;ADM[[#This Row],[Centro de Custo]]</f>
        <v>XES - COMERCIO DE GAS LTDARONNI RODRIGUES AGUIARADM</v>
      </c>
    </row>
    <row r="13" spans="1:50" customFormat="1" ht="14.25" customHeight="1" x14ac:dyDescent="0.25">
      <c r="A13" s="87">
        <v>188</v>
      </c>
      <c r="B13" s="88" t="s">
        <v>684</v>
      </c>
      <c r="C13" s="88" t="s">
        <v>685</v>
      </c>
      <c r="D13" s="88" t="s">
        <v>154</v>
      </c>
      <c r="E13" s="88" t="s">
        <v>876</v>
      </c>
      <c r="F13" s="88" t="s">
        <v>876</v>
      </c>
      <c r="G13" s="88" t="s">
        <v>897</v>
      </c>
      <c r="H13" s="88" t="s">
        <v>686</v>
      </c>
      <c r="I13" s="89">
        <v>313.14</v>
      </c>
      <c r="J1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13" s="28" t="str">
        <f>IFERROR(INDEX(Folha[Centro_de_Geral],MATCH(C13,Folha[Nome do Funcionário],0)),"")</f>
        <v>188 - MAPULU</v>
      </c>
      <c r="L13" s="28" t="str">
        <f>IFERROR(INDEX(Nome_Empresas[NOME PADRÃO (PLANILHAS)],MATCH(Folha_de_Pgt[[#This Row],[Nome da Empresa]],Nome_Empresas[EMPRESA],0)),"")</f>
        <v>188 - MAPULU</v>
      </c>
      <c r="M13" s="20">
        <v>45022</v>
      </c>
      <c r="N13" s="28" t="str">
        <f>UPPER(IF(Folha_de_Pgt[[#This Row],[DATA DE PGT]]="","",TEXT(Folha_de_Pgt[[#This Row],[DATA DE PGT]],"MMM")))</f>
        <v>ABR</v>
      </c>
      <c r="O13" s="28" t="str">
        <f>UPPER(IF(Folha_de_Pgt[[#This Row],[DATA DE PGT]]="","",TEXT(Folha_de_Pgt[[#This Row],[DATA DE PGT]],"aaaa")))</f>
        <v>2023</v>
      </c>
      <c r="P13" s="50" t="s">
        <v>914</v>
      </c>
      <c r="Q13" s="48"/>
      <c r="R13" s="2" t="str">
        <f>Folha_de_Pgt[[#This Row],[Nome do Funcionário]]&amp;" - "&amp;Folha_de_Pgt[[#This Row],[TIPO DE PGT]]</f>
        <v>ALOISIO DA COSTA MORAES - SALARIO - REF. A MAR/2023</v>
      </c>
      <c r="S13" s="31"/>
      <c r="T13" s="31"/>
      <c r="U13" s="31"/>
      <c r="V13" s="76">
        <v>101</v>
      </c>
      <c r="W13" s="7" t="s">
        <v>74</v>
      </c>
      <c r="X13" s="8" t="s">
        <v>714</v>
      </c>
      <c r="Y13" s="9" t="s">
        <v>819</v>
      </c>
      <c r="Z13" s="18"/>
      <c r="AB13" s="60">
        <v>5</v>
      </c>
      <c r="AC13" s="54" t="s">
        <v>199</v>
      </c>
      <c r="AD13" s="54">
        <v>500013</v>
      </c>
      <c r="AE13" s="54" t="s">
        <v>922</v>
      </c>
      <c r="AF13" s="54" t="s">
        <v>154</v>
      </c>
      <c r="AG13" s="55">
        <v>45016</v>
      </c>
      <c r="AH13" s="54">
        <v>18380374703</v>
      </c>
      <c r="AI13" s="54" t="s">
        <v>1023</v>
      </c>
      <c r="AJ13" s="56" t="str">
        <f>IFERROR(INDEX(ADM[Centro de Custo],MATCH(Folha[[#This Row],[Nome do Funcionário]],ADM[Nome do Funcionário],0)),"")</f>
        <v>OUTROS</v>
      </c>
      <c r="AK13" s="56" t="str">
        <f>Folha[[#This Row],[Empresa + Nome]]</f>
        <v>5 - EQUIPE ALPHA</v>
      </c>
      <c r="AL13" s="56" t="str">
        <f>IFERROR(INDEX(Nome_Empresas[NOME PADRÃO (PLANILHAS)],MATCH(AC13,Nome_Empresas[EMPRESA],0)),"NÃO ENCONTREI")</f>
        <v>5 - EQUIPE ALPHA</v>
      </c>
      <c r="AM13" s="56"/>
      <c r="AN13" s="56"/>
      <c r="AO13" s="56"/>
      <c r="AP13" s="26">
        <v>12</v>
      </c>
      <c r="AQ13" s="19" t="s">
        <v>70</v>
      </c>
      <c r="AR13" s="19" t="s">
        <v>787</v>
      </c>
      <c r="AS13" s="19" t="s">
        <v>71</v>
      </c>
      <c r="AT13" s="19" t="s">
        <v>52</v>
      </c>
      <c r="AU13" s="19" t="s">
        <v>782</v>
      </c>
      <c r="AV13" s="99">
        <v>44961</v>
      </c>
      <c r="AW13" s="19" t="s">
        <v>769</v>
      </c>
      <c r="AX13" s="66" t="str">
        <f>ADM[[#This Row],[Nome da Empresa]]&amp;ADM[[#This Row],[Nome do Funcionário]]&amp;ADM[[#This Row],[Centro de Custo]]</f>
        <v>SYLVIO PINHEIRO DISTRIBUIDORA DE GAS LTDA - MEKENNEDY KALKE MENDES NOGUEIRAADM</v>
      </c>
    </row>
    <row r="14" spans="1:50" customFormat="1" ht="14.25" customHeight="1" x14ac:dyDescent="0.25">
      <c r="A14" s="82">
        <v>105</v>
      </c>
      <c r="B14" s="83" t="s">
        <v>81</v>
      </c>
      <c r="C14" s="83" t="s">
        <v>85</v>
      </c>
      <c r="D14" s="83" t="s">
        <v>22</v>
      </c>
      <c r="E14" s="84" t="s">
        <v>16</v>
      </c>
      <c r="F14" s="84" t="s">
        <v>86</v>
      </c>
      <c r="G14" s="84" t="s">
        <v>87</v>
      </c>
      <c r="H14" s="84" t="s">
        <v>88</v>
      </c>
      <c r="I14" s="85">
        <v>1499.87</v>
      </c>
      <c r="J14" s="2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14" s="2" t="str">
        <f>IFERROR(INDEX(Folha[Centro_de_Geral],MATCH(C14,Folha[Nome do Funcionário],0)),"")</f>
        <v>ADM</v>
      </c>
      <c r="L14" s="2" t="str">
        <f>IFERROR(INDEX(Nome_Empresas[NOME PADRÃO (PLANILHAS)],MATCH(Folha_de_Pgt[[#This Row],[Nome da Empresa]],Nome_Empresas[EMPRESA],0)),"")</f>
        <v>105 - TRIBUS</v>
      </c>
      <c r="M14" s="20">
        <v>45020</v>
      </c>
      <c r="N14" s="2" t="str">
        <f>UPPER(IF(Folha_de_Pgt[[#This Row],[DATA DE PGT]]="","",TEXT(Folha_de_Pgt[[#This Row],[DATA DE PGT]],"MMM")))</f>
        <v>ABR</v>
      </c>
      <c r="O14" s="2" t="str">
        <f>UPPER(IF(Folha_de_Pgt[[#This Row],[DATA DE PGT]]="","",TEXT(Folha_de_Pgt[[#This Row],[DATA DE PGT]],"aaaa")))</f>
        <v>2023</v>
      </c>
      <c r="P14" s="50" t="s">
        <v>914</v>
      </c>
      <c r="Q14" s="48"/>
      <c r="R14" s="2" t="str">
        <f>Folha_de_Pgt[[#This Row],[Nome do Funcionário]]&amp;" - "&amp;Folha_de_Pgt[[#This Row],[TIPO DE PGT]]</f>
        <v>ALVANIO ARAUJO DE SOUZA - SALARIO - REF. A MAR/2023</v>
      </c>
      <c r="S14" s="31"/>
      <c r="T14" s="31"/>
      <c r="U14" s="31"/>
      <c r="V14" s="76">
        <v>105</v>
      </c>
      <c r="W14" s="7" t="s">
        <v>81</v>
      </c>
      <c r="X14" s="8" t="s">
        <v>715</v>
      </c>
      <c r="Y14" s="9" t="s">
        <v>820</v>
      </c>
      <c r="Z14" s="18"/>
      <c r="AB14" s="61">
        <v>6</v>
      </c>
      <c r="AC14" s="57" t="s">
        <v>50</v>
      </c>
      <c r="AD14" s="57">
        <v>600007</v>
      </c>
      <c r="AE14" s="57" t="s">
        <v>208</v>
      </c>
      <c r="AF14" s="57" t="s">
        <v>154</v>
      </c>
      <c r="AG14" s="58">
        <v>43721</v>
      </c>
      <c r="AH14" s="57">
        <v>15110548757</v>
      </c>
      <c r="AI14" s="57" t="s">
        <v>1023</v>
      </c>
      <c r="AJ14" s="56" t="str">
        <f>IFERROR(INDEX(ADM[Centro de Custo],MATCH(Folha[[#This Row],[Nome do Funcionário]],ADM[Nome do Funcionário],0)),"")</f>
        <v>OUTROS</v>
      </c>
      <c r="AK14" s="56" t="str">
        <f>Folha[[#This Row],[Empresa + Nome]]</f>
        <v>6 - BRAVOX</v>
      </c>
      <c r="AL14" s="56" t="str">
        <f>IFERROR(INDEX(Nome_Empresas[NOME PADRÃO (PLANILHAS)],MATCH(AC14,Nome_Empresas[EMPRESA],0)),"NÃO ENCONTREI")</f>
        <v>6 - BRAVOX</v>
      </c>
      <c r="AM14" s="56"/>
      <c r="AN14" s="56"/>
      <c r="AO14" s="56"/>
      <c r="AP14" s="64">
        <v>101</v>
      </c>
      <c r="AQ14" s="62" t="s">
        <v>74</v>
      </c>
      <c r="AR14" s="62" t="s">
        <v>788</v>
      </c>
      <c r="AS14" s="62" t="s">
        <v>75</v>
      </c>
      <c r="AT14" s="62" t="s">
        <v>769</v>
      </c>
      <c r="AU14" s="62" t="s">
        <v>785</v>
      </c>
      <c r="AV14" s="98">
        <v>44085</v>
      </c>
      <c r="AW14" s="62" t="s">
        <v>769</v>
      </c>
      <c r="AX14" s="66" t="str">
        <f>ADM[[#This Row],[Nome da Empresa]]&amp;ADM[[#This Row],[Nome do Funcionário]]&amp;ADM[[#This Row],[Centro de Custo]]</f>
        <v>FULLGAZ DE MARICA LTDA - MEEDUARDO PESSANHA SIMÃOADM</v>
      </c>
    </row>
    <row r="15" spans="1:50" customFormat="1" ht="14.25" customHeight="1" x14ac:dyDescent="0.25">
      <c r="A15" s="82">
        <v>101</v>
      </c>
      <c r="B15" s="83" t="s">
        <v>74</v>
      </c>
      <c r="C15" s="83" t="s">
        <v>287</v>
      </c>
      <c r="D15" s="83" t="s">
        <v>170</v>
      </c>
      <c r="E15" s="84" t="s">
        <v>77</v>
      </c>
      <c r="F15" s="84" t="s">
        <v>78</v>
      </c>
      <c r="G15" s="84" t="s">
        <v>288</v>
      </c>
      <c r="H15" s="84" t="s">
        <v>289</v>
      </c>
      <c r="I15" s="85">
        <v>907.8</v>
      </c>
      <c r="J15" s="2" t="str">
        <f>Folha_de_Pgt[[#This Row],[Nome da Empresa]]&amp;Folha_de_Pgt[[#This Row],[Nome do Funcionário]]&amp;Folha_de_Pgt[[#This Row],[Departamento]]</f>
        <v>FULLGAZ DE MARICA LTDA - MEALZENIR CARDOSO DE SOUZATRANSPORTE</v>
      </c>
      <c r="K15" s="2" t="str">
        <f>IFERROR(INDEX(Folha[Centro_de_Geral],MATCH(C15,Folha[Nome do Funcionário],0)),"")</f>
        <v>TRANSPORTE</v>
      </c>
      <c r="L15" s="2" t="str">
        <f>IFERROR(INDEX(Nome_Empresas[NOME PADRÃO (PLANILHAS)],MATCH(Folha_de_Pgt[[#This Row],[Nome da Empresa]],Nome_Empresas[EMPRESA],0)),"")</f>
        <v>101 - FULLGAZ</v>
      </c>
      <c r="M15" s="20">
        <v>45021</v>
      </c>
      <c r="N15" s="2" t="str">
        <f>UPPER(IF(Folha_de_Pgt[[#This Row],[DATA DE PGT]]="","",TEXT(Folha_de_Pgt[[#This Row],[DATA DE PGT]],"MMM")))</f>
        <v>ABR</v>
      </c>
      <c r="O15" s="2" t="str">
        <f>UPPER(IF(Folha_de_Pgt[[#This Row],[DATA DE PGT]]="","",TEXT(Folha_de_Pgt[[#This Row],[DATA DE PGT]],"aaaa")))</f>
        <v>2023</v>
      </c>
      <c r="P15" s="50" t="s">
        <v>914</v>
      </c>
      <c r="Q15" s="48"/>
      <c r="R15" s="2" t="str">
        <f>Folha_de_Pgt[[#This Row],[Nome do Funcionário]]&amp;" - "&amp;Folha_de_Pgt[[#This Row],[TIPO DE PGT]]</f>
        <v>ALZENIR CARDOSO DE SOUZA - SALARIO - REF. A MAR/2023</v>
      </c>
      <c r="S15" s="31"/>
      <c r="T15" s="31"/>
      <c r="U15" s="31"/>
      <c r="V15" s="76">
        <v>107</v>
      </c>
      <c r="W15" s="7" t="s">
        <v>92</v>
      </c>
      <c r="X15" s="8" t="s">
        <v>716</v>
      </c>
      <c r="Y15" s="9" t="s">
        <v>821</v>
      </c>
      <c r="Z15" s="18"/>
      <c r="AB15" s="60">
        <v>6</v>
      </c>
      <c r="AC15" s="54" t="s">
        <v>50</v>
      </c>
      <c r="AD15" s="54">
        <v>600009</v>
      </c>
      <c r="AE15" s="54" t="s">
        <v>211</v>
      </c>
      <c r="AF15" s="54" t="s">
        <v>154</v>
      </c>
      <c r="AG15" s="55">
        <v>44466</v>
      </c>
      <c r="AH15" s="54">
        <v>11463388721</v>
      </c>
      <c r="AI15" s="54" t="s">
        <v>1023</v>
      </c>
      <c r="AJ15" s="56" t="str">
        <f>IFERROR(INDEX(ADM[Centro de Custo],MATCH(Folha[[#This Row],[Nome do Funcionário]],ADM[Nome do Funcionário],0)),"")</f>
        <v>OUTROS</v>
      </c>
      <c r="AK15" s="56" t="str">
        <f>Folha[[#This Row],[Empresa + Nome]]</f>
        <v>6 - BRAVOX</v>
      </c>
      <c r="AL15" s="56" t="str">
        <f>IFERROR(INDEX(Nome_Empresas[NOME PADRÃO (PLANILHAS)],MATCH(AC15,Nome_Empresas[EMPRESA],0)),"NÃO ENCONTREI")</f>
        <v>6 - BRAVOX</v>
      </c>
      <c r="AM15" s="56"/>
      <c r="AN15" s="56"/>
      <c r="AO15" s="56"/>
      <c r="AP15" s="26">
        <v>105</v>
      </c>
      <c r="AQ15" s="19" t="s">
        <v>81</v>
      </c>
      <c r="AR15" s="19" t="s">
        <v>789</v>
      </c>
      <c r="AS15" s="19" t="s">
        <v>85</v>
      </c>
      <c r="AT15" s="19" t="s">
        <v>769</v>
      </c>
      <c r="AU15" s="19" t="s">
        <v>790</v>
      </c>
      <c r="AV15" s="99">
        <v>42675</v>
      </c>
      <c r="AW15" s="19" t="s">
        <v>769</v>
      </c>
      <c r="AX15" s="66" t="str">
        <f>ADM[[#This Row],[Nome da Empresa]]&amp;ADM[[#This Row],[Nome do Funcionário]]&amp;ADM[[#This Row],[Centro de Custo]]</f>
        <v>TRIBUS CONSULTORIA E ASSESSORIA EMPRESARIAL LTDAALVANIO ARAUJO DE SOUZAADM</v>
      </c>
    </row>
    <row r="16" spans="1:50" customFormat="1" ht="14.25" customHeight="1" x14ac:dyDescent="0.25">
      <c r="A16" s="82">
        <v>1</v>
      </c>
      <c r="B16" s="83" t="s">
        <v>13</v>
      </c>
      <c r="C16" s="83" t="s">
        <v>169</v>
      </c>
      <c r="D16" s="83" t="s">
        <v>170</v>
      </c>
      <c r="E16" s="84" t="s">
        <v>146</v>
      </c>
      <c r="F16" s="84" t="s">
        <v>147</v>
      </c>
      <c r="G16" s="84" t="s">
        <v>171</v>
      </c>
      <c r="H16" s="84">
        <v>10668161744</v>
      </c>
      <c r="I16" s="85">
        <v>1397.5</v>
      </c>
      <c r="J16" s="2" t="str">
        <f>Folha_de_Pgt[[#This Row],[Nome da Empresa]]&amp;Folha_de_Pgt[[#This Row],[Nome do Funcionário]]&amp;Folha_de_Pgt[[#This Row],[Departamento]]</f>
        <v>ACLANYCA COMERCIO DE GAS LTDA - EPPANDERSON ALVES FARIASTRANSPORTE</v>
      </c>
      <c r="K16" s="2" t="str">
        <f>IFERROR(INDEX(Folha[Centro_de_Geral],MATCH(C16,Folha[Nome do Funcionário],0)),"")</f>
        <v>TRANSPORTE</v>
      </c>
      <c r="L16" s="2" t="str">
        <f>IFERROR(INDEX(Nome_Empresas[NOME PADRÃO (PLANILHAS)],MATCH(Folha_de_Pgt[[#This Row],[Nome da Empresa]],Nome_Empresas[EMPRESA],0)),"")</f>
        <v>1 - ACLANYCA MATRIZ</v>
      </c>
      <c r="M16" s="20">
        <v>45021</v>
      </c>
      <c r="N16" s="2" t="str">
        <f>UPPER(IF(Folha_de_Pgt[[#This Row],[DATA DE PGT]]="","",TEXT(Folha_de_Pgt[[#This Row],[DATA DE PGT]],"MMM")))</f>
        <v>ABR</v>
      </c>
      <c r="O16" s="2" t="str">
        <f>UPPER(IF(Folha_de_Pgt[[#This Row],[DATA DE PGT]]="","",TEXT(Folha_de_Pgt[[#This Row],[DATA DE PGT]],"aaaa")))</f>
        <v>2023</v>
      </c>
      <c r="P16" s="50" t="s">
        <v>914</v>
      </c>
      <c r="Q16" s="48"/>
      <c r="R16" s="2" t="str">
        <f>Folha_de_Pgt[[#This Row],[Nome do Funcionário]]&amp;" - "&amp;Folha_de_Pgt[[#This Row],[TIPO DE PGT]]</f>
        <v>ANDERSON ALVES FARIAS - SALARIO - REF. A MAR/2023</v>
      </c>
      <c r="S16" s="31"/>
      <c r="T16" s="31"/>
      <c r="U16" s="31"/>
      <c r="V16" s="76">
        <v>108</v>
      </c>
      <c r="W16" s="7" t="s">
        <v>297</v>
      </c>
      <c r="X16" s="8" t="s">
        <v>717</v>
      </c>
      <c r="Y16" s="9" t="s">
        <v>822</v>
      </c>
      <c r="Z16" s="18"/>
      <c r="AB16" s="60">
        <v>7</v>
      </c>
      <c r="AC16" s="54" t="s">
        <v>61</v>
      </c>
      <c r="AD16" s="54">
        <v>700021</v>
      </c>
      <c r="AE16" s="54" t="s">
        <v>1024</v>
      </c>
      <c r="AF16" s="54" t="s">
        <v>1025</v>
      </c>
      <c r="AG16" s="55">
        <v>43009</v>
      </c>
      <c r="AH16" s="54">
        <v>9527295718</v>
      </c>
      <c r="AI16" s="54" t="s">
        <v>1023</v>
      </c>
      <c r="AJ16" s="56" t="str">
        <f>IFERROR(INDEX(ADM[Centro de Custo],MATCH(Folha[[#This Row],[Nome do Funcionário]],ADM[Nome do Funcionário],0)),"")</f>
        <v>OUTROS</v>
      </c>
      <c r="AK16" s="56" t="str">
        <f>Folha[[#This Row],[Empresa + Nome]]</f>
        <v>7 - XES MATRIZ</v>
      </c>
      <c r="AL16" s="56" t="str">
        <f>IFERROR(INDEX(Nome_Empresas[NOME PADRÃO (PLANILHAS)],MATCH(AC16,Nome_Empresas[EMPRESA],0)),"NÃO ENCONTREI")</f>
        <v>7 - XES MATRIZ</v>
      </c>
      <c r="AM16" s="56"/>
      <c r="AN16" s="56"/>
      <c r="AO16" s="56"/>
      <c r="AP16" s="64">
        <v>105</v>
      </c>
      <c r="AQ16" s="62" t="s">
        <v>81</v>
      </c>
      <c r="AR16" s="62" t="s">
        <v>791</v>
      </c>
      <c r="AS16" s="62" t="s">
        <v>89</v>
      </c>
      <c r="AT16" s="62" t="s">
        <v>769</v>
      </c>
      <c r="AU16" s="62" t="s">
        <v>792</v>
      </c>
      <c r="AV16" s="98">
        <v>44707</v>
      </c>
      <c r="AW16" s="62" t="s">
        <v>769</v>
      </c>
      <c r="AX16" s="66" t="str">
        <f>ADM[[#This Row],[Nome da Empresa]]&amp;ADM[[#This Row],[Nome do Funcionário]]&amp;ADM[[#This Row],[Centro de Custo]]</f>
        <v>TRIBUS CONSULTORIA E ASSESSORIA EMPRESARIAL LTDAEDUARDO DIAS BRITOADM</v>
      </c>
    </row>
    <row r="17" spans="1:50" customFormat="1" ht="14.25" customHeight="1" x14ac:dyDescent="0.25">
      <c r="A17" s="82">
        <v>1</v>
      </c>
      <c r="B17" s="83" t="s">
        <v>13</v>
      </c>
      <c r="C17" s="83" t="s">
        <v>140</v>
      </c>
      <c r="D17" s="83" t="s">
        <v>875</v>
      </c>
      <c r="E17" s="84" t="s">
        <v>16</v>
      </c>
      <c r="F17" s="84" t="s">
        <v>141</v>
      </c>
      <c r="G17" s="84" t="s">
        <v>142</v>
      </c>
      <c r="H17" s="84" t="s">
        <v>143</v>
      </c>
      <c r="I17" s="85">
        <v>1619.97</v>
      </c>
      <c r="J17" s="2" t="str">
        <f>Folha_de_Pgt[[#This Row],[Nome da Empresa]]&amp;Folha_de_Pgt[[#This Row],[Nome do Funcionário]]&amp;Folha_de_Pgt[[#This Row],[Departamento]]</f>
        <v xml:space="preserve">ACLANYCA COMERCIO DE GAS LTDA - EPPANDERSON DA SILVATRANSPORTE  MOTORISTA </v>
      </c>
      <c r="K17" s="2" t="s">
        <v>170</v>
      </c>
      <c r="L17" s="2" t="str">
        <f>IFERROR(INDEX(Nome_Empresas[NOME PADRÃO (PLANILHAS)],MATCH(Folha_de_Pgt[[#This Row],[Nome da Empresa]],Nome_Empresas[EMPRESA],0)),"")</f>
        <v>1 - ACLANYCA MATRIZ</v>
      </c>
      <c r="M17" s="20">
        <v>45021</v>
      </c>
      <c r="N17" s="2" t="str">
        <f>UPPER(IF(Folha_de_Pgt[[#This Row],[DATA DE PGT]]="","",TEXT(Folha_de_Pgt[[#This Row],[DATA DE PGT]],"MMM")))</f>
        <v>ABR</v>
      </c>
      <c r="O17" s="2" t="str">
        <f>UPPER(IF(Folha_de_Pgt[[#This Row],[DATA DE PGT]]="","",TEXT(Folha_de_Pgt[[#This Row],[DATA DE PGT]],"aaaa")))</f>
        <v>2023</v>
      </c>
      <c r="P17" s="50" t="s">
        <v>914</v>
      </c>
      <c r="Q17" s="48"/>
      <c r="R17" s="2" t="str">
        <f>Folha_de_Pgt[[#This Row],[Nome do Funcionário]]&amp;" - "&amp;Folha_de_Pgt[[#This Row],[TIPO DE PGT]]</f>
        <v>ANDERSON DA SILVA - SALARIO - REF. A MAR/2023</v>
      </c>
      <c r="S17" s="31"/>
      <c r="T17" s="31"/>
      <c r="U17" s="31"/>
      <c r="V17" s="76">
        <v>109</v>
      </c>
      <c r="W17" s="7" t="s">
        <v>305</v>
      </c>
      <c r="X17" s="8" t="s">
        <v>718</v>
      </c>
      <c r="Y17" s="9" t="s">
        <v>823</v>
      </c>
      <c r="Z17" s="18"/>
      <c r="AB17" s="61">
        <v>7</v>
      </c>
      <c r="AC17" s="57" t="s">
        <v>61</v>
      </c>
      <c r="AD17" s="57">
        <v>700057</v>
      </c>
      <c r="AE17" s="57" t="s">
        <v>221</v>
      </c>
      <c r="AF17" s="57" t="s">
        <v>154</v>
      </c>
      <c r="AG17" s="58">
        <v>44497</v>
      </c>
      <c r="AH17" s="57">
        <v>6164739314</v>
      </c>
      <c r="AI17" s="57" t="s">
        <v>1023</v>
      </c>
      <c r="AJ17" s="56" t="str">
        <f>IFERROR(INDEX(ADM[Centro de Custo],MATCH(Folha[[#This Row],[Nome do Funcionário]],ADM[Nome do Funcionário],0)),"")</f>
        <v>OUTROS</v>
      </c>
      <c r="AK17" s="56" t="str">
        <f>Folha[[#This Row],[Empresa + Nome]]</f>
        <v>7 - XES MATRIZ</v>
      </c>
      <c r="AL17" s="56" t="str">
        <f>IFERROR(INDEX(Nome_Empresas[NOME PADRÃO (PLANILHAS)],MATCH(AC17,Nome_Empresas[EMPRESA],0)),"NÃO ENCONTREI")</f>
        <v>7 - XES MATRIZ</v>
      </c>
      <c r="AM17" s="56"/>
      <c r="AN17" s="56"/>
      <c r="AO17" s="56"/>
      <c r="AP17" s="26">
        <v>105</v>
      </c>
      <c r="AQ17" s="19" t="s">
        <v>81</v>
      </c>
      <c r="AR17" s="19" t="s">
        <v>793</v>
      </c>
      <c r="AS17" s="19" t="s">
        <v>82</v>
      </c>
      <c r="AT17" s="19" t="s">
        <v>769</v>
      </c>
      <c r="AU17" s="19" t="s">
        <v>778</v>
      </c>
      <c r="AV17" s="99">
        <v>42754</v>
      </c>
      <c r="AW17" s="19" t="s">
        <v>769</v>
      </c>
      <c r="AX17" s="66" t="str">
        <f>ADM[[#This Row],[Nome da Empresa]]&amp;ADM[[#This Row],[Nome do Funcionário]]&amp;ADM[[#This Row],[Centro de Custo]]</f>
        <v>TRIBUS CONSULTORIA E ASSESSORIA EMPRESARIAL LTDAPAULO ROBERTO NASCIMENTO DIMASADM</v>
      </c>
    </row>
    <row r="18" spans="1:50" customFormat="1" ht="14.25" customHeight="1" x14ac:dyDescent="0.25">
      <c r="A18" s="82">
        <v>1</v>
      </c>
      <c r="B18" s="83" t="s">
        <v>13</v>
      </c>
      <c r="C18" s="83" t="s">
        <v>176</v>
      </c>
      <c r="D18" s="83" t="s">
        <v>170</v>
      </c>
      <c r="E18" s="84" t="s">
        <v>16</v>
      </c>
      <c r="F18" s="84" t="s">
        <v>177</v>
      </c>
      <c r="G18" s="84" t="s">
        <v>178</v>
      </c>
      <c r="H18" s="84" t="s">
        <v>179</v>
      </c>
      <c r="I18" s="85">
        <v>1322.11</v>
      </c>
      <c r="J18" s="2" t="str">
        <f>Folha_de_Pgt[[#This Row],[Nome da Empresa]]&amp;Folha_de_Pgt[[#This Row],[Nome do Funcionário]]&amp;Folha_de_Pgt[[#This Row],[Departamento]]</f>
        <v>ACLANYCA COMERCIO DE GAS LTDA - EPPANDRE MARTINS ALVES ABREUTRANSPORTE</v>
      </c>
      <c r="K18" s="2" t="str">
        <f>IFERROR(INDEX(Folha[Centro_de_Geral],MATCH(C18,Folha[Nome do Funcionário],0)),"")</f>
        <v>TRANSPORTE</v>
      </c>
      <c r="L18" s="2" t="str">
        <f>IFERROR(INDEX(Nome_Empresas[NOME PADRÃO (PLANILHAS)],MATCH(Folha_de_Pgt[[#This Row],[Nome da Empresa]],Nome_Empresas[EMPRESA],0)),"")</f>
        <v>1 - ACLANYCA MATRIZ</v>
      </c>
      <c r="M18" s="20">
        <v>45021</v>
      </c>
      <c r="N18" s="2" t="str">
        <f>UPPER(IF(Folha_de_Pgt[[#This Row],[DATA DE PGT]]="","",TEXT(Folha_de_Pgt[[#This Row],[DATA DE PGT]],"MMM")))</f>
        <v>ABR</v>
      </c>
      <c r="O18" s="2" t="str">
        <f>UPPER(IF(Folha_de_Pgt[[#This Row],[DATA DE PGT]]="","",TEXT(Folha_de_Pgt[[#This Row],[DATA DE PGT]],"aaaa")))</f>
        <v>2023</v>
      </c>
      <c r="P18" s="50" t="s">
        <v>914</v>
      </c>
      <c r="Q18" s="48"/>
      <c r="R18" s="2" t="str">
        <f>Folha_de_Pgt[[#This Row],[Nome do Funcionário]]&amp;" - "&amp;Folha_de_Pgt[[#This Row],[TIPO DE PGT]]</f>
        <v>ANDRE MARTINS ALVES ABREU - SALARIO - REF. A MAR/2023</v>
      </c>
      <c r="S18" s="31"/>
      <c r="T18" s="31"/>
      <c r="U18" s="31"/>
      <c r="V18" s="76">
        <v>110</v>
      </c>
      <c r="W18" s="7" t="s">
        <v>315</v>
      </c>
      <c r="X18" s="8" t="s">
        <v>719</v>
      </c>
      <c r="Y18" s="9" t="s">
        <v>824</v>
      </c>
      <c r="Z18" s="18"/>
      <c r="AB18" s="60">
        <v>7</v>
      </c>
      <c r="AC18" s="54" t="s">
        <v>61</v>
      </c>
      <c r="AD18" s="54">
        <v>700063</v>
      </c>
      <c r="AE18" s="54" t="s">
        <v>213</v>
      </c>
      <c r="AF18" s="54" t="s">
        <v>214</v>
      </c>
      <c r="AG18" s="55">
        <v>44863</v>
      </c>
      <c r="AH18" s="54">
        <v>16141648789</v>
      </c>
      <c r="AI18" s="54" t="s">
        <v>1023</v>
      </c>
      <c r="AJ18" s="56" t="str">
        <f>IFERROR(INDEX(ADM[Centro de Custo],MATCH(Folha[[#This Row],[Nome do Funcionário]],ADM[Nome do Funcionário],0)),"")</f>
        <v>OUTROS</v>
      </c>
      <c r="AK18" s="56" t="str">
        <f>Folha[[#This Row],[Empresa + Nome]]</f>
        <v>7 - XES MATRIZ</v>
      </c>
      <c r="AL18" s="56" t="str">
        <f>IFERROR(INDEX(Nome_Empresas[NOME PADRÃO (PLANILHAS)],MATCH(AC18,Nome_Empresas[EMPRESA],0)),"NÃO ENCONTREI")</f>
        <v>7 - XES MATRIZ</v>
      </c>
      <c r="AM18" s="56"/>
      <c r="AN18" s="56"/>
      <c r="AO18" s="56"/>
      <c r="AP18" s="64">
        <v>107</v>
      </c>
      <c r="AQ18" s="62" t="s">
        <v>92</v>
      </c>
      <c r="AR18" s="62" t="s">
        <v>794</v>
      </c>
      <c r="AS18" s="62" t="s">
        <v>93</v>
      </c>
      <c r="AT18" s="62" t="s">
        <v>769</v>
      </c>
      <c r="AU18" s="62" t="s">
        <v>773</v>
      </c>
      <c r="AV18" s="98">
        <v>43634</v>
      </c>
      <c r="AW18" s="62" t="s">
        <v>769</v>
      </c>
      <c r="AX18" s="66" t="str">
        <f>ADM[[#This Row],[Nome da Empresa]]&amp;ADM[[#This Row],[Nome do Funcionário]]&amp;ADM[[#This Row],[Centro de Custo]]</f>
        <v>CAS DAMAZIO DISTRIBUIDORA DE GAS LTDAALEXANDRE DE MACEDO SILVA COELHOADM</v>
      </c>
    </row>
    <row r="19" spans="1:50" customFormat="1" ht="14.25" customHeight="1" x14ac:dyDescent="0.25">
      <c r="A19" s="82">
        <v>129</v>
      </c>
      <c r="B19" s="83" t="s">
        <v>61</v>
      </c>
      <c r="C19" s="83" t="s">
        <v>394</v>
      </c>
      <c r="D19" s="83" t="s">
        <v>395</v>
      </c>
      <c r="E19" s="84" t="s">
        <v>146</v>
      </c>
      <c r="F19" s="84" t="s">
        <v>147</v>
      </c>
      <c r="G19" s="84" t="s">
        <v>396</v>
      </c>
      <c r="H19" s="84" t="s">
        <v>397</v>
      </c>
      <c r="I19" s="85">
        <v>908.8</v>
      </c>
      <c r="J19" s="2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19" s="2" t="str">
        <f>IFERROR(INDEX(Folha[Centro_de_Geral],MATCH(C19,Folha[Nome do Funcionário],0)),"")</f>
        <v>7 - XES MATRIZ</v>
      </c>
      <c r="L19" s="2" t="str">
        <f>IFERROR(INDEX(Nome_Empresas[NOME PADRÃO (PLANILHAS)],MATCH(Folha_de_Pgt[[#This Row],[Nome da Empresa]],Nome_Empresas[EMPRESA],0)),"")</f>
        <v>7 - XES MATRIZ</v>
      </c>
      <c r="M19" s="20">
        <v>45021</v>
      </c>
      <c r="N19" s="2" t="str">
        <f>UPPER(IF(Folha_de_Pgt[[#This Row],[DATA DE PGT]]="","",TEXT(Folha_de_Pgt[[#This Row],[DATA DE PGT]],"MMM")))</f>
        <v>ABR</v>
      </c>
      <c r="O19" s="2" t="str">
        <f>UPPER(IF(Folha_de_Pgt[[#This Row],[DATA DE PGT]]="","",TEXT(Folha_de_Pgt[[#This Row],[DATA DE PGT]],"aaaa")))</f>
        <v>2023</v>
      </c>
      <c r="P19" s="50" t="s">
        <v>914</v>
      </c>
      <c r="Q19" s="48"/>
      <c r="R19" s="2" t="str">
        <f>Folha_de_Pgt[[#This Row],[Nome do Funcionário]]&amp;" - "&amp;Folha_de_Pgt[[#This Row],[TIPO DE PGT]]</f>
        <v>ANTONIO CARLOS DE SOUZA CARVALHO - SALARIO - REF. A MAR/2023</v>
      </c>
      <c r="S19" s="31"/>
      <c r="T19" s="31"/>
      <c r="U19" s="31"/>
      <c r="V19" s="76">
        <v>111</v>
      </c>
      <c r="W19" s="7" t="s">
        <v>326</v>
      </c>
      <c r="X19" s="8" t="s">
        <v>720</v>
      </c>
      <c r="Y19" s="9" t="s">
        <v>825</v>
      </c>
      <c r="Z19" s="18"/>
      <c r="AB19" s="61">
        <v>7</v>
      </c>
      <c r="AC19" s="57" t="s">
        <v>61</v>
      </c>
      <c r="AD19" s="57">
        <v>700064</v>
      </c>
      <c r="AE19" s="57" t="s">
        <v>218</v>
      </c>
      <c r="AF19" s="57" t="s">
        <v>214</v>
      </c>
      <c r="AG19" s="58">
        <v>44865</v>
      </c>
      <c r="AH19" s="57">
        <v>20151265704</v>
      </c>
      <c r="AI19" s="57" t="s">
        <v>1023</v>
      </c>
      <c r="AJ19" s="56" t="str">
        <f>IFERROR(INDEX(ADM[Centro de Custo],MATCH(Folha[[#This Row],[Nome do Funcionário]],ADM[Nome do Funcionário],0)),"")</f>
        <v>OUTROS</v>
      </c>
      <c r="AK19" s="56" t="str">
        <f>Folha[[#This Row],[Empresa + Nome]]</f>
        <v>7 - XES MATRIZ</v>
      </c>
      <c r="AL19" s="56" t="str">
        <f>IFERROR(INDEX(Nome_Empresas[NOME PADRÃO (PLANILHAS)],MATCH(AC19,Nome_Empresas[EMPRESA],0)),"NÃO ENCONTREI")</f>
        <v>7 - XES MATRIZ</v>
      </c>
      <c r="AM19" s="56"/>
      <c r="AN19" s="56"/>
      <c r="AO19" s="56"/>
      <c r="AP19" s="26">
        <v>107</v>
      </c>
      <c r="AQ19" s="19" t="s">
        <v>92</v>
      </c>
      <c r="AR19" s="19" t="s">
        <v>795</v>
      </c>
      <c r="AS19" s="19" t="s">
        <v>98</v>
      </c>
      <c r="AT19" s="19" t="s">
        <v>769</v>
      </c>
      <c r="AU19" s="19" t="s">
        <v>796</v>
      </c>
      <c r="AV19" s="99">
        <v>43342</v>
      </c>
      <c r="AW19" s="19" t="s">
        <v>769</v>
      </c>
      <c r="AX19" s="66" t="str">
        <f>ADM[[#This Row],[Nome da Empresa]]&amp;ADM[[#This Row],[Nome do Funcionário]]&amp;ADM[[#This Row],[Centro de Custo]]</f>
        <v>CAS DAMAZIO DISTRIBUIDORA DE GAS LTDALUIS CLAUDIO DO NASCIMENTO DIMASADM</v>
      </c>
    </row>
    <row r="20" spans="1:50" customFormat="1" ht="14.25" customHeight="1" x14ac:dyDescent="0.25">
      <c r="A20" s="82">
        <v>155</v>
      </c>
      <c r="B20" s="83" t="s">
        <v>463</v>
      </c>
      <c r="C20" s="83" t="s">
        <v>470</v>
      </c>
      <c r="D20" s="83" t="s">
        <v>170</v>
      </c>
      <c r="E20" s="84" t="s">
        <v>94</v>
      </c>
      <c r="F20" s="84" t="s">
        <v>95</v>
      </c>
      <c r="G20" s="84" t="s">
        <v>471</v>
      </c>
      <c r="H20" s="84" t="s">
        <v>472</v>
      </c>
      <c r="I20" s="85">
        <v>2074.5500000000002</v>
      </c>
      <c r="J20" s="2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20" s="2" t="str">
        <f>IFERROR(INDEX(Folha[Centro_de_Geral],MATCH(C20,Folha[Nome do Funcionário],0)),"")</f>
        <v>TRANSPORTE</v>
      </c>
      <c r="L20" s="2" t="str">
        <f>IFERROR(INDEX(Nome_Empresas[NOME PADRÃO (PLANILHAS)],MATCH(Folha_de_Pgt[[#This Row],[Nome da Empresa]],Nome_Empresas[EMPRESA],0)),"")</f>
        <v>155 - DUTRA</v>
      </c>
      <c r="M20" s="20">
        <v>45021</v>
      </c>
      <c r="N20" s="2" t="str">
        <f>UPPER(IF(Folha_de_Pgt[[#This Row],[DATA DE PGT]]="","",TEXT(Folha_de_Pgt[[#This Row],[DATA DE PGT]],"MMM")))</f>
        <v>ABR</v>
      </c>
      <c r="O20" s="2" t="str">
        <f>UPPER(IF(Folha_de_Pgt[[#This Row],[DATA DE PGT]]="","",TEXT(Folha_de_Pgt[[#This Row],[DATA DE PGT]],"aaaa")))</f>
        <v>2023</v>
      </c>
      <c r="P20" s="50" t="s">
        <v>914</v>
      </c>
      <c r="Q20" s="48"/>
      <c r="R20" s="2" t="str">
        <f>Folha_de_Pgt[[#This Row],[Nome do Funcionário]]&amp;" - "&amp;Folha_de_Pgt[[#This Row],[TIPO DE PGT]]</f>
        <v>ANTONIO HUMBERTO CASTELO BRITO - SALARIO - REF. A MAR/2023</v>
      </c>
      <c r="S20" s="31"/>
      <c r="T20" s="31"/>
      <c r="U20" s="31"/>
      <c r="V20" s="76">
        <v>112</v>
      </c>
      <c r="W20" s="7" t="s">
        <v>334</v>
      </c>
      <c r="X20" s="8" t="s">
        <v>721</v>
      </c>
      <c r="Y20" s="9" t="s">
        <v>826</v>
      </c>
      <c r="Z20" s="18"/>
      <c r="AB20" s="60">
        <v>7</v>
      </c>
      <c r="AC20" s="54" t="s">
        <v>61</v>
      </c>
      <c r="AD20" s="54">
        <v>700065</v>
      </c>
      <c r="AE20" s="54" t="s">
        <v>224</v>
      </c>
      <c r="AF20" s="54" t="s">
        <v>154</v>
      </c>
      <c r="AG20" s="55">
        <v>44967</v>
      </c>
      <c r="AH20" s="54">
        <v>12211772730</v>
      </c>
      <c r="AI20" s="54" t="s">
        <v>1023</v>
      </c>
      <c r="AJ20" s="56" t="str">
        <f>IFERROR(INDEX(ADM[Centro de Custo],MATCH(Folha[[#This Row],[Nome do Funcionário]],ADM[Nome do Funcionário],0)),"")</f>
        <v>OUTROS</v>
      </c>
      <c r="AK20" s="56" t="str">
        <f>Folha[[#This Row],[Empresa + Nome]]</f>
        <v>7 - XES MATRIZ</v>
      </c>
      <c r="AL20" s="56" t="str">
        <f>IFERROR(INDEX(Nome_Empresas[NOME PADRÃO (PLANILHAS)],MATCH(AC20,Nome_Empresas[EMPRESA],0)),"NÃO ENCONTREI")</f>
        <v>7 - XES MATRIZ</v>
      </c>
      <c r="AM20" s="56"/>
      <c r="AN20" s="56"/>
      <c r="AO20" s="56"/>
      <c r="AP20" s="64">
        <v>120</v>
      </c>
      <c r="AQ20" s="62" t="s">
        <v>101</v>
      </c>
      <c r="AR20" s="62" t="s">
        <v>797</v>
      </c>
      <c r="AS20" s="62" t="s">
        <v>102</v>
      </c>
      <c r="AT20" s="62" t="s">
        <v>52</v>
      </c>
      <c r="AU20" s="62" t="s">
        <v>782</v>
      </c>
      <c r="AV20" s="98">
        <v>44939</v>
      </c>
      <c r="AW20" s="62" t="s">
        <v>769</v>
      </c>
      <c r="AX20" s="66" t="str">
        <f>ADM[[#This Row],[Nome da Empresa]]&amp;ADM[[#This Row],[Nome do Funcionário]]&amp;ADM[[#This Row],[Centro de Custo]]</f>
        <v>GIGLIO REVENDEDORA AUTORIZADA DE GAS LTDA - METHIAGO LUIZ DE OLIVEIRA DE SOUZAADM</v>
      </c>
    </row>
    <row r="21" spans="1:50" customFormat="1" ht="14.25" customHeight="1" x14ac:dyDescent="0.25">
      <c r="A21" s="82">
        <v>130</v>
      </c>
      <c r="B21" s="83" t="s">
        <v>398</v>
      </c>
      <c r="C21" s="83" t="s">
        <v>399</v>
      </c>
      <c r="D21" s="83" t="s">
        <v>154</v>
      </c>
      <c r="E21" s="84" t="s">
        <v>16</v>
      </c>
      <c r="F21" s="84" t="s">
        <v>379</v>
      </c>
      <c r="G21" s="84" t="s">
        <v>400</v>
      </c>
      <c r="H21" s="84" t="s">
        <v>401</v>
      </c>
      <c r="I21" s="85">
        <v>908.8</v>
      </c>
      <c r="J21" s="2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1" s="2" t="str">
        <f>IFERROR(INDEX(Folha[Centro_de_Geral],MATCH(C21,Folha[Nome do Funcionário],0)),"")</f>
        <v>130 - SOUZA  E PAIVA</v>
      </c>
      <c r="L21" s="2" t="str">
        <f>IFERROR(INDEX(Nome_Empresas[NOME PADRÃO (PLANILHAS)],MATCH(Folha_de_Pgt[[#This Row],[Nome da Empresa]],Nome_Empresas[EMPRESA],0)),"")</f>
        <v>130 - SOUZA  E PAIVA</v>
      </c>
      <c r="M21" s="20">
        <v>45022</v>
      </c>
      <c r="N21" s="2" t="str">
        <f>UPPER(IF(Folha_de_Pgt[[#This Row],[DATA DE PGT]]="","",TEXT(Folha_de_Pgt[[#This Row],[DATA DE PGT]],"MMM")))</f>
        <v>ABR</v>
      </c>
      <c r="O21" s="2" t="str">
        <f>UPPER(IF(Folha_de_Pgt[[#This Row],[DATA DE PGT]]="","",TEXT(Folha_de_Pgt[[#This Row],[DATA DE PGT]],"aaaa")))</f>
        <v>2023</v>
      </c>
      <c r="P21" s="50" t="s">
        <v>914</v>
      </c>
      <c r="Q21" s="48"/>
      <c r="R21" s="2" t="str">
        <f>Folha_de_Pgt[[#This Row],[Nome do Funcionário]]&amp;" - "&amp;Folha_de_Pgt[[#This Row],[TIPO DE PGT]]</f>
        <v>BRANDON RYCHARD MOREIRA DOS SANTOS - SALARIO - REF. A MAR/2023</v>
      </c>
      <c r="S21" s="31"/>
      <c r="T21" s="31"/>
      <c r="U21" s="31"/>
      <c r="V21" s="76">
        <v>119</v>
      </c>
      <c r="W21" s="7" t="s">
        <v>342</v>
      </c>
      <c r="X21" s="8" t="s">
        <v>722</v>
      </c>
      <c r="Y21" s="9" t="s">
        <v>827</v>
      </c>
      <c r="Z21" s="18"/>
      <c r="AB21" s="60">
        <v>8</v>
      </c>
      <c r="AC21" s="54" t="s">
        <v>246</v>
      </c>
      <c r="AD21" s="54">
        <v>4</v>
      </c>
      <c r="AE21" s="54" t="s">
        <v>1026</v>
      </c>
      <c r="AF21" s="54" t="s">
        <v>1027</v>
      </c>
      <c r="AG21" s="55">
        <v>43600</v>
      </c>
      <c r="AH21" s="54">
        <v>90804775753</v>
      </c>
      <c r="AI21" s="54" t="s">
        <v>1023</v>
      </c>
      <c r="AJ21" s="56" t="str">
        <f>IFERROR(INDEX(ADM[Centro de Custo],MATCH(Folha[[#This Row],[Nome do Funcionário]],ADM[Nome do Funcionário],0)),"")</f>
        <v>OUTROS</v>
      </c>
      <c r="AK21" s="56" t="str">
        <f>Folha[[#This Row],[Empresa + Nome]]</f>
        <v>8 - CSS COMERCIO</v>
      </c>
      <c r="AL21" s="56" t="str">
        <f>IFERROR(INDEX(Nome_Empresas[NOME PADRÃO (PLANILHAS)],MATCH(AC21,Nome_Empresas[EMPRESA],0)),"NÃO ENCONTREI")</f>
        <v>8 - CSS COMERCIO</v>
      </c>
      <c r="AM21" s="56"/>
      <c r="AN21" s="56"/>
      <c r="AO21" s="56"/>
      <c r="AP21" s="26">
        <v>120</v>
      </c>
      <c r="AQ21" s="19" t="s">
        <v>101</v>
      </c>
      <c r="AR21" s="19" t="s">
        <v>798</v>
      </c>
      <c r="AS21" s="19" t="s">
        <v>106</v>
      </c>
      <c r="AT21" s="19" t="s">
        <v>769</v>
      </c>
      <c r="AU21" s="19" t="s">
        <v>799</v>
      </c>
      <c r="AV21" s="99">
        <v>44954</v>
      </c>
      <c r="AW21" s="19" t="s">
        <v>769</v>
      </c>
      <c r="AX21" s="66" t="str">
        <f>ADM[[#This Row],[Nome da Empresa]]&amp;ADM[[#This Row],[Nome do Funcionário]]&amp;ADM[[#This Row],[Centro de Custo]]</f>
        <v>GIGLIO REVENDEDORA AUTORIZADA DE GAS LTDA - MEWESLEY DA SILVA LEIRAADM</v>
      </c>
    </row>
    <row r="22" spans="1:50" customFormat="1" ht="14.25" customHeight="1" x14ac:dyDescent="0.25">
      <c r="A22" s="82">
        <v>1</v>
      </c>
      <c r="B22" s="83" t="s">
        <v>13</v>
      </c>
      <c r="C22" s="83" t="s">
        <v>160</v>
      </c>
      <c r="D22" s="83" t="s">
        <v>161</v>
      </c>
      <c r="E22" s="84" t="s">
        <v>146</v>
      </c>
      <c r="F22" s="84" t="s">
        <v>162</v>
      </c>
      <c r="G22" s="84" t="s">
        <v>163</v>
      </c>
      <c r="H22" s="84" t="s">
        <v>164</v>
      </c>
      <c r="I22" s="85">
        <v>629.74</v>
      </c>
      <c r="J22" s="2" t="str">
        <f>Folha_de_Pgt[[#This Row],[Nome da Empresa]]&amp;Folha_de_Pgt[[#This Row],[Nome do Funcionário]]&amp;Folha_de_Pgt[[#This Row],[Departamento]]</f>
        <v>ACLANYCA COMERCIO DE GAS LTDA - EPPBRENDO SILVA ALVESPLATAFORMA</v>
      </c>
      <c r="K22" s="2" t="str">
        <f>IFERROR(INDEX(Folha[Centro_de_Geral],MATCH(C22,Folha[Nome do Funcionário],0)),"")</f>
        <v>TRANSPORTE</v>
      </c>
      <c r="L22" s="2" t="str">
        <f>IFERROR(INDEX(Nome_Empresas[NOME PADRÃO (PLANILHAS)],MATCH(Folha_de_Pgt[[#This Row],[Nome da Empresa]],Nome_Empresas[EMPRESA],0)),"")</f>
        <v>1 - ACLANYCA MATRIZ</v>
      </c>
      <c r="M22" s="20">
        <v>45021</v>
      </c>
      <c r="N22" s="2" t="str">
        <f>UPPER(IF(Folha_de_Pgt[[#This Row],[DATA DE PGT]]="","",TEXT(Folha_de_Pgt[[#This Row],[DATA DE PGT]],"MMM")))</f>
        <v>ABR</v>
      </c>
      <c r="O22" s="2" t="str">
        <f>UPPER(IF(Folha_de_Pgt[[#This Row],[DATA DE PGT]]="","",TEXT(Folha_de_Pgt[[#This Row],[DATA DE PGT]],"aaaa")))</f>
        <v>2023</v>
      </c>
      <c r="P22" s="50" t="s">
        <v>914</v>
      </c>
      <c r="Q22" s="48"/>
      <c r="R22" s="2" t="str">
        <f>Folha_de_Pgt[[#This Row],[Nome do Funcionário]]&amp;" - "&amp;Folha_de_Pgt[[#This Row],[TIPO DE PGT]]</f>
        <v>BRENDO SILVA ALVES - SALARIO - REF. A MAR/2023</v>
      </c>
      <c r="S22" s="31"/>
      <c r="T22" s="31"/>
      <c r="U22" s="31"/>
      <c r="V22" s="76">
        <v>120</v>
      </c>
      <c r="W22" s="7" t="s">
        <v>101</v>
      </c>
      <c r="X22" s="8" t="s">
        <v>723</v>
      </c>
      <c r="Y22" s="9" t="s">
        <v>828</v>
      </c>
      <c r="Z22" s="18"/>
      <c r="AB22" s="61">
        <v>8</v>
      </c>
      <c r="AC22" s="57" t="s">
        <v>246</v>
      </c>
      <c r="AD22" s="57">
        <v>5</v>
      </c>
      <c r="AE22" s="57" t="s">
        <v>1028</v>
      </c>
      <c r="AF22" s="57" t="s">
        <v>1027</v>
      </c>
      <c r="AG22" s="58">
        <v>42550</v>
      </c>
      <c r="AH22" s="57">
        <v>7315812709</v>
      </c>
      <c r="AI22" s="57" t="s">
        <v>1023</v>
      </c>
      <c r="AJ22" s="56" t="str">
        <f>IFERROR(INDEX(ADM[Centro de Custo],MATCH(Folha[[#This Row],[Nome do Funcionário]],ADM[Nome do Funcionário],0)),"")</f>
        <v>OUTROS</v>
      </c>
      <c r="AK22" s="56" t="str">
        <f>Folha[[#This Row],[Empresa + Nome]]</f>
        <v>8 - CSS COMERCIO</v>
      </c>
      <c r="AL22" s="56" t="str">
        <f>IFERROR(INDEX(Nome_Empresas[NOME PADRÃO (PLANILHAS)],MATCH(AC22,Nome_Empresas[EMPRESA],0)),"NÃO ENCONTREI")</f>
        <v>8 - CSS COMERCIO</v>
      </c>
      <c r="AM22" s="56"/>
      <c r="AN22" s="56"/>
      <c r="AO22" s="56"/>
      <c r="AP22" s="64">
        <v>136</v>
      </c>
      <c r="AQ22" s="62" t="s">
        <v>110</v>
      </c>
      <c r="AR22" s="62" t="s">
        <v>800</v>
      </c>
      <c r="AS22" s="62" t="s">
        <v>111</v>
      </c>
      <c r="AT22" s="62" t="s">
        <v>769</v>
      </c>
      <c r="AU22" s="62" t="s">
        <v>785</v>
      </c>
      <c r="AV22" s="98">
        <v>44622</v>
      </c>
      <c r="AW22" s="62" t="s">
        <v>769</v>
      </c>
      <c r="AX22" s="66" t="str">
        <f>ADM[[#This Row],[Nome da Empresa]]&amp;ADM[[#This Row],[Nome do Funcionário]]&amp;ADM[[#This Row],[Centro de Custo]]</f>
        <v>CERAMICA REVENDEDORA DE GLP LTDADOUGLAS MARTINS PEREIRA ADM</v>
      </c>
    </row>
    <row r="23" spans="1:50" customFormat="1" ht="14.25" customHeight="1" x14ac:dyDescent="0.25">
      <c r="A23" s="82">
        <v>6</v>
      </c>
      <c r="B23" s="83" t="s">
        <v>50</v>
      </c>
      <c r="C23" s="83" t="s">
        <v>51</v>
      </c>
      <c r="D23" s="83" t="s">
        <v>52</v>
      </c>
      <c r="E23" s="84" t="s">
        <v>53</v>
      </c>
      <c r="F23" s="84" t="s">
        <v>54</v>
      </c>
      <c r="G23" s="84" t="s">
        <v>55</v>
      </c>
      <c r="H23" s="84" t="s">
        <v>56</v>
      </c>
      <c r="I23" s="85">
        <v>382.04</v>
      </c>
      <c r="J23" s="2" t="str">
        <f>Folha_de_Pgt[[#This Row],[Nome da Empresa]]&amp;Folha_de_Pgt[[#This Row],[Nome do Funcionário]]&amp;Folha_de_Pgt[[#This Row],[Departamento]]</f>
        <v>BRAVOXXX COMERCIO DE GAS LTDABRUNNO RODRIGUES SARAIVAMONITORAMENTO</v>
      </c>
      <c r="K23" s="2" t="str">
        <f>IFERROR(INDEX(Folha[Centro_de_Geral],MATCH(C23,Folha[Nome do Funcionário],0)),"")</f>
        <v>ADM</v>
      </c>
      <c r="L23" s="2" t="str">
        <f>IFERROR(INDEX(Nome_Empresas[NOME PADRÃO (PLANILHAS)],MATCH(Folha_de_Pgt[[#This Row],[Nome da Empresa]],Nome_Empresas[EMPRESA],0)),"")</f>
        <v>6 - BRAVOX</v>
      </c>
      <c r="M23" s="20">
        <v>45020</v>
      </c>
      <c r="N23" s="2" t="str">
        <f>UPPER(IF(Folha_de_Pgt[[#This Row],[DATA DE PGT]]="","",TEXT(Folha_de_Pgt[[#This Row],[DATA DE PGT]],"MMM")))</f>
        <v>ABR</v>
      </c>
      <c r="O23" s="2" t="str">
        <f>UPPER(IF(Folha_de_Pgt[[#This Row],[DATA DE PGT]]="","",TEXT(Folha_de_Pgt[[#This Row],[DATA DE PGT]],"aaaa")))</f>
        <v>2023</v>
      </c>
      <c r="P23" s="50" t="s">
        <v>914</v>
      </c>
      <c r="Q23" s="48"/>
      <c r="R23" s="2" t="str">
        <f>Folha_de_Pgt[[#This Row],[Nome do Funcionário]]&amp;" - "&amp;Folha_de_Pgt[[#This Row],[TIPO DE PGT]]</f>
        <v>BRUNNO RODRIGUES SARAIVA - SALARIO - REF. A MAR/2023</v>
      </c>
      <c r="S23" s="31"/>
      <c r="T23" s="31"/>
      <c r="U23" s="31"/>
      <c r="V23" s="76">
        <v>121</v>
      </c>
      <c r="W23" s="7" t="s">
        <v>362</v>
      </c>
      <c r="X23" s="8" t="s">
        <v>364</v>
      </c>
      <c r="Y23" s="9" t="s">
        <v>829</v>
      </c>
      <c r="Z23" s="18"/>
      <c r="AB23" s="60">
        <v>8</v>
      </c>
      <c r="AC23" s="54" t="s">
        <v>246</v>
      </c>
      <c r="AD23" s="54">
        <v>11</v>
      </c>
      <c r="AE23" s="54" t="s">
        <v>247</v>
      </c>
      <c r="AF23" s="54" t="s">
        <v>154</v>
      </c>
      <c r="AG23" s="55">
        <v>44565</v>
      </c>
      <c r="AH23" s="54">
        <v>18457208730</v>
      </c>
      <c r="AI23" s="54" t="s">
        <v>1023</v>
      </c>
      <c r="AJ23" s="56" t="str">
        <f>IFERROR(INDEX(ADM[Centro de Custo],MATCH(Folha[[#This Row],[Nome do Funcionário]],ADM[Nome do Funcionário],0)),"")</f>
        <v>OUTROS</v>
      </c>
      <c r="AK23" s="56" t="str">
        <f>Folha[[#This Row],[Empresa + Nome]]</f>
        <v>8 - CSS COMERCIO</v>
      </c>
      <c r="AL23" s="56" t="str">
        <f>IFERROR(INDEX(Nome_Empresas[NOME PADRÃO (PLANILHAS)],MATCH(AC23,Nome_Empresas[EMPRESA],0)),"NÃO ENCONTREI")</f>
        <v>8 - CSS COMERCIO</v>
      </c>
      <c r="AM23" s="56"/>
      <c r="AN23" s="56"/>
      <c r="AO23" s="56"/>
      <c r="AP23" s="26">
        <v>143</v>
      </c>
      <c r="AQ23" s="19" t="s">
        <v>116</v>
      </c>
      <c r="AR23" s="19" t="s">
        <v>801</v>
      </c>
      <c r="AS23" s="19" t="s">
        <v>120</v>
      </c>
      <c r="AT23" s="19" t="s">
        <v>121</v>
      </c>
      <c r="AU23" s="19" t="s">
        <v>802</v>
      </c>
      <c r="AV23" s="99">
        <v>44968</v>
      </c>
      <c r="AW23" s="19" t="s">
        <v>769</v>
      </c>
      <c r="AX23" s="66" t="str">
        <f>ADM[[#This Row],[Nome da Empresa]]&amp;ADM[[#This Row],[Nome do Funcionário]]&amp;ADM[[#This Row],[Centro de Custo]]</f>
        <v>SUPER ATACADO COMERCIO DE GAS LTDAFABIO DE OLIVEIRA TORRESADM</v>
      </c>
    </row>
    <row r="24" spans="1:50" customFormat="1" ht="14.25" customHeight="1" x14ac:dyDescent="0.25">
      <c r="A24" s="82">
        <v>175</v>
      </c>
      <c r="B24" s="83" t="s">
        <v>611</v>
      </c>
      <c r="C24" s="83" t="s">
        <v>612</v>
      </c>
      <c r="D24" s="83" t="s">
        <v>154</v>
      </c>
      <c r="E24" s="84" t="s">
        <v>16</v>
      </c>
      <c r="F24" s="84" t="s">
        <v>613</v>
      </c>
      <c r="G24" s="84" t="s">
        <v>614</v>
      </c>
      <c r="H24" s="84" t="s">
        <v>615</v>
      </c>
      <c r="I24" s="85">
        <v>908.8</v>
      </c>
      <c r="J24" s="2" t="str">
        <f>Folha_de_Pgt[[#This Row],[Nome da Empresa]]&amp;Folha_de_Pgt[[#This Row],[Nome do Funcionário]]&amp;Folha_de_Pgt[[#This Row],[Departamento]]</f>
        <v>UNAGAS COMERCIO DE GAS LP LTDABRUNO SOARES SANTOS PORTARIA</v>
      </c>
      <c r="K24" s="2" t="str">
        <f>IFERROR(INDEX(Folha[Centro_de_Geral],MATCH(C24,Folha[Nome do Funcionário],0)),"")</f>
        <v>175 - UNA GAS</v>
      </c>
      <c r="L24" s="2" t="str">
        <f>IFERROR(INDEX(Nome_Empresas[NOME PADRÃO (PLANILHAS)],MATCH(Folha_de_Pgt[[#This Row],[Nome da Empresa]],Nome_Empresas[EMPRESA],0)),"")</f>
        <v>175 - UNA GAS</v>
      </c>
      <c r="M24" s="20">
        <v>45022</v>
      </c>
      <c r="N24" s="2" t="str">
        <f>UPPER(IF(Folha_de_Pgt[[#This Row],[DATA DE PGT]]="","",TEXT(Folha_de_Pgt[[#This Row],[DATA DE PGT]],"MMM")))</f>
        <v>ABR</v>
      </c>
      <c r="O24" s="2" t="str">
        <f>UPPER(IF(Folha_de_Pgt[[#This Row],[DATA DE PGT]]="","",TEXT(Folha_de_Pgt[[#This Row],[DATA DE PGT]],"aaaa")))</f>
        <v>2023</v>
      </c>
      <c r="P24" s="50" t="s">
        <v>914</v>
      </c>
      <c r="Q24" s="48"/>
      <c r="R24" s="2" t="str">
        <f>Folha_de_Pgt[[#This Row],[Nome do Funcionário]]&amp;" - "&amp;Folha_de_Pgt[[#This Row],[TIPO DE PGT]]</f>
        <v>BRUNO SOARES SANTOS  - SALARIO - REF. A MAR/2023</v>
      </c>
      <c r="S24" s="31"/>
      <c r="T24" s="31"/>
      <c r="U24" s="31"/>
      <c r="V24" s="77">
        <v>122</v>
      </c>
      <c r="W24" s="34" t="s">
        <v>1042</v>
      </c>
      <c r="X24" s="8" t="s">
        <v>1042</v>
      </c>
      <c r="Y24" s="9" t="s">
        <v>1055</v>
      </c>
      <c r="Z24" s="18"/>
      <c r="AB24" s="61">
        <v>8</v>
      </c>
      <c r="AC24" s="57" t="s">
        <v>246</v>
      </c>
      <c r="AD24" s="57">
        <v>12</v>
      </c>
      <c r="AE24" s="57" t="s">
        <v>250</v>
      </c>
      <c r="AF24" s="57" t="s">
        <v>154</v>
      </c>
      <c r="AG24" s="58">
        <v>44589</v>
      </c>
      <c r="AH24" s="57">
        <v>2155603703</v>
      </c>
      <c r="AI24" s="57" t="s">
        <v>1023</v>
      </c>
      <c r="AJ24" s="56" t="str">
        <f>IFERROR(INDEX(ADM[Centro de Custo],MATCH(Folha[[#This Row],[Nome do Funcionário]],ADM[Nome do Funcionário],0)),"")</f>
        <v>OUTROS</v>
      </c>
      <c r="AK24" s="56" t="str">
        <f>Folha[[#This Row],[Empresa + Nome]]</f>
        <v>8 - CSS COMERCIO</v>
      </c>
      <c r="AL24" s="56" t="str">
        <f>IFERROR(INDEX(Nome_Empresas[NOME PADRÃO (PLANILHAS)],MATCH(AC24,Nome_Empresas[EMPRESA],0)),"NÃO ENCONTREI")</f>
        <v>8 - CSS COMERCIO</v>
      </c>
      <c r="AM24" s="56"/>
      <c r="AN24" s="56"/>
      <c r="AO24" s="56"/>
      <c r="AP24" s="64">
        <v>143</v>
      </c>
      <c r="AQ24" s="62" t="s">
        <v>116</v>
      </c>
      <c r="AR24" s="62" t="s">
        <v>803</v>
      </c>
      <c r="AS24" s="62" t="s">
        <v>117</v>
      </c>
      <c r="AT24" s="62" t="s">
        <v>769</v>
      </c>
      <c r="AU24" s="62" t="s">
        <v>775</v>
      </c>
      <c r="AV24" s="98">
        <v>44036</v>
      </c>
      <c r="AW24" s="62" t="s">
        <v>769</v>
      </c>
      <c r="AX24" s="66" t="str">
        <f>ADM[[#This Row],[Nome da Empresa]]&amp;ADM[[#This Row],[Nome do Funcionário]]&amp;ADM[[#This Row],[Centro de Custo]]</f>
        <v>SUPER ATACADO COMERCIO DE GAS LTDAFABRICIO GONCALVES DE SOUZAADM</v>
      </c>
    </row>
    <row r="25" spans="1:50" customFormat="1" ht="14.25" customHeight="1" x14ac:dyDescent="0.25">
      <c r="A25" s="82">
        <v>168</v>
      </c>
      <c r="B25" s="83" t="s">
        <v>558</v>
      </c>
      <c r="C25" s="83" t="s">
        <v>559</v>
      </c>
      <c r="D25" s="83" t="s">
        <v>560</v>
      </c>
      <c r="E25" s="84" t="s">
        <v>16</v>
      </c>
      <c r="F25" s="84" t="s">
        <v>365</v>
      </c>
      <c r="G25" s="84" t="s">
        <v>561</v>
      </c>
      <c r="H25" s="84" t="s">
        <v>562</v>
      </c>
      <c r="I25" s="85">
        <v>908.8</v>
      </c>
      <c r="J25" s="2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25" s="2" t="str">
        <f>IFERROR(INDEX(Folha[Centro_de_Geral],MATCH(C25,Folha[Nome do Funcionário],0)),"")</f>
        <v>168 - TUPI</v>
      </c>
      <c r="L25" s="2" t="str">
        <f>IFERROR(INDEX(Nome_Empresas[NOME PADRÃO (PLANILHAS)],MATCH(Folha_de_Pgt[[#This Row],[Nome da Empresa]],Nome_Empresas[EMPRESA],0)),"")</f>
        <v>168 - TUPI</v>
      </c>
      <c r="M25" s="20">
        <v>45022</v>
      </c>
      <c r="N25" s="2" t="str">
        <f>UPPER(IF(Folha_de_Pgt[[#This Row],[DATA DE PGT]]="","",TEXT(Folha_de_Pgt[[#This Row],[DATA DE PGT]],"MMM")))</f>
        <v>ABR</v>
      </c>
      <c r="O25" s="2" t="str">
        <f>UPPER(IF(Folha_de_Pgt[[#This Row],[DATA DE PGT]]="","",TEXT(Folha_de_Pgt[[#This Row],[DATA DE PGT]],"aaaa")))</f>
        <v>2023</v>
      </c>
      <c r="P25" s="50" t="s">
        <v>914</v>
      </c>
      <c r="Q25" s="48"/>
      <c r="R25" s="2" t="str">
        <f>Folha_de_Pgt[[#This Row],[Nome do Funcionário]]&amp;" - "&amp;Folha_de_Pgt[[#This Row],[TIPO DE PGT]]</f>
        <v>CAIO RONALD CARLOS DA SILVA  - SALARIO - REF. A MAR/2023</v>
      </c>
      <c r="S25" s="31"/>
      <c r="T25" s="31"/>
      <c r="U25" s="31"/>
      <c r="V25" s="76">
        <v>124</v>
      </c>
      <c r="W25" s="7" t="s">
        <v>376</v>
      </c>
      <c r="X25" s="8" t="s">
        <v>724</v>
      </c>
      <c r="Y25" s="9" t="s">
        <v>830</v>
      </c>
      <c r="Z25" s="18"/>
      <c r="AB25" s="60">
        <v>9</v>
      </c>
      <c r="AC25" s="54" t="s">
        <v>254</v>
      </c>
      <c r="AD25" s="54">
        <v>1</v>
      </c>
      <c r="AE25" s="54" t="s">
        <v>255</v>
      </c>
      <c r="AF25" s="54" t="s">
        <v>154</v>
      </c>
      <c r="AG25" s="55">
        <v>43441</v>
      </c>
      <c r="AH25" s="54">
        <v>16227112704</v>
      </c>
      <c r="AI25" s="54" t="s">
        <v>1023</v>
      </c>
      <c r="AJ25" s="56" t="str">
        <f>IFERROR(INDEX(ADM[Centro de Custo],MATCH(Folha[[#This Row],[Nome do Funcionário]],ADM[Nome do Funcionário],0)),"")</f>
        <v>OUTROS</v>
      </c>
      <c r="AK25" s="56" t="str">
        <f>Folha[[#This Row],[Empresa + Nome]]</f>
        <v>9 - RICARDO LOPES</v>
      </c>
      <c r="AL25" s="56" t="str">
        <f>IFERROR(INDEX(Nome_Empresas[NOME PADRÃO (PLANILHAS)],MATCH(AC25,Nome_Empresas[EMPRESA],0)),"NÃO ENCONTREI")</f>
        <v>9 - RICARDO LOPES</v>
      </c>
      <c r="AM25" s="56"/>
      <c r="AN25" s="56"/>
      <c r="AO25" s="56"/>
      <c r="AP25" s="26">
        <v>3</v>
      </c>
      <c r="AQ25" s="19" t="s">
        <v>37</v>
      </c>
      <c r="AR25" s="19">
        <v>300024</v>
      </c>
      <c r="AS25" s="19" t="s">
        <v>47</v>
      </c>
      <c r="AT25" s="19" t="s">
        <v>769</v>
      </c>
      <c r="AU25" s="19" t="s">
        <v>804</v>
      </c>
      <c r="AV25" s="99">
        <v>44999</v>
      </c>
      <c r="AW25" s="19" t="s">
        <v>769</v>
      </c>
      <c r="AX25" s="66" t="str">
        <f>ADM[[#This Row],[Nome da Empresa]]&amp;ADM[[#This Row],[Nome do Funcionário]]&amp;ADM[[#This Row],[Centro de Custo]]</f>
        <v>CACIQUE DE SANTA MARGARIDA DEP. DE GAS LTDA - METHYAGO STEVAN SEGATI DE SOUZAADM</v>
      </c>
    </row>
    <row r="26" spans="1:50" customFormat="1" ht="14.25" customHeight="1" x14ac:dyDescent="0.25">
      <c r="A26" s="82">
        <v>180</v>
      </c>
      <c r="B26" s="83" t="s">
        <v>646</v>
      </c>
      <c r="C26" s="83" t="s">
        <v>651</v>
      </c>
      <c r="D26" s="83" t="s">
        <v>154</v>
      </c>
      <c r="E26" s="84" t="s">
        <v>876</v>
      </c>
      <c r="F26" s="84" t="s">
        <v>876</v>
      </c>
      <c r="G26" s="84" t="s">
        <v>893</v>
      </c>
      <c r="H26" s="84" t="s">
        <v>652</v>
      </c>
      <c r="I26" s="85">
        <v>417.51</v>
      </c>
      <c r="J26" s="2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26" s="2" t="str">
        <f>IFERROR(INDEX(Folha[Centro_de_Geral],MATCH(C26,Folha[Nome do Funcionário],0)),"")</f>
        <v>180 - PAGE DE CAXIAS</v>
      </c>
      <c r="L26" s="2" t="str">
        <f>IFERROR(INDEX(Nome_Empresas[NOME PADRÃO (PLANILHAS)],MATCH(Folha_de_Pgt[[#This Row],[Nome da Empresa]],Nome_Empresas[EMPRESA],0)),"")</f>
        <v>180 - PAGE DE CAXIAS</v>
      </c>
      <c r="M26" s="20">
        <v>45022</v>
      </c>
      <c r="N26" s="2" t="str">
        <f>UPPER(IF(Folha_de_Pgt[[#This Row],[DATA DE PGT]]="","",TEXT(Folha_de_Pgt[[#This Row],[DATA DE PGT]],"MMM")))</f>
        <v>ABR</v>
      </c>
      <c r="O26" s="2" t="str">
        <f>UPPER(IF(Folha_de_Pgt[[#This Row],[DATA DE PGT]]="","",TEXT(Folha_de_Pgt[[#This Row],[DATA DE PGT]],"aaaa")))</f>
        <v>2023</v>
      </c>
      <c r="P26" s="50" t="s">
        <v>914</v>
      </c>
      <c r="Q26" s="48"/>
      <c r="R26" s="2" t="str">
        <f>Folha_de_Pgt[[#This Row],[Nome do Funcionário]]&amp;" - "&amp;Folha_de_Pgt[[#This Row],[TIPO DE PGT]]</f>
        <v>CARLOS HENRIQUE CARVALHO MATTOS - SALARIO - REF. A MAR/2023</v>
      </c>
      <c r="S26" s="31"/>
      <c r="T26" s="31"/>
      <c r="U26" s="31"/>
      <c r="V26" s="76">
        <v>125</v>
      </c>
      <c r="W26" s="7" t="s">
        <v>385</v>
      </c>
      <c r="X26" s="8" t="s">
        <v>725</v>
      </c>
      <c r="Y26" s="9" t="s">
        <v>831</v>
      </c>
      <c r="Z26" s="18"/>
      <c r="AB26" s="61">
        <v>9</v>
      </c>
      <c r="AC26" s="57" t="s">
        <v>254</v>
      </c>
      <c r="AD26" s="57">
        <v>5</v>
      </c>
      <c r="AE26" s="57" t="s">
        <v>258</v>
      </c>
      <c r="AF26" s="57" t="s">
        <v>154</v>
      </c>
      <c r="AG26" s="58">
        <v>44679</v>
      </c>
      <c r="AH26" s="57">
        <v>12953401784</v>
      </c>
      <c r="AI26" s="57" t="s">
        <v>1023</v>
      </c>
      <c r="AJ26" s="56" t="str">
        <f>IFERROR(INDEX(ADM[Centro de Custo],MATCH(Folha[[#This Row],[Nome do Funcionário]],ADM[Nome do Funcionário],0)),"")</f>
        <v>OUTROS</v>
      </c>
      <c r="AK26" s="56" t="str">
        <f>Folha[[#This Row],[Empresa + Nome]]</f>
        <v>9 - RICARDO LOPES</v>
      </c>
      <c r="AL26" s="56" t="str">
        <f>IFERROR(INDEX(Nome_Empresas[NOME PADRÃO (PLANILHAS)],MATCH(AC26,Nome_Empresas[EMPRESA],0)),"NÃO ENCONTREI")</f>
        <v>9 - RICARDO LOPES</v>
      </c>
      <c r="AM26" s="56"/>
      <c r="AN26" s="56"/>
      <c r="AO26" s="56"/>
      <c r="AP26" s="64">
        <v>162</v>
      </c>
      <c r="AQ26" s="62" t="s">
        <v>123</v>
      </c>
      <c r="AR26" s="62" t="s">
        <v>805</v>
      </c>
      <c r="AS26" s="62" t="s">
        <v>124</v>
      </c>
      <c r="AT26" s="62" t="s">
        <v>769</v>
      </c>
      <c r="AU26" s="62" t="s">
        <v>785</v>
      </c>
      <c r="AV26" s="98">
        <v>44824</v>
      </c>
      <c r="AW26" s="62" t="s">
        <v>769</v>
      </c>
      <c r="AX26" s="66" t="str">
        <f>ADM[[#This Row],[Nome da Empresa]]&amp;ADM[[#This Row],[Nome do Funcionário]]&amp;ADM[[#This Row],[Centro de Custo]]</f>
        <v>TRES IRMAOS COMERCIO E TRANSPORTE DE GAS EIRELIALEX SANDRO VIEIRA DE OLIVEIRAADM</v>
      </c>
    </row>
    <row r="27" spans="1:50" customFormat="1" ht="14.25" customHeight="1" x14ac:dyDescent="0.25">
      <c r="A27" s="82">
        <v>155</v>
      </c>
      <c r="B27" s="83" t="s">
        <v>463</v>
      </c>
      <c r="C27" s="83" t="s">
        <v>464</v>
      </c>
      <c r="D27" s="83" t="s">
        <v>154</v>
      </c>
      <c r="E27" s="84" t="s">
        <v>94</v>
      </c>
      <c r="F27" s="84" t="s">
        <v>95</v>
      </c>
      <c r="G27" s="84" t="s">
        <v>465</v>
      </c>
      <c r="H27" s="84" t="s">
        <v>466</v>
      </c>
      <c r="I27" s="85">
        <v>733.8</v>
      </c>
      <c r="J27" s="2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27" s="2" t="str">
        <f>IFERROR(INDEX(Folha[Centro_de_Geral],MATCH(C27,Folha[Nome do Funcionário],0)),"")</f>
        <v>155 - DUTRA</v>
      </c>
      <c r="L27" s="2" t="str">
        <f>IFERROR(INDEX(Nome_Empresas[NOME PADRÃO (PLANILHAS)],MATCH(Folha_de_Pgt[[#This Row],[Nome da Empresa]],Nome_Empresas[EMPRESA],0)),"")</f>
        <v>155 - DUTRA</v>
      </c>
      <c r="M27" s="20">
        <v>45021</v>
      </c>
      <c r="N27" s="2" t="str">
        <f>UPPER(IF(Folha_de_Pgt[[#This Row],[DATA DE PGT]]="","",TEXT(Folha_de_Pgt[[#This Row],[DATA DE PGT]],"MMM")))</f>
        <v>ABR</v>
      </c>
      <c r="O27" s="2" t="str">
        <f>UPPER(IF(Folha_de_Pgt[[#This Row],[DATA DE PGT]]="","",TEXT(Folha_de_Pgt[[#This Row],[DATA DE PGT]],"aaaa")))</f>
        <v>2023</v>
      </c>
      <c r="P27" s="50" t="s">
        <v>914</v>
      </c>
      <c r="Q27" s="48"/>
      <c r="R27" s="2" t="str">
        <f>Folha_de_Pgt[[#This Row],[Nome do Funcionário]]&amp;" - "&amp;Folha_de_Pgt[[#This Row],[TIPO DE PGT]]</f>
        <v>CARLOS HENRIQUE DA SILVA SANTOS - SALARIO - REF. A MAR/2023</v>
      </c>
      <c r="S27" s="31"/>
      <c r="T27" s="31"/>
      <c r="U27" s="31"/>
      <c r="V27" s="76">
        <v>129</v>
      </c>
      <c r="W27" s="7" t="s">
        <v>61</v>
      </c>
      <c r="X27" s="8" t="s">
        <v>726</v>
      </c>
      <c r="Y27" s="9" t="s">
        <v>832</v>
      </c>
      <c r="Z27" s="18"/>
      <c r="AB27" s="61">
        <v>12</v>
      </c>
      <c r="AC27" s="57" t="s">
        <v>70</v>
      </c>
      <c r="AD27" s="57">
        <v>120012</v>
      </c>
      <c r="AE27" s="57" t="s">
        <v>266</v>
      </c>
      <c r="AF27" s="57" t="s">
        <v>154</v>
      </c>
      <c r="AG27" s="58">
        <v>43778</v>
      </c>
      <c r="AH27" s="57">
        <v>3737851786</v>
      </c>
      <c r="AI27" s="57" t="s">
        <v>1023</v>
      </c>
      <c r="AJ27" s="56" t="str">
        <f>IFERROR(INDEX(ADM[Centro de Custo],MATCH(Folha[[#This Row],[Nome do Funcionário]],ADM[Nome do Funcionário],0)),"")</f>
        <v>OUTROS</v>
      </c>
      <c r="AK27" s="56" t="str">
        <f>Folha[[#This Row],[Empresa + Nome]]</f>
        <v>12 - SYLVIO PINHEIRO</v>
      </c>
      <c r="AL27" s="56" t="str">
        <f>IFERROR(INDEX(Nome_Empresas[NOME PADRÃO (PLANILHAS)],MATCH(AC27,Nome_Empresas[EMPRESA],0)),"NÃO ENCONTREI")</f>
        <v>12 - SYLVIO PINHEIRO</v>
      </c>
      <c r="AM27" s="56"/>
      <c r="AN27" s="56"/>
      <c r="AO27" s="56"/>
      <c r="AP27" s="26">
        <v>171</v>
      </c>
      <c r="AQ27" s="19" t="s">
        <v>128</v>
      </c>
      <c r="AR27" s="19" t="s">
        <v>806</v>
      </c>
      <c r="AS27" s="19" t="s">
        <v>129</v>
      </c>
      <c r="AT27" s="19" t="s">
        <v>52</v>
      </c>
      <c r="AU27" s="19" t="s">
        <v>782</v>
      </c>
      <c r="AV27" s="99">
        <v>44942</v>
      </c>
      <c r="AW27" s="19" t="s">
        <v>769</v>
      </c>
      <c r="AX27" s="66" t="str">
        <f>ADM[[#This Row],[Nome da Empresa]]&amp;ADM[[#This Row],[Nome do Funcionário]]&amp;ADM[[#This Row],[Centro de Custo]]</f>
        <v>DEPOSITO DE GAS JURUNA DO MENDANHA LTDAVICTOR MATHEUS LUIZ MARQUESADM</v>
      </c>
    </row>
    <row r="28" spans="1:50" customFormat="1" ht="14.25" customHeight="1" x14ac:dyDescent="0.25">
      <c r="A28" s="82">
        <v>111</v>
      </c>
      <c r="B28" s="83" t="s">
        <v>326</v>
      </c>
      <c r="C28" s="83" t="s">
        <v>331</v>
      </c>
      <c r="D28" s="83" t="s">
        <v>328</v>
      </c>
      <c r="E28" s="84" t="s">
        <v>16</v>
      </c>
      <c r="F28" s="84" t="s">
        <v>63</v>
      </c>
      <c r="G28" s="84" t="s">
        <v>332</v>
      </c>
      <c r="H28" s="84" t="s">
        <v>333</v>
      </c>
      <c r="I28" s="85">
        <v>908.8</v>
      </c>
      <c r="J28" s="2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8" s="2" t="str">
        <f>IFERROR(INDEX(Folha[Centro_de_Geral],MATCH(C28,Folha[Nome do Funcionário],0)),"")</f>
        <v>111 - PAGE DE ARARUAMA</v>
      </c>
      <c r="L28" s="2" t="str">
        <f>IFERROR(INDEX(Nome_Empresas[NOME PADRÃO (PLANILHAS)],MATCH(Folha_de_Pgt[[#This Row],[Nome da Empresa]],Nome_Empresas[EMPRESA],0)),"")</f>
        <v>111 - PAGE DE ARARUAMA</v>
      </c>
      <c r="M28" s="20">
        <v>45022</v>
      </c>
      <c r="N28" s="2" t="str">
        <f>UPPER(IF(Folha_de_Pgt[[#This Row],[DATA DE PGT]]="","",TEXT(Folha_de_Pgt[[#This Row],[DATA DE PGT]],"MMM")))</f>
        <v>ABR</v>
      </c>
      <c r="O28" s="2" t="str">
        <f>UPPER(IF(Folha_de_Pgt[[#This Row],[DATA DE PGT]]="","",TEXT(Folha_de_Pgt[[#This Row],[DATA DE PGT]],"aaaa")))</f>
        <v>2023</v>
      </c>
      <c r="P28" s="50" t="s">
        <v>914</v>
      </c>
      <c r="Q28" s="48"/>
      <c r="R28" s="2" t="str">
        <f>Folha_de_Pgt[[#This Row],[Nome do Funcionário]]&amp;" - "&amp;Folha_de_Pgt[[#This Row],[TIPO DE PGT]]</f>
        <v>CARLOS VENICIO BARBOSA MARTINS - SALARIO - REF. A MAR/2023</v>
      </c>
      <c r="S28" s="21"/>
      <c r="T28" s="51" t="str">
        <f t="shared" ref="T28:T59" si="0">IFERROR(INDEX($L$2:$L$572,MATCH(S28,$C$2:$C$572,0)),"")</f>
        <v/>
      </c>
      <c r="U28" s="31"/>
      <c r="V28" s="76">
        <v>130</v>
      </c>
      <c r="W28" s="7" t="s">
        <v>398</v>
      </c>
      <c r="X28" s="8" t="s">
        <v>727</v>
      </c>
      <c r="Y28" s="9" t="s">
        <v>833</v>
      </c>
      <c r="Z28" s="18"/>
      <c r="AB28" s="60">
        <v>12</v>
      </c>
      <c r="AC28" s="54" t="s">
        <v>70</v>
      </c>
      <c r="AD28" s="54">
        <v>120013</v>
      </c>
      <c r="AE28" s="54" t="s">
        <v>269</v>
      </c>
      <c r="AF28" s="54" t="s">
        <v>154</v>
      </c>
      <c r="AG28" s="55">
        <v>43123</v>
      </c>
      <c r="AH28" s="54">
        <v>16454552705</v>
      </c>
      <c r="AI28" s="54" t="s">
        <v>1023</v>
      </c>
      <c r="AJ28" s="56" t="str">
        <f>IFERROR(INDEX(ADM[Centro de Custo],MATCH(Folha[[#This Row],[Nome do Funcionário]],ADM[Nome do Funcionário],0)),"")</f>
        <v>OUTROS</v>
      </c>
      <c r="AK28" s="56" t="str">
        <f>Folha[[#This Row],[Empresa + Nome]]</f>
        <v>12 - SYLVIO PINHEIRO</v>
      </c>
      <c r="AL28" s="56" t="str">
        <f>IFERROR(INDEX(Nome_Empresas[NOME PADRÃO (PLANILHAS)],MATCH(AC28,Nome_Empresas[EMPRESA],0)),"NÃO ENCONTREI")</f>
        <v>12 - SYLVIO PINHEIRO</v>
      </c>
      <c r="AM28" s="56"/>
      <c r="AN28" s="56"/>
      <c r="AO28" s="56"/>
      <c r="AP28" s="65">
        <v>178</v>
      </c>
      <c r="AQ28" s="63" t="s">
        <v>131</v>
      </c>
      <c r="AR28" s="63" t="s">
        <v>807</v>
      </c>
      <c r="AS28" s="63" t="s">
        <v>132</v>
      </c>
      <c r="AT28" s="63" t="s">
        <v>133</v>
      </c>
      <c r="AU28" s="63" t="s">
        <v>808</v>
      </c>
      <c r="AV28" s="100">
        <v>44622</v>
      </c>
      <c r="AW28" s="63" t="s">
        <v>769</v>
      </c>
      <c r="AX28" s="66" t="str">
        <f>ADM[[#This Row],[Nome da Empresa]]&amp;ADM[[#This Row],[Nome do Funcionário]]&amp;ADM[[#This Row],[Centro de Custo]]</f>
        <v>M.I.X. GAS LTDAFRANKLIN MARK BARBOSA DA SILVA ADM</v>
      </c>
    </row>
    <row r="29" spans="1:50" customFormat="1" ht="14.25" customHeight="1" x14ac:dyDescent="0.25">
      <c r="A29" s="82">
        <v>150</v>
      </c>
      <c r="B29" s="83" t="s">
        <v>431</v>
      </c>
      <c r="C29" s="83" t="s">
        <v>435</v>
      </c>
      <c r="D29" s="83" t="s">
        <v>154</v>
      </c>
      <c r="E29" s="84" t="s">
        <v>16</v>
      </c>
      <c r="F29" s="84" t="s">
        <v>63</v>
      </c>
      <c r="G29" s="84" t="s">
        <v>436</v>
      </c>
      <c r="H29" s="84" t="s">
        <v>437</v>
      </c>
      <c r="I29" s="85">
        <v>968.62</v>
      </c>
      <c r="J29" s="2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" s="2" t="str">
        <f>IFERROR(INDEX(Folha[Centro_de_Geral],MATCH(C29,Folha[Nome do Funcionário],0)),"")</f>
        <v>150 - PAGE DE JACONE</v>
      </c>
      <c r="L29" s="2" t="str">
        <f>IFERROR(INDEX(Nome_Empresas[NOME PADRÃO (PLANILHAS)],MATCH(Folha_de_Pgt[[#This Row],[Nome da Empresa]],Nome_Empresas[EMPRESA],0)),"")</f>
        <v>150 - PAGE DE JACONE</v>
      </c>
      <c r="M29" s="20">
        <v>45022</v>
      </c>
      <c r="N29" s="2" t="str">
        <f>UPPER(IF(Folha_de_Pgt[[#This Row],[DATA DE PGT]]="","",TEXT(Folha_de_Pgt[[#This Row],[DATA DE PGT]],"MMM")))</f>
        <v>ABR</v>
      </c>
      <c r="O29" s="2" t="str">
        <f>UPPER(IF(Folha_de_Pgt[[#This Row],[DATA DE PGT]]="","",TEXT(Folha_de_Pgt[[#This Row],[DATA DE PGT]],"aaaa")))</f>
        <v>2023</v>
      </c>
      <c r="P29" s="50" t="s">
        <v>914</v>
      </c>
      <c r="Q29" s="48"/>
      <c r="R29" s="2" t="str">
        <f>Folha_de_Pgt[[#This Row],[Nome do Funcionário]]&amp;" - "&amp;Folha_de_Pgt[[#This Row],[TIPO DE PGT]]</f>
        <v>CARLOS VENICIO BARBOSA MARTINS JUNIOR - SALARIO - REF. A MAR/2023</v>
      </c>
      <c r="S29" s="21"/>
      <c r="T29" s="51" t="str">
        <f t="shared" si="0"/>
        <v/>
      </c>
      <c r="U29" s="31"/>
      <c r="V29" s="76">
        <v>136</v>
      </c>
      <c r="W29" s="7" t="s">
        <v>110</v>
      </c>
      <c r="X29" s="8" t="s">
        <v>728</v>
      </c>
      <c r="Y29" s="9" t="s">
        <v>834</v>
      </c>
      <c r="Z29" s="18"/>
      <c r="AB29" s="60">
        <v>101</v>
      </c>
      <c r="AC29" s="54" t="s">
        <v>74</v>
      </c>
      <c r="AD29" s="54">
        <v>101058</v>
      </c>
      <c r="AE29" s="54" t="s">
        <v>273</v>
      </c>
      <c r="AF29" s="54" t="s">
        <v>274</v>
      </c>
      <c r="AG29" s="55">
        <v>43802</v>
      </c>
      <c r="AH29" s="54">
        <v>16163981758</v>
      </c>
      <c r="AI29" s="54" t="s">
        <v>1023</v>
      </c>
      <c r="AJ29" s="56" t="str">
        <f>IFERROR(INDEX(ADM[Centro de Custo],MATCH(Folha[[#This Row],[Nome do Funcionário]],ADM[Nome do Funcionário],0)),"")</f>
        <v>OUTROS</v>
      </c>
      <c r="AK29" s="56" t="str">
        <f>Folha[[#This Row],[Empresa + Nome]]</f>
        <v>101 - FULLGAZ</v>
      </c>
      <c r="AL29" s="56" t="str">
        <f>IFERROR(INDEX(Nome_Empresas[NOME PADRÃO (PLANILHAS)],MATCH(AC29,Nome_Empresas[EMPRESA],0)),"NÃO ENCONTREI")</f>
        <v>101 - FULLGAZ</v>
      </c>
      <c r="AM29" s="56"/>
      <c r="AN29" s="56"/>
      <c r="AO29" s="56"/>
      <c r="AP29" s="72">
        <v>120</v>
      </c>
      <c r="AQ29" s="73" t="s">
        <v>101</v>
      </c>
      <c r="AR29" s="73">
        <v>20</v>
      </c>
      <c r="AS29" s="73" t="s">
        <v>1030</v>
      </c>
      <c r="AT29" s="73" t="s">
        <v>22</v>
      </c>
      <c r="AU29" s="73" t="s">
        <v>775</v>
      </c>
      <c r="AV29" s="101">
        <v>45026</v>
      </c>
      <c r="AW29" s="73" t="s">
        <v>769</v>
      </c>
      <c r="AX29" s="66" t="str">
        <f>ADM[[#This Row],[Nome da Empresa]]&amp;ADM[[#This Row],[Nome do Funcionário]]&amp;ADM[[#This Row],[Centro de Custo]]</f>
        <v>GIGLIO REVENDEDORA AUTORIZADA DE GAS LTDA - MEGERSON WANDERMUREM MARQUES ADM</v>
      </c>
    </row>
    <row r="30" spans="1:50" customFormat="1" ht="14.25" customHeight="1" x14ac:dyDescent="0.25">
      <c r="A30" s="82">
        <v>7</v>
      </c>
      <c r="B30" s="83" t="s">
        <v>61</v>
      </c>
      <c r="C30" s="83" t="s">
        <v>62</v>
      </c>
      <c r="D30" s="83" t="s">
        <v>22</v>
      </c>
      <c r="E30" s="84" t="s">
        <v>16</v>
      </c>
      <c r="F30" s="84" t="s">
        <v>63</v>
      </c>
      <c r="G30" s="84" t="s">
        <v>64</v>
      </c>
      <c r="H30" s="84" t="s">
        <v>65</v>
      </c>
      <c r="I30" s="85">
        <v>1147.3</v>
      </c>
      <c r="J30" s="2" t="str">
        <f>Folha_de_Pgt[[#This Row],[Nome da Empresa]]&amp;Folha_de_Pgt[[#This Row],[Nome do Funcionário]]&amp;Folha_de_Pgt[[#This Row],[Departamento]]</f>
        <v>XES - COMERCIO DE GAS LTDACLEBER FERNANDES DE SANTANAADMINISTRAÇÃO</v>
      </c>
      <c r="K30" s="2" t="str">
        <f>IFERROR(INDEX(Folha[Centro_de_Geral],MATCH(C30,Folha[Nome do Funcionário],0)),"")</f>
        <v>ADM</v>
      </c>
      <c r="L30" s="2" t="str">
        <f>IFERROR(INDEX(Nome_Empresas[NOME PADRÃO (PLANILHAS)],MATCH(Folha_de_Pgt[[#This Row],[Nome da Empresa]],Nome_Empresas[EMPRESA],0)),"")</f>
        <v>7 - XES MATRIZ</v>
      </c>
      <c r="M30" s="20">
        <v>45020</v>
      </c>
      <c r="N30" s="2" t="str">
        <f>UPPER(IF(Folha_de_Pgt[[#This Row],[DATA DE PGT]]="","",TEXT(Folha_de_Pgt[[#This Row],[DATA DE PGT]],"MMM")))</f>
        <v>ABR</v>
      </c>
      <c r="O30" s="2" t="str">
        <f>UPPER(IF(Folha_de_Pgt[[#This Row],[DATA DE PGT]]="","",TEXT(Folha_de_Pgt[[#This Row],[DATA DE PGT]],"aaaa")))</f>
        <v>2023</v>
      </c>
      <c r="P30" s="50" t="s">
        <v>914</v>
      </c>
      <c r="Q30" s="48"/>
      <c r="R30" s="2" t="str">
        <f>Folha_de_Pgt[[#This Row],[Nome do Funcionário]]&amp;" - "&amp;Folha_de_Pgt[[#This Row],[TIPO DE PGT]]</f>
        <v>CLEBER FERNANDES DE SANTANA - SALARIO - REF. A MAR/2023</v>
      </c>
      <c r="S30" s="21"/>
      <c r="T30" s="51" t="str">
        <f t="shared" si="0"/>
        <v/>
      </c>
      <c r="U30" s="31"/>
      <c r="V30" s="76">
        <v>137</v>
      </c>
      <c r="W30" s="7" t="s">
        <v>410</v>
      </c>
      <c r="X30" s="8" t="s">
        <v>729</v>
      </c>
      <c r="Y30" s="9" t="s">
        <v>835</v>
      </c>
      <c r="Z30" s="18"/>
      <c r="AB30" s="60">
        <v>101</v>
      </c>
      <c r="AC30" s="54" t="s">
        <v>74</v>
      </c>
      <c r="AD30" s="54">
        <v>101067</v>
      </c>
      <c r="AE30" s="54" t="s">
        <v>277</v>
      </c>
      <c r="AF30" s="54" t="s">
        <v>274</v>
      </c>
      <c r="AG30" s="55">
        <v>44470</v>
      </c>
      <c r="AH30" s="54">
        <v>18242574731</v>
      </c>
      <c r="AI30" s="54" t="s">
        <v>1023</v>
      </c>
      <c r="AJ30" s="56" t="str">
        <f>IFERROR(INDEX(ADM[Centro de Custo],MATCH(Folha[[#This Row],[Nome do Funcionário]],ADM[Nome do Funcionário],0)),"")</f>
        <v>OUTROS</v>
      </c>
      <c r="AK30" s="56" t="str">
        <f>Folha[[#This Row],[Empresa + Nome]]</f>
        <v>101 - FULLGAZ</v>
      </c>
      <c r="AL30" s="56" t="str">
        <f>IFERROR(INDEX(Nome_Empresas[NOME PADRÃO (PLANILHAS)],MATCH(AC30,Nome_Empresas[EMPRESA],0)),"NÃO ENCONTREI")</f>
        <v>101 - FULLGAZ</v>
      </c>
      <c r="AM30" s="56"/>
      <c r="AN30" s="56"/>
      <c r="AO30" s="56"/>
      <c r="AP30" s="64">
        <v>1</v>
      </c>
      <c r="AQ30" s="62" t="s">
        <v>13</v>
      </c>
      <c r="AR30" s="62">
        <v>100027</v>
      </c>
      <c r="AS30" s="62" t="s">
        <v>169</v>
      </c>
      <c r="AT30" s="62" t="s">
        <v>170</v>
      </c>
      <c r="AU30" s="62"/>
      <c r="AV30" s="98">
        <v>42036</v>
      </c>
      <c r="AW30" s="62" t="s">
        <v>170</v>
      </c>
      <c r="AX30" s="66" t="str">
        <f>ADM[[#This Row],[Nome da Empresa]]&amp;ADM[[#This Row],[Nome do Funcionário]]&amp;ADM[[#This Row],[Centro de Custo]]</f>
        <v>ACLANYCA COMERCIO DE GAS LTDA - EPPANDERSON ALVES FARIASTRANSPORTE</v>
      </c>
    </row>
    <row r="31" spans="1:50" customFormat="1" ht="14.25" customHeight="1" x14ac:dyDescent="0.25">
      <c r="A31" s="82">
        <v>155</v>
      </c>
      <c r="B31" s="83" t="s">
        <v>463</v>
      </c>
      <c r="C31" s="83" t="s">
        <v>479</v>
      </c>
      <c r="D31" s="83" t="s">
        <v>170</v>
      </c>
      <c r="E31" s="84" t="s">
        <v>94</v>
      </c>
      <c r="F31" s="84" t="s">
        <v>95</v>
      </c>
      <c r="G31" s="84" t="s">
        <v>480</v>
      </c>
      <c r="H31" s="84" t="s">
        <v>481</v>
      </c>
      <c r="I31" s="85">
        <v>1252.8</v>
      </c>
      <c r="J31" s="2" t="str">
        <f>Folha_de_Pgt[[#This Row],[Nome da Empresa]]&amp;Folha_de_Pgt[[#This Row],[Nome do Funcionário]]&amp;Folha_de_Pgt[[#This Row],[Departamento]]</f>
        <v>DUTRA GAS REVENDEDORA DE GLP LTDADAMIÃO ALVES ESTEVESTRANSPORTE</v>
      </c>
      <c r="K31" s="2" t="str">
        <f>IFERROR(INDEX(Folha[Centro_de_Geral],MATCH(C31,Folha[Nome do Funcionário],0)),"")</f>
        <v>TRANSPORTE</v>
      </c>
      <c r="L31" s="2" t="str">
        <f>IFERROR(INDEX(Nome_Empresas[NOME PADRÃO (PLANILHAS)],MATCH(Folha_de_Pgt[[#This Row],[Nome da Empresa]],Nome_Empresas[EMPRESA],0)),"")</f>
        <v>155 - DUTRA</v>
      </c>
      <c r="M31" s="20">
        <v>45021</v>
      </c>
      <c r="N31" s="2" t="str">
        <f>UPPER(IF(Folha_de_Pgt[[#This Row],[DATA DE PGT]]="","",TEXT(Folha_de_Pgt[[#This Row],[DATA DE PGT]],"MMM")))</f>
        <v>ABR</v>
      </c>
      <c r="O31" s="2" t="str">
        <f>UPPER(IF(Folha_de_Pgt[[#This Row],[DATA DE PGT]]="","",TEXT(Folha_de_Pgt[[#This Row],[DATA DE PGT]],"aaaa")))</f>
        <v>2023</v>
      </c>
      <c r="P31" s="50" t="s">
        <v>914</v>
      </c>
      <c r="Q31" s="48"/>
      <c r="R31" s="2" t="str">
        <f>Folha_de_Pgt[[#This Row],[Nome do Funcionário]]&amp;" - "&amp;Folha_de_Pgt[[#This Row],[TIPO DE PGT]]</f>
        <v>DAMIÃO ALVES ESTEVES - SALARIO - REF. A MAR/2023</v>
      </c>
      <c r="S31" s="21"/>
      <c r="T31" s="51" t="str">
        <f t="shared" si="0"/>
        <v/>
      </c>
      <c r="U31" s="31"/>
      <c r="V31" s="76">
        <v>139</v>
      </c>
      <c r="W31" s="7" t="s">
        <v>418</v>
      </c>
      <c r="X31" s="8" t="s">
        <v>730</v>
      </c>
      <c r="Y31" s="9" t="s">
        <v>836</v>
      </c>
      <c r="Z31" s="18"/>
      <c r="AB31" s="61">
        <v>107</v>
      </c>
      <c r="AC31" s="57" t="s">
        <v>92</v>
      </c>
      <c r="AD31" s="57">
        <v>107011</v>
      </c>
      <c r="AE31" s="57" t="s">
        <v>872</v>
      </c>
      <c r="AF31" s="57" t="s">
        <v>22</v>
      </c>
      <c r="AG31" s="58">
        <v>42626</v>
      </c>
      <c r="AH31" s="57">
        <v>10707210771</v>
      </c>
      <c r="AI31" s="57" t="s">
        <v>1023</v>
      </c>
      <c r="AJ31" s="56" t="s">
        <v>170</v>
      </c>
      <c r="AK31" s="56" t="s">
        <v>170</v>
      </c>
      <c r="AL31" s="56" t="str">
        <f>IFERROR(INDEX(Nome_Empresas[NOME PADRÃO (PLANILHAS)],MATCH(AC31,Nome_Empresas[EMPRESA],0)),"NÃO ENCONTREI")</f>
        <v>107 - CAS DAMAZIO</v>
      </c>
      <c r="AM31" s="56"/>
      <c r="AN31" s="56"/>
      <c r="AO31" s="56"/>
      <c r="AP31" s="64">
        <v>1</v>
      </c>
      <c r="AQ31" s="62" t="s">
        <v>13</v>
      </c>
      <c r="AR31" s="62">
        <v>100055</v>
      </c>
      <c r="AS31" s="62" t="s">
        <v>172</v>
      </c>
      <c r="AT31" s="62" t="s">
        <v>170</v>
      </c>
      <c r="AU31" s="62"/>
      <c r="AV31" s="98">
        <v>44440</v>
      </c>
      <c r="AW31" s="62" t="s">
        <v>170</v>
      </c>
      <c r="AX31" s="66" t="str">
        <f>ADM[[#This Row],[Nome da Empresa]]&amp;ADM[[#This Row],[Nome do Funcionário]]&amp;ADM[[#This Row],[Centro de Custo]]</f>
        <v>ACLANYCA COMERCIO DE GAS LTDA - EPPLEANDRO DA CONCEIÇAO LIRATRANSPORTE</v>
      </c>
    </row>
    <row r="32" spans="1:50" customFormat="1" ht="14.25" customHeight="1" x14ac:dyDescent="0.25">
      <c r="A32" s="82">
        <v>109</v>
      </c>
      <c r="B32" s="83" t="s">
        <v>305</v>
      </c>
      <c r="C32" s="83" t="s">
        <v>310</v>
      </c>
      <c r="D32" s="83" t="s">
        <v>307</v>
      </c>
      <c r="E32" s="84" t="s">
        <v>876</v>
      </c>
      <c r="F32" s="84" t="s">
        <v>876</v>
      </c>
      <c r="G32" s="84">
        <v>17996828709</v>
      </c>
      <c r="H32" s="84" t="s">
        <v>311</v>
      </c>
      <c r="I32" s="85">
        <v>908.8</v>
      </c>
      <c r="J32" s="2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32" s="2" t="str">
        <f>IFERROR(INDEX(Folha[Centro_de_Geral],MATCH(C32,Folha[Nome do Funcionário],0)),"")</f>
        <v>109 - PAGE DA ALDEIA</v>
      </c>
      <c r="L32" s="2" t="str">
        <f>IFERROR(INDEX(Nome_Empresas[NOME PADRÃO (PLANILHAS)],MATCH(Folha_de_Pgt[[#This Row],[Nome da Empresa]],Nome_Empresas[EMPRESA],0)),"")</f>
        <v>109 - PAGE DA ALDEIA</v>
      </c>
      <c r="M32" s="20">
        <v>45022</v>
      </c>
      <c r="N32" s="2" t="str">
        <f>UPPER(IF(Folha_de_Pgt[[#This Row],[DATA DE PGT]]="","",TEXT(Folha_de_Pgt[[#This Row],[DATA DE PGT]],"MMM")))</f>
        <v>ABR</v>
      </c>
      <c r="O32" s="2" t="str">
        <f>UPPER(IF(Folha_de_Pgt[[#This Row],[DATA DE PGT]]="","",TEXT(Folha_de_Pgt[[#This Row],[DATA DE PGT]],"aaaa")))</f>
        <v>2023</v>
      </c>
      <c r="P32" s="50" t="s">
        <v>914</v>
      </c>
      <c r="Q32" s="48"/>
      <c r="R32" s="2" t="str">
        <f>Folha_de_Pgt[[#This Row],[Nome do Funcionário]]&amp;" - "&amp;Folha_de_Pgt[[#This Row],[TIPO DE PGT]]</f>
        <v>DANIEL VASCONCELOS QUINTANILHA - SALARIO - REF. A MAR/2023</v>
      </c>
      <c r="S32" s="21"/>
      <c r="T32" s="51" t="str">
        <f t="shared" si="0"/>
        <v/>
      </c>
      <c r="U32" s="31"/>
      <c r="V32" s="76">
        <v>143</v>
      </c>
      <c r="W32" s="7" t="s">
        <v>116</v>
      </c>
      <c r="X32" s="8" t="s">
        <v>731</v>
      </c>
      <c r="Y32" s="9" t="s">
        <v>837</v>
      </c>
      <c r="Z32" s="18"/>
      <c r="AB32" s="60">
        <v>107</v>
      </c>
      <c r="AC32" s="54" t="s">
        <v>92</v>
      </c>
      <c r="AD32" s="54">
        <v>107013</v>
      </c>
      <c r="AE32" s="54" t="s">
        <v>290</v>
      </c>
      <c r="AF32" s="54" t="s">
        <v>154</v>
      </c>
      <c r="AG32" s="55">
        <v>44644</v>
      </c>
      <c r="AH32" s="54">
        <v>14474331737</v>
      </c>
      <c r="AI32" s="54" t="s">
        <v>1023</v>
      </c>
      <c r="AJ32" s="56" t="str">
        <f>IFERROR(INDEX(ADM[Centro de Custo],MATCH(Folha[[#This Row],[Nome do Funcionário]],ADM[Nome do Funcionário],0)),"")</f>
        <v>OUTROS</v>
      </c>
      <c r="AK32" s="56" t="str">
        <f>Folha[[#This Row],[Empresa + Nome]]</f>
        <v>107 - CAS DAMAZIO</v>
      </c>
      <c r="AL32" s="56" t="str">
        <f>IFERROR(INDEX(Nome_Empresas[NOME PADRÃO (PLANILHAS)],MATCH(AC32,Nome_Empresas[EMPRESA],0)),"NÃO ENCONTREI")</f>
        <v>107 - CAS DAMAZIO</v>
      </c>
      <c r="AM32" s="56"/>
      <c r="AN32" s="56"/>
      <c r="AO32" s="56"/>
      <c r="AP32" s="64">
        <v>1</v>
      </c>
      <c r="AQ32" s="62" t="s">
        <v>13</v>
      </c>
      <c r="AR32" s="62">
        <v>100056</v>
      </c>
      <c r="AS32" s="62" t="s">
        <v>176</v>
      </c>
      <c r="AT32" s="62" t="s">
        <v>170</v>
      </c>
      <c r="AU32" s="62"/>
      <c r="AV32" s="98">
        <v>44495</v>
      </c>
      <c r="AW32" s="62" t="s">
        <v>170</v>
      </c>
      <c r="AX32" s="66" t="str">
        <f>ADM[[#This Row],[Nome da Empresa]]&amp;ADM[[#This Row],[Nome do Funcionário]]&amp;ADM[[#This Row],[Centro de Custo]]</f>
        <v>ACLANYCA COMERCIO DE GAS LTDA - EPPANDRE MARTINS ALVES ABREUTRANSPORTE</v>
      </c>
    </row>
    <row r="33" spans="1:50" customFormat="1" ht="14.25" customHeight="1" x14ac:dyDescent="0.25">
      <c r="A33" s="82">
        <v>176</v>
      </c>
      <c r="B33" s="83" t="s">
        <v>620</v>
      </c>
      <c r="C33" s="83" t="s">
        <v>624</v>
      </c>
      <c r="D33" s="83" t="s">
        <v>154</v>
      </c>
      <c r="E33" s="84" t="s">
        <v>94</v>
      </c>
      <c r="F33" s="84" t="s">
        <v>95</v>
      </c>
      <c r="G33" s="84" t="s">
        <v>625</v>
      </c>
      <c r="H33" s="84" t="s">
        <v>626</v>
      </c>
      <c r="I33" s="85">
        <v>503.25</v>
      </c>
      <c r="J33" s="2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3" s="2" t="str">
        <f>IFERROR(INDEX(Folha[Centro_de_Geral],MATCH(C33,Folha[Nome do Funcionário],0)),"")</f>
        <v>176 - BRAGA E TAVARES</v>
      </c>
      <c r="L33" s="2" t="str">
        <f>IFERROR(INDEX(Nome_Empresas[NOME PADRÃO (PLANILHAS)],MATCH(Folha_de_Pgt[[#This Row],[Nome da Empresa]],Nome_Empresas[EMPRESA],0)),"")</f>
        <v>176 - BRAGA E TAVARES</v>
      </c>
      <c r="M33" s="20">
        <v>45021</v>
      </c>
      <c r="N33" s="2" t="str">
        <f>UPPER(IF(Folha_de_Pgt[[#This Row],[DATA DE PGT]]="","",TEXT(Folha_de_Pgt[[#This Row],[DATA DE PGT]],"MMM")))</f>
        <v>ABR</v>
      </c>
      <c r="O33" s="2" t="str">
        <f>UPPER(IF(Folha_de_Pgt[[#This Row],[DATA DE PGT]]="","",TEXT(Folha_de_Pgt[[#This Row],[DATA DE PGT]],"aaaa")))</f>
        <v>2023</v>
      </c>
      <c r="P33" s="50" t="s">
        <v>914</v>
      </c>
      <c r="Q33" s="48"/>
      <c r="R33" s="2" t="str">
        <f>Folha_de_Pgt[[#This Row],[Nome do Funcionário]]&amp;" - "&amp;Folha_de_Pgt[[#This Row],[TIPO DE PGT]]</f>
        <v>DARLAN MARTINS PEREIRA  - SALARIO - REF. A MAR/2023</v>
      </c>
      <c r="S33" s="21"/>
      <c r="T33" s="51" t="str">
        <f t="shared" si="0"/>
        <v/>
      </c>
      <c r="U33" s="31"/>
      <c r="V33" s="76">
        <v>150</v>
      </c>
      <c r="W33" s="7" t="s">
        <v>431</v>
      </c>
      <c r="X33" s="8" t="s">
        <v>732</v>
      </c>
      <c r="Y33" s="9" t="s">
        <v>838</v>
      </c>
      <c r="Z33" s="18"/>
      <c r="AB33" s="61">
        <v>107</v>
      </c>
      <c r="AC33" s="57" t="s">
        <v>92</v>
      </c>
      <c r="AD33" s="57">
        <v>107017</v>
      </c>
      <c r="AE33" s="57" t="s">
        <v>294</v>
      </c>
      <c r="AF33" s="57" t="s">
        <v>154</v>
      </c>
      <c r="AG33" s="58">
        <v>44974</v>
      </c>
      <c r="AH33" s="57">
        <v>5848965730</v>
      </c>
      <c r="AI33" s="57" t="s">
        <v>1023</v>
      </c>
      <c r="AJ33" s="56" t="str">
        <f>IFERROR(INDEX(ADM[Centro de Custo],MATCH(Folha[[#This Row],[Nome do Funcionário]],ADM[Nome do Funcionário],0)),"")</f>
        <v>OUTROS</v>
      </c>
      <c r="AK33" s="56" t="str">
        <f>Folha[[#This Row],[Empresa + Nome]]</f>
        <v>107 - CAS DAMAZIO</v>
      </c>
      <c r="AL33" s="56" t="str">
        <f>IFERROR(INDEX(Nome_Empresas[NOME PADRÃO (PLANILHAS)],MATCH(AC33,Nome_Empresas[EMPRESA],0)),"NÃO ENCONTREI")</f>
        <v>107 - CAS DAMAZIO</v>
      </c>
      <c r="AM33" s="56"/>
      <c r="AN33" s="56"/>
      <c r="AO33" s="56"/>
      <c r="AP33" s="64">
        <v>1</v>
      </c>
      <c r="AQ33" s="62" t="s">
        <v>13</v>
      </c>
      <c r="AR33" s="62">
        <v>100060</v>
      </c>
      <c r="AS33" s="62" t="s">
        <v>180</v>
      </c>
      <c r="AT33" s="62" t="s">
        <v>170</v>
      </c>
      <c r="AU33" s="62"/>
      <c r="AV33" s="98">
        <v>44702</v>
      </c>
      <c r="AW33" s="62" t="s">
        <v>170</v>
      </c>
      <c r="AX33" s="66" t="str">
        <f>ADM[[#This Row],[Nome da Empresa]]&amp;ADM[[#This Row],[Nome do Funcionário]]&amp;ADM[[#This Row],[Centro de Custo]]</f>
        <v>ACLANYCA COMERCIO DE GAS LTDA - EPPVICTOR GABRIEL AUGUSTO LOURENÇOTRANSPORTE</v>
      </c>
    </row>
    <row r="34" spans="1:50" customFormat="1" ht="14.25" customHeight="1" x14ac:dyDescent="0.25">
      <c r="A34" s="82">
        <v>153</v>
      </c>
      <c r="B34" s="83" t="s">
        <v>449</v>
      </c>
      <c r="C34" s="83" t="s">
        <v>453</v>
      </c>
      <c r="D34" s="83" t="s">
        <v>154</v>
      </c>
      <c r="E34" s="84" t="s">
        <v>16</v>
      </c>
      <c r="F34" s="84" t="s">
        <v>454</v>
      </c>
      <c r="G34" s="84" t="s">
        <v>455</v>
      </c>
      <c r="H34" s="84" t="s">
        <v>456</v>
      </c>
      <c r="I34" s="85">
        <v>908.8</v>
      </c>
      <c r="J34" s="2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4" s="2" t="str">
        <f>IFERROR(INDEX(Folha[Centro_de_Geral],MATCH(C34,Folha[Nome do Funcionário],0)),"")</f>
        <v>153 - CACIQUE DE MARICÁ</v>
      </c>
      <c r="L34" s="2" t="str">
        <f>IFERROR(INDEX(Nome_Empresas[NOME PADRÃO (PLANILHAS)],MATCH(Folha_de_Pgt[[#This Row],[Nome da Empresa]],Nome_Empresas[EMPRESA],0)),"")</f>
        <v>153 - CACIQUE DE MARICÁ</v>
      </c>
      <c r="M34" s="20">
        <v>45022</v>
      </c>
      <c r="N34" s="2" t="str">
        <f>UPPER(IF(Folha_de_Pgt[[#This Row],[DATA DE PGT]]="","",TEXT(Folha_de_Pgt[[#This Row],[DATA DE PGT]],"MMM")))</f>
        <v>ABR</v>
      </c>
      <c r="O34" s="2" t="str">
        <f>UPPER(IF(Folha_de_Pgt[[#This Row],[DATA DE PGT]]="","",TEXT(Folha_de_Pgt[[#This Row],[DATA DE PGT]],"aaaa")))</f>
        <v>2023</v>
      </c>
      <c r="P34" s="50" t="s">
        <v>914</v>
      </c>
      <c r="Q34" s="48"/>
      <c r="R34" s="2" t="str">
        <f>Folha_de_Pgt[[#This Row],[Nome do Funcionário]]&amp;" - "&amp;Folha_de_Pgt[[#This Row],[TIPO DE PGT]]</f>
        <v>DAYVISON  MACHADO LEAL - SALARIO - REF. A MAR/2023</v>
      </c>
      <c r="S34" s="21"/>
      <c r="T34" s="51" t="str">
        <f t="shared" si="0"/>
        <v/>
      </c>
      <c r="U34" s="31"/>
      <c r="V34" s="34">
        <v>152</v>
      </c>
      <c r="W34" s="34" t="s">
        <v>1043</v>
      </c>
      <c r="X34" s="8" t="s">
        <v>1043</v>
      </c>
      <c r="Y34" s="9" t="s">
        <v>1044</v>
      </c>
      <c r="Z34" s="18"/>
      <c r="AB34" s="60">
        <v>108</v>
      </c>
      <c r="AC34" s="54" t="s">
        <v>297</v>
      </c>
      <c r="AD34" s="54">
        <v>17</v>
      </c>
      <c r="AE34" s="54" t="s">
        <v>298</v>
      </c>
      <c r="AF34" s="54" t="s">
        <v>154</v>
      </c>
      <c r="AG34" s="55">
        <v>44820</v>
      </c>
      <c r="AH34" s="54">
        <v>12458474730</v>
      </c>
      <c r="AI34" s="54" t="s">
        <v>1023</v>
      </c>
      <c r="AJ34" s="56" t="str">
        <f>IFERROR(INDEX(ADM[Centro de Custo],MATCH(Folha[[#This Row],[Nome do Funcionário]],ADM[Nome do Funcionário],0)),"")</f>
        <v>OUTROS</v>
      </c>
      <c r="AK34" s="56" t="str">
        <f>Folha[[#This Row],[Empresa + Nome]]</f>
        <v>108 - FOLHAS</v>
      </c>
      <c r="AL34" s="56" t="str">
        <f>IFERROR(INDEX(Nome_Empresas[NOME PADRÃO (PLANILHAS)],MATCH(AC34,Nome_Empresas[EMPRESA],0)),"NÃO ENCONTREI")</f>
        <v>108 - FOLHAS</v>
      </c>
      <c r="AM34" s="56"/>
      <c r="AN34" s="56"/>
      <c r="AO34" s="56"/>
      <c r="AP34" s="64">
        <v>1</v>
      </c>
      <c r="AQ34" s="62" t="s">
        <v>13</v>
      </c>
      <c r="AR34" s="62">
        <v>100063</v>
      </c>
      <c r="AS34" s="62" t="s">
        <v>160</v>
      </c>
      <c r="AT34" s="62" t="s">
        <v>161</v>
      </c>
      <c r="AU34" s="62"/>
      <c r="AV34" s="98">
        <v>44320</v>
      </c>
      <c r="AW34" s="62" t="s">
        <v>170</v>
      </c>
      <c r="AX34" s="66" t="str">
        <f>ADM[[#This Row],[Nome da Empresa]]&amp;ADM[[#This Row],[Nome do Funcionário]]&amp;ADM[[#This Row],[Centro de Custo]]</f>
        <v>ACLANYCA COMERCIO DE GAS LTDA - EPPBRENDO SILVA ALVESTRANSPORTE</v>
      </c>
    </row>
    <row r="35" spans="1:50" customFormat="1" ht="14.25" customHeight="1" x14ac:dyDescent="0.25">
      <c r="A35" s="82">
        <v>1</v>
      </c>
      <c r="B35" s="83" t="s">
        <v>13</v>
      </c>
      <c r="C35" s="83" t="s">
        <v>153</v>
      </c>
      <c r="D35" s="83" t="s">
        <v>154</v>
      </c>
      <c r="E35" s="84" t="s">
        <v>146</v>
      </c>
      <c r="F35" s="84" t="s">
        <v>147</v>
      </c>
      <c r="G35" s="84" t="s">
        <v>155</v>
      </c>
      <c r="H35" s="84" t="s">
        <v>156</v>
      </c>
      <c r="I35" s="85">
        <v>830.68</v>
      </c>
      <c r="J35" s="2" t="str">
        <f>Folha_de_Pgt[[#This Row],[Nome da Empresa]]&amp;Folha_de_Pgt[[#This Row],[Nome do Funcionário]]&amp;Folha_de_Pgt[[#This Row],[Departamento]]</f>
        <v>ACLANYCA COMERCIO DE GAS LTDA - EPPDENILSON SANTOS ANASTACIOPORTARIA</v>
      </c>
      <c r="K35" s="2" t="str">
        <f>IFERROR(INDEX(Folha[Centro_de_Geral],MATCH(C35,Folha[Nome do Funcionário],0)),"")</f>
        <v>1 - ACLANYCA MATRIZ</v>
      </c>
      <c r="L35" s="2" t="str">
        <f>IFERROR(INDEX(Nome_Empresas[NOME PADRÃO (PLANILHAS)],MATCH(Folha_de_Pgt[[#This Row],[Nome da Empresa]],Nome_Empresas[EMPRESA],0)),"")</f>
        <v>1 - ACLANYCA MATRIZ</v>
      </c>
      <c r="M35" s="20">
        <v>45021</v>
      </c>
      <c r="N35" s="2" t="str">
        <f>UPPER(IF(Folha_de_Pgt[[#This Row],[DATA DE PGT]]="","",TEXT(Folha_de_Pgt[[#This Row],[DATA DE PGT]],"MMM")))</f>
        <v>ABR</v>
      </c>
      <c r="O35" s="2" t="str">
        <f>UPPER(IF(Folha_de_Pgt[[#This Row],[DATA DE PGT]]="","",TEXT(Folha_de_Pgt[[#This Row],[DATA DE PGT]],"aaaa")))</f>
        <v>2023</v>
      </c>
      <c r="P35" s="50" t="s">
        <v>914</v>
      </c>
      <c r="Q35" s="48"/>
      <c r="R35" s="2" t="str">
        <f>Folha_de_Pgt[[#This Row],[Nome do Funcionário]]&amp;" - "&amp;Folha_de_Pgt[[#This Row],[TIPO DE PGT]]</f>
        <v>DENILSON SANTOS ANASTACIO - SALARIO - REF. A MAR/2023</v>
      </c>
      <c r="S35" s="21"/>
      <c r="T35" s="51" t="str">
        <f t="shared" si="0"/>
        <v/>
      </c>
      <c r="U35" s="31"/>
      <c r="V35" s="76">
        <v>153</v>
      </c>
      <c r="W35" s="7" t="s">
        <v>449</v>
      </c>
      <c r="X35" s="8" t="s">
        <v>733</v>
      </c>
      <c r="Y35" s="9" t="s">
        <v>839</v>
      </c>
      <c r="Z35" s="18"/>
      <c r="AB35" s="61">
        <v>108</v>
      </c>
      <c r="AC35" s="57" t="s">
        <v>297</v>
      </c>
      <c r="AD35" s="57">
        <v>20</v>
      </c>
      <c r="AE35" s="57" t="s">
        <v>301</v>
      </c>
      <c r="AF35" s="57" t="s">
        <v>154</v>
      </c>
      <c r="AG35" s="58">
        <v>44942</v>
      </c>
      <c r="AH35" s="57">
        <v>15271660745</v>
      </c>
      <c r="AI35" s="57" t="s">
        <v>1023</v>
      </c>
      <c r="AJ35" s="56" t="str">
        <f>IFERROR(INDEX(ADM[Centro de Custo],MATCH(Folha[[#This Row],[Nome do Funcionário]],ADM[Nome do Funcionário],0)),"")</f>
        <v>OUTROS</v>
      </c>
      <c r="AK35" s="56" t="str">
        <f>Folha[[#This Row],[Empresa + Nome]]</f>
        <v>108 - FOLHAS</v>
      </c>
      <c r="AL35" s="56" t="str">
        <f>IFERROR(INDEX(Nome_Empresas[NOME PADRÃO (PLANILHAS)],MATCH(AC35,Nome_Empresas[EMPRESA],0)),"NÃO ENCONTREI")</f>
        <v>108 - FOLHAS</v>
      </c>
      <c r="AM35" s="56"/>
      <c r="AN35" s="56"/>
      <c r="AO35" s="56"/>
      <c r="AP35" s="64">
        <v>1</v>
      </c>
      <c r="AQ35" s="62" t="s">
        <v>13</v>
      </c>
      <c r="AR35" s="62">
        <v>100070</v>
      </c>
      <c r="AS35" s="62" t="s">
        <v>165</v>
      </c>
      <c r="AT35" s="62" t="s">
        <v>161</v>
      </c>
      <c r="AU35" s="62"/>
      <c r="AV35" s="98">
        <v>44986</v>
      </c>
      <c r="AW35" s="62" t="s">
        <v>170</v>
      </c>
      <c r="AX35" s="66" t="str">
        <f>ADM[[#This Row],[Nome da Empresa]]&amp;ADM[[#This Row],[Nome do Funcionário]]&amp;ADM[[#This Row],[Centro de Custo]]</f>
        <v>ACLANYCA COMERCIO DE GAS LTDA - EPPPATRICK BARBOSA DE SOUZA LUCINDOTRANSPORTE</v>
      </c>
    </row>
    <row r="36" spans="1:50" customFormat="1" ht="14.25" customHeight="1" x14ac:dyDescent="0.25">
      <c r="A36" s="82">
        <v>175</v>
      </c>
      <c r="B36" s="83" t="s">
        <v>611</v>
      </c>
      <c r="C36" s="83" t="s">
        <v>616</v>
      </c>
      <c r="D36" s="83" t="s">
        <v>154</v>
      </c>
      <c r="E36" s="84" t="s">
        <v>16</v>
      </c>
      <c r="F36" s="84" t="s">
        <v>617</v>
      </c>
      <c r="G36" s="84" t="s">
        <v>618</v>
      </c>
      <c r="H36" s="84" t="s">
        <v>619</v>
      </c>
      <c r="I36" s="85">
        <v>908.8</v>
      </c>
      <c r="J36" s="2" t="str">
        <f>Folha_de_Pgt[[#This Row],[Nome da Empresa]]&amp;Folha_de_Pgt[[#This Row],[Nome do Funcionário]]&amp;Folha_de_Pgt[[#This Row],[Departamento]]</f>
        <v>UNAGAS COMERCIO DE GAS LP LTDADIEGO BARRETO DE LIMAPORTARIA</v>
      </c>
      <c r="K36" s="2" t="str">
        <f>IFERROR(INDEX(Folha[Centro_de_Geral],MATCH(C36,Folha[Nome do Funcionário],0)),"")</f>
        <v>175 - UNA GAS</v>
      </c>
      <c r="L36" s="2" t="str">
        <f>IFERROR(INDEX(Nome_Empresas[NOME PADRÃO (PLANILHAS)],MATCH(Folha_de_Pgt[[#This Row],[Nome da Empresa]],Nome_Empresas[EMPRESA],0)),"")</f>
        <v>175 - UNA GAS</v>
      </c>
      <c r="M36" s="20">
        <v>45022</v>
      </c>
      <c r="N36" s="2" t="str">
        <f>UPPER(IF(Folha_de_Pgt[[#This Row],[DATA DE PGT]]="","",TEXT(Folha_de_Pgt[[#This Row],[DATA DE PGT]],"MMM")))</f>
        <v>ABR</v>
      </c>
      <c r="O36" s="2" t="str">
        <f>UPPER(IF(Folha_de_Pgt[[#This Row],[DATA DE PGT]]="","",TEXT(Folha_de_Pgt[[#This Row],[DATA DE PGT]],"aaaa")))</f>
        <v>2023</v>
      </c>
      <c r="P36" s="50" t="s">
        <v>914</v>
      </c>
      <c r="Q36" s="48"/>
      <c r="R36" s="2" t="str">
        <f>Folha_de_Pgt[[#This Row],[Nome do Funcionário]]&amp;" - "&amp;Folha_de_Pgt[[#This Row],[TIPO DE PGT]]</f>
        <v>DIEGO BARRETO DE LIMA - SALARIO - REF. A MAR/2023</v>
      </c>
      <c r="S36" s="21"/>
      <c r="T36" s="51" t="str">
        <f t="shared" si="0"/>
        <v/>
      </c>
      <c r="U36" s="31"/>
      <c r="V36" s="76">
        <v>154</v>
      </c>
      <c r="W36" s="7" t="s">
        <v>459</v>
      </c>
      <c r="X36" s="8" t="s">
        <v>734</v>
      </c>
      <c r="Y36" s="9" t="s">
        <v>840</v>
      </c>
      <c r="Z36" s="18"/>
      <c r="AB36" s="60">
        <v>109</v>
      </c>
      <c r="AC36" s="54" t="s">
        <v>305</v>
      </c>
      <c r="AD36" s="54">
        <v>7</v>
      </c>
      <c r="AE36" s="54" t="s">
        <v>310</v>
      </c>
      <c r="AF36" s="54" t="s">
        <v>154</v>
      </c>
      <c r="AG36" s="55">
        <v>44963</v>
      </c>
      <c r="AH36" s="54">
        <v>17996828709</v>
      </c>
      <c r="AI36" s="54" t="s">
        <v>1023</v>
      </c>
      <c r="AJ36" s="56" t="str">
        <f>IFERROR(INDEX(ADM[Centro de Custo],MATCH(Folha[[#This Row],[Nome do Funcionário]],ADM[Nome do Funcionário],0)),"")</f>
        <v>OUTROS</v>
      </c>
      <c r="AK36" s="56" t="str">
        <f>Folha[[#This Row],[Empresa + Nome]]</f>
        <v>109 - PAGE DA ALDEIA</v>
      </c>
      <c r="AL36" s="56" t="str">
        <f>IFERROR(INDEX(Nome_Empresas[NOME PADRÃO (PLANILHAS)],MATCH(AC36,Nome_Empresas[EMPRESA],0)),"NÃO ENCONTREI")</f>
        <v>109 - PAGE DA ALDEIA</v>
      </c>
      <c r="AM36" s="56"/>
      <c r="AN36" s="56"/>
      <c r="AO36" s="56"/>
      <c r="AP36" s="64">
        <v>3</v>
      </c>
      <c r="AQ36" s="62" t="s">
        <v>37</v>
      </c>
      <c r="AR36" s="62">
        <v>300019</v>
      </c>
      <c r="AS36" s="62" t="s">
        <v>188</v>
      </c>
      <c r="AT36" s="62" t="s">
        <v>189</v>
      </c>
      <c r="AU36" s="62"/>
      <c r="AV36" s="98">
        <v>44585</v>
      </c>
      <c r="AW36" s="62" t="s">
        <v>170</v>
      </c>
      <c r="AX36" s="66" t="str">
        <f>ADM[[#This Row],[Nome da Empresa]]&amp;ADM[[#This Row],[Nome do Funcionário]]&amp;ADM[[#This Row],[Centro de Custo]]</f>
        <v>CACIQUE DE SANTA MARGARIDA DEP. DE GAS LTDA - MEMARCELO AFONSO XAVIERTRANSPORTE</v>
      </c>
    </row>
    <row r="37" spans="1:50" customFormat="1" ht="14.25" customHeight="1" x14ac:dyDescent="0.25">
      <c r="A37" s="82">
        <v>170</v>
      </c>
      <c r="B37" s="83" t="s">
        <v>579</v>
      </c>
      <c r="C37" s="83" t="s">
        <v>583</v>
      </c>
      <c r="D37" s="83" t="s">
        <v>154</v>
      </c>
      <c r="E37" s="84" t="s">
        <v>16</v>
      </c>
      <c r="F37" s="84" t="s">
        <v>584</v>
      </c>
      <c r="G37" s="84" t="s">
        <v>585</v>
      </c>
      <c r="H37" s="84" t="s">
        <v>586</v>
      </c>
      <c r="I37" s="85">
        <v>908.8</v>
      </c>
      <c r="J37" s="2" t="str">
        <f>Folha_de_Pgt[[#This Row],[Nome da Empresa]]&amp;Folha_de_Pgt[[#This Row],[Nome do Funcionário]]&amp;Folha_de_Pgt[[#This Row],[Departamento]]</f>
        <v>FF GAS DISTRIBUIDORA LTDADIEGO DE MATTOS PEREIRA COSTAPORTARIA</v>
      </c>
      <c r="K37" s="2" t="str">
        <f>IFERROR(INDEX(Folha[Centro_de_Geral],MATCH(C37,Folha[Nome do Funcionário],0)),"")</f>
        <v>170 - FF DISTRIBUIDORA</v>
      </c>
      <c r="L37" s="2" t="str">
        <f>IFERROR(INDEX(Nome_Empresas[NOME PADRÃO (PLANILHAS)],MATCH(Folha_de_Pgt[[#This Row],[Nome da Empresa]],Nome_Empresas[EMPRESA],0)),"")</f>
        <v>170 - FF DISTRIBUIDORA</v>
      </c>
      <c r="M37" s="20">
        <v>45021</v>
      </c>
      <c r="N37" s="2" t="str">
        <f>UPPER(IF(Folha_de_Pgt[[#This Row],[DATA DE PGT]]="","",TEXT(Folha_de_Pgt[[#This Row],[DATA DE PGT]],"MMM")))</f>
        <v>ABR</v>
      </c>
      <c r="O37" s="2" t="str">
        <f>UPPER(IF(Folha_de_Pgt[[#This Row],[DATA DE PGT]]="","",TEXT(Folha_de_Pgt[[#This Row],[DATA DE PGT]],"aaaa")))</f>
        <v>2023</v>
      </c>
      <c r="P37" s="50" t="s">
        <v>914</v>
      </c>
      <c r="Q37" s="48"/>
      <c r="R37" s="2" t="str">
        <f>Folha_de_Pgt[[#This Row],[Nome do Funcionário]]&amp;" - "&amp;Folha_de_Pgt[[#This Row],[TIPO DE PGT]]</f>
        <v>DIEGO DE MATTOS PEREIRA COSTA - SALARIO - REF. A MAR/2023</v>
      </c>
      <c r="S37" s="21"/>
      <c r="T37" s="51" t="str">
        <f t="shared" si="0"/>
        <v/>
      </c>
      <c r="U37" s="31"/>
      <c r="V37" s="76">
        <v>155</v>
      </c>
      <c r="W37" s="7" t="s">
        <v>463</v>
      </c>
      <c r="X37" s="8" t="s">
        <v>735</v>
      </c>
      <c r="Y37" s="9" t="s">
        <v>841</v>
      </c>
      <c r="Z37" s="18"/>
      <c r="AB37" s="61">
        <v>109</v>
      </c>
      <c r="AC37" s="57" t="s">
        <v>305</v>
      </c>
      <c r="AD37" s="57">
        <v>8</v>
      </c>
      <c r="AE37" s="57" t="s">
        <v>312</v>
      </c>
      <c r="AF37" s="57" t="s">
        <v>154</v>
      </c>
      <c r="AG37" s="58">
        <v>44994</v>
      </c>
      <c r="AH37" s="57">
        <v>13866836716</v>
      </c>
      <c r="AI37" s="57" t="s">
        <v>1023</v>
      </c>
      <c r="AJ37" s="56" t="str">
        <f>IFERROR(INDEX(ADM[Centro de Custo],MATCH(Folha[[#This Row],[Nome do Funcionário]],ADM[Nome do Funcionário],0)),"")</f>
        <v>OUTROS</v>
      </c>
      <c r="AK37" s="56" t="str">
        <f>Folha[[#This Row],[Empresa + Nome]]</f>
        <v>109 - PAGE DA ALDEIA</v>
      </c>
      <c r="AL37" s="56" t="str">
        <f>IFERROR(INDEX(Nome_Empresas[NOME PADRÃO (PLANILHAS)],MATCH(AC37,Nome_Empresas[EMPRESA],0)),"NÃO ENCONTREI")</f>
        <v>109 - PAGE DA ALDEIA</v>
      </c>
      <c r="AM37" s="56"/>
      <c r="AN37" s="56"/>
      <c r="AO37" s="56"/>
      <c r="AP37" s="64">
        <v>7</v>
      </c>
      <c r="AQ37" s="62" t="s">
        <v>61</v>
      </c>
      <c r="AR37" s="62">
        <v>700043</v>
      </c>
      <c r="AS37" s="62" t="s">
        <v>227</v>
      </c>
      <c r="AT37" s="62" t="s">
        <v>170</v>
      </c>
      <c r="AU37" s="62"/>
      <c r="AV37" s="98">
        <v>42962</v>
      </c>
      <c r="AW37" s="62" t="s">
        <v>170</v>
      </c>
      <c r="AX37" s="66" t="str">
        <f>ADM[[#This Row],[Nome da Empresa]]&amp;ADM[[#This Row],[Nome do Funcionário]]&amp;ADM[[#This Row],[Centro de Custo]]</f>
        <v>XES - COMERCIO DE GAS LTDAISAC JÚLIO DE SOUZATRANSPORTE</v>
      </c>
    </row>
    <row r="38" spans="1:50" customFormat="1" ht="14.25" customHeight="1" x14ac:dyDescent="0.25">
      <c r="A38" s="82">
        <v>120</v>
      </c>
      <c r="B38" s="83" t="s">
        <v>101</v>
      </c>
      <c r="C38" s="83" t="s">
        <v>358</v>
      </c>
      <c r="D38" s="83" t="s">
        <v>154</v>
      </c>
      <c r="E38" s="84" t="s">
        <v>16</v>
      </c>
      <c r="F38" s="84" t="s">
        <v>359</v>
      </c>
      <c r="G38" s="84" t="s">
        <v>360</v>
      </c>
      <c r="H38" s="84" t="s">
        <v>361</v>
      </c>
      <c r="I38" s="85">
        <v>908.8</v>
      </c>
      <c r="J38" s="2" t="str">
        <f>Folha_de_Pgt[[#This Row],[Nome da Empresa]]&amp;Folha_de_Pgt[[#This Row],[Nome do Funcionário]]&amp;Folha_de_Pgt[[#This Row],[Departamento]]</f>
        <v>GIGLIO REVENDEDORA AUTORIZADA DE GAS LTDA - MEDIOGO BARBEITASPORTARIA</v>
      </c>
      <c r="K38" s="2" t="str">
        <f>IFERROR(INDEX(Folha[Centro_de_Geral],MATCH(C38,Folha[Nome do Funcionário],0)),"")</f>
        <v>120 - GIGLIO</v>
      </c>
      <c r="L38" s="2" t="str">
        <f>IFERROR(INDEX(Nome_Empresas[NOME PADRÃO (PLANILHAS)],MATCH(Folha_de_Pgt[[#This Row],[Nome da Empresa]],Nome_Empresas[EMPRESA],0)),"")</f>
        <v>120 - GIGLIO</v>
      </c>
      <c r="M38" s="20">
        <v>45022</v>
      </c>
      <c r="N38" s="2" t="str">
        <f>UPPER(IF(Folha_de_Pgt[[#This Row],[DATA DE PGT]]="","",TEXT(Folha_de_Pgt[[#This Row],[DATA DE PGT]],"MMM")))</f>
        <v>ABR</v>
      </c>
      <c r="O38" s="2" t="str">
        <f>UPPER(IF(Folha_de_Pgt[[#This Row],[DATA DE PGT]]="","",TEXT(Folha_de_Pgt[[#This Row],[DATA DE PGT]],"aaaa")))</f>
        <v>2023</v>
      </c>
      <c r="P38" s="50" t="s">
        <v>914</v>
      </c>
      <c r="Q38" s="48"/>
      <c r="R38" s="2" t="str">
        <f>Folha_de_Pgt[[#This Row],[Nome do Funcionário]]&amp;" - "&amp;Folha_de_Pgt[[#This Row],[TIPO DE PGT]]</f>
        <v>DIOGO BARBEITAS - SALARIO - REF. A MAR/2023</v>
      </c>
      <c r="S38" s="21"/>
      <c r="T38" s="51" t="str">
        <f t="shared" si="0"/>
        <v/>
      </c>
      <c r="U38" s="31"/>
      <c r="V38" s="34">
        <v>158</v>
      </c>
      <c r="W38" s="34" t="s">
        <v>1045</v>
      </c>
      <c r="X38" s="8" t="s">
        <v>1046</v>
      </c>
      <c r="Y38" s="9" t="s">
        <v>1047</v>
      </c>
      <c r="Z38" s="18"/>
      <c r="AB38" s="60">
        <v>110</v>
      </c>
      <c r="AC38" s="54" t="s">
        <v>315</v>
      </c>
      <c r="AD38" s="54">
        <v>110032</v>
      </c>
      <c r="AE38" s="54" t="s">
        <v>316</v>
      </c>
      <c r="AF38" s="54" t="s">
        <v>154</v>
      </c>
      <c r="AG38" s="55">
        <v>44746</v>
      </c>
      <c r="AH38" s="54">
        <v>6412400745</v>
      </c>
      <c r="AI38" s="54" t="s">
        <v>1023</v>
      </c>
      <c r="AJ38" s="56" t="str">
        <f>IFERROR(INDEX(ADM[Centro de Custo],MATCH(Folha[[#This Row],[Nome do Funcionário]],ADM[Nome do Funcionário],0)),"")</f>
        <v>OUTROS</v>
      </c>
      <c r="AK38" s="56" t="str">
        <f>Folha[[#This Row],[Empresa + Nome]]</f>
        <v>110 - PAGE DE SÃO GONÇALO</v>
      </c>
      <c r="AL38" s="56" t="str">
        <f>IFERROR(INDEX(Nome_Empresas[NOME PADRÃO (PLANILHAS)],MATCH(AC38,Nome_Empresas[EMPRESA],0)),"NÃO ENCONTREI")</f>
        <v>110 - PAGE DE SÃO GONÇALO</v>
      </c>
      <c r="AM38" s="56"/>
      <c r="AN38" s="56"/>
      <c r="AO38" s="56"/>
      <c r="AP38" s="64">
        <v>7</v>
      </c>
      <c r="AQ38" s="62" t="s">
        <v>61</v>
      </c>
      <c r="AR38" s="62">
        <v>700051</v>
      </c>
      <c r="AS38" s="62" t="s">
        <v>231</v>
      </c>
      <c r="AT38" s="62" t="s">
        <v>170</v>
      </c>
      <c r="AU38" s="62"/>
      <c r="AV38" s="98">
        <v>44140</v>
      </c>
      <c r="AW38" s="62" t="s">
        <v>170</v>
      </c>
      <c r="AX38" s="66" t="str">
        <f>ADM[[#This Row],[Nome da Empresa]]&amp;ADM[[#This Row],[Nome do Funcionário]]&amp;ADM[[#This Row],[Centro de Custo]]</f>
        <v>XES - COMERCIO DE GAS LTDAMATHEUS GUIZARRA BAPTISTATRANSPORTE</v>
      </c>
    </row>
    <row r="39" spans="1:50" customFormat="1" ht="14.25" customHeight="1" x14ac:dyDescent="0.25">
      <c r="A39" s="82">
        <v>183</v>
      </c>
      <c r="B39" s="83" t="s">
        <v>653</v>
      </c>
      <c r="C39" s="83" t="s">
        <v>654</v>
      </c>
      <c r="D39" s="83" t="s">
        <v>154</v>
      </c>
      <c r="E39" s="84" t="s">
        <v>16</v>
      </c>
      <c r="F39" s="84" t="s">
        <v>655</v>
      </c>
      <c r="G39" s="84" t="s">
        <v>656</v>
      </c>
      <c r="H39" s="84" t="s">
        <v>657</v>
      </c>
      <c r="I39" s="85">
        <v>908.8</v>
      </c>
      <c r="J39" s="2" t="str">
        <f>Folha_de_Pgt[[#This Row],[Nome da Empresa]]&amp;Folha_de_Pgt[[#This Row],[Nome do Funcionário]]&amp;Folha_de_Pgt[[#This Row],[Departamento]]</f>
        <v>MM REVENDA DE GAS LTDADOUGLAS DE HOLANDA ARRUDA PORTARIA</v>
      </c>
      <c r="K39" s="2" t="str">
        <f>IFERROR(INDEX(Folha[Centro_de_Geral],MATCH(C39,Folha[Nome do Funcionário],0)),"")</f>
        <v>183 - MM REVENDA</v>
      </c>
      <c r="L39" s="2" t="str">
        <f>IFERROR(INDEX(Nome_Empresas[NOME PADRÃO (PLANILHAS)],MATCH(Folha_de_Pgt[[#This Row],[Nome da Empresa]],Nome_Empresas[EMPRESA],0)),"")</f>
        <v>183 - MM REVENDA</v>
      </c>
      <c r="M39" s="20">
        <v>45022</v>
      </c>
      <c r="N39" s="2" t="str">
        <f>UPPER(IF(Folha_de_Pgt[[#This Row],[DATA DE PGT]]="","",TEXT(Folha_de_Pgt[[#This Row],[DATA DE PGT]],"MMM")))</f>
        <v>ABR</v>
      </c>
      <c r="O39" s="2" t="str">
        <f>UPPER(IF(Folha_de_Pgt[[#This Row],[DATA DE PGT]]="","",TEXT(Folha_de_Pgt[[#This Row],[DATA DE PGT]],"aaaa")))</f>
        <v>2023</v>
      </c>
      <c r="P39" s="50" t="s">
        <v>914</v>
      </c>
      <c r="Q39" s="48"/>
      <c r="R39" s="2" t="str">
        <f>Folha_de_Pgt[[#This Row],[Nome do Funcionário]]&amp;" - "&amp;Folha_de_Pgt[[#This Row],[TIPO DE PGT]]</f>
        <v>DOUGLAS DE HOLANDA ARRUDA  - SALARIO - REF. A MAR/2023</v>
      </c>
      <c r="S39" s="21"/>
      <c r="T39" s="51" t="str">
        <f t="shared" si="0"/>
        <v/>
      </c>
      <c r="U39" s="31"/>
      <c r="V39" s="76">
        <v>159</v>
      </c>
      <c r="W39" s="7" t="s">
        <v>496</v>
      </c>
      <c r="X39" s="8" t="s">
        <v>736</v>
      </c>
      <c r="Y39" s="9" t="s">
        <v>842</v>
      </c>
      <c r="Z39" s="18"/>
      <c r="AB39" s="61">
        <v>110</v>
      </c>
      <c r="AC39" s="57" t="s">
        <v>315</v>
      </c>
      <c r="AD39" s="57">
        <v>110033</v>
      </c>
      <c r="AE39" s="57" t="s">
        <v>320</v>
      </c>
      <c r="AF39" s="57" t="s">
        <v>154</v>
      </c>
      <c r="AG39" s="58">
        <v>44832</v>
      </c>
      <c r="AH39" s="57">
        <v>15235401760</v>
      </c>
      <c r="AI39" s="57" t="s">
        <v>1023</v>
      </c>
      <c r="AJ39" s="56" t="str">
        <f>IFERROR(INDEX(ADM[Centro de Custo],MATCH(Folha[[#This Row],[Nome do Funcionário]],ADM[Nome do Funcionário],0)),"")</f>
        <v>OUTROS</v>
      </c>
      <c r="AK39" s="56" t="str">
        <f>Folha[[#This Row],[Empresa + Nome]]</f>
        <v>110 - PAGE DE SÃO GONÇALO</v>
      </c>
      <c r="AL39" s="56" t="str">
        <f>IFERROR(INDEX(Nome_Empresas[NOME PADRÃO (PLANILHAS)],MATCH(AC39,Nome_Empresas[EMPRESA],0)),"NÃO ENCONTREI")</f>
        <v>110 - PAGE DE SÃO GONÇALO</v>
      </c>
      <c r="AM39" s="56"/>
      <c r="AN39" s="56"/>
      <c r="AO39" s="56"/>
      <c r="AP39" s="64">
        <v>7</v>
      </c>
      <c r="AQ39" s="62" t="s">
        <v>61</v>
      </c>
      <c r="AR39" s="62">
        <v>700052</v>
      </c>
      <c r="AS39" s="62" t="s">
        <v>234</v>
      </c>
      <c r="AT39" s="62" t="s">
        <v>170</v>
      </c>
      <c r="AU39" s="62"/>
      <c r="AV39" s="98">
        <v>44140</v>
      </c>
      <c r="AW39" s="62" t="s">
        <v>170</v>
      </c>
      <c r="AX39" s="66" t="str">
        <f>ADM[[#This Row],[Nome da Empresa]]&amp;ADM[[#This Row],[Nome do Funcionário]]&amp;ADM[[#This Row],[Centro de Custo]]</f>
        <v>XES - COMERCIO DE GAS LTDARONILDO ARAUJO DOS SANTOS TRANSPORTE</v>
      </c>
    </row>
    <row r="40" spans="1:50" customFormat="1" ht="14.25" customHeight="1" x14ac:dyDescent="0.25">
      <c r="A40" s="82">
        <v>136</v>
      </c>
      <c r="B40" s="83" t="s">
        <v>110</v>
      </c>
      <c r="C40" s="83" t="s">
        <v>111</v>
      </c>
      <c r="D40" s="83" t="s">
        <v>22</v>
      </c>
      <c r="E40" s="84" t="s">
        <v>112</v>
      </c>
      <c r="F40" s="84" t="s">
        <v>113</v>
      </c>
      <c r="G40" s="84" t="s">
        <v>114</v>
      </c>
      <c r="H40" s="84" t="s">
        <v>115</v>
      </c>
      <c r="I40" s="85">
        <v>1561.3</v>
      </c>
      <c r="J40" s="2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0" s="2" t="str">
        <f>IFERROR(INDEX(Folha[Centro_de_Geral],MATCH(C40,Folha[Nome do Funcionário],0)),"")</f>
        <v>ADM</v>
      </c>
      <c r="L40" s="2" t="str">
        <f>IFERROR(INDEX(Nome_Empresas[NOME PADRÃO (PLANILHAS)],MATCH(Folha_de_Pgt[[#This Row],[Nome da Empresa]],Nome_Empresas[EMPRESA],0)),"")</f>
        <v>136 - CERÂMICA</v>
      </c>
      <c r="M40" s="20">
        <v>45020</v>
      </c>
      <c r="N40" s="2" t="str">
        <f>UPPER(IF(Folha_de_Pgt[[#This Row],[DATA DE PGT]]="","",TEXT(Folha_de_Pgt[[#This Row],[DATA DE PGT]],"MMM")))</f>
        <v>ABR</v>
      </c>
      <c r="O40" s="2" t="str">
        <f>UPPER(IF(Folha_de_Pgt[[#This Row],[DATA DE PGT]]="","",TEXT(Folha_de_Pgt[[#This Row],[DATA DE PGT]],"aaaa")))</f>
        <v>2023</v>
      </c>
      <c r="P40" s="50" t="s">
        <v>914</v>
      </c>
      <c r="Q40" s="48"/>
      <c r="R40" s="2" t="str">
        <f>Folha_de_Pgt[[#This Row],[Nome do Funcionário]]&amp;" - "&amp;Folha_de_Pgt[[#This Row],[TIPO DE PGT]]</f>
        <v>DOUGLAS MARTINS PEREIRA  - SALARIO - REF. A MAR/2023</v>
      </c>
      <c r="S40" s="21"/>
      <c r="T40" s="51" t="str">
        <f t="shared" si="0"/>
        <v/>
      </c>
      <c r="U40" s="31"/>
      <c r="V40" s="76">
        <v>160</v>
      </c>
      <c r="W40" s="7" t="s">
        <v>518</v>
      </c>
      <c r="X40" s="8" t="s">
        <v>737</v>
      </c>
      <c r="Y40" s="9" t="s">
        <v>843</v>
      </c>
      <c r="Z40" s="18"/>
      <c r="AB40" s="60">
        <v>111</v>
      </c>
      <c r="AC40" s="54" t="s">
        <v>326</v>
      </c>
      <c r="AD40" s="54">
        <v>2</v>
      </c>
      <c r="AE40" s="54" t="s">
        <v>327</v>
      </c>
      <c r="AF40" s="54" t="s">
        <v>328</v>
      </c>
      <c r="AG40" s="55">
        <v>43724</v>
      </c>
      <c r="AH40" s="54">
        <v>14887842724</v>
      </c>
      <c r="AI40" s="54" t="s">
        <v>1023</v>
      </c>
      <c r="AJ40" s="56" t="str">
        <f>IFERROR(INDEX(ADM[Centro de Custo],MATCH(Folha[[#This Row],[Nome do Funcionário]],ADM[Nome do Funcionário],0)),"")</f>
        <v>OUTROS</v>
      </c>
      <c r="AK40" s="56" t="str">
        <f>Folha[[#This Row],[Empresa + Nome]]</f>
        <v>111 - PAGE DE ARARUAMA</v>
      </c>
      <c r="AL40" s="56" t="str">
        <f>IFERROR(INDEX(Nome_Empresas[NOME PADRÃO (PLANILHAS)],MATCH(AC40,Nome_Empresas[EMPRESA],0)),"NÃO ENCONTREI")</f>
        <v>111 - PAGE DE ARARUAMA</v>
      </c>
      <c r="AM40" s="56"/>
      <c r="AN40" s="56"/>
      <c r="AO40" s="56"/>
      <c r="AP40" s="64">
        <v>7</v>
      </c>
      <c r="AQ40" s="62" t="s">
        <v>61</v>
      </c>
      <c r="AR40" s="62">
        <v>700059</v>
      </c>
      <c r="AS40" s="62" t="s">
        <v>240</v>
      </c>
      <c r="AT40" s="62" t="s">
        <v>161</v>
      </c>
      <c r="AU40" s="62"/>
      <c r="AV40" s="98">
        <v>44587</v>
      </c>
      <c r="AW40" s="62" t="s">
        <v>170</v>
      </c>
      <c r="AX40" s="66" t="str">
        <f>ADM[[#This Row],[Nome da Empresa]]&amp;ADM[[#This Row],[Nome do Funcionário]]&amp;ADM[[#This Row],[Centro de Custo]]</f>
        <v>XES - COMERCIO DE GAS LTDALUIZ MIGUEL VARGAS PEREIRATRANSPORTE</v>
      </c>
    </row>
    <row r="41" spans="1:50" customFormat="1" ht="14.25" customHeight="1" x14ac:dyDescent="0.25">
      <c r="A41" s="82">
        <v>7</v>
      </c>
      <c r="B41" s="83" t="s">
        <v>61</v>
      </c>
      <c r="C41" s="83" t="s">
        <v>237</v>
      </c>
      <c r="D41" s="83" t="s">
        <v>170</v>
      </c>
      <c r="E41" s="84" t="s">
        <v>16</v>
      </c>
      <c r="F41" s="84" t="s">
        <v>67</v>
      </c>
      <c r="G41" s="84" t="s">
        <v>238</v>
      </c>
      <c r="H41" s="84" t="s">
        <v>239</v>
      </c>
      <c r="I41" s="85">
        <v>907.8</v>
      </c>
      <c r="J41" s="2" t="str">
        <f>Folha_de_Pgt[[#This Row],[Nome da Empresa]]&amp;Folha_de_Pgt[[#This Row],[Nome do Funcionário]]&amp;Folha_de_Pgt[[#This Row],[Departamento]]</f>
        <v>XES - COMERCIO DE GAS LTDAEDNO DOS REIS VIEIRA JUNIORTRANSPORTE</v>
      </c>
      <c r="K41" s="2" t="str">
        <f>IFERROR(INDEX(Folha[Centro_de_Geral],MATCH(C41,Folha[Nome do Funcionário],0)),"")</f>
        <v>TRANSPORTE</v>
      </c>
      <c r="L41" s="2" t="str">
        <f>IFERROR(INDEX(Nome_Empresas[NOME PADRÃO (PLANILHAS)],MATCH(Folha_de_Pgt[[#This Row],[Nome da Empresa]],Nome_Empresas[EMPRESA],0)),"")</f>
        <v>7 - XES MATRIZ</v>
      </c>
      <c r="M41" s="20">
        <v>45021</v>
      </c>
      <c r="N41" s="2" t="str">
        <f>UPPER(IF(Folha_de_Pgt[[#This Row],[DATA DE PGT]]="","",TEXT(Folha_de_Pgt[[#This Row],[DATA DE PGT]],"MMM")))</f>
        <v>ABR</v>
      </c>
      <c r="O41" s="2" t="str">
        <f>UPPER(IF(Folha_de_Pgt[[#This Row],[DATA DE PGT]]="","",TEXT(Folha_de_Pgt[[#This Row],[DATA DE PGT]],"aaaa")))</f>
        <v>2023</v>
      </c>
      <c r="P41" s="50" t="s">
        <v>914</v>
      </c>
      <c r="Q41" s="48"/>
      <c r="R41" s="2" t="str">
        <f>Folha_de_Pgt[[#This Row],[Nome do Funcionário]]&amp;" - "&amp;Folha_de_Pgt[[#This Row],[TIPO DE PGT]]</f>
        <v>EDNO DOS REIS VIEIRA JUNIOR - SALARIO - REF. A MAR/2023</v>
      </c>
      <c r="S41" s="21"/>
      <c r="T41" s="51" t="str">
        <f t="shared" si="0"/>
        <v/>
      </c>
      <c r="U41" s="31"/>
      <c r="V41" s="76">
        <v>161</v>
      </c>
      <c r="W41" s="7" t="s">
        <v>525</v>
      </c>
      <c r="X41" s="8" t="s">
        <v>738</v>
      </c>
      <c r="Y41" s="9" t="s">
        <v>844</v>
      </c>
      <c r="Z41" s="18"/>
      <c r="AB41" s="61">
        <v>111</v>
      </c>
      <c r="AC41" s="57" t="s">
        <v>326</v>
      </c>
      <c r="AD41" s="57">
        <v>3</v>
      </c>
      <c r="AE41" s="57" t="s">
        <v>331</v>
      </c>
      <c r="AF41" s="57" t="s">
        <v>328</v>
      </c>
      <c r="AG41" s="58">
        <v>43897</v>
      </c>
      <c r="AH41" s="57">
        <v>7210489789</v>
      </c>
      <c r="AI41" s="57" t="s">
        <v>1023</v>
      </c>
      <c r="AJ41" s="56" t="str">
        <f>IFERROR(INDEX(ADM[Centro de Custo],MATCH(Folha[[#This Row],[Nome do Funcionário]],ADM[Nome do Funcionário],0)),"")</f>
        <v>OUTROS</v>
      </c>
      <c r="AK41" s="56" t="str">
        <f>Folha[[#This Row],[Empresa + Nome]]</f>
        <v>111 - PAGE DE ARARUAMA</v>
      </c>
      <c r="AL41" s="56" t="str">
        <f>IFERROR(INDEX(Nome_Empresas[NOME PADRÃO (PLANILHAS)],MATCH(AC41,Nome_Empresas[EMPRESA],0)),"NÃO ENCONTREI")</f>
        <v>111 - PAGE DE ARARUAMA</v>
      </c>
      <c r="AM41" s="56"/>
      <c r="AN41" s="56"/>
      <c r="AO41" s="56"/>
      <c r="AP41" s="64">
        <v>7</v>
      </c>
      <c r="AQ41" s="62" t="s">
        <v>61</v>
      </c>
      <c r="AR41" s="62">
        <v>700061</v>
      </c>
      <c r="AS41" s="62" t="s">
        <v>237</v>
      </c>
      <c r="AT41" s="62" t="s">
        <v>170</v>
      </c>
      <c r="AU41" s="62"/>
      <c r="AV41" s="98">
        <v>44815</v>
      </c>
      <c r="AW41" s="62" t="s">
        <v>170</v>
      </c>
      <c r="AX41" s="66" t="str">
        <f>ADM[[#This Row],[Nome da Empresa]]&amp;ADM[[#This Row],[Nome do Funcionário]]&amp;ADM[[#This Row],[Centro de Custo]]</f>
        <v>XES - COMERCIO DE GAS LTDAEDNO DOS REIS VIEIRA JUNIORTRANSPORTE</v>
      </c>
    </row>
    <row r="42" spans="1:50" customFormat="1" ht="14.25" customHeight="1" x14ac:dyDescent="0.25">
      <c r="A42" s="82">
        <v>130</v>
      </c>
      <c r="B42" s="83" t="s">
        <v>398</v>
      </c>
      <c r="C42" s="83" t="s">
        <v>402</v>
      </c>
      <c r="D42" s="83" t="s">
        <v>154</v>
      </c>
      <c r="E42" s="84" t="s">
        <v>876</v>
      </c>
      <c r="F42" s="84" t="s">
        <v>876</v>
      </c>
      <c r="G42" s="84" t="s">
        <v>889</v>
      </c>
      <c r="H42" s="84" t="s">
        <v>403</v>
      </c>
      <c r="I42" s="85">
        <v>955.22</v>
      </c>
      <c r="J42" s="2" t="str">
        <f>Folha_de_Pgt[[#This Row],[Nome da Empresa]]&amp;Folha_de_Pgt[[#This Row],[Nome do Funcionário]]&amp;Folha_de_Pgt[[#This Row],[Departamento]]</f>
        <v>SOUZA E PAIVA COMERCIO DE GAS LP LTDAEDSON AZEDIAS DA COSTAPORTARIA</v>
      </c>
      <c r="K42" s="2" t="str">
        <f>IFERROR(INDEX(Folha[Centro_de_Geral],MATCH(C42,Folha[Nome do Funcionário],0)),"")</f>
        <v>130 - SOUZA  E PAIVA</v>
      </c>
      <c r="L42" s="2" t="str">
        <f>IFERROR(INDEX(Nome_Empresas[NOME PADRÃO (PLANILHAS)],MATCH(Folha_de_Pgt[[#This Row],[Nome da Empresa]],Nome_Empresas[EMPRESA],0)),"")</f>
        <v>130 - SOUZA  E PAIVA</v>
      </c>
      <c r="M42" s="20">
        <v>45022</v>
      </c>
      <c r="N42" s="2" t="str">
        <f>UPPER(IF(Folha_de_Pgt[[#This Row],[DATA DE PGT]]="","",TEXT(Folha_de_Pgt[[#This Row],[DATA DE PGT]],"MMM")))</f>
        <v>ABR</v>
      </c>
      <c r="O42" s="2" t="str">
        <f>UPPER(IF(Folha_de_Pgt[[#This Row],[DATA DE PGT]]="","",TEXT(Folha_de_Pgt[[#This Row],[DATA DE PGT]],"aaaa")))</f>
        <v>2023</v>
      </c>
      <c r="P42" s="50" t="s">
        <v>914</v>
      </c>
      <c r="Q42" s="48"/>
      <c r="R42" s="2" t="str">
        <f>Folha_de_Pgt[[#This Row],[Nome do Funcionário]]&amp;" - "&amp;Folha_de_Pgt[[#This Row],[TIPO DE PGT]]</f>
        <v>EDSON AZEDIAS DA COSTA - SALARIO - REF. A MAR/2023</v>
      </c>
      <c r="S42" s="21"/>
      <c r="T42" s="51" t="str">
        <f t="shared" si="0"/>
        <v/>
      </c>
      <c r="U42" s="31"/>
      <c r="V42" s="76">
        <v>162</v>
      </c>
      <c r="W42" s="7" t="s">
        <v>123</v>
      </c>
      <c r="X42" s="8" t="s">
        <v>739</v>
      </c>
      <c r="Y42" s="9" t="s">
        <v>845</v>
      </c>
      <c r="Z42" s="18"/>
      <c r="AB42" s="60">
        <v>112</v>
      </c>
      <c r="AC42" s="54" t="s">
        <v>334</v>
      </c>
      <c r="AD42" s="54">
        <v>2</v>
      </c>
      <c r="AE42" s="54" t="s">
        <v>335</v>
      </c>
      <c r="AF42" s="54" t="s">
        <v>336</v>
      </c>
      <c r="AG42" s="55">
        <v>43040</v>
      </c>
      <c r="AH42" s="54">
        <v>14773620706</v>
      </c>
      <c r="AI42" s="54" t="s">
        <v>1023</v>
      </c>
      <c r="AJ42" s="56" t="str">
        <f>IFERROR(INDEX(ADM[Centro de Custo],MATCH(Folha[[#This Row],[Nome do Funcionário]],ADM[Nome do Funcionário],0)),"")</f>
        <v>OUTROS</v>
      </c>
      <c r="AK42" s="56" t="str">
        <f>Folha[[#This Row],[Empresa + Nome]]</f>
        <v>112 - PAGE DE MESQUITA</v>
      </c>
      <c r="AL42" s="56" t="str">
        <f>IFERROR(INDEX(Nome_Empresas[NOME PADRÃO (PLANILHAS)],MATCH(AC42,Nome_Empresas[EMPRESA],0)),"NÃO ENCONTREI")</f>
        <v>112 - PAGE DE MESQUITA</v>
      </c>
      <c r="AM42" s="56"/>
      <c r="AN42" s="56"/>
      <c r="AO42" s="56"/>
      <c r="AP42" s="64">
        <v>7</v>
      </c>
      <c r="AQ42" s="62" t="s">
        <v>61</v>
      </c>
      <c r="AR42" s="62">
        <v>700066</v>
      </c>
      <c r="AS42" s="62" t="s">
        <v>243</v>
      </c>
      <c r="AT42" s="62" t="s">
        <v>161</v>
      </c>
      <c r="AU42" s="62"/>
      <c r="AV42" s="98">
        <v>45002</v>
      </c>
      <c r="AW42" s="62" t="s">
        <v>170</v>
      </c>
      <c r="AX42" s="66" t="str">
        <f>ADM[[#This Row],[Nome da Empresa]]&amp;ADM[[#This Row],[Nome do Funcionário]]&amp;ADM[[#This Row],[Centro de Custo]]</f>
        <v>XES - COMERCIO DE GAS LTDANAYRAN GABRIEL SOUSA DE ARAÚJOTRANSPORTE</v>
      </c>
    </row>
    <row r="43" spans="1:50" customFormat="1" ht="14.25" customHeight="1" x14ac:dyDescent="0.25">
      <c r="A43" s="82">
        <v>178</v>
      </c>
      <c r="B43" s="83" t="s">
        <v>131</v>
      </c>
      <c r="C43" s="83" t="s">
        <v>634</v>
      </c>
      <c r="D43" s="83" t="s">
        <v>154</v>
      </c>
      <c r="E43" s="84" t="s">
        <v>94</v>
      </c>
      <c r="F43" s="84" t="s">
        <v>95</v>
      </c>
      <c r="G43" s="84" t="s">
        <v>635</v>
      </c>
      <c r="H43" s="84" t="s">
        <v>636</v>
      </c>
      <c r="I43" s="85">
        <v>908.8</v>
      </c>
      <c r="J43" s="2" t="str">
        <f>Folha_de_Pgt[[#This Row],[Nome da Empresa]]&amp;Folha_de_Pgt[[#This Row],[Nome do Funcionário]]&amp;Folha_de_Pgt[[#This Row],[Departamento]]</f>
        <v>M.I.X. GAS LTDAEDSON COSTA DOS SANTOSPORTARIA</v>
      </c>
      <c r="K43" s="2" t="str">
        <f>IFERROR(INDEX(Nome_Empresas[NOME PADRÃO (PLANILHAS)],MATCH(Folha_de_Pgt[[#This Row],[Nome da Empresa]],Nome_Empresas[EMPRESA],0)),"")</f>
        <v>178 - MIX</v>
      </c>
      <c r="L43" s="2" t="str">
        <f>IFERROR(INDEX(Nome_Empresas[NOME PADRÃO (PLANILHAS)],MATCH(Folha_de_Pgt[[#This Row],[Nome da Empresa]],Nome_Empresas[EMPRESA],0)),"")</f>
        <v>178 - MIX</v>
      </c>
      <c r="M43" s="20">
        <v>45021</v>
      </c>
      <c r="N43" s="2" t="str">
        <f>UPPER(IF(Folha_de_Pgt[[#This Row],[DATA DE PGT]]="","",TEXT(Folha_de_Pgt[[#This Row],[DATA DE PGT]],"MMM")))</f>
        <v>ABR</v>
      </c>
      <c r="O43" s="2" t="str">
        <f>UPPER(IF(Folha_de_Pgt[[#This Row],[DATA DE PGT]]="","",TEXT(Folha_de_Pgt[[#This Row],[DATA DE PGT]],"aaaa")))</f>
        <v>2023</v>
      </c>
      <c r="P43" s="50" t="s">
        <v>914</v>
      </c>
      <c r="Q43" s="48"/>
      <c r="R43" s="2" t="str">
        <f>Folha_de_Pgt[[#This Row],[Nome do Funcionário]]&amp;" - "&amp;Folha_de_Pgt[[#This Row],[TIPO DE PGT]]</f>
        <v>EDSON COSTA DOS SANTOS - SALARIO - REF. A MAR/2023</v>
      </c>
      <c r="S43" s="21"/>
      <c r="T43" s="51" t="str">
        <f t="shared" si="0"/>
        <v/>
      </c>
      <c r="U43" s="31"/>
      <c r="V43" s="76">
        <v>163</v>
      </c>
      <c r="W43" s="7" t="s">
        <v>544</v>
      </c>
      <c r="X43" s="8" t="s">
        <v>740</v>
      </c>
      <c r="Y43" s="9" t="s">
        <v>846</v>
      </c>
      <c r="Z43" s="18"/>
      <c r="AB43" s="61">
        <v>112</v>
      </c>
      <c r="AC43" s="57" t="s">
        <v>334</v>
      </c>
      <c r="AD43" s="57">
        <v>3</v>
      </c>
      <c r="AE43" s="57" t="s">
        <v>339</v>
      </c>
      <c r="AF43" s="57" t="s">
        <v>336</v>
      </c>
      <c r="AG43" s="58">
        <v>44864</v>
      </c>
      <c r="AH43" s="57">
        <v>14351798700</v>
      </c>
      <c r="AI43" s="57" t="s">
        <v>1023</v>
      </c>
      <c r="AJ43" s="56" t="str">
        <f>IFERROR(INDEX(ADM[Centro de Custo],MATCH(Folha[[#This Row],[Nome do Funcionário]],ADM[Nome do Funcionário],0)),"")</f>
        <v>OUTROS</v>
      </c>
      <c r="AK43" s="56" t="str">
        <f>Folha[[#This Row],[Empresa + Nome]]</f>
        <v>112 - PAGE DE MESQUITA</v>
      </c>
      <c r="AL43" s="56" t="str">
        <f>IFERROR(INDEX(Nome_Empresas[NOME PADRÃO (PLANILHAS)],MATCH(AC43,Nome_Empresas[EMPRESA],0)),"NÃO ENCONTREI")</f>
        <v>112 - PAGE DE MESQUITA</v>
      </c>
      <c r="AM43" s="56"/>
      <c r="AN43" s="56"/>
      <c r="AO43" s="56"/>
      <c r="AP43" s="64">
        <v>9</v>
      </c>
      <c r="AQ43" s="62" t="s">
        <v>254</v>
      </c>
      <c r="AR43" s="62">
        <v>7</v>
      </c>
      <c r="AS43" s="62" t="s">
        <v>262</v>
      </c>
      <c r="AT43" s="62" t="s">
        <v>170</v>
      </c>
      <c r="AU43" s="62"/>
      <c r="AV43" s="98">
        <v>44971</v>
      </c>
      <c r="AW43" s="62" t="s">
        <v>170</v>
      </c>
      <c r="AX43" s="66" t="str">
        <f>ADM[[#This Row],[Nome da Empresa]]&amp;ADM[[#This Row],[Nome do Funcionário]]&amp;ADM[[#This Row],[Centro de Custo]]</f>
        <v>RICARDO LOPES DE CASTRO DISTRIBUIDORA DE GAS LTDAMATHEUS GABRIEL FRAGOSO BASTOS PEREIRATRANSPORTE</v>
      </c>
    </row>
    <row r="44" spans="1:50" customFormat="1" ht="14.25" customHeight="1" x14ac:dyDescent="0.25">
      <c r="A44" s="82">
        <v>112</v>
      </c>
      <c r="B44" s="83" t="s">
        <v>334</v>
      </c>
      <c r="C44" s="83" t="s">
        <v>335</v>
      </c>
      <c r="D44" s="83" t="s">
        <v>336</v>
      </c>
      <c r="E44" s="84" t="s">
        <v>94</v>
      </c>
      <c r="F44" s="84" t="s">
        <v>95</v>
      </c>
      <c r="G44" s="84" t="s">
        <v>337</v>
      </c>
      <c r="H44" s="84" t="s">
        <v>338</v>
      </c>
      <c r="I44" s="85">
        <v>968.62</v>
      </c>
      <c r="J44" s="2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4" s="2" t="str">
        <f>IFERROR(INDEX(Folha[Centro_de_Geral],MATCH(C44,Folha[Nome do Funcionário],0)),"")</f>
        <v>112 - PAGE DE MESQUITA</v>
      </c>
      <c r="L44" s="2" t="str">
        <f>IFERROR(INDEX(Nome_Empresas[NOME PADRÃO (PLANILHAS)],MATCH(Folha_de_Pgt[[#This Row],[Nome da Empresa]],Nome_Empresas[EMPRESA],0)),"")</f>
        <v>112 - PAGE DE MESQUITA</v>
      </c>
      <c r="M44" s="20">
        <v>45021</v>
      </c>
      <c r="N44" s="2" t="str">
        <f>UPPER(IF(Folha_de_Pgt[[#This Row],[DATA DE PGT]]="","",TEXT(Folha_de_Pgt[[#This Row],[DATA DE PGT]],"MMM")))</f>
        <v>ABR</v>
      </c>
      <c r="O44" s="2" t="str">
        <f>UPPER(IF(Folha_de_Pgt[[#This Row],[DATA DE PGT]]="","",TEXT(Folha_de_Pgt[[#This Row],[DATA DE PGT]],"aaaa")))</f>
        <v>2023</v>
      </c>
      <c r="P44" s="50" t="s">
        <v>914</v>
      </c>
      <c r="Q44" s="48"/>
      <c r="R44" s="2" t="str">
        <f>Folha_de_Pgt[[#This Row],[Nome do Funcionário]]&amp;" - "&amp;Folha_de_Pgt[[#This Row],[TIPO DE PGT]]</f>
        <v>EDSON COTRIM MACHADO - SALARIO - REF. A MAR/2023</v>
      </c>
      <c r="S44" s="21"/>
      <c r="T44" s="51" t="str">
        <f t="shared" si="0"/>
        <v/>
      </c>
      <c r="U44" s="31"/>
      <c r="V44" s="34">
        <v>164</v>
      </c>
      <c r="W44" s="34" t="s">
        <v>1048</v>
      </c>
      <c r="X44" s="8" t="s">
        <v>1048</v>
      </c>
      <c r="Y44" s="9" t="s">
        <v>1049</v>
      </c>
      <c r="Z44" s="18"/>
      <c r="AB44" s="60">
        <v>119</v>
      </c>
      <c r="AC44" s="54" t="s">
        <v>342</v>
      </c>
      <c r="AD44" s="54">
        <v>119016</v>
      </c>
      <c r="AE44" s="54" t="s">
        <v>343</v>
      </c>
      <c r="AF44" s="54" t="s">
        <v>154</v>
      </c>
      <c r="AG44" s="55">
        <v>44748</v>
      </c>
      <c r="AH44" s="54">
        <v>6195213764</v>
      </c>
      <c r="AI44" s="54" t="s">
        <v>1023</v>
      </c>
      <c r="AJ44" s="56" t="str">
        <f>IFERROR(INDEX(ADM[Centro de Custo],MATCH(Folha[[#This Row],[Nome do Funcionário]],ADM[Nome do Funcionário],0)),"")</f>
        <v>OUTROS</v>
      </c>
      <c r="AK44" s="56" t="str">
        <f>Folha[[#This Row],[Empresa + Nome]]</f>
        <v>119 - JOIA</v>
      </c>
      <c r="AL44" s="56" t="str">
        <f>IFERROR(INDEX(Nome_Empresas[NOME PADRÃO (PLANILHAS)],MATCH(AC44,Nome_Empresas[EMPRESA],0)),"NÃO ENCONTREI")</f>
        <v>119 - JOIA</v>
      </c>
      <c r="AM44" s="56"/>
      <c r="AN44" s="56"/>
      <c r="AO44" s="56"/>
      <c r="AP44" s="64">
        <v>101</v>
      </c>
      <c r="AQ44" s="62" t="s">
        <v>74</v>
      </c>
      <c r="AR44" s="62">
        <v>101061</v>
      </c>
      <c r="AS44" s="62" t="s">
        <v>287</v>
      </c>
      <c r="AT44" s="62" t="s">
        <v>170</v>
      </c>
      <c r="AU44" s="62"/>
      <c r="AV44" s="98">
        <v>44085</v>
      </c>
      <c r="AW44" s="62" t="s">
        <v>170</v>
      </c>
      <c r="AX44" s="66" t="str">
        <f>ADM[[#This Row],[Nome da Empresa]]&amp;ADM[[#This Row],[Nome do Funcionário]]&amp;ADM[[#This Row],[Centro de Custo]]</f>
        <v>FULLGAZ DE MARICA LTDA - MEALZENIR CARDOSO DE SOUZATRANSPORTE</v>
      </c>
    </row>
    <row r="45" spans="1:50" customFormat="1" ht="14.25" customHeight="1" x14ac:dyDescent="0.25">
      <c r="A45" s="82">
        <v>105</v>
      </c>
      <c r="B45" s="83" t="s">
        <v>81</v>
      </c>
      <c r="C45" s="83" t="s">
        <v>89</v>
      </c>
      <c r="D45" s="83" t="s">
        <v>22</v>
      </c>
      <c r="E45" s="84" t="s">
        <v>16</v>
      </c>
      <c r="F45" s="84" t="s">
        <v>30</v>
      </c>
      <c r="G45" s="84" t="s">
        <v>90</v>
      </c>
      <c r="H45" s="84" t="s">
        <v>91</v>
      </c>
      <c r="I45" s="85">
        <v>327.9</v>
      </c>
      <c r="J45" s="2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5" s="2" t="str">
        <f>IFERROR(INDEX(Folha[Centro_de_Geral],MATCH(C45,Folha[Nome do Funcionário],0)),"")</f>
        <v>ADM</v>
      </c>
      <c r="L45" s="2" t="str">
        <f>IFERROR(INDEX(Nome_Empresas[NOME PADRÃO (PLANILHAS)],MATCH(Folha_de_Pgt[[#This Row],[Nome da Empresa]],Nome_Empresas[EMPRESA],0)),"")</f>
        <v>105 - TRIBUS</v>
      </c>
      <c r="M45" s="20">
        <v>45020</v>
      </c>
      <c r="N45" s="2" t="str">
        <f>UPPER(IF(Folha_de_Pgt[[#This Row],[DATA DE PGT]]="","",TEXT(Folha_de_Pgt[[#This Row],[DATA DE PGT]],"MMM")))</f>
        <v>ABR</v>
      </c>
      <c r="O45" s="2" t="str">
        <f>UPPER(IF(Folha_de_Pgt[[#This Row],[DATA DE PGT]]="","",TEXT(Folha_de_Pgt[[#This Row],[DATA DE PGT]],"aaaa")))</f>
        <v>2023</v>
      </c>
      <c r="P45" s="50" t="s">
        <v>914</v>
      </c>
      <c r="Q45" s="48"/>
      <c r="R45" s="2" t="str">
        <f>Folha_de_Pgt[[#This Row],[Nome do Funcionário]]&amp;" - "&amp;Folha_de_Pgt[[#This Row],[TIPO DE PGT]]</f>
        <v>EDUARDO DIAS BRITO - SALARIO - REF. A MAR/2023</v>
      </c>
      <c r="S45" s="21"/>
      <c r="T45" s="51" t="str">
        <f t="shared" si="0"/>
        <v/>
      </c>
      <c r="U45" s="31"/>
      <c r="V45" s="76">
        <v>165</v>
      </c>
      <c r="W45" s="7" t="s">
        <v>552</v>
      </c>
      <c r="X45" s="8" t="s">
        <v>741</v>
      </c>
      <c r="Y45" s="9" t="s">
        <v>847</v>
      </c>
      <c r="Z45" s="18"/>
      <c r="AB45" s="61">
        <v>119</v>
      </c>
      <c r="AC45" s="57" t="s">
        <v>342</v>
      </c>
      <c r="AD45" s="57">
        <v>119017</v>
      </c>
      <c r="AE45" s="57" t="s">
        <v>347</v>
      </c>
      <c r="AF45" s="57" t="s">
        <v>154</v>
      </c>
      <c r="AG45" s="58">
        <v>44806</v>
      </c>
      <c r="AH45" s="57">
        <v>17442581714</v>
      </c>
      <c r="AI45" s="57" t="s">
        <v>1023</v>
      </c>
      <c r="AJ45" s="56" t="str">
        <f>IFERROR(INDEX(ADM[Centro de Custo],MATCH(Folha[[#This Row],[Nome do Funcionário]],ADM[Nome do Funcionário],0)),"")</f>
        <v>OUTROS</v>
      </c>
      <c r="AK45" s="56" t="str">
        <f>Folha[[#This Row],[Empresa + Nome]]</f>
        <v>119 - JOIA</v>
      </c>
      <c r="AL45" s="56" t="str">
        <f>IFERROR(INDEX(Nome_Empresas[NOME PADRÃO (PLANILHAS)],MATCH(AC45,Nome_Empresas[EMPRESA],0)),"NÃO ENCONTREI")</f>
        <v>119 - JOIA</v>
      </c>
      <c r="AM45" s="56"/>
      <c r="AN45" s="56"/>
      <c r="AO45" s="56"/>
      <c r="AP45" s="64">
        <v>101</v>
      </c>
      <c r="AQ45" s="62" t="s">
        <v>74</v>
      </c>
      <c r="AR45" s="62">
        <v>101066</v>
      </c>
      <c r="AS45" s="62" t="s">
        <v>280</v>
      </c>
      <c r="AT45" s="62" t="s">
        <v>281</v>
      </c>
      <c r="AU45" s="62"/>
      <c r="AV45" s="98">
        <v>44322</v>
      </c>
      <c r="AW45" s="62" t="s">
        <v>170</v>
      </c>
      <c r="AX45" s="66" t="str">
        <f>ADM[[#This Row],[Nome da Empresa]]&amp;ADM[[#This Row],[Nome do Funcionário]]&amp;ADM[[#This Row],[Centro de Custo]]</f>
        <v>FULLGAZ DE MARICA LTDA - MEGEDEON PEREIRA DA SILVATRANSPORTE</v>
      </c>
    </row>
    <row r="46" spans="1:50" customFormat="1" ht="14.25" customHeight="1" x14ac:dyDescent="0.25">
      <c r="A46" s="82">
        <v>177</v>
      </c>
      <c r="B46" s="83" t="s">
        <v>627</v>
      </c>
      <c r="C46" s="83" t="s">
        <v>628</v>
      </c>
      <c r="D46" s="83" t="s">
        <v>154</v>
      </c>
      <c r="E46" s="84" t="s">
        <v>94</v>
      </c>
      <c r="F46" s="84" t="s">
        <v>95</v>
      </c>
      <c r="G46" s="84" t="s">
        <v>629</v>
      </c>
      <c r="H46" s="84" t="s">
        <v>630</v>
      </c>
      <c r="I46" s="85">
        <v>908.8</v>
      </c>
      <c r="J46" s="2" t="str">
        <f>Folha_de_Pgt[[#This Row],[Nome da Empresa]]&amp;Folha_de_Pgt[[#This Row],[Nome do Funcionário]]&amp;Folha_de_Pgt[[#This Row],[Departamento]]</f>
        <v>COMERCIO DE GAS ATLANTICA LTDAEDUARDO GOMES MANAHUPORTARIA</v>
      </c>
      <c r="K46" s="2" t="str">
        <f>IFERROR(INDEX(Folha[Centro_de_Geral],MATCH(C46,Folha[Nome do Funcionário],0)),"")</f>
        <v>177 - ATLÂNTICA</v>
      </c>
      <c r="L46" s="2" t="str">
        <f>IFERROR(INDEX(Nome_Empresas[NOME PADRÃO (PLANILHAS)],MATCH(Folha_de_Pgt[[#This Row],[Nome da Empresa]],Nome_Empresas[EMPRESA],0)),"")</f>
        <v>177 - ATLÂNTICA</v>
      </c>
      <c r="M46" s="20">
        <v>45021</v>
      </c>
      <c r="N46" s="2" t="str">
        <f>UPPER(IF(Folha_de_Pgt[[#This Row],[DATA DE PGT]]="","",TEXT(Folha_de_Pgt[[#This Row],[DATA DE PGT]],"MMM")))</f>
        <v>ABR</v>
      </c>
      <c r="O46" s="2" t="str">
        <f>UPPER(IF(Folha_de_Pgt[[#This Row],[DATA DE PGT]]="","",TEXT(Folha_de_Pgt[[#This Row],[DATA DE PGT]],"aaaa")))</f>
        <v>2023</v>
      </c>
      <c r="P46" s="50" t="s">
        <v>914</v>
      </c>
      <c r="Q46" s="48"/>
      <c r="R46" s="2" t="str">
        <f>Folha_de_Pgt[[#This Row],[Nome do Funcionário]]&amp;" - "&amp;Folha_de_Pgt[[#This Row],[TIPO DE PGT]]</f>
        <v>EDUARDO GOMES MANAHU - SALARIO - REF. A MAR/2023</v>
      </c>
      <c r="S46" s="21"/>
      <c r="T46" s="51" t="str">
        <f t="shared" si="0"/>
        <v/>
      </c>
      <c r="U46" s="31"/>
      <c r="V46" s="76">
        <v>168</v>
      </c>
      <c r="W46" s="7" t="s">
        <v>558</v>
      </c>
      <c r="X46" s="8" t="s">
        <v>742</v>
      </c>
      <c r="Y46" s="9" t="s">
        <v>848</v>
      </c>
      <c r="Z46" s="18"/>
      <c r="AB46" s="60">
        <v>119</v>
      </c>
      <c r="AC46" s="54" t="s">
        <v>342</v>
      </c>
      <c r="AD46" s="54">
        <v>119018</v>
      </c>
      <c r="AE46" s="54" t="s">
        <v>351</v>
      </c>
      <c r="AF46" s="54" t="s">
        <v>154</v>
      </c>
      <c r="AG46" s="55">
        <v>44980</v>
      </c>
      <c r="AH46" s="54">
        <v>9481941701</v>
      </c>
      <c r="AI46" s="54" t="s">
        <v>1023</v>
      </c>
      <c r="AJ46" s="56" t="str">
        <f>IFERROR(INDEX(ADM[Centro de Custo],MATCH(Folha[[#This Row],[Nome do Funcionário]],ADM[Nome do Funcionário],0)),"")</f>
        <v>OUTROS</v>
      </c>
      <c r="AK46" s="56" t="str">
        <f>Folha[[#This Row],[Empresa + Nome]]</f>
        <v>119 - JOIA</v>
      </c>
      <c r="AL46" s="56" t="str">
        <f>IFERROR(INDEX(Nome_Empresas[NOME PADRÃO (PLANILHAS)],MATCH(AC46,Nome_Empresas[EMPRESA],0)),"NÃO ENCONTREI")</f>
        <v>119 - JOIA</v>
      </c>
      <c r="AM46" s="56"/>
      <c r="AN46" s="56"/>
      <c r="AO46" s="56"/>
      <c r="AP46" s="64">
        <v>101</v>
      </c>
      <c r="AQ46" s="62" t="s">
        <v>74</v>
      </c>
      <c r="AR46" s="62">
        <v>101068</v>
      </c>
      <c r="AS46" s="62" t="s">
        <v>284</v>
      </c>
      <c r="AT46" s="62" t="s">
        <v>285</v>
      </c>
      <c r="AU46" s="62"/>
      <c r="AV46" s="98">
        <v>44940</v>
      </c>
      <c r="AW46" s="62" t="s">
        <v>170</v>
      </c>
      <c r="AX46" s="66" t="str">
        <f>ADM[[#This Row],[Nome da Empresa]]&amp;ADM[[#This Row],[Nome do Funcionário]]&amp;ADM[[#This Row],[Centro de Custo]]</f>
        <v>FULLGAZ DE MARICA LTDA - MEJOSIAS DOS SANTOS JUNIORTRANSPORTE</v>
      </c>
    </row>
    <row r="47" spans="1:50" customFormat="1" ht="14.25" customHeight="1" x14ac:dyDescent="0.25">
      <c r="A47" s="82">
        <v>159</v>
      </c>
      <c r="B47" s="83" t="s">
        <v>496</v>
      </c>
      <c r="C47" s="83" t="s">
        <v>515</v>
      </c>
      <c r="D47" s="83" t="s">
        <v>154</v>
      </c>
      <c r="E47" s="84" t="s">
        <v>94</v>
      </c>
      <c r="F47" s="84" t="s">
        <v>95</v>
      </c>
      <c r="G47" s="84" t="s">
        <v>516</v>
      </c>
      <c r="H47" s="84" t="s">
        <v>517</v>
      </c>
      <c r="I47" s="85">
        <v>908.8</v>
      </c>
      <c r="J47" s="2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47" s="2" t="str">
        <f>IFERROR(INDEX(Folha[Centro_de_Geral],MATCH(C47,Folha[Nome do Funcionário],0)),"")</f>
        <v>159 - PS DISTRIBUIDORA</v>
      </c>
      <c r="L47" s="2" t="str">
        <f>IFERROR(INDEX(Nome_Empresas[NOME PADRÃO (PLANILHAS)],MATCH(Folha_de_Pgt[[#This Row],[Nome da Empresa]],Nome_Empresas[EMPRESA],0)),"")</f>
        <v>159 - PS DISTRIBUIDORA</v>
      </c>
      <c r="M47" s="20">
        <v>45022</v>
      </c>
      <c r="N47" s="2" t="str">
        <f>UPPER(IF(Folha_de_Pgt[[#This Row],[DATA DE PGT]]="","",TEXT(Folha_de_Pgt[[#This Row],[DATA DE PGT]],"MMM")))</f>
        <v>ABR</v>
      </c>
      <c r="O47" s="2" t="str">
        <f>UPPER(IF(Folha_de_Pgt[[#This Row],[DATA DE PGT]]="","",TEXT(Folha_de_Pgt[[#This Row],[DATA DE PGT]],"aaaa")))</f>
        <v>2023</v>
      </c>
      <c r="P47" s="50" t="s">
        <v>914</v>
      </c>
      <c r="Q47" s="48"/>
      <c r="R47" s="2" t="str">
        <f>Folha_de_Pgt[[#This Row],[Nome do Funcionário]]&amp;" - "&amp;Folha_de_Pgt[[#This Row],[TIPO DE PGT]]</f>
        <v>EDUARDO HERMINIO DOS SANTOS - SALARIO - REF. A MAR/2023</v>
      </c>
      <c r="S47" s="21"/>
      <c r="T47" s="51" t="str">
        <f t="shared" si="0"/>
        <v/>
      </c>
      <c r="U47" s="31"/>
      <c r="V47" s="76">
        <v>169</v>
      </c>
      <c r="W47" s="7" t="s">
        <v>566</v>
      </c>
      <c r="X47" s="8" t="s">
        <v>743</v>
      </c>
      <c r="Y47" s="9" t="s">
        <v>849</v>
      </c>
      <c r="Z47" s="18"/>
      <c r="AB47" s="61">
        <v>120</v>
      </c>
      <c r="AC47" s="57" t="s">
        <v>101</v>
      </c>
      <c r="AD47" s="57">
        <v>9</v>
      </c>
      <c r="AE47" s="57" t="s">
        <v>355</v>
      </c>
      <c r="AF47" s="57" t="s">
        <v>154</v>
      </c>
      <c r="AG47" s="58">
        <v>44454</v>
      </c>
      <c r="AH47" s="57">
        <v>15012909755</v>
      </c>
      <c r="AI47" s="57" t="s">
        <v>1023</v>
      </c>
      <c r="AJ47" s="56" t="str">
        <f>IFERROR(INDEX(ADM[Centro de Custo],MATCH(Folha[[#This Row],[Nome do Funcionário]],ADM[Nome do Funcionário],0)),"")</f>
        <v>OUTROS</v>
      </c>
      <c r="AK47" s="56" t="str">
        <f>Folha[[#This Row],[Empresa + Nome]]</f>
        <v>120 - GIGLIO</v>
      </c>
      <c r="AL47" s="56" t="str">
        <f>IFERROR(INDEX(Nome_Empresas[NOME PADRÃO (PLANILHAS)],MATCH(AC47,Nome_Empresas[EMPRESA],0)),"NÃO ENCONTREI")</f>
        <v>120 - GIGLIO</v>
      </c>
      <c r="AM47" s="56"/>
      <c r="AN47" s="56"/>
      <c r="AO47" s="56"/>
      <c r="AP47" s="64">
        <v>110</v>
      </c>
      <c r="AQ47" s="62" t="s">
        <v>315</v>
      </c>
      <c r="AR47" s="62">
        <v>110030</v>
      </c>
      <c r="AS47" s="62" t="s">
        <v>1029</v>
      </c>
      <c r="AT47" s="62" t="s">
        <v>170</v>
      </c>
      <c r="AU47" s="62"/>
      <c r="AV47" s="98">
        <v>44000</v>
      </c>
      <c r="AW47" s="62" t="s">
        <v>170</v>
      </c>
      <c r="AX47" s="66" t="str">
        <f>ADM[[#This Row],[Nome da Empresa]]&amp;ADM[[#This Row],[Nome do Funcionário]]&amp;ADM[[#This Row],[Centro de Custo]]</f>
        <v>PAGE DE SAO GONCALO REVENDA DE GAS LTDAWAGNER CAVALCANTE BARRETOTRANSPORTE</v>
      </c>
    </row>
    <row r="48" spans="1:50" customFormat="1" ht="14.25" customHeight="1" x14ac:dyDescent="0.25">
      <c r="A48" s="82">
        <v>101</v>
      </c>
      <c r="B48" s="83" t="s">
        <v>74</v>
      </c>
      <c r="C48" s="83" t="s">
        <v>75</v>
      </c>
      <c r="D48" s="83" t="s">
        <v>76</v>
      </c>
      <c r="E48" s="84" t="s">
        <v>77</v>
      </c>
      <c r="F48" s="84" t="s">
        <v>78</v>
      </c>
      <c r="G48" s="84" t="s">
        <v>79</v>
      </c>
      <c r="H48" s="84" t="s">
        <v>80</v>
      </c>
      <c r="I48" s="85">
        <v>1175.74</v>
      </c>
      <c r="J48" s="2" t="str">
        <f>Folha_de_Pgt[[#This Row],[Nome da Empresa]]&amp;Folha_de_Pgt[[#This Row],[Nome do Funcionário]]&amp;Folha_de_Pgt[[#This Row],[Departamento]]</f>
        <v>FULLGAZ DE MARICA LTDA - MEEDUARDO PESSANHA SIMÃOADMINISTRACAO</v>
      </c>
      <c r="K48" s="2" t="str">
        <f>IFERROR(INDEX(Folha[Centro_de_Geral],MATCH(C48,Folha[Nome do Funcionário],0)),"")</f>
        <v>ADM</v>
      </c>
      <c r="L48" s="2" t="str">
        <f>IFERROR(INDEX(Nome_Empresas[NOME PADRÃO (PLANILHAS)],MATCH(Folha_de_Pgt[[#This Row],[Nome da Empresa]],Nome_Empresas[EMPRESA],0)),"")</f>
        <v>101 - FULLGAZ</v>
      </c>
      <c r="M48" s="20">
        <v>45020</v>
      </c>
      <c r="N48" s="2" t="str">
        <f>UPPER(IF(Folha_de_Pgt[[#This Row],[DATA DE PGT]]="","",TEXT(Folha_de_Pgt[[#This Row],[DATA DE PGT]],"MMM")))</f>
        <v>ABR</v>
      </c>
      <c r="O48" s="2" t="str">
        <f>UPPER(IF(Folha_de_Pgt[[#This Row],[DATA DE PGT]]="","",TEXT(Folha_de_Pgt[[#This Row],[DATA DE PGT]],"aaaa")))</f>
        <v>2023</v>
      </c>
      <c r="P48" s="50" t="s">
        <v>914</v>
      </c>
      <c r="Q48" s="48"/>
      <c r="R48" s="2" t="str">
        <f>Folha_de_Pgt[[#This Row],[Nome do Funcionário]]&amp;" - "&amp;Folha_de_Pgt[[#This Row],[TIPO DE PGT]]</f>
        <v>EDUARDO PESSANHA SIMÃO - SALARIO - REF. A MAR/2023</v>
      </c>
      <c r="S48" s="21"/>
      <c r="T48" s="51" t="str">
        <f t="shared" si="0"/>
        <v/>
      </c>
      <c r="U48" s="31"/>
      <c r="V48" s="76">
        <v>170</v>
      </c>
      <c r="W48" s="7" t="s">
        <v>579</v>
      </c>
      <c r="X48" s="8" t="s">
        <v>744</v>
      </c>
      <c r="Y48" s="9" t="s">
        <v>850</v>
      </c>
      <c r="Z48" s="18"/>
      <c r="AB48" s="60">
        <v>120</v>
      </c>
      <c r="AC48" s="54" t="s">
        <v>101</v>
      </c>
      <c r="AD48" s="54">
        <v>10</v>
      </c>
      <c r="AE48" s="54" t="s">
        <v>358</v>
      </c>
      <c r="AF48" s="54" t="s">
        <v>154</v>
      </c>
      <c r="AG48" s="55">
        <v>44538</v>
      </c>
      <c r="AH48" s="54">
        <v>11681970740</v>
      </c>
      <c r="AI48" s="54" t="s">
        <v>1023</v>
      </c>
      <c r="AJ48" s="56" t="str">
        <f>IFERROR(INDEX(ADM[Centro de Custo],MATCH(Folha[[#This Row],[Nome do Funcionário]],ADM[Nome do Funcionário],0)),"")</f>
        <v>OUTROS</v>
      </c>
      <c r="AK48" s="56" t="str">
        <f>Folha[[#This Row],[Empresa + Nome]]</f>
        <v>120 - GIGLIO</v>
      </c>
      <c r="AL48" s="56" t="str">
        <f>IFERROR(INDEX(Nome_Empresas[NOME PADRÃO (PLANILHAS)],MATCH(AC48,Nome_Empresas[EMPRESA],0)),"NÃO ENCONTREI")</f>
        <v>120 - GIGLIO</v>
      </c>
      <c r="AM48" s="56"/>
      <c r="AN48" s="56"/>
      <c r="AO48" s="56"/>
      <c r="AP48" s="64">
        <v>110</v>
      </c>
      <c r="AQ48" s="62" t="s">
        <v>315</v>
      </c>
      <c r="AR48" s="62">
        <v>110031</v>
      </c>
      <c r="AS48" s="62" t="s">
        <v>322</v>
      </c>
      <c r="AT48" s="62" t="s">
        <v>170</v>
      </c>
      <c r="AU48" s="62"/>
      <c r="AV48" s="98">
        <v>44272</v>
      </c>
      <c r="AW48" s="62" t="s">
        <v>170</v>
      </c>
      <c r="AX48" s="66" t="str">
        <f>ADM[[#This Row],[Nome da Empresa]]&amp;ADM[[#This Row],[Nome do Funcionário]]&amp;ADM[[#This Row],[Centro de Custo]]</f>
        <v>PAGE DE SAO GONCALO REVENDA DE GAS LTDAELSON DOS SANTOS ROSATRANSPORTE</v>
      </c>
    </row>
    <row r="49" spans="1:50" customFormat="1" ht="14.25" customHeight="1" x14ac:dyDescent="0.25">
      <c r="A49" s="82">
        <v>160</v>
      </c>
      <c r="B49" s="83" t="s">
        <v>518</v>
      </c>
      <c r="C49" s="83" t="s">
        <v>522</v>
      </c>
      <c r="D49" s="83" t="s">
        <v>154</v>
      </c>
      <c r="E49" s="84" t="s">
        <v>16</v>
      </c>
      <c r="F49" s="84" t="s">
        <v>263</v>
      </c>
      <c r="G49" s="84" t="s">
        <v>523</v>
      </c>
      <c r="H49" s="84" t="s">
        <v>524</v>
      </c>
      <c r="I49" s="85">
        <v>828.8</v>
      </c>
      <c r="J49" s="2" t="str">
        <f>Folha_de_Pgt[[#This Row],[Nome da Empresa]]&amp;Folha_de_Pgt[[#This Row],[Nome do Funcionário]]&amp;Folha_de_Pgt[[#This Row],[Departamento]]</f>
        <v>NOVATO REVENDA E TRANSPORTE DE GLP LTDAEDVALDO NOGUEIRA ABREUPORTARIA</v>
      </c>
      <c r="K49" s="2" t="str">
        <f>IFERROR(INDEX(Folha[Centro_de_Geral],MATCH(C49,Folha[Nome do Funcionário],0)),"")</f>
        <v>160 - NOVATO</v>
      </c>
      <c r="L49" s="2" t="str">
        <f>IFERROR(INDEX(Nome_Empresas[NOME PADRÃO (PLANILHAS)],MATCH(Folha_de_Pgt[[#This Row],[Nome da Empresa]],Nome_Empresas[EMPRESA],0)),"")</f>
        <v>160 - NOVATO</v>
      </c>
      <c r="M49" s="20">
        <v>45022</v>
      </c>
      <c r="N49" s="2" t="str">
        <f>UPPER(IF(Folha_de_Pgt[[#This Row],[DATA DE PGT]]="","",TEXT(Folha_de_Pgt[[#This Row],[DATA DE PGT]],"MMM")))</f>
        <v>ABR</v>
      </c>
      <c r="O49" s="2" t="str">
        <f>UPPER(IF(Folha_de_Pgt[[#This Row],[DATA DE PGT]]="","",TEXT(Folha_de_Pgt[[#This Row],[DATA DE PGT]],"aaaa")))</f>
        <v>2023</v>
      </c>
      <c r="P49" s="50" t="s">
        <v>914</v>
      </c>
      <c r="Q49" s="48"/>
      <c r="R49" s="2" t="str">
        <f>Folha_de_Pgt[[#This Row],[Nome do Funcionário]]&amp;" - "&amp;Folha_de_Pgt[[#This Row],[TIPO DE PGT]]</f>
        <v>EDVALDO NOGUEIRA ABREU - SALARIO - REF. A MAR/2023</v>
      </c>
      <c r="S49" s="21"/>
      <c r="T49" s="51" t="str">
        <f t="shared" si="0"/>
        <v/>
      </c>
      <c r="U49" s="31"/>
      <c r="V49" s="76">
        <v>171</v>
      </c>
      <c r="W49" s="7" t="s">
        <v>128</v>
      </c>
      <c r="X49" s="8" t="s">
        <v>745</v>
      </c>
      <c r="Y49" s="9" t="s">
        <v>851</v>
      </c>
      <c r="Z49" s="18"/>
      <c r="AB49" s="61">
        <v>120</v>
      </c>
      <c r="AC49" s="57" t="s">
        <v>101</v>
      </c>
      <c r="AD49" s="57">
        <v>20</v>
      </c>
      <c r="AE49" s="57" t="s">
        <v>1030</v>
      </c>
      <c r="AF49" s="57" t="s">
        <v>22</v>
      </c>
      <c r="AG49" s="58">
        <v>45026</v>
      </c>
      <c r="AH49" s="57">
        <v>5221895714</v>
      </c>
      <c r="AI49" s="57" t="s">
        <v>1023</v>
      </c>
      <c r="AJ49" s="56" t="str">
        <f>IFERROR(INDEX(ADM[Centro de Custo],MATCH(Folha[[#This Row],[Nome do Funcionário]],ADM[Nome do Funcionário],0)),"")</f>
        <v>ADM</v>
      </c>
      <c r="AK49" s="56" t="s">
        <v>769</v>
      </c>
      <c r="AL49" s="56" t="str">
        <f>IFERROR(INDEX(Nome_Empresas[NOME PADRÃO (PLANILHAS)],MATCH(AC49,Nome_Empresas[EMPRESA],0)),"NÃO ENCONTREI")</f>
        <v>120 - GIGLIO</v>
      </c>
      <c r="AM49" s="56"/>
      <c r="AN49" s="56"/>
      <c r="AO49" s="56"/>
      <c r="AP49" s="64">
        <v>150</v>
      </c>
      <c r="AQ49" s="62" t="s">
        <v>431</v>
      </c>
      <c r="AR49" s="62">
        <v>4</v>
      </c>
      <c r="AS49" s="62" t="s">
        <v>443</v>
      </c>
      <c r="AT49" s="62" t="s">
        <v>170</v>
      </c>
      <c r="AU49" s="62"/>
      <c r="AV49" s="98">
        <v>44049</v>
      </c>
      <c r="AW49" s="62" t="s">
        <v>170</v>
      </c>
      <c r="AX49" s="66" t="str">
        <f>ADM[[#This Row],[Nome da Empresa]]&amp;ADM[[#This Row],[Nome do Funcionário]]&amp;ADM[[#This Row],[Centro de Custo]]</f>
        <v>PAGE DE JACONE 96 COMERCIO DE GAS LTDANILVAM DE ALMEIDATRANSPORTE</v>
      </c>
    </row>
    <row r="50" spans="1:50" customFormat="1" ht="14.25" customHeight="1" x14ac:dyDescent="0.25">
      <c r="A50" s="82">
        <v>171</v>
      </c>
      <c r="B50" s="83" t="s">
        <v>128</v>
      </c>
      <c r="C50" s="83" t="s">
        <v>595</v>
      </c>
      <c r="D50" s="83" t="s">
        <v>154</v>
      </c>
      <c r="E50" s="84" t="s">
        <v>16</v>
      </c>
      <c r="F50" s="84" t="s">
        <v>487</v>
      </c>
      <c r="G50" s="84" t="s">
        <v>596</v>
      </c>
      <c r="H50" s="84" t="s">
        <v>597</v>
      </c>
      <c r="I50" s="85">
        <v>908.8</v>
      </c>
      <c r="J50" s="2" t="str">
        <f>Folha_de_Pgt[[#This Row],[Nome da Empresa]]&amp;Folha_de_Pgt[[#This Row],[Nome do Funcionário]]&amp;Folha_de_Pgt[[#This Row],[Departamento]]</f>
        <v>DEPOSITO DE GAS JURUNA DO MENDANHA LTDAELBERT MORAIS DA SILVAPORTARIA</v>
      </c>
      <c r="K50" s="2" t="str">
        <f>IFERROR(INDEX(Folha[Centro_de_Geral],MATCH(C50,Folha[Nome do Funcionário],0)),"")</f>
        <v>171 - JURUNA</v>
      </c>
      <c r="L50" s="2" t="str">
        <f>IFERROR(INDEX(Nome_Empresas[NOME PADRÃO (PLANILHAS)],MATCH(Folha_de_Pgt[[#This Row],[Nome da Empresa]],Nome_Empresas[EMPRESA],0)),"")</f>
        <v>171 - JURUNA</v>
      </c>
      <c r="M50" s="20">
        <v>45021</v>
      </c>
      <c r="N50" s="2" t="str">
        <f>UPPER(IF(Folha_de_Pgt[[#This Row],[DATA DE PGT]]="","",TEXT(Folha_de_Pgt[[#This Row],[DATA DE PGT]],"MMM")))</f>
        <v>ABR</v>
      </c>
      <c r="O50" s="2" t="str">
        <f>UPPER(IF(Folha_de_Pgt[[#This Row],[DATA DE PGT]]="","",TEXT(Folha_de_Pgt[[#This Row],[DATA DE PGT]],"aaaa")))</f>
        <v>2023</v>
      </c>
      <c r="P50" s="50" t="s">
        <v>914</v>
      </c>
      <c r="Q50" s="48"/>
      <c r="R50" s="2" t="str">
        <f>Folha_de_Pgt[[#This Row],[Nome do Funcionário]]&amp;" - "&amp;Folha_de_Pgt[[#This Row],[TIPO DE PGT]]</f>
        <v>ELBERT MORAIS DA SILVA - SALARIO - REF. A MAR/2023</v>
      </c>
      <c r="S50" s="21"/>
      <c r="T50" s="51" t="str">
        <f t="shared" si="0"/>
        <v/>
      </c>
      <c r="U50" s="31"/>
      <c r="V50" s="76">
        <v>172</v>
      </c>
      <c r="W50" s="7" t="s">
        <v>601</v>
      </c>
      <c r="X50" s="8" t="s">
        <v>746</v>
      </c>
      <c r="Y50" s="9" t="s">
        <v>852</v>
      </c>
      <c r="Z50" s="18"/>
      <c r="AB50" s="60">
        <v>121</v>
      </c>
      <c r="AC50" s="54" t="s">
        <v>362</v>
      </c>
      <c r="AD50" s="54">
        <v>1</v>
      </c>
      <c r="AE50" s="54" t="s">
        <v>1031</v>
      </c>
      <c r="AF50" s="54" t="s">
        <v>368</v>
      </c>
      <c r="AG50" s="55">
        <v>43342</v>
      </c>
      <c r="AH50" s="54">
        <v>10274515784</v>
      </c>
      <c r="AI50" s="54" t="s">
        <v>1023</v>
      </c>
      <c r="AJ50" s="56" t="str">
        <f>IFERROR(INDEX(ADM[Centro de Custo],MATCH(Folha[[#This Row],[Nome do Funcionário]],ADM[Nome do Funcionário],0)),"")</f>
        <v>OUTROS</v>
      </c>
      <c r="AK50" s="56" t="str">
        <f>Folha[[#This Row],[Empresa + Nome]]</f>
        <v>121 - ACLANYCA FILIAL</v>
      </c>
      <c r="AL50" s="56" t="str">
        <f>IFERROR(INDEX(Nome_Empresas[NOME PADRÃO (PLANILHAS)],MATCH(AC50,Nome_Empresas[EMPRESA],0)),"NÃO ENCONTREI")</f>
        <v>121 - ACLANYCA FILIAL</v>
      </c>
      <c r="AM50" s="56"/>
      <c r="AN50" s="56"/>
      <c r="AO50" s="56"/>
      <c r="AP50" s="64">
        <v>150</v>
      </c>
      <c r="AQ50" s="62" t="s">
        <v>431</v>
      </c>
      <c r="AR50" s="62">
        <v>8</v>
      </c>
      <c r="AS50" s="62" t="s">
        <v>446</v>
      </c>
      <c r="AT50" s="62" t="s">
        <v>170</v>
      </c>
      <c r="AU50" s="62"/>
      <c r="AV50" s="98">
        <v>44749</v>
      </c>
      <c r="AW50" s="62" t="s">
        <v>170</v>
      </c>
      <c r="AX50" s="66" t="str">
        <f>ADM[[#This Row],[Nome da Empresa]]&amp;ADM[[#This Row],[Nome do Funcionário]]&amp;ADM[[#This Row],[Centro de Custo]]</f>
        <v>PAGE DE JACONE 96 COMERCIO DE GAS LTDAMARLON ASSIS BRAGANÇA TRANSPORTE</v>
      </c>
    </row>
    <row r="51" spans="1:50" customFormat="1" ht="14.25" customHeight="1" x14ac:dyDescent="0.25">
      <c r="A51" s="82">
        <v>110</v>
      </c>
      <c r="B51" s="83" t="s">
        <v>315</v>
      </c>
      <c r="C51" s="83" t="s">
        <v>322</v>
      </c>
      <c r="D51" s="83" t="s">
        <v>170</v>
      </c>
      <c r="E51" s="84" t="s">
        <v>16</v>
      </c>
      <c r="F51" s="84" t="s">
        <v>323</v>
      </c>
      <c r="G51" s="84" t="s">
        <v>324</v>
      </c>
      <c r="H51" s="84" t="s">
        <v>325</v>
      </c>
      <c r="I51" s="85">
        <v>1973.5</v>
      </c>
      <c r="J51" s="2" t="str">
        <f>Folha_de_Pgt[[#This Row],[Nome da Empresa]]&amp;Folha_de_Pgt[[#This Row],[Nome do Funcionário]]&amp;Folha_de_Pgt[[#This Row],[Departamento]]</f>
        <v>PAGE DE SAO GONCALO REVENDA DE GAS LTDAELSON DOS SANTOS ROSATRANSPORTE</v>
      </c>
      <c r="K51" s="2" t="str">
        <f>IFERROR(INDEX(Folha[Centro_de_Geral],MATCH(C51,Folha[Nome do Funcionário],0)),"")</f>
        <v>TRANSPORTE</v>
      </c>
      <c r="L51" s="2" t="str">
        <f>IFERROR(INDEX(Nome_Empresas[NOME PADRÃO (PLANILHAS)],MATCH(Folha_de_Pgt[[#This Row],[Nome da Empresa]],Nome_Empresas[EMPRESA],0)),"")</f>
        <v>110 - PAGE DE SÃO GONÇALO</v>
      </c>
      <c r="M51" s="20">
        <v>45021</v>
      </c>
      <c r="N51" s="2" t="str">
        <f>UPPER(IF(Folha_de_Pgt[[#This Row],[DATA DE PGT]]="","",TEXT(Folha_de_Pgt[[#This Row],[DATA DE PGT]],"MMM")))</f>
        <v>ABR</v>
      </c>
      <c r="O51" s="2" t="str">
        <f>UPPER(IF(Folha_de_Pgt[[#This Row],[DATA DE PGT]]="","",TEXT(Folha_de_Pgt[[#This Row],[DATA DE PGT]],"aaaa")))</f>
        <v>2023</v>
      </c>
      <c r="P51" s="50" t="s">
        <v>914</v>
      </c>
      <c r="Q51" s="48"/>
      <c r="R51" s="2" t="str">
        <f>Folha_de_Pgt[[#This Row],[Nome do Funcionário]]&amp;" - "&amp;Folha_de_Pgt[[#This Row],[TIPO DE PGT]]</f>
        <v>ELSON DOS SANTOS ROSA - SALARIO - REF. A MAR/2023</v>
      </c>
      <c r="S51" s="21"/>
      <c r="T51" s="51" t="str">
        <f t="shared" si="0"/>
        <v/>
      </c>
      <c r="U51" s="31"/>
      <c r="V51" s="76">
        <v>173</v>
      </c>
      <c r="W51" s="7" t="s">
        <v>606</v>
      </c>
      <c r="X51" s="8" t="s">
        <v>747</v>
      </c>
      <c r="Y51" s="9" t="s">
        <v>853</v>
      </c>
      <c r="Z51" s="18"/>
      <c r="AB51" s="61">
        <v>121</v>
      </c>
      <c r="AC51" s="57" t="s">
        <v>362</v>
      </c>
      <c r="AD51" s="57">
        <v>2</v>
      </c>
      <c r="AE51" s="57" t="s">
        <v>369</v>
      </c>
      <c r="AF51" s="57" t="s">
        <v>368</v>
      </c>
      <c r="AG51" s="58">
        <v>43624</v>
      </c>
      <c r="AH51" s="57">
        <v>15937118758</v>
      </c>
      <c r="AI51" s="57" t="s">
        <v>1023</v>
      </c>
      <c r="AJ51" s="56" t="str">
        <f>IFERROR(INDEX(ADM[Centro de Custo],MATCH(Folha[[#This Row],[Nome do Funcionário]],ADM[Nome do Funcionário],0)),"")</f>
        <v>OUTROS</v>
      </c>
      <c r="AK51" s="56" t="str">
        <f>Folha[[#This Row],[Empresa + Nome]]</f>
        <v>121 - ACLANYCA FILIAL</v>
      </c>
      <c r="AL51" s="56" t="str">
        <f>IFERROR(INDEX(Nome_Empresas[NOME PADRÃO (PLANILHAS)],MATCH(AC51,Nome_Empresas[EMPRESA],0)),"NÃO ENCONTREI")</f>
        <v>121 - ACLANYCA FILIAL</v>
      </c>
      <c r="AM51" s="56"/>
      <c r="AN51" s="56"/>
      <c r="AO51" s="56"/>
      <c r="AP51" s="64">
        <v>155</v>
      </c>
      <c r="AQ51" s="62" t="s">
        <v>463</v>
      </c>
      <c r="AR51" s="62">
        <v>11</v>
      </c>
      <c r="AS51" s="62" t="s">
        <v>906</v>
      </c>
      <c r="AT51" s="62" t="s">
        <v>170</v>
      </c>
      <c r="AU51" s="62"/>
      <c r="AV51" s="98">
        <v>44104</v>
      </c>
      <c r="AW51" s="62" t="s">
        <v>170</v>
      </c>
      <c r="AX51" s="66" t="str">
        <f>ADM[[#This Row],[Nome da Empresa]]&amp;ADM[[#This Row],[Nome do Funcionário]]&amp;ADM[[#This Row],[Centro de Custo]]</f>
        <v>DUTRA GAS REVENDEDORA DE GLP LTDAVICTOR BRUNO OLIVEIRA CARVALHO DE MELOTRANSPORTE</v>
      </c>
    </row>
    <row r="52" spans="1:50" customFormat="1" ht="14.25" customHeight="1" x14ac:dyDescent="0.25">
      <c r="A52" s="82">
        <v>110</v>
      </c>
      <c r="B52" s="83" t="s">
        <v>315</v>
      </c>
      <c r="C52" s="83" t="s">
        <v>316</v>
      </c>
      <c r="D52" s="83" t="s">
        <v>154</v>
      </c>
      <c r="E52" s="84" t="s">
        <v>16</v>
      </c>
      <c r="F52" s="84" t="s">
        <v>317</v>
      </c>
      <c r="G52" s="84" t="s">
        <v>318</v>
      </c>
      <c r="H52" s="84" t="s">
        <v>319</v>
      </c>
      <c r="I52" s="85">
        <v>938.94</v>
      </c>
      <c r="J52" s="2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52" s="2" t="str">
        <f>IFERROR(INDEX(Folha[Centro_de_Geral],MATCH(C52,Folha[Nome do Funcionário],0)),"")</f>
        <v>110 - PAGE DE SÃO GONÇALO</v>
      </c>
      <c r="L52" s="2" t="str">
        <f>IFERROR(INDEX(Nome_Empresas[NOME PADRÃO (PLANILHAS)],MATCH(Folha_de_Pgt[[#This Row],[Nome da Empresa]],Nome_Empresas[EMPRESA],0)),"")</f>
        <v>110 - PAGE DE SÃO GONÇALO</v>
      </c>
      <c r="M52" s="20">
        <v>45021</v>
      </c>
      <c r="N52" s="2" t="str">
        <f>UPPER(IF(Folha_de_Pgt[[#This Row],[DATA DE PGT]]="","",TEXT(Folha_de_Pgt[[#This Row],[DATA DE PGT]],"MMM")))</f>
        <v>ABR</v>
      </c>
      <c r="O52" s="2" t="str">
        <f>UPPER(IF(Folha_de_Pgt[[#This Row],[DATA DE PGT]]="","",TEXT(Folha_de_Pgt[[#This Row],[DATA DE PGT]],"aaaa")))</f>
        <v>2023</v>
      </c>
      <c r="P52" s="50" t="s">
        <v>914</v>
      </c>
      <c r="Q52" s="48"/>
      <c r="R52" s="2" t="str">
        <f>Folha_de_Pgt[[#This Row],[Nome do Funcionário]]&amp;" - "&amp;Folha_de_Pgt[[#This Row],[TIPO DE PGT]]</f>
        <v>EMERSON DA SILVA CONCEIÇÃO - SALARIO - REF. A MAR/2023</v>
      </c>
      <c r="S52" s="21"/>
      <c r="T52" s="51" t="str">
        <f t="shared" si="0"/>
        <v/>
      </c>
      <c r="U52" s="31"/>
      <c r="V52" s="34">
        <v>174</v>
      </c>
      <c r="W52" s="34" t="s">
        <v>1050</v>
      </c>
      <c r="X52" s="34" t="s">
        <v>1050</v>
      </c>
      <c r="Y52" s="9" t="s">
        <v>1051</v>
      </c>
      <c r="Z52" s="18"/>
      <c r="AB52" s="60">
        <v>121</v>
      </c>
      <c r="AC52" s="54" t="s">
        <v>362</v>
      </c>
      <c r="AD52" s="54">
        <v>4</v>
      </c>
      <c r="AE52" s="54" t="s">
        <v>363</v>
      </c>
      <c r="AF52" s="54" t="s">
        <v>364</v>
      </c>
      <c r="AG52" s="55">
        <v>44618</v>
      </c>
      <c r="AH52" s="54">
        <v>15937149718</v>
      </c>
      <c r="AI52" s="54" t="s">
        <v>1023</v>
      </c>
      <c r="AJ52" s="56" t="str">
        <f>IFERROR(INDEX(ADM[Centro de Custo],MATCH(Folha[[#This Row],[Nome do Funcionário]],ADM[Nome do Funcionário],0)),"")</f>
        <v>OUTROS</v>
      </c>
      <c r="AK52" s="56" t="str">
        <f>Folha[[#This Row],[Empresa + Nome]]</f>
        <v>121 - ACLANYCA FILIAL</v>
      </c>
      <c r="AL52" s="56" t="str">
        <f>IFERROR(INDEX(Nome_Empresas[NOME PADRÃO (PLANILHAS)],MATCH(AC52,Nome_Empresas[EMPRESA],0)),"NÃO ENCONTREI")</f>
        <v>121 - ACLANYCA FILIAL</v>
      </c>
      <c r="AM52" s="56"/>
      <c r="AN52" s="56"/>
      <c r="AO52" s="56"/>
      <c r="AP52" s="64">
        <v>155</v>
      </c>
      <c r="AQ52" s="62" t="s">
        <v>463</v>
      </c>
      <c r="AR52" s="62">
        <v>23</v>
      </c>
      <c r="AS52" s="62" t="s">
        <v>470</v>
      </c>
      <c r="AT52" s="62" t="s">
        <v>170</v>
      </c>
      <c r="AU52" s="62"/>
      <c r="AV52" s="98">
        <v>44541</v>
      </c>
      <c r="AW52" s="62" t="s">
        <v>170</v>
      </c>
      <c r="AX52" s="66" t="str">
        <f>ADM[[#This Row],[Nome da Empresa]]&amp;ADM[[#This Row],[Nome do Funcionário]]&amp;ADM[[#This Row],[Centro de Custo]]</f>
        <v>DUTRA GAS REVENDEDORA DE GLP LTDAANTONIO HUMBERTO CASTELO BRITOTRANSPORTE</v>
      </c>
    </row>
    <row r="53" spans="1:50" customFormat="1" ht="14.25" customHeight="1" x14ac:dyDescent="0.25">
      <c r="A53" s="82">
        <v>159</v>
      </c>
      <c r="B53" s="83" t="s">
        <v>496</v>
      </c>
      <c r="C53" s="83" t="s">
        <v>497</v>
      </c>
      <c r="D53" s="83" t="s">
        <v>170</v>
      </c>
      <c r="E53" s="84" t="s">
        <v>94</v>
      </c>
      <c r="F53" s="84" t="s">
        <v>95</v>
      </c>
      <c r="G53" s="84" t="s">
        <v>498</v>
      </c>
      <c r="H53" s="84" t="s">
        <v>499</v>
      </c>
      <c r="I53" s="85">
        <v>1663.26</v>
      </c>
      <c r="J53" s="2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3" s="2" t="str">
        <f>IFERROR(INDEX(Folha[Centro_de_Geral],MATCH(C53,Folha[Nome do Funcionário],0)),"")</f>
        <v>TRANSPORTE</v>
      </c>
      <c r="L53" s="2" t="str">
        <f>IFERROR(INDEX(Nome_Empresas[NOME PADRÃO (PLANILHAS)],MATCH(Folha_de_Pgt[[#This Row],[Nome da Empresa]],Nome_Empresas[EMPRESA],0)),"")</f>
        <v>159 - PS DISTRIBUIDORA</v>
      </c>
      <c r="M53" s="20">
        <v>45022</v>
      </c>
      <c r="N53" s="2" t="str">
        <f>UPPER(IF(Folha_de_Pgt[[#This Row],[DATA DE PGT]]="","",TEXT(Folha_de_Pgt[[#This Row],[DATA DE PGT]],"MMM")))</f>
        <v>ABR</v>
      </c>
      <c r="O53" s="2" t="str">
        <f>UPPER(IF(Folha_de_Pgt[[#This Row],[DATA DE PGT]]="","",TEXT(Folha_de_Pgt[[#This Row],[DATA DE PGT]],"aaaa")))</f>
        <v>2023</v>
      </c>
      <c r="P53" s="50" t="s">
        <v>914</v>
      </c>
      <c r="Q53" s="48"/>
      <c r="R53" s="2" t="str">
        <f>Folha_de_Pgt[[#This Row],[Nome do Funcionário]]&amp;" - "&amp;Folha_de_Pgt[[#This Row],[TIPO DE PGT]]</f>
        <v>ERIVALDO JOSE DOS SANTOS - SALARIO - REF. A MAR/2023</v>
      </c>
      <c r="S53" s="21"/>
      <c r="T53" s="51" t="str">
        <f t="shared" si="0"/>
        <v/>
      </c>
      <c r="U53" s="31"/>
      <c r="V53" s="76">
        <v>175</v>
      </c>
      <c r="W53" s="7" t="s">
        <v>611</v>
      </c>
      <c r="X53" s="8" t="s">
        <v>748</v>
      </c>
      <c r="Y53" s="9" t="s">
        <v>854</v>
      </c>
      <c r="Z53" s="18"/>
      <c r="AB53" s="61">
        <v>121</v>
      </c>
      <c r="AC53" s="57" t="s">
        <v>362</v>
      </c>
      <c r="AD53" s="57">
        <v>5</v>
      </c>
      <c r="AE53" s="57" t="s">
        <v>372</v>
      </c>
      <c r="AF53" s="57" t="s">
        <v>368</v>
      </c>
      <c r="AG53" s="58">
        <v>45000</v>
      </c>
      <c r="AH53" s="57">
        <v>15422646770</v>
      </c>
      <c r="AI53" s="57" t="s">
        <v>1023</v>
      </c>
      <c r="AJ53" s="56" t="str">
        <f>IFERROR(INDEX(ADM[Centro de Custo],MATCH(Folha[[#This Row],[Nome do Funcionário]],ADM[Nome do Funcionário],0)),"")</f>
        <v>OUTROS</v>
      </c>
      <c r="AK53" s="56" t="str">
        <f>Folha[[#This Row],[Empresa + Nome]]</f>
        <v>121 - ACLANYCA FILIAL</v>
      </c>
      <c r="AL53" s="56" t="str">
        <f>IFERROR(INDEX(Nome_Empresas[NOME PADRÃO (PLANILHAS)],MATCH(AC53,Nome_Empresas[EMPRESA],0)),"NÃO ENCONTREI")</f>
        <v>121 - ACLANYCA FILIAL</v>
      </c>
      <c r="AM53" s="56"/>
      <c r="AN53" s="56"/>
      <c r="AO53" s="56"/>
      <c r="AP53" s="64">
        <v>155</v>
      </c>
      <c r="AQ53" s="62" t="s">
        <v>463</v>
      </c>
      <c r="AR53" s="62">
        <v>24</v>
      </c>
      <c r="AS53" s="62" t="s">
        <v>473</v>
      </c>
      <c r="AT53" s="62" t="s">
        <v>170</v>
      </c>
      <c r="AU53" s="62"/>
      <c r="AV53" s="98">
        <v>44578</v>
      </c>
      <c r="AW53" s="62" t="s">
        <v>170</v>
      </c>
      <c r="AX53" s="66" t="str">
        <f>ADM[[#This Row],[Nome da Empresa]]&amp;ADM[[#This Row],[Nome do Funcionário]]&amp;ADM[[#This Row],[Centro de Custo]]</f>
        <v>DUTRA GAS REVENDEDORA DE GLP LTDAMARCUS AURELIO FONSECA GREGORIOTRANSPORTE</v>
      </c>
    </row>
    <row r="54" spans="1:50" customFormat="1" ht="14.25" customHeight="1" x14ac:dyDescent="0.25">
      <c r="A54" s="82">
        <v>12</v>
      </c>
      <c r="B54" s="83" t="s">
        <v>70</v>
      </c>
      <c r="C54" s="83" t="s">
        <v>266</v>
      </c>
      <c r="D54" s="83" t="s">
        <v>154</v>
      </c>
      <c r="E54" s="84" t="s">
        <v>16</v>
      </c>
      <c r="F54" s="84" t="s">
        <v>181</v>
      </c>
      <c r="G54" s="84" t="s">
        <v>267</v>
      </c>
      <c r="H54" s="84" t="s">
        <v>268</v>
      </c>
      <c r="I54" s="85">
        <v>908.8</v>
      </c>
      <c r="J54" s="2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54" s="2" t="str">
        <f>IFERROR(INDEX(Folha[Centro_de_Geral],MATCH(C54,Folha[Nome do Funcionário],0)),"")</f>
        <v>12 - SYLVIO PINHEIRO</v>
      </c>
      <c r="L54" s="2" t="str">
        <f>IFERROR(INDEX(Nome_Empresas[NOME PADRÃO (PLANILHAS)],MATCH(Folha_de_Pgt[[#This Row],[Nome da Empresa]],Nome_Empresas[EMPRESA],0)),"")</f>
        <v>12 - SYLVIO PINHEIRO</v>
      </c>
      <c r="M54" s="20">
        <v>45021</v>
      </c>
      <c r="N54" s="2" t="str">
        <f>UPPER(IF(Folha_de_Pgt[[#This Row],[DATA DE PGT]]="","",TEXT(Folha_de_Pgt[[#This Row],[DATA DE PGT]],"MMM")))</f>
        <v>ABR</v>
      </c>
      <c r="O54" s="2" t="str">
        <f>UPPER(IF(Folha_de_Pgt[[#This Row],[DATA DE PGT]]="","",TEXT(Folha_de_Pgt[[#This Row],[DATA DE PGT]],"aaaa")))</f>
        <v>2023</v>
      </c>
      <c r="P54" s="50" t="s">
        <v>914</v>
      </c>
      <c r="Q54" s="48"/>
      <c r="R54" s="2" t="str">
        <f>Folha_de_Pgt[[#This Row],[Nome do Funcionário]]&amp;" - "&amp;Folha_de_Pgt[[#This Row],[TIPO DE PGT]]</f>
        <v>EVANDRO DE AGUIAR ALMEIDA  - SALARIO - REF. A MAR/2023</v>
      </c>
      <c r="S54" s="21"/>
      <c r="T54" s="51" t="str">
        <f t="shared" si="0"/>
        <v/>
      </c>
      <c r="U54" s="31"/>
      <c r="V54" s="76">
        <v>176</v>
      </c>
      <c r="W54" s="7" t="s">
        <v>620</v>
      </c>
      <c r="X54" s="8" t="s">
        <v>749</v>
      </c>
      <c r="Y54" s="9" t="s">
        <v>855</v>
      </c>
      <c r="Z54" s="18"/>
      <c r="AB54" s="60">
        <v>124</v>
      </c>
      <c r="AC54" s="54" t="s">
        <v>376</v>
      </c>
      <c r="AD54" s="54">
        <v>5</v>
      </c>
      <c r="AE54" s="54" t="s">
        <v>377</v>
      </c>
      <c r="AF54" s="54" t="s">
        <v>378</v>
      </c>
      <c r="AG54" s="55">
        <v>43721</v>
      </c>
      <c r="AH54" s="54">
        <v>13595160770</v>
      </c>
      <c r="AI54" s="54" t="s">
        <v>1023</v>
      </c>
      <c r="AJ54" s="56" t="str">
        <f>IFERROR(INDEX(ADM[Centro de Custo],MATCH(Folha[[#This Row],[Nome do Funcionário]],ADM[Nome do Funcionário],0)),"")</f>
        <v>OUTROS</v>
      </c>
      <c r="AK54" s="56" t="str">
        <f>Folha[[#This Row],[Empresa + Nome]]</f>
        <v>124 - CACIQUE DE ARARUAMA</v>
      </c>
      <c r="AL54" s="56" t="str">
        <f>IFERROR(INDEX(Nome_Empresas[NOME PADRÃO (PLANILHAS)],MATCH(AC54,Nome_Empresas[EMPRESA],0)),"NÃO ENCONTREI")</f>
        <v>124 - CACIQUE DE ARARUAMA</v>
      </c>
      <c r="AM54" s="56"/>
      <c r="AN54" s="56"/>
      <c r="AO54" s="56"/>
      <c r="AP54" s="64">
        <v>155</v>
      </c>
      <c r="AQ54" s="62" t="s">
        <v>463</v>
      </c>
      <c r="AR54" s="62">
        <v>29</v>
      </c>
      <c r="AS54" s="62" t="s">
        <v>476</v>
      </c>
      <c r="AT54" s="62" t="s">
        <v>170</v>
      </c>
      <c r="AU54" s="62"/>
      <c r="AV54" s="98">
        <v>44040</v>
      </c>
      <c r="AW54" s="62" t="s">
        <v>170</v>
      </c>
      <c r="AX54" s="66" t="str">
        <f>ADM[[#This Row],[Nome da Empresa]]&amp;ADM[[#This Row],[Nome do Funcionário]]&amp;ADM[[#This Row],[Centro de Custo]]</f>
        <v>DUTRA GAS REVENDEDORA DE GLP LTDATHALES SANTOS DA SILVATRANSPORTE</v>
      </c>
    </row>
    <row r="55" spans="1:50" customFormat="1" ht="14.25" customHeight="1" x14ac:dyDescent="0.25">
      <c r="A55" s="82">
        <v>5</v>
      </c>
      <c r="B55" s="83" t="s">
        <v>199</v>
      </c>
      <c r="C55" s="83" t="s">
        <v>200</v>
      </c>
      <c r="D55" s="83" t="s">
        <v>154</v>
      </c>
      <c r="E55" s="84" t="s">
        <v>16</v>
      </c>
      <c r="F55" s="84" t="s">
        <v>201</v>
      </c>
      <c r="G55" s="84" t="s">
        <v>202</v>
      </c>
      <c r="H55" s="84" t="s">
        <v>203</v>
      </c>
      <c r="I55" s="85">
        <v>908.8</v>
      </c>
      <c r="J55" s="2" t="str">
        <f>Folha_de_Pgt[[#This Row],[Nome da Empresa]]&amp;Folha_de_Pgt[[#This Row],[Nome do Funcionário]]&amp;Folha_de_Pgt[[#This Row],[Departamento]]</f>
        <v>EQUIPE ALPHA COMERCIO DE GLP LTDAEVERTON MUNIZ DE SOUZAPORTARIA</v>
      </c>
      <c r="K55" s="2" t="str">
        <f>IFERROR(INDEX(Folha[Centro_de_Geral],MATCH(C55,Folha[Nome do Funcionário],0)),"")</f>
        <v>5 - EQUIPE ALPHA</v>
      </c>
      <c r="L55" s="2" t="str">
        <f>IFERROR(INDEX(Nome_Empresas[NOME PADRÃO (PLANILHAS)],MATCH(Folha_de_Pgt[[#This Row],[Nome da Empresa]],Nome_Empresas[EMPRESA],0)),"")</f>
        <v>5 - EQUIPE ALPHA</v>
      </c>
      <c r="M55" s="20">
        <v>45021</v>
      </c>
      <c r="N55" s="2" t="str">
        <f>UPPER(IF(Folha_de_Pgt[[#This Row],[DATA DE PGT]]="","",TEXT(Folha_de_Pgt[[#This Row],[DATA DE PGT]],"MMM")))</f>
        <v>ABR</v>
      </c>
      <c r="O55" s="2" t="str">
        <f>UPPER(IF(Folha_de_Pgt[[#This Row],[DATA DE PGT]]="","",TEXT(Folha_de_Pgt[[#This Row],[DATA DE PGT]],"aaaa")))</f>
        <v>2023</v>
      </c>
      <c r="P55" s="50" t="s">
        <v>914</v>
      </c>
      <c r="Q55" s="48"/>
      <c r="R55" s="2" t="str">
        <f>Folha_de_Pgt[[#This Row],[Nome do Funcionário]]&amp;" - "&amp;Folha_de_Pgt[[#This Row],[TIPO DE PGT]]</f>
        <v>EVERTON MUNIZ DE SOUZA - SALARIO - REF. A MAR/2023</v>
      </c>
      <c r="S55" s="21"/>
      <c r="T55" s="51" t="str">
        <f t="shared" si="0"/>
        <v/>
      </c>
      <c r="U55" s="31"/>
      <c r="V55" s="76">
        <v>177</v>
      </c>
      <c r="W55" s="7" t="s">
        <v>627</v>
      </c>
      <c r="X55" s="8" t="s">
        <v>750</v>
      </c>
      <c r="Y55" s="9" t="s">
        <v>856</v>
      </c>
      <c r="Z55" s="18"/>
      <c r="AB55" s="61">
        <v>124</v>
      </c>
      <c r="AC55" s="57" t="s">
        <v>376</v>
      </c>
      <c r="AD55" s="57">
        <v>6</v>
      </c>
      <c r="AE55" s="57" t="s">
        <v>382</v>
      </c>
      <c r="AF55" s="57" t="s">
        <v>378</v>
      </c>
      <c r="AG55" s="58">
        <v>44887</v>
      </c>
      <c r="AH55" s="57">
        <v>16367119795</v>
      </c>
      <c r="AI55" s="57" t="s">
        <v>1023</v>
      </c>
      <c r="AJ55" s="56" t="str">
        <f>IFERROR(INDEX(ADM[Centro de Custo],MATCH(Folha[[#This Row],[Nome do Funcionário]],ADM[Nome do Funcionário],0)),"")</f>
        <v>OUTROS</v>
      </c>
      <c r="AK55" s="56" t="str">
        <f>Folha[[#This Row],[Empresa + Nome]]</f>
        <v>124 - CACIQUE DE ARARUAMA</v>
      </c>
      <c r="AL55" s="56" t="str">
        <f>IFERROR(INDEX(Nome_Empresas[NOME PADRÃO (PLANILHAS)],MATCH(AC55,Nome_Empresas[EMPRESA],0)),"NÃO ENCONTREI")</f>
        <v>124 - CACIQUE DE ARARUAMA</v>
      </c>
      <c r="AM55" s="56"/>
      <c r="AN55" s="56"/>
      <c r="AO55" s="56"/>
      <c r="AP55" s="64">
        <v>155</v>
      </c>
      <c r="AQ55" s="62" t="s">
        <v>463</v>
      </c>
      <c r="AR55" s="62">
        <v>30</v>
      </c>
      <c r="AS55" s="62" t="s">
        <v>1034</v>
      </c>
      <c r="AT55" s="62" t="s">
        <v>170</v>
      </c>
      <c r="AU55" s="62"/>
      <c r="AV55" s="98">
        <v>44816</v>
      </c>
      <c r="AW55" s="62" t="s">
        <v>170</v>
      </c>
      <c r="AX55" s="66" t="str">
        <f>ADM[[#This Row],[Nome da Empresa]]&amp;ADM[[#This Row],[Nome do Funcionário]]&amp;ADM[[#This Row],[Centro de Custo]]</f>
        <v>DUTRA GAS REVENDEDORA DE GLP LTDACLAUDIO SANTOS ANDRADETRANSPORTE</v>
      </c>
    </row>
    <row r="56" spans="1:50" customFormat="1" ht="14.25" customHeight="1" x14ac:dyDescent="0.25">
      <c r="A56" s="82">
        <v>2</v>
      </c>
      <c r="B56" s="83" t="s">
        <v>20</v>
      </c>
      <c r="C56" s="83" t="s">
        <v>184</v>
      </c>
      <c r="D56" s="83" t="s">
        <v>154</v>
      </c>
      <c r="E56" s="84" t="s">
        <v>16</v>
      </c>
      <c r="F56" s="84" t="s">
        <v>185</v>
      </c>
      <c r="G56" s="84" t="s">
        <v>186</v>
      </c>
      <c r="H56" s="84" t="s">
        <v>187</v>
      </c>
      <c r="I56" s="85">
        <v>798.92</v>
      </c>
      <c r="J56" s="2" t="str">
        <f>Folha_de_Pgt[[#This Row],[Nome da Empresa]]&amp;Folha_de_Pgt[[#This Row],[Nome do Funcionário]]&amp;Folha_de_Pgt[[#This Row],[Departamento]]</f>
        <v>PAGE DEPOSITO DE GAS LTDA - MEFABIANO DOS SANTOSPORTARIA</v>
      </c>
      <c r="K56" s="2" t="str">
        <f>IFERROR(INDEX(Folha[Centro_de_Geral],MATCH(C56,Folha[Nome do Funcionário],0)),"")</f>
        <v>2 - PAGE DEPOSITO</v>
      </c>
      <c r="L56" s="2" t="str">
        <f>IFERROR(INDEX(Nome_Empresas[NOME PADRÃO (PLANILHAS)],MATCH(Folha_de_Pgt[[#This Row],[Nome da Empresa]],Nome_Empresas[EMPRESA],0)),"")</f>
        <v>2 - PAGE DEPOSITO</v>
      </c>
      <c r="M56" s="20">
        <v>45021</v>
      </c>
      <c r="N56" s="2" t="str">
        <f>UPPER(IF(Folha_de_Pgt[[#This Row],[DATA DE PGT]]="","",TEXT(Folha_de_Pgt[[#This Row],[DATA DE PGT]],"MMM")))</f>
        <v>ABR</v>
      </c>
      <c r="O56" s="2" t="str">
        <f>UPPER(IF(Folha_de_Pgt[[#This Row],[DATA DE PGT]]="","",TEXT(Folha_de_Pgt[[#This Row],[DATA DE PGT]],"aaaa")))</f>
        <v>2023</v>
      </c>
      <c r="P56" s="50" t="s">
        <v>914</v>
      </c>
      <c r="Q56" s="48"/>
      <c r="R56" s="2" t="str">
        <f>Folha_de_Pgt[[#This Row],[Nome do Funcionário]]&amp;" - "&amp;Folha_de_Pgt[[#This Row],[TIPO DE PGT]]</f>
        <v>FABIANO DOS SANTOS - SALARIO - REF. A MAR/2023</v>
      </c>
      <c r="S56" s="21"/>
      <c r="T56" s="51" t="str">
        <f t="shared" si="0"/>
        <v/>
      </c>
      <c r="U56" s="31"/>
      <c r="V56" s="76">
        <v>178</v>
      </c>
      <c r="W56" s="7" t="s">
        <v>131</v>
      </c>
      <c r="X56" s="8" t="s">
        <v>751</v>
      </c>
      <c r="Y56" s="9" t="s">
        <v>857</v>
      </c>
      <c r="Z56" s="18"/>
      <c r="AB56" s="60">
        <v>125</v>
      </c>
      <c r="AC56" s="54" t="s">
        <v>385</v>
      </c>
      <c r="AD56" s="54">
        <v>125007</v>
      </c>
      <c r="AE56" s="54" t="s">
        <v>1032</v>
      </c>
      <c r="AF56" s="54" t="s">
        <v>154</v>
      </c>
      <c r="AG56" s="55">
        <v>44064</v>
      </c>
      <c r="AH56" s="54">
        <v>98409123720</v>
      </c>
      <c r="AI56" s="54" t="s">
        <v>1023</v>
      </c>
      <c r="AJ56" s="56" t="str">
        <f>IFERROR(INDEX(ADM[Centro de Custo],MATCH(Folha[[#This Row],[Nome do Funcionário]],ADM[Nome do Funcionário],0)),"")</f>
        <v>OUTROS</v>
      </c>
      <c r="AK56" s="56" t="str">
        <f>Folha[[#This Row],[Empresa + Nome]]</f>
        <v>125 - MARINE</v>
      </c>
      <c r="AL56" s="56" t="str">
        <f>IFERROR(INDEX(Nome_Empresas[NOME PADRÃO (PLANILHAS)],MATCH(AC56,Nome_Empresas[EMPRESA],0)),"NÃO ENCONTREI")</f>
        <v>125 - MARINE</v>
      </c>
      <c r="AM56" s="56"/>
      <c r="AN56" s="56"/>
      <c r="AO56" s="56"/>
      <c r="AP56" s="64">
        <v>155</v>
      </c>
      <c r="AQ56" s="62" t="s">
        <v>463</v>
      </c>
      <c r="AR56" s="62">
        <v>31</v>
      </c>
      <c r="AS56" s="62" t="s">
        <v>479</v>
      </c>
      <c r="AT56" s="62" t="s">
        <v>170</v>
      </c>
      <c r="AU56" s="62"/>
      <c r="AV56" s="98">
        <v>44816</v>
      </c>
      <c r="AW56" s="62" t="s">
        <v>170</v>
      </c>
      <c r="AX56" s="66" t="str">
        <f>ADM[[#This Row],[Nome da Empresa]]&amp;ADM[[#This Row],[Nome do Funcionário]]&amp;ADM[[#This Row],[Centro de Custo]]</f>
        <v>DUTRA GAS REVENDEDORA DE GLP LTDADAMIÃO ALVES ESTEVESTRANSPORTE</v>
      </c>
    </row>
    <row r="57" spans="1:50" customFormat="1" ht="14.25" customHeight="1" x14ac:dyDescent="0.25">
      <c r="A57" s="82">
        <v>143</v>
      </c>
      <c r="B57" s="83" t="s">
        <v>116</v>
      </c>
      <c r="C57" s="83" t="s">
        <v>120</v>
      </c>
      <c r="D57" s="83" t="s">
        <v>121</v>
      </c>
      <c r="E57" s="84" t="s">
        <v>103</v>
      </c>
      <c r="F57" s="84" t="s">
        <v>103</v>
      </c>
      <c r="G57" s="84" t="s">
        <v>104</v>
      </c>
      <c r="H57" s="84" t="s">
        <v>122</v>
      </c>
      <c r="I57" s="85">
        <v>1928.06</v>
      </c>
      <c r="J57" s="2" t="str">
        <f>Folha_de_Pgt[[#This Row],[Nome da Empresa]]&amp;Folha_de_Pgt[[#This Row],[Nome do Funcionário]]&amp;Folha_de_Pgt[[#This Row],[Departamento]]</f>
        <v>SUPER ATACADO COMERCIO DE GAS LTDAFABIO DE OLIVEIRA TORRESMANUTENCAO</v>
      </c>
      <c r="K57" s="2" t="str">
        <f>IFERROR(INDEX(Folha[Centro_de_Geral],MATCH(C57,Folha[Nome do Funcionário],0)),"")</f>
        <v>ADM</v>
      </c>
      <c r="L57" s="2" t="str">
        <f>IFERROR(INDEX(Nome_Empresas[NOME PADRÃO (PLANILHAS)],MATCH(Folha_de_Pgt[[#This Row],[Nome da Empresa]],Nome_Empresas[EMPRESA],0)),"")</f>
        <v>143 - SUPER ATACADO</v>
      </c>
      <c r="M57" s="20">
        <v>45020</v>
      </c>
      <c r="N57" s="2" t="str">
        <f>UPPER(IF(Folha_de_Pgt[[#This Row],[DATA DE PGT]]="","",TEXT(Folha_de_Pgt[[#This Row],[DATA DE PGT]],"MMM")))</f>
        <v>ABR</v>
      </c>
      <c r="O57" s="2" t="str">
        <f>UPPER(IF(Folha_de_Pgt[[#This Row],[DATA DE PGT]]="","",TEXT(Folha_de_Pgt[[#This Row],[DATA DE PGT]],"aaaa")))</f>
        <v>2023</v>
      </c>
      <c r="P57" s="50" t="s">
        <v>914</v>
      </c>
      <c r="Q57" s="48"/>
      <c r="R57" s="2" t="str">
        <f>Folha_de_Pgt[[#This Row],[Nome do Funcionário]]&amp;" - "&amp;Folha_de_Pgt[[#This Row],[TIPO DE PGT]]</f>
        <v>FABIO DE OLIVEIRA TORRES - SALARIO - REF. A MAR/2023</v>
      </c>
      <c r="S57" s="21"/>
      <c r="T57" s="51" t="str">
        <f t="shared" si="0"/>
        <v/>
      </c>
      <c r="U57" s="31"/>
      <c r="V57" s="76">
        <v>179</v>
      </c>
      <c r="W57" s="7" t="s">
        <v>640</v>
      </c>
      <c r="X57" s="8" t="s">
        <v>752</v>
      </c>
      <c r="Y57" s="9" t="s">
        <v>858</v>
      </c>
      <c r="Z57" s="18"/>
      <c r="AB57" s="61">
        <v>125</v>
      </c>
      <c r="AC57" s="57" t="s">
        <v>385</v>
      </c>
      <c r="AD57" s="57">
        <v>125008</v>
      </c>
      <c r="AE57" s="57" t="s">
        <v>386</v>
      </c>
      <c r="AF57" s="57" t="s">
        <v>154</v>
      </c>
      <c r="AG57" s="58">
        <v>44281</v>
      </c>
      <c r="AH57" s="57">
        <v>5956052732</v>
      </c>
      <c r="AI57" s="57" t="s">
        <v>1023</v>
      </c>
      <c r="AJ57" s="56" t="str">
        <f>IFERROR(INDEX(ADM[Centro de Custo],MATCH(Folha[[#This Row],[Nome do Funcionário]],ADM[Nome do Funcionário],0)),"")</f>
        <v>OUTROS</v>
      </c>
      <c r="AK57" s="56" t="str">
        <f>Folha[[#This Row],[Empresa + Nome]]</f>
        <v>125 - MARINE</v>
      </c>
      <c r="AL57" s="56" t="str">
        <f>IFERROR(INDEX(Nome_Empresas[NOME PADRÃO (PLANILHAS)],MATCH(AC57,Nome_Empresas[EMPRESA],0)),"NÃO ENCONTREI")</f>
        <v>125 - MARINE</v>
      </c>
      <c r="AM57" s="56"/>
      <c r="AN57" s="56"/>
      <c r="AO57" s="56"/>
      <c r="AP57" s="64">
        <v>155</v>
      </c>
      <c r="AQ57" s="62" t="s">
        <v>463</v>
      </c>
      <c r="AR57" s="62">
        <v>37</v>
      </c>
      <c r="AS57" s="62" t="s">
        <v>482</v>
      </c>
      <c r="AT57" s="62" t="s">
        <v>170</v>
      </c>
      <c r="AU57" s="62"/>
      <c r="AV57" s="98">
        <v>44935</v>
      </c>
      <c r="AW57" s="62" t="s">
        <v>170</v>
      </c>
      <c r="AX57" s="66" t="str">
        <f>ADM[[#This Row],[Nome da Empresa]]&amp;ADM[[#This Row],[Nome do Funcionário]]&amp;ADM[[#This Row],[Centro de Custo]]</f>
        <v>DUTRA GAS REVENDEDORA DE GLP LTDAROBSON GONÇALVES DOS SANTOSTRANSPORTE</v>
      </c>
    </row>
    <row r="58" spans="1:50" customFormat="1" ht="14.25" customHeight="1" x14ac:dyDescent="0.25">
      <c r="A58" s="82">
        <v>8</v>
      </c>
      <c r="B58" s="83" t="s">
        <v>246</v>
      </c>
      <c r="C58" s="83" t="s">
        <v>250</v>
      </c>
      <c r="D58" s="83" t="s">
        <v>154</v>
      </c>
      <c r="E58" s="84" t="s">
        <v>16</v>
      </c>
      <c r="F58" s="84" t="s">
        <v>251</v>
      </c>
      <c r="G58" s="84" t="s">
        <v>252</v>
      </c>
      <c r="H58" s="84" t="s">
        <v>253</v>
      </c>
      <c r="I58" s="85">
        <v>908.8</v>
      </c>
      <c r="J58" s="2" t="str">
        <f>Folha_de_Pgt[[#This Row],[Nome da Empresa]]&amp;Folha_de_Pgt[[#This Row],[Nome do Funcionário]]&amp;Folha_de_Pgt[[#This Row],[Departamento]]</f>
        <v>CSS  COMERCIO DE GÁS LTDA MEFÁBIO FERNANDES FERREIRAPORTARIA</v>
      </c>
      <c r="K58" s="2" t="str">
        <f>IFERROR(INDEX(Folha[Centro_de_Geral],MATCH(C58,Folha[Nome do Funcionário],0)),"")</f>
        <v>8 - CSS COMERCIO</v>
      </c>
      <c r="L58" s="2" t="str">
        <f>IFERROR(INDEX(Nome_Empresas[NOME PADRÃO (PLANILHAS)],MATCH(Folha_de_Pgt[[#This Row],[Nome da Empresa]],Nome_Empresas[EMPRESA],0)),"")</f>
        <v>8 - CSS COMERCIO</v>
      </c>
      <c r="M58" s="20">
        <v>45021</v>
      </c>
      <c r="N58" s="2" t="str">
        <f>UPPER(IF(Folha_de_Pgt[[#This Row],[DATA DE PGT]]="","",TEXT(Folha_de_Pgt[[#This Row],[DATA DE PGT]],"MMM")))</f>
        <v>ABR</v>
      </c>
      <c r="O58" s="2" t="str">
        <f>UPPER(IF(Folha_de_Pgt[[#This Row],[DATA DE PGT]]="","",TEXT(Folha_de_Pgt[[#This Row],[DATA DE PGT]],"aaaa")))</f>
        <v>2023</v>
      </c>
      <c r="P58" s="50" t="s">
        <v>914</v>
      </c>
      <c r="Q58" s="48"/>
      <c r="R58" s="2" t="str">
        <f>Folha_de_Pgt[[#This Row],[Nome do Funcionário]]&amp;" - "&amp;Folha_de_Pgt[[#This Row],[TIPO DE PGT]]</f>
        <v>FÁBIO FERNANDES FERREIRA - SALARIO - REF. A MAR/2023</v>
      </c>
      <c r="S58" s="21"/>
      <c r="T58" s="51" t="str">
        <f t="shared" si="0"/>
        <v/>
      </c>
      <c r="U58" s="31"/>
      <c r="V58" s="76">
        <v>180</v>
      </c>
      <c r="W58" s="7" t="s">
        <v>646</v>
      </c>
      <c r="X58" s="8" t="s">
        <v>753</v>
      </c>
      <c r="Y58" s="9" t="s">
        <v>859</v>
      </c>
      <c r="Z58" s="18"/>
      <c r="AB58" s="60">
        <v>125</v>
      </c>
      <c r="AC58" s="54" t="s">
        <v>385</v>
      </c>
      <c r="AD58" s="54">
        <v>125009</v>
      </c>
      <c r="AE58" s="54" t="s">
        <v>389</v>
      </c>
      <c r="AF58" s="54" t="s">
        <v>154</v>
      </c>
      <c r="AG58" s="55">
        <v>44547</v>
      </c>
      <c r="AH58" s="54">
        <v>16763898738</v>
      </c>
      <c r="AI58" s="54" t="s">
        <v>1023</v>
      </c>
      <c r="AJ58" s="56" t="str">
        <f>IFERROR(INDEX(ADM[Centro de Custo],MATCH(Folha[[#This Row],[Nome do Funcionário]],ADM[Nome do Funcionário],0)),"")</f>
        <v>OUTROS</v>
      </c>
      <c r="AK58" s="56" t="str">
        <f>Folha[[#This Row],[Empresa + Nome]]</f>
        <v>125 - MARINE</v>
      </c>
      <c r="AL58" s="56" t="str">
        <f>IFERROR(INDEX(Nome_Empresas[NOME PADRÃO (PLANILHAS)],MATCH(AC58,Nome_Empresas[EMPRESA],0)),"NÃO ENCONTREI")</f>
        <v>125 - MARINE</v>
      </c>
      <c r="AM58" s="56"/>
      <c r="AN58" s="56"/>
      <c r="AO58" s="56"/>
      <c r="AP58" s="64">
        <v>155</v>
      </c>
      <c r="AQ58" s="62" t="s">
        <v>463</v>
      </c>
      <c r="AR58" s="62">
        <v>39</v>
      </c>
      <c r="AS58" s="62" t="s">
        <v>486</v>
      </c>
      <c r="AT58" s="62" t="s">
        <v>161</v>
      </c>
      <c r="AU58" s="62"/>
      <c r="AV58" s="98">
        <v>45001</v>
      </c>
      <c r="AW58" s="62" t="s">
        <v>170</v>
      </c>
      <c r="AX58" s="66" t="str">
        <f>ADM[[#This Row],[Nome da Empresa]]&amp;ADM[[#This Row],[Nome do Funcionário]]&amp;ADM[[#This Row],[Centro de Custo]]</f>
        <v>DUTRA GAS REVENDEDORA DE GLP LTDAPATRICK RODRIGUES DE SOUZATRANSPORTE</v>
      </c>
    </row>
    <row r="59" spans="1:50" customFormat="1" ht="14.25" customHeight="1" x14ac:dyDescent="0.25">
      <c r="A59" s="82">
        <v>143</v>
      </c>
      <c r="B59" s="83" t="s">
        <v>116</v>
      </c>
      <c r="C59" s="83" t="s">
        <v>117</v>
      </c>
      <c r="D59" s="83" t="s">
        <v>22</v>
      </c>
      <c r="E59" s="84" t="s">
        <v>16</v>
      </c>
      <c r="F59" s="84" t="s">
        <v>17</v>
      </c>
      <c r="G59" s="84" t="s">
        <v>118</v>
      </c>
      <c r="H59" s="84" t="s">
        <v>119</v>
      </c>
      <c r="I59" s="85">
        <v>1205.3399999999999</v>
      </c>
      <c r="J59" s="2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59" s="2" t="str">
        <f>IFERROR(INDEX(Folha[Centro_de_Geral],MATCH(C59,Folha[Nome do Funcionário],0)),"")</f>
        <v>ADM</v>
      </c>
      <c r="L59" s="2" t="str">
        <f>IFERROR(INDEX(Nome_Empresas[NOME PADRÃO (PLANILHAS)],MATCH(Folha_de_Pgt[[#This Row],[Nome da Empresa]],Nome_Empresas[EMPRESA],0)),"")</f>
        <v>143 - SUPER ATACADO</v>
      </c>
      <c r="M59" s="20">
        <v>45020</v>
      </c>
      <c r="N59" s="2" t="str">
        <f>UPPER(IF(Folha_de_Pgt[[#This Row],[DATA DE PGT]]="","",TEXT(Folha_de_Pgt[[#This Row],[DATA DE PGT]],"MMM")))</f>
        <v>ABR</v>
      </c>
      <c r="O59" s="2" t="str">
        <f>UPPER(IF(Folha_de_Pgt[[#This Row],[DATA DE PGT]]="","",TEXT(Folha_de_Pgt[[#This Row],[DATA DE PGT]],"aaaa")))</f>
        <v>2023</v>
      </c>
      <c r="P59" s="50" t="s">
        <v>914</v>
      </c>
      <c r="Q59" s="48"/>
      <c r="R59" s="2" t="str">
        <f>Folha_de_Pgt[[#This Row],[Nome do Funcionário]]&amp;" - "&amp;Folha_de_Pgt[[#This Row],[TIPO DE PGT]]</f>
        <v>FABRICIO GONCALVES DE SOUZA - SALARIO - REF. A MAR/2023</v>
      </c>
      <c r="S59" s="21"/>
      <c r="T59" s="51" t="str">
        <f t="shared" si="0"/>
        <v/>
      </c>
      <c r="U59" s="31"/>
      <c r="V59" s="34">
        <v>181</v>
      </c>
      <c r="W59" s="34" t="s">
        <v>1052</v>
      </c>
      <c r="X59" s="34" t="s">
        <v>1052</v>
      </c>
      <c r="Y59" s="9" t="s">
        <v>1053</v>
      </c>
      <c r="Z59" s="18"/>
      <c r="AB59" s="61">
        <v>129</v>
      </c>
      <c r="AC59" s="57" t="s">
        <v>61</v>
      </c>
      <c r="AD59" s="57">
        <v>2</v>
      </c>
      <c r="AE59" s="57" t="s">
        <v>394</v>
      </c>
      <c r="AF59" s="57" t="s">
        <v>395</v>
      </c>
      <c r="AG59" s="58">
        <v>42979</v>
      </c>
      <c r="AH59" s="57">
        <v>1640571701</v>
      </c>
      <c r="AI59" s="57" t="s">
        <v>1023</v>
      </c>
      <c r="AJ59" s="56" t="str">
        <f>IFERROR(INDEX(ADM[Centro de Custo],MATCH(Folha[[#This Row],[Nome do Funcionário]],ADM[Nome do Funcionário],0)),"")</f>
        <v>OUTROS</v>
      </c>
      <c r="AK59" s="56" t="str">
        <f>Folha[[#This Row],[Empresa + Nome]]</f>
        <v>7 - XES MATRIZ</v>
      </c>
      <c r="AL59" s="56" t="str">
        <f>IFERROR(INDEX(Nome_Empresas[NOME PADRÃO (PLANILHAS)],MATCH(AC59,Nome_Empresas[EMPRESA],0)),"NÃO ENCONTREI")</f>
        <v>7 - XES MATRIZ</v>
      </c>
      <c r="AM59" s="56"/>
      <c r="AN59" s="56"/>
      <c r="AO59" s="56"/>
      <c r="AP59" s="64">
        <v>159</v>
      </c>
      <c r="AQ59" s="62" t="s">
        <v>496</v>
      </c>
      <c r="AR59" s="62">
        <v>4</v>
      </c>
      <c r="AS59" s="62" t="s">
        <v>497</v>
      </c>
      <c r="AT59" s="62" t="s">
        <v>170</v>
      </c>
      <c r="AU59" s="62"/>
      <c r="AV59" s="98">
        <v>43783</v>
      </c>
      <c r="AW59" s="62" t="s">
        <v>170</v>
      </c>
      <c r="AX59" s="66" t="str">
        <f>ADM[[#This Row],[Nome da Empresa]]&amp;ADM[[#This Row],[Nome do Funcionário]]&amp;ADM[[#This Row],[Centro de Custo]]</f>
        <v>PS DISTRIBUIDORA E COMERCIO DE GAS LTDAERIVALDO JOSE DOS SANTOSTRANSPORTE</v>
      </c>
    </row>
    <row r="60" spans="1:50" customFormat="1" ht="14.25" customHeight="1" x14ac:dyDescent="0.25">
      <c r="A60" s="82">
        <v>150</v>
      </c>
      <c r="B60" s="83" t="s">
        <v>431</v>
      </c>
      <c r="C60" s="83" t="s">
        <v>438</v>
      </c>
      <c r="D60" s="83" t="s">
        <v>154</v>
      </c>
      <c r="E60" s="84" t="s">
        <v>876</v>
      </c>
      <c r="F60" s="84" t="s">
        <v>876</v>
      </c>
      <c r="G60" s="84" t="s">
        <v>891</v>
      </c>
      <c r="H60" s="84" t="s">
        <v>439</v>
      </c>
      <c r="I60" s="85">
        <v>830.86</v>
      </c>
      <c r="J60" s="2" t="str">
        <f>Folha_de_Pgt[[#This Row],[Nome da Empresa]]&amp;Folha_de_Pgt[[#This Row],[Nome do Funcionário]]&amp;Folha_de_Pgt[[#This Row],[Departamento]]</f>
        <v>PAGE DE JACONE 96 COMERCIO DE GAS LTDAFABRICIO SOARES MACHADOPORTARIA</v>
      </c>
      <c r="K60" s="2" t="str">
        <f>IFERROR(INDEX(Folha[Centro_de_Geral],MATCH(C60,Folha[Nome do Funcionário],0)),"")</f>
        <v>150 - PAGE DE JACONE</v>
      </c>
      <c r="L60" s="2" t="str">
        <f>IFERROR(INDEX(Nome_Empresas[NOME PADRÃO (PLANILHAS)],MATCH(Folha_de_Pgt[[#This Row],[Nome da Empresa]],Nome_Empresas[EMPRESA],0)),"")</f>
        <v>150 - PAGE DE JACONE</v>
      </c>
      <c r="M60" s="20">
        <v>45022</v>
      </c>
      <c r="N60" s="2" t="str">
        <f>UPPER(IF(Folha_de_Pgt[[#This Row],[DATA DE PGT]]="","",TEXT(Folha_de_Pgt[[#This Row],[DATA DE PGT]],"MMM")))</f>
        <v>ABR</v>
      </c>
      <c r="O60" s="2" t="str">
        <f>UPPER(IF(Folha_de_Pgt[[#This Row],[DATA DE PGT]]="","",TEXT(Folha_de_Pgt[[#This Row],[DATA DE PGT]],"aaaa")))</f>
        <v>2023</v>
      </c>
      <c r="P60" s="50" t="s">
        <v>914</v>
      </c>
      <c r="Q60" s="48"/>
      <c r="R60" s="2" t="str">
        <f>Folha_de_Pgt[[#This Row],[Nome do Funcionário]]&amp;" - "&amp;Folha_de_Pgt[[#This Row],[TIPO DE PGT]]</f>
        <v>FABRICIO SOARES MACHADO - SALARIO - REF. A MAR/2023</v>
      </c>
      <c r="S60" s="21"/>
      <c r="T60" s="51" t="str">
        <f t="shared" ref="T60:T91" si="1">IFERROR(INDEX($L$2:$L$572,MATCH(S60,$C$2:$C$572,0)),"")</f>
        <v/>
      </c>
      <c r="U60" s="31"/>
      <c r="V60" s="34">
        <v>182</v>
      </c>
      <c r="W60" s="34" t="s">
        <v>1056</v>
      </c>
      <c r="X60" s="8" t="s">
        <v>1056</v>
      </c>
      <c r="Y60" s="9" t="s">
        <v>1057</v>
      </c>
      <c r="AB60" s="60">
        <v>129</v>
      </c>
      <c r="AC60" s="54" t="s">
        <v>61</v>
      </c>
      <c r="AD60" s="54">
        <v>6</v>
      </c>
      <c r="AE60" s="54" t="s">
        <v>392</v>
      </c>
      <c r="AF60" s="54" t="s">
        <v>154</v>
      </c>
      <c r="AG60" s="55">
        <v>44898</v>
      </c>
      <c r="AH60" s="54">
        <v>90797515534</v>
      </c>
      <c r="AI60" s="54" t="s">
        <v>1023</v>
      </c>
      <c r="AJ60" s="56" t="str">
        <f>IFERROR(INDEX(ADM[Centro de Custo],MATCH(Folha[[#This Row],[Nome do Funcionário]],ADM[Nome do Funcionário],0)),"")</f>
        <v>OUTROS</v>
      </c>
      <c r="AK60" s="56" t="str">
        <f>Folha[[#This Row],[Empresa + Nome]]</f>
        <v>7 - XES MATRIZ</v>
      </c>
      <c r="AL60" s="56" t="str">
        <f>IFERROR(INDEX(Nome_Empresas[NOME PADRÃO (PLANILHAS)],MATCH(AC60,Nome_Empresas[EMPRESA],0)),"NÃO ENCONTREI")</f>
        <v>7 - XES MATRIZ</v>
      </c>
      <c r="AM60" s="56"/>
      <c r="AN60" s="56"/>
      <c r="AO60" s="56"/>
      <c r="AP60" s="64">
        <v>159</v>
      </c>
      <c r="AQ60" s="62" t="s">
        <v>496</v>
      </c>
      <c r="AR60" s="62">
        <v>10</v>
      </c>
      <c r="AS60" s="62" t="s">
        <v>500</v>
      </c>
      <c r="AT60" s="62" t="s">
        <v>170</v>
      </c>
      <c r="AU60" s="62"/>
      <c r="AV60" s="98">
        <v>44825</v>
      </c>
      <c r="AW60" s="62" t="s">
        <v>170</v>
      </c>
      <c r="AX60" s="66" t="str">
        <f>ADM[[#This Row],[Nome da Empresa]]&amp;ADM[[#This Row],[Nome do Funcionário]]&amp;ADM[[#This Row],[Centro de Custo]]</f>
        <v>PS DISTRIBUIDORA E COMERCIO DE GAS LTDAMARLON ROGÉRIO LIMA DA SILVATRANSPORTE</v>
      </c>
    </row>
    <row r="61" spans="1:50" customFormat="1" ht="14.25" customHeight="1" x14ac:dyDescent="0.25">
      <c r="A61" s="82">
        <v>155</v>
      </c>
      <c r="B61" s="83" t="s">
        <v>463</v>
      </c>
      <c r="C61" s="83" t="s">
        <v>489</v>
      </c>
      <c r="D61" s="83" t="s">
        <v>490</v>
      </c>
      <c r="E61" s="84" t="s">
        <v>94</v>
      </c>
      <c r="F61" s="84" t="s">
        <v>95</v>
      </c>
      <c r="G61" s="84" t="s">
        <v>491</v>
      </c>
      <c r="H61" s="84" t="s">
        <v>492</v>
      </c>
      <c r="I61" s="85">
        <v>1419.02</v>
      </c>
      <c r="J61" s="2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61" s="2" t="str">
        <f>IFERROR(INDEX(Folha[Centro_de_Geral],MATCH(C61,Folha[Nome do Funcionário],0)),"")</f>
        <v>155 - DUTRA</v>
      </c>
      <c r="L61" s="2" t="str">
        <f>IFERROR(INDEX(Nome_Empresas[NOME PADRÃO (PLANILHAS)],MATCH(Folha_de_Pgt[[#This Row],[Nome da Empresa]],Nome_Empresas[EMPRESA],0)),"")</f>
        <v>155 - DUTRA</v>
      </c>
      <c r="M61" s="20">
        <v>45021</v>
      </c>
      <c r="N61" s="2" t="str">
        <f>UPPER(IF(Folha_de_Pgt[[#This Row],[DATA DE PGT]]="","",TEXT(Folha_de_Pgt[[#This Row],[DATA DE PGT]],"MMM")))</f>
        <v>ABR</v>
      </c>
      <c r="O61" s="2" t="str">
        <f>UPPER(IF(Folha_de_Pgt[[#This Row],[DATA DE PGT]]="","",TEXT(Folha_de_Pgt[[#This Row],[DATA DE PGT]],"aaaa")))</f>
        <v>2023</v>
      </c>
      <c r="P61" s="50" t="s">
        <v>914</v>
      </c>
      <c r="Q61" s="48"/>
      <c r="R61" s="2" t="str">
        <f>Folha_de_Pgt[[#This Row],[Nome do Funcionário]]&amp;" - "&amp;Folha_de_Pgt[[#This Row],[TIPO DE PGT]]</f>
        <v>FELIPE DA SILVA OLIVEIRA DOS SANTOS - SALARIO - REF. A MAR/2023</v>
      </c>
      <c r="S61" s="21"/>
      <c r="T61" s="51" t="str">
        <f t="shared" si="1"/>
        <v/>
      </c>
      <c r="U61" s="31"/>
      <c r="V61" s="76">
        <v>183</v>
      </c>
      <c r="W61" s="7" t="s">
        <v>653</v>
      </c>
      <c r="X61" s="8" t="s">
        <v>754</v>
      </c>
      <c r="Y61" s="9" t="s">
        <v>860</v>
      </c>
      <c r="AB61" s="61">
        <v>130</v>
      </c>
      <c r="AC61" s="57" t="s">
        <v>398</v>
      </c>
      <c r="AD61" s="57">
        <v>130013</v>
      </c>
      <c r="AE61" s="57" t="s">
        <v>399</v>
      </c>
      <c r="AF61" s="57" t="s">
        <v>154</v>
      </c>
      <c r="AG61" s="58">
        <v>44377</v>
      </c>
      <c r="AH61" s="57">
        <v>13783554748</v>
      </c>
      <c r="AI61" s="57" t="s">
        <v>1023</v>
      </c>
      <c r="AJ61" s="56" t="str">
        <f>IFERROR(INDEX(ADM[Centro de Custo],MATCH(Folha[[#This Row],[Nome do Funcionário]],ADM[Nome do Funcionário],0)),"")</f>
        <v>OUTROS</v>
      </c>
      <c r="AK61" s="56" t="str">
        <f>Folha[[#This Row],[Empresa + Nome]]</f>
        <v>130 - SOUZA  E PAIVA</v>
      </c>
      <c r="AL61" s="56" t="str">
        <f>IFERROR(INDEX(Nome_Empresas[NOME PADRÃO (PLANILHAS)],MATCH(AC61,Nome_Empresas[EMPRESA],0)),"NÃO ENCONTREI")</f>
        <v>130 - SOUZA  E PAIVA</v>
      </c>
      <c r="AM61" s="56"/>
      <c r="AN61" s="56"/>
      <c r="AO61" s="56"/>
      <c r="AP61" s="64">
        <v>159</v>
      </c>
      <c r="AQ61" s="62" t="s">
        <v>496</v>
      </c>
      <c r="AR61" s="62">
        <v>11</v>
      </c>
      <c r="AS61" s="62" t="s">
        <v>503</v>
      </c>
      <c r="AT61" s="62" t="s">
        <v>170</v>
      </c>
      <c r="AU61" s="62"/>
      <c r="AV61" s="98">
        <v>44849</v>
      </c>
      <c r="AW61" s="62" t="s">
        <v>170</v>
      </c>
      <c r="AX61" s="66" t="str">
        <f>ADM[[#This Row],[Nome da Empresa]]&amp;ADM[[#This Row],[Nome do Funcionário]]&amp;ADM[[#This Row],[Centro de Custo]]</f>
        <v>PS DISTRIBUIDORA E COMERCIO DE GAS LTDAVITOR DANIEL POLICARPE PIEDADETRANSPORTE</v>
      </c>
    </row>
    <row r="62" spans="1:50" customFormat="1" ht="14.25" customHeight="1" x14ac:dyDescent="0.25">
      <c r="A62" s="82">
        <v>165</v>
      </c>
      <c r="B62" s="83" t="s">
        <v>552</v>
      </c>
      <c r="C62" s="83" t="s">
        <v>556</v>
      </c>
      <c r="D62" s="83" t="s">
        <v>154</v>
      </c>
      <c r="E62" s="84" t="s">
        <v>94</v>
      </c>
      <c r="F62" s="84" t="s">
        <v>95</v>
      </c>
      <c r="G62" s="84" t="s">
        <v>883</v>
      </c>
      <c r="H62" s="84" t="s">
        <v>557</v>
      </c>
      <c r="I62" s="85">
        <v>1198.5</v>
      </c>
      <c r="J62" s="2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62" s="2" t="str">
        <f>IFERROR(INDEX(Folha[Centro_de_Geral],MATCH(C62,Folha[Nome do Funcionário],0)),"")</f>
        <v>165 - INDIO DE SAQUAREMA</v>
      </c>
      <c r="L62" s="2" t="str">
        <f>IFERROR(INDEX(Nome_Empresas[NOME PADRÃO (PLANILHAS)],MATCH(Folha_de_Pgt[[#This Row],[Nome da Empresa]],Nome_Empresas[EMPRESA],0)),"")</f>
        <v>165 - INDIO DE SAQUAREMA</v>
      </c>
      <c r="M62" s="20">
        <v>45021</v>
      </c>
      <c r="N62" s="2" t="str">
        <f>UPPER(IF(Folha_de_Pgt[[#This Row],[DATA DE PGT]]="","",TEXT(Folha_de_Pgt[[#This Row],[DATA DE PGT]],"MMM")))</f>
        <v>ABR</v>
      </c>
      <c r="O62" s="2" t="str">
        <f>UPPER(IF(Folha_de_Pgt[[#This Row],[DATA DE PGT]]="","",TEXT(Folha_de_Pgt[[#This Row],[DATA DE PGT]],"aaaa")))</f>
        <v>2023</v>
      </c>
      <c r="P62" s="50" t="s">
        <v>914</v>
      </c>
      <c r="Q62" s="48"/>
      <c r="R62" s="2" t="str">
        <f>Folha_de_Pgt[[#This Row],[Nome do Funcionário]]&amp;" - "&amp;Folha_de_Pgt[[#This Row],[TIPO DE PGT]]</f>
        <v>FELIPE DOS SANTOS LINDOLFO - SALARIO - REF. A MAR/2023</v>
      </c>
      <c r="S62" s="21"/>
      <c r="T62" s="51" t="str">
        <f t="shared" si="1"/>
        <v/>
      </c>
      <c r="U62" s="31"/>
      <c r="V62" s="76">
        <v>184</v>
      </c>
      <c r="W62" s="7" t="s">
        <v>661</v>
      </c>
      <c r="X62" s="8" t="s">
        <v>755</v>
      </c>
      <c r="Y62" s="9" t="s">
        <v>861</v>
      </c>
      <c r="AB62" s="60">
        <v>130</v>
      </c>
      <c r="AC62" s="54" t="s">
        <v>398</v>
      </c>
      <c r="AD62" s="54">
        <v>130020</v>
      </c>
      <c r="AE62" s="54" t="s">
        <v>402</v>
      </c>
      <c r="AF62" s="54" t="s">
        <v>154</v>
      </c>
      <c r="AG62" s="55">
        <v>44933</v>
      </c>
      <c r="AH62" s="54">
        <v>2246115779</v>
      </c>
      <c r="AI62" s="54" t="s">
        <v>1023</v>
      </c>
      <c r="AJ62" s="56" t="str">
        <f>IFERROR(INDEX(ADM[Centro de Custo],MATCH(Folha[[#This Row],[Nome do Funcionário]],ADM[Nome do Funcionário],0)),"")</f>
        <v>OUTROS</v>
      </c>
      <c r="AK62" s="56" t="str">
        <f>Folha[[#This Row],[Empresa + Nome]]</f>
        <v>130 - SOUZA  E PAIVA</v>
      </c>
      <c r="AL62" s="56" t="str">
        <f>IFERROR(INDEX(Nome_Empresas[NOME PADRÃO (PLANILHAS)],MATCH(AC62,Nome_Empresas[EMPRESA],0)),"NÃO ENCONTREI")</f>
        <v>130 - SOUZA  E PAIVA</v>
      </c>
      <c r="AM62" s="56"/>
      <c r="AN62" s="56"/>
      <c r="AO62" s="56"/>
      <c r="AP62" s="64">
        <v>159</v>
      </c>
      <c r="AQ62" s="62" t="s">
        <v>496</v>
      </c>
      <c r="AR62" s="62">
        <v>12</v>
      </c>
      <c r="AS62" s="62" t="s">
        <v>506</v>
      </c>
      <c r="AT62" s="62" t="s">
        <v>170</v>
      </c>
      <c r="AU62" s="62"/>
      <c r="AV62" s="98">
        <v>44963</v>
      </c>
      <c r="AW62" s="62" t="s">
        <v>170</v>
      </c>
      <c r="AX62" s="66" t="str">
        <f>ADM[[#This Row],[Nome da Empresa]]&amp;ADM[[#This Row],[Nome do Funcionário]]&amp;ADM[[#This Row],[Centro de Custo]]</f>
        <v>PS DISTRIBUIDORA E COMERCIO DE GAS LTDAJORGE ANTONIO RODRIGUESTRANSPORTE</v>
      </c>
    </row>
    <row r="63" spans="1:50" customFormat="1" ht="14.25" customHeight="1" x14ac:dyDescent="0.25">
      <c r="A63" s="82">
        <v>161</v>
      </c>
      <c r="B63" s="83" t="s">
        <v>525</v>
      </c>
      <c r="C63" s="83" t="s">
        <v>526</v>
      </c>
      <c r="D63" s="83" t="s">
        <v>154</v>
      </c>
      <c r="E63" s="84" t="s">
        <v>94</v>
      </c>
      <c r="F63" s="84" t="s">
        <v>95</v>
      </c>
      <c r="G63" s="84" t="s">
        <v>527</v>
      </c>
      <c r="H63" s="84" t="s">
        <v>528</v>
      </c>
      <c r="I63" s="85">
        <v>908.8</v>
      </c>
      <c r="J63" s="2" t="str">
        <f>Folha_de_Pgt[[#This Row],[Nome da Empresa]]&amp;Folha_de_Pgt[[#This Row],[Nome do Funcionário]]&amp;Folha_de_Pgt[[#This Row],[Departamento]]</f>
        <v>MANHOSO REVENDEDOR DE GAS LTDAFERNANDO DA SILVA BARBOSAPORTARIA</v>
      </c>
      <c r="K63" s="2" t="str">
        <f>IFERROR(INDEX(Folha[Centro_de_Geral],MATCH(C63,Folha[Nome do Funcionário],0)),"")</f>
        <v>161 - MANHOSO</v>
      </c>
      <c r="L63" s="2" t="str">
        <f>IFERROR(INDEX(Nome_Empresas[NOME PADRÃO (PLANILHAS)],MATCH(Folha_de_Pgt[[#This Row],[Nome da Empresa]],Nome_Empresas[EMPRESA],0)),"")</f>
        <v>161 - MANHOSO</v>
      </c>
      <c r="M63" s="20">
        <v>45022</v>
      </c>
      <c r="N63" s="2" t="str">
        <f>UPPER(IF(Folha_de_Pgt[[#This Row],[DATA DE PGT]]="","",TEXT(Folha_de_Pgt[[#This Row],[DATA DE PGT]],"MMM")))</f>
        <v>ABR</v>
      </c>
      <c r="O63" s="2" t="str">
        <f>UPPER(IF(Folha_de_Pgt[[#This Row],[DATA DE PGT]]="","",TEXT(Folha_de_Pgt[[#This Row],[DATA DE PGT]],"aaaa")))</f>
        <v>2023</v>
      </c>
      <c r="P63" s="50" t="s">
        <v>914</v>
      </c>
      <c r="Q63" s="48"/>
      <c r="R63" s="2" t="str">
        <f>Folha_de_Pgt[[#This Row],[Nome do Funcionário]]&amp;" - "&amp;Folha_de_Pgt[[#This Row],[TIPO DE PGT]]</f>
        <v>FERNANDO DA SILVA BARBOSA - SALARIO - REF. A MAR/2023</v>
      </c>
      <c r="S63" s="21"/>
      <c r="T63" s="51" t="str">
        <f t="shared" si="1"/>
        <v/>
      </c>
      <c r="U63" s="31"/>
      <c r="V63" s="76">
        <v>185</v>
      </c>
      <c r="W63" s="7" t="s">
        <v>672</v>
      </c>
      <c r="X63" s="8" t="s">
        <v>756</v>
      </c>
      <c r="Y63" s="9" t="s">
        <v>862</v>
      </c>
      <c r="AB63" s="61">
        <v>136</v>
      </c>
      <c r="AC63" s="57" t="s">
        <v>110</v>
      </c>
      <c r="AD63" s="57">
        <v>16</v>
      </c>
      <c r="AE63" s="57" t="s">
        <v>404</v>
      </c>
      <c r="AF63" s="57" t="s">
        <v>154</v>
      </c>
      <c r="AG63" s="58">
        <v>44552</v>
      </c>
      <c r="AH63" s="57">
        <v>15129607724</v>
      </c>
      <c r="AI63" s="57" t="s">
        <v>1023</v>
      </c>
      <c r="AJ63" s="56" t="str">
        <f>IFERROR(INDEX(ADM[Centro de Custo],MATCH(Folha[[#This Row],[Nome do Funcionário]],ADM[Nome do Funcionário],0)),"")</f>
        <v>OUTROS</v>
      </c>
      <c r="AK63" s="56" t="str">
        <f>Folha[[#This Row],[Empresa + Nome]]</f>
        <v>136 - CERÂMICA</v>
      </c>
      <c r="AL63" s="56" t="str">
        <f>IFERROR(INDEX(Nome_Empresas[NOME PADRÃO (PLANILHAS)],MATCH(AC63,Nome_Empresas[EMPRESA],0)),"NÃO ENCONTREI")</f>
        <v>136 - CERÂMICA</v>
      </c>
      <c r="AM63" s="56"/>
      <c r="AN63" s="56"/>
      <c r="AO63" s="56"/>
      <c r="AP63" s="64">
        <v>159</v>
      </c>
      <c r="AQ63" s="62" t="s">
        <v>496</v>
      </c>
      <c r="AR63" s="62">
        <v>13</v>
      </c>
      <c r="AS63" s="62" t="s">
        <v>508</v>
      </c>
      <c r="AT63" s="62" t="s">
        <v>170</v>
      </c>
      <c r="AU63" s="62"/>
      <c r="AV63" s="98">
        <v>45001</v>
      </c>
      <c r="AW63" s="62" t="s">
        <v>170</v>
      </c>
      <c r="AX63" s="66" t="str">
        <f>ADM[[#This Row],[Nome da Empresa]]&amp;ADM[[#This Row],[Nome do Funcionário]]&amp;ADM[[#This Row],[Centro de Custo]]</f>
        <v>PS DISTRIBUIDORA E COMERCIO DE GAS LTDALEANDRO NICOLAUTRANSPORTE</v>
      </c>
    </row>
    <row r="64" spans="1:50" customFormat="1" ht="14.25" customHeight="1" x14ac:dyDescent="0.25">
      <c r="A64" s="82">
        <v>160</v>
      </c>
      <c r="B64" s="83" t="s">
        <v>518</v>
      </c>
      <c r="C64" s="83" t="s">
        <v>519</v>
      </c>
      <c r="D64" s="83" t="s">
        <v>154</v>
      </c>
      <c r="E64" s="84" t="s">
        <v>94</v>
      </c>
      <c r="F64" s="84" t="s">
        <v>95</v>
      </c>
      <c r="G64" s="84" t="s">
        <v>520</v>
      </c>
      <c r="H64" s="84" t="s">
        <v>521</v>
      </c>
      <c r="I64" s="85">
        <v>1136.96</v>
      </c>
      <c r="J64" s="2" t="str">
        <f>Folha_de_Pgt[[#This Row],[Nome da Empresa]]&amp;Folha_de_Pgt[[#This Row],[Nome do Funcionário]]&amp;Folha_de_Pgt[[#This Row],[Departamento]]</f>
        <v>NOVATO REVENDA E TRANSPORTE DE GLP LTDAFERNANDO LUCIO SILVAPORTARIA</v>
      </c>
      <c r="K64" s="2" t="str">
        <f>IFERROR(INDEX(Folha[Centro_de_Geral],MATCH(C64,Folha[Nome do Funcionário],0)),"")</f>
        <v>160 - NOVATO</v>
      </c>
      <c r="L64" s="2" t="str">
        <f>IFERROR(INDEX(Nome_Empresas[NOME PADRÃO (PLANILHAS)],MATCH(Folha_de_Pgt[[#This Row],[Nome da Empresa]],Nome_Empresas[EMPRESA],0)),"")</f>
        <v>160 - NOVATO</v>
      </c>
      <c r="M64" s="20">
        <v>45022</v>
      </c>
      <c r="N64" s="2" t="str">
        <f>UPPER(IF(Folha_de_Pgt[[#This Row],[DATA DE PGT]]="","",TEXT(Folha_de_Pgt[[#This Row],[DATA DE PGT]],"MMM")))</f>
        <v>ABR</v>
      </c>
      <c r="O64" s="2" t="str">
        <f>UPPER(IF(Folha_de_Pgt[[#This Row],[DATA DE PGT]]="","",TEXT(Folha_de_Pgt[[#This Row],[DATA DE PGT]],"aaaa")))</f>
        <v>2023</v>
      </c>
      <c r="P64" s="50" t="s">
        <v>914</v>
      </c>
      <c r="Q64" s="48"/>
      <c r="R64" s="2" t="str">
        <f>Folha_de_Pgt[[#This Row],[Nome do Funcionário]]&amp;" - "&amp;Folha_de_Pgt[[#This Row],[TIPO DE PGT]]</f>
        <v>FERNANDO LUCIO SILVA - SALARIO - REF. A MAR/2023</v>
      </c>
      <c r="S64" s="21"/>
      <c r="T64" s="51" t="str">
        <f t="shared" si="1"/>
        <v/>
      </c>
      <c r="U64" s="31"/>
      <c r="V64" s="76">
        <v>186</v>
      </c>
      <c r="W64" s="7" t="s">
        <v>903</v>
      </c>
      <c r="X64" s="7" t="s">
        <v>904</v>
      </c>
      <c r="Y64" s="9" t="s">
        <v>1064</v>
      </c>
      <c r="AB64" s="61">
        <v>136</v>
      </c>
      <c r="AC64" s="57" t="s">
        <v>110</v>
      </c>
      <c r="AD64" s="57">
        <v>18</v>
      </c>
      <c r="AE64" s="57" t="s">
        <v>408</v>
      </c>
      <c r="AF64" s="57" t="s">
        <v>154</v>
      </c>
      <c r="AG64" s="58">
        <v>44797</v>
      </c>
      <c r="AH64" s="57">
        <v>15458337700</v>
      </c>
      <c r="AI64" s="57" t="s">
        <v>1023</v>
      </c>
      <c r="AJ64" s="56" t="str">
        <f>IFERROR(INDEX(ADM[Centro de Custo],MATCH(Folha[[#This Row],[Nome do Funcionário]],ADM[Nome do Funcionário],0)),"")</f>
        <v>OUTROS</v>
      </c>
      <c r="AK64" s="56" t="str">
        <f>Folha[[#This Row],[Empresa + Nome]]</f>
        <v>136 - CERÂMICA</v>
      </c>
      <c r="AL64" s="56" t="str">
        <f>IFERROR(INDEX(Nome_Empresas[NOME PADRÃO (PLANILHAS)],MATCH(AC64,Nome_Empresas[EMPRESA],0)),"NÃO ENCONTREI")</f>
        <v>136 - CERÂMICA</v>
      </c>
      <c r="AM64" s="56"/>
      <c r="AN64" s="56"/>
      <c r="AO64" s="56"/>
      <c r="AP64" s="64">
        <v>162</v>
      </c>
      <c r="AQ64" s="62" t="s">
        <v>123</v>
      </c>
      <c r="AR64" s="62">
        <v>1</v>
      </c>
      <c r="AS64" s="62" t="s">
        <v>537</v>
      </c>
      <c r="AT64" s="62" t="s">
        <v>170</v>
      </c>
      <c r="AU64" s="62"/>
      <c r="AV64" s="98">
        <v>44266</v>
      </c>
      <c r="AW64" s="62" t="s">
        <v>170</v>
      </c>
      <c r="AX64" s="66" t="str">
        <f>ADM[[#This Row],[Nome da Empresa]]&amp;ADM[[#This Row],[Nome do Funcionário]]&amp;ADM[[#This Row],[Centro de Custo]]</f>
        <v>TRES IRMAOS COMERCIO E TRANSPORTE DE GAS EIRELIWALLACE ARRUDA DA SILVATRANSPORTE</v>
      </c>
    </row>
    <row r="65" spans="1:50" customFormat="1" ht="14.25" customHeight="1" x14ac:dyDescent="0.25">
      <c r="A65" s="82">
        <v>111</v>
      </c>
      <c r="B65" s="83" t="s">
        <v>326</v>
      </c>
      <c r="C65" s="83" t="s">
        <v>327</v>
      </c>
      <c r="D65" s="83" t="s">
        <v>328</v>
      </c>
      <c r="E65" s="84" t="s">
        <v>16</v>
      </c>
      <c r="F65" s="84" t="s">
        <v>63</v>
      </c>
      <c r="G65" s="84" t="s">
        <v>329</v>
      </c>
      <c r="H65" s="84" t="s">
        <v>330</v>
      </c>
      <c r="I65" s="85">
        <v>926.52</v>
      </c>
      <c r="J65" s="2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65" s="2" t="str">
        <f>IFERROR(INDEX(Folha[Centro_de_Geral],MATCH(C65,Folha[Nome do Funcionário],0)),"")</f>
        <v>111 - PAGE DE ARARUAMA</v>
      </c>
      <c r="L65" s="2" t="str">
        <f>IFERROR(INDEX(Nome_Empresas[NOME PADRÃO (PLANILHAS)],MATCH(Folha_de_Pgt[[#This Row],[Nome da Empresa]],Nome_Empresas[EMPRESA],0)),"")</f>
        <v>111 - PAGE DE ARARUAMA</v>
      </c>
      <c r="M65" s="20">
        <v>45022</v>
      </c>
      <c r="N65" s="2" t="str">
        <f>UPPER(IF(Folha_de_Pgt[[#This Row],[DATA DE PGT]]="","",TEXT(Folha_de_Pgt[[#This Row],[DATA DE PGT]],"MMM")))</f>
        <v>ABR</v>
      </c>
      <c r="O65" s="2" t="str">
        <f>UPPER(IF(Folha_de_Pgt[[#This Row],[DATA DE PGT]]="","",TEXT(Folha_de_Pgt[[#This Row],[DATA DE PGT]],"aaaa")))</f>
        <v>2023</v>
      </c>
      <c r="P65" s="50" t="s">
        <v>914</v>
      </c>
      <c r="Q65" s="48"/>
      <c r="R65" s="2" t="str">
        <f>Folha_de_Pgt[[#This Row],[Nome do Funcionário]]&amp;" - "&amp;Folha_de_Pgt[[#This Row],[TIPO DE PGT]]</f>
        <v>FILIPE FERREIRA SILVA - SALARIO - REF. A MAR/2023</v>
      </c>
      <c r="S65" s="21"/>
      <c r="T65" s="51" t="str">
        <f t="shared" si="1"/>
        <v/>
      </c>
      <c r="U65" s="31"/>
      <c r="V65" s="76">
        <v>187</v>
      </c>
      <c r="W65" s="7" t="s">
        <v>677</v>
      </c>
      <c r="X65" s="8" t="s">
        <v>757</v>
      </c>
      <c r="Y65" s="9" t="s">
        <v>863</v>
      </c>
      <c r="AB65" s="60">
        <v>137</v>
      </c>
      <c r="AC65" s="54" t="s">
        <v>410</v>
      </c>
      <c r="AD65" s="54">
        <v>10</v>
      </c>
      <c r="AE65" s="54" t="s">
        <v>411</v>
      </c>
      <c r="AF65" s="54" t="s">
        <v>154</v>
      </c>
      <c r="AG65" s="55">
        <v>44848</v>
      </c>
      <c r="AH65" s="54">
        <v>18445787713</v>
      </c>
      <c r="AI65" s="54" t="s">
        <v>1023</v>
      </c>
      <c r="AJ65" s="56" t="str">
        <f>IFERROR(INDEX(ADM[Centro de Custo],MATCH(Folha[[#This Row],[Nome do Funcionário]],ADM[Nome do Funcionário],0)),"")</f>
        <v>OUTROS</v>
      </c>
      <c r="AK65" s="56" t="str">
        <f>Folha[[#This Row],[Empresa + Nome]]</f>
        <v>137 - YAGO</v>
      </c>
      <c r="AL65" s="56" t="str">
        <f>IFERROR(INDEX(Nome_Empresas[NOME PADRÃO (PLANILHAS)],MATCH(AC65,Nome_Empresas[EMPRESA],0)),"NÃO ENCONTREI")</f>
        <v>137 - YAGO</v>
      </c>
      <c r="AM65" s="56"/>
      <c r="AN65" s="56"/>
      <c r="AO65" s="56"/>
      <c r="AP65" s="72">
        <v>162</v>
      </c>
      <c r="AQ65" s="73" t="s">
        <v>123</v>
      </c>
      <c r="AR65" s="73">
        <v>7</v>
      </c>
      <c r="AS65" s="73" t="s">
        <v>540</v>
      </c>
      <c r="AT65" s="73" t="s">
        <v>170</v>
      </c>
      <c r="AU65" s="73"/>
      <c r="AV65" s="101">
        <v>44828</v>
      </c>
      <c r="AW65" s="62" t="s">
        <v>170</v>
      </c>
      <c r="AX65" s="66" t="str">
        <f>ADM[[#This Row],[Nome da Empresa]]&amp;ADM[[#This Row],[Nome do Funcionário]]&amp;ADM[[#This Row],[Centro de Custo]]</f>
        <v>TRES IRMAOS COMERCIO E TRANSPORTE DE GAS EIRELIWILLIAN ARRUDA DA SILVA DE QUEIROZTRANSPORTE</v>
      </c>
    </row>
    <row r="66" spans="1:50" customFormat="1" ht="14.25" customHeight="1" x14ac:dyDescent="0.25">
      <c r="A66" s="82">
        <v>2</v>
      </c>
      <c r="B66" s="83" t="s">
        <v>20</v>
      </c>
      <c r="C66" s="83" t="s">
        <v>29</v>
      </c>
      <c r="D66" s="83" t="s">
        <v>22</v>
      </c>
      <c r="E66" s="84" t="s">
        <v>16</v>
      </c>
      <c r="F66" s="84" t="s">
        <v>30</v>
      </c>
      <c r="G66" s="84" t="s">
        <v>31</v>
      </c>
      <c r="H66" s="84" t="s">
        <v>32</v>
      </c>
      <c r="I66" s="85">
        <v>1623.77</v>
      </c>
      <c r="J66" s="2" t="str">
        <f>Folha_de_Pgt[[#This Row],[Nome da Empresa]]&amp;Folha_de_Pgt[[#This Row],[Nome do Funcionário]]&amp;Folha_de_Pgt[[#This Row],[Departamento]]</f>
        <v>PAGE DEPOSITO DE GAS LTDA - MEFLAVIO REGO DE OLIVEIRAADMINISTRAÇÃO</v>
      </c>
      <c r="K66" s="2" t="str">
        <f>IFERROR(INDEX(Folha[Centro_de_Geral],MATCH(C66,Folha[Nome do Funcionário],0)),"")</f>
        <v>ADM</v>
      </c>
      <c r="L66" s="2" t="str">
        <f>IFERROR(INDEX(Nome_Empresas[NOME PADRÃO (PLANILHAS)],MATCH(Folha_de_Pgt[[#This Row],[Nome da Empresa]],Nome_Empresas[EMPRESA],0)),"")</f>
        <v>2 - PAGE DEPOSITO</v>
      </c>
      <c r="M66" s="20">
        <v>45020</v>
      </c>
      <c r="N66" s="2" t="str">
        <f>UPPER(IF(Folha_de_Pgt[[#This Row],[DATA DE PGT]]="","",TEXT(Folha_de_Pgt[[#This Row],[DATA DE PGT]],"MMM")))</f>
        <v>ABR</v>
      </c>
      <c r="O66" s="2" t="str">
        <f>UPPER(IF(Folha_de_Pgt[[#This Row],[DATA DE PGT]]="","",TEXT(Folha_de_Pgt[[#This Row],[DATA DE PGT]],"aaaa")))</f>
        <v>2023</v>
      </c>
      <c r="P66" s="50" t="s">
        <v>914</v>
      </c>
      <c r="Q66" s="48"/>
      <c r="R66" s="2" t="str">
        <f>Folha_de_Pgt[[#This Row],[Nome do Funcionário]]&amp;" - "&amp;Folha_de_Pgt[[#This Row],[TIPO DE PGT]]</f>
        <v>FLAVIO REGO DE OLIVEIRA - SALARIO - REF. A MAR/2023</v>
      </c>
      <c r="S66" s="21"/>
      <c r="T66" s="51" t="str">
        <f t="shared" si="1"/>
        <v/>
      </c>
      <c r="U66" s="31"/>
      <c r="V66" s="76">
        <v>188</v>
      </c>
      <c r="W66" s="7" t="s">
        <v>684</v>
      </c>
      <c r="X66" s="8" t="s">
        <v>758</v>
      </c>
      <c r="Y66" s="9" t="s">
        <v>864</v>
      </c>
      <c r="AB66" s="61">
        <v>137</v>
      </c>
      <c r="AC66" s="57" t="s">
        <v>410</v>
      </c>
      <c r="AD66" s="57">
        <v>11</v>
      </c>
      <c r="AE66" s="57" t="s">
        <v>415</v>
      </c>
      <c r="AF66" s="57" t="s">
        <v>154</v>
      </c>
      <c r="AG66" s="58">
        <v>44863</v>
      </c>
      <c r="AH66" s="57">
        <v>15705875746</v>
      </c>
      <c r="AI66" s="57" t="s">
        <v>1023</v>
      </c>
      <c r="AJ66" s="56" t="str">
        <f>IFERROR(INDEX(ADM[Centro de Custo],MATCH(Folha[[#This Row],[Nome do Funcionário]],ADM[Nome do Funcionário],0)),"")</f>
        <v>OUTROS</v>
      </c>
      <c r="AK66" s="56" t="str">
        <f>Folha[[#This Row],[Empresa + Nome]]</f>
        <v>137 - YAGO</v>
      </c>
      <c r="AL66" s="56" t="str">
        <f>IFERROR(INDEX(Nome_Empresas[NOME PADRÃO (PLANILHAS)],MATCH(AC66,Nome_Empresas[EMPRESA],0)),"NÃO ENCONTREI")</f>
        <v>137 - YAGO</v>
      </c>
      <c r="AM66" s="56"/>
      <c r="AN66" s="56"/>
      <c r="AO66" s="56"/>
      <c r="AP66" s="64">
        <v>1</v>
      </c>
      <c r="AQ66" s="62" t="s">
        <v>13</v>
      </c>
      <c r="AR66" s="62">
        <v>100017</v>
      </c>
      <c r="AS66" s="62" t="s">
        <v>153</v>
      </c>
      <c r="AT66" s="62" t="s">
        <v>154</v>
      </c>
      <c r="AU66" s="62"/>
      <c r="AV66" s="98">
        <v>43475</v>
      </c>
      <c r="AW66" s="62" t="s">
        <v>1063</v>
      </c>
      <c r="AX66" s="66" t="str">
        <f>ADM[[#This Row],[Nome da Empresa]]&amp;ADM[[#This Row],[Nome do Funcionário]]&amp;ADM[[#This Row],[Centro de Custo]]</f>
        <v>ACLANYCA COMERCIO DE GAS LTDA - EPPDENILSON SANTOS ANASTACIOOUTROS</v>
      </c>
    </row>
    <row r="67" spans="1:50" customFormat="1" ht="14.25" customHeight="1" x14ac:dyDescent="0.25">
      <c r="A67" s="82">
        <v>170</v>
      </c>
      <c r="B67" s="83" t="s">
        <v>579</v>
      </c>
      <c r="C67" s="83" t="s">
        <v>580</v>
      </c>
      <c r="D67" s="83" t="s">
        <v>154</v>
      </c>
      <c r="E67" s="84" t="s">
        <v>16</v>
      </c>
      <c r="F67" s="84" t="s">
        <v>86</v>
      </c>
      <c r="G67" s="84" t="s">
        <v>581</v>
      </c>
      <c r="H67" s="84" t="s">
        <v>582</v>
      </c>
      <c r="I67" s="85">
        <v>908.8</v>
      </c>
      <c r="J67" s="2" t="str">
        <f>Folha_de_Pgt[[#This Row],[Nome da Empresa]]&amp;Folha_de_Pgt[[#This Row],[Nome do Funcionário]]&amp;Folha_de_Pgt[[#This Row],[Departamento]]</f>
        <v>FF GAS DISTRIBUIDORA LTDAFLÁVIO SILVINO SANTOS ALVESPORTARIA</v>
      </c>
      <c r="K67" s="2" t="str">
        <f>IFERROR(INDEX(Folha[Centro_de_Geral],MATCH(C67,Folha[Nome do Funcionário],0)),"")</f>
        <v>170 - FF DISTRIBUIDORA</v>
      </c>
      <c r="L67" s="2" t="str">
        <f>IFERROR(INDEX(Nome_Empresas[NOME PADRÃO (PLANILHAS)],MATCH(Folha_de_Pgt[[#This Row],[Nome da Empresa]],Nome_Empresas[EMPRESA],0)),"")</f>
        <v>170 - FF DISTRIBUIDORA</v>
      </c>
      <c r="M67" s="20">
        <v>45021</v>
      </c>
      <c r="N67" s="2" t="str">
        <f>UPPER(IF(Folha_de_Pgt[[#This Row],[DATA DE PGT]]="","",TEXT(Folha_de_Pgt[[#This Row],[DATA DE PGT]],"MMM")))</f>
        <v>ABR</v>
      </c>
      <c r="O67" s="2" t="str">
        <f>UPPER(IF(Folha_de_Pgt[[#This Row],[DATA DE PGT]]="","",TEXT(Folha_de_Pgt[[#This Row],[DATA DE PGT]],"aaaa")))</f>
        <v>2023</v>
      </c>
      <c r="P67" s="50" t="s">
        <v>914</v>
      </c>
      <c r="Q67" s="48"/>
      <c r="R67" s="2" t="str">
        <f>Folha_de_Pgt[[#This Row],[Nome do Funcionário]]&amp;" - "&amp;Folha_de_Pgt[[#This Row],[TIPO DE PGT]]</f>
        <v>FLÁVIO SILVINO SANTOS ALVES - SALARIO - REF. A MAR/2023</v>
      </c>
      <c r="S67" s="21"/>
      <c r="T67" s="51" t="str">
        <f t="shared" si="1"/>
        <v/>
      </c>
      <c r="U67" s="31"/>
      <c r="V67" s="76">
        <v>189</v>
      </c>
      <c r="W67" s="7" t="s">
        <v>1058</v>
      </c>
      <c r="X67" s="8" t="s">
        <v>1058</v>
      </c>
      <c r="Y67" s="9" t="s">
        <v>1059</v>
      </c>
      <c r="AB67" s="60">
        <v>139</v>
      </c>
      <c r="AC67" s="54" t="s">
        <v>418</v>
      </c>
      <c r="AD67" s="54">
        <v>4</v>
      </c>
      <c r="AE67" s="54" t="s">
        <v>419</v>
      </c>
      <c r="AF67" s="54" t="s">
        <v>420</v>
      </c>
      <c r="AG67" s="55">
        <v>44471</v>
      </c>
      <c r="AH67" s="54">
        <v>14586536764</v>
      </c>
      <c r="AI67" s="54" t="s">
        <v>1023</v>
      </c>
      <c r="AJ67" s="56" t="str">
        <f>IFERROR(INDEX(ADM[Centro de Custo],MATCH(Folha[[#This Row],[Nome do Funcionário]],ADM[Nome do Funcionário],0)),"")</f>
        <v>OUTROS</v>
      </c>
      <c r="AK67" s="56" t="str">
        <f>Folha[[#This Row],[Empresa + Nome]]</f>
        <v>139 - PAGE DE SAQUAREMA</v>
      </c>
      <c r="AL67" s="56" t="str">
        <f>IFERROR(INDEX(Nome_Empresas[NOME PADRÃO (PLANILHAS)],MATCH(AC67,Nome_Empresas[EMPRESA],0)),"NÃO ENCONTREI")</f>
        <v>139 - PAGE DE SAQUAREMA</v>
      </c>
      <c r="AM67" s="56"/>
      <c r="AN67" s="56"/>
      <c r="AO67" s="56"/>
      <c r="AP67" s="64">
        <v>1</v>
      </c>
      <c r="AQ67" s="62" t="s">
        <v>13</v>
      </c>
      <c r="AR67" s="62">
        <v>100025</v>
      </c>
      <c r="AS67" s="62" t="s">
        <v>144</v>
      </c>
      <c r="AT67" s="62" t="s">
        <v>490</v>
      </c>
      <c r="AU67" s="62"/>
      <c r="AV67" s="98">
        <v>43009</v>
      </c>
      <c r="AW67" s="62" t="s">
        <v>1063</v>
      </c>
      <c r="AX67" s="66" t="str">
        <f>ADM[[#This Row],[Nome da Empresa]]&amp;ADM[[#This Row],[Nome do Funcionário]]&amp;ADM[[#This Row],[Centro de Custo]]</f>
        <v>ACLANYCA COMERCIO DE GAS LTDA - EPPROBERTO BRANDES DA CONCEIÇÃOOUTROS</v>
      </c>
    </row>
    <row r="68" spans="1:50" customFormat="1" ht="14.25" customHeight="1" x14ac:dyDescent="0.25">
      <c r="A68" s="82">
        <v>178</v>
      </c>
      <c r="B68" s="83" t="s">
        <v>131</v>
      </c>
      <c r="C68" s="83" t="s">
        <v>132</v>
      </c>
      <c r="D68" s="83" t="s">
        <v>133</v>
      </c>
      <c r="E68" s="84" t="s">
        <v>94</v>
      </c>
      <c r="F68" s="84" t="s">
        <v>95</v>
      </c>
      <c r="G68" s="84" t="s">
        <v>134</v>
      </c>
      <c r="H68" s="84" t="s">
        <v>135</v>
      </c>
      <c r="I68" s="85">
        <v>1395.55</v>
      </c>
      <c r="J68" s="2" t="str">
        <f>Folha_de_Pgt[[#This Row],[Nome da Empresa]]&amp;Folha_de_Pgt[[#This Row],[Nome do Funcionário]]&amp;Folha_de_Pgt[[#This Row],[Departamento]]</f>
        <v>M.I.X. GAS LTDAFRANKLIN MARK BARBOSA DA SILVA AJUDANTE</v>
      </c>
      <c r="K68" s="2" t="str">
        <f>IFERROR(INDEX(Folha[Centro_de_Geral],MATCH(C68,Folha[Nome do Funcionário],0)),"")</f>
        <v>ADM</v>
      </c>
      <c r="L68" s="2" t="str">
        <f>IFERROR(INDEX(Nome_Empresas[NOME PADRÃO (PLANILHAS)],MATCH(Folha_de_Pgt[[#This Row],[Nome da Empresa]],Nome_Empresas[EMPRESA],0)),"")</f>
        <v>178 - MIX</v>
      </c>
      <c r="M68" s="20">
        <v>45020</v>
      </c>
      <c r="N68" s="2" t="str">
        <f>UPPER(IF(Folha_de_Pgt[[#This Row],[DATA DE PGT]]="","",TEXT(Folha_de_Pgt[[#This Row],[DATA DE PGT]],"MMM")))</f>
        <v>ABR</v>
      </c>
      <c r="O68" s="2" t="str">
        <f>UPPER(IF(Folha_de_Pgt[[#This Row],[DATA DE PGT]]="","",TEXT(Folha_de_Pgt[[#This Row],[DATA DE PGT]],"aaaa")))</f>
        <v>2023</v>
      </c>
      <c r="P68" s="50" t="s">
        <v>914</v>
      </c>
      <c r="Q68" s="48"/>
      <c r="R68" s="2" t="str">
        <f>Folha_de_Pgt[[#This Row],[Nome do Funcionário]]&amp;" - "&amp;Folha_de_Pgt[[#This Row],[TIPO DE PGT]]</f>
        <v>FRANKLIN MARK BARBOSA DA SILVA  - SALARIO - REF. A MAR/2023</v>
      </c>
      <c r="S68" s="21"/>
      <c r="T68" s="51" t="str">
        <f t="shared" si="1"/>
        <v/>
      </c>
      <c r="U68" s="31"/>
      <c r="V68" s="76">
        <v>190</v>
      </c>
      <c r="W68" s="7" t="s">
        <v>1060</v>
      </c>
      <c r="X68" s="8" t="s">
        <v>1060</v>
      </c>
      <c r="Y68" s="9" t="s">
        <v>1061</v>
      </c>
      <c r="AB68" s="61">
        <v>139</v>
      </c>
      <c r="AC68" s="57" t="s">
        <v>418</v>
      </c>
      <c r="AD68" s="57">
        <v>8</v>
      </c>
      <c r="AE68" s="57" t="s">
        <v>423</v>
      </c>
      <c r="AF68" s="57" t="s">
        <v>420</v>
      </c>
      <c r="AG68" s="58">
        <v>44835</v>
      </c>
      <c r="AH68" s="57">
        <v>5399256754</v>
      </c>
      <c r="AI68" s="57" t="s">
        <v>1023</v>
      </c>
      <c r="AJ68" s="56" t="str">
        <f>IFERROR(INDEX(ADM[Centro de Custo],MATCH(Folha[[#This Row],[Nome do Funcionário]],ADM[Nome do Funcionário],0)),"")</f>
        <v>OUTROS</v>
      </c>
      <c r="AK68" s="56" t="str">
        <f>Folha[[#This Row],[Empresa + Nome]]</f>
        <v>139 - PAGE DE SAQUAREMA</v>
      </c>
      <c r="AL68" s="56" t="str">
        <f>IFERROR(INDEX(Nome_Empresas[NOME PADRÃO (PLANILHAS)],MATCH(AC68,Nome_Empresas[EMPRESA],0)),"NÃO ENCONTREI")</f>
        <v>139 - PAGE DE SAQUAREMA</v>
      </c>
      <c r="AM68" s="56"/>
      <c r="AN68" s="56"/>
      <c r="AO68" s="56"/>
      <c r="AP68" s="64">
        <v>1</v>
      </c>
      <c r="AQ68" s="62" t="s">
        <v>13</v>
      </c>
      <c r="AR68" s="62">
        <v>100026</v>
      </c>
      <c r="AS68" s="62" t="s">
        <v>150</v>
      </c>
      <c r="AT68" s="62" t="s">
        <v>490</v>
      </c>
      <c r="AU68" s="62"/>
      <c r="AV68" s="98">
        <v>42522</v>
      </c>
      <c r="AW68" s="62" t="s">
        <v>1063</v>
      </c>
      <c r="AX68" s="66" t="str">
        <f>ADM[[#This Row],[Nome da Empresa]]&amp;ADM[[#This Row],[Nome do Funcionário]]&amp;ADM[[#This Row],[Centro de Custo]]</f>
        <v>ACLANYCA COMERCIO DE GAS LTDA - EPPLEONARDO SILVA DOS SANTOSOUTROS</v>
      </c>
    </row>
    <row r="69" spans="1:50" customFormat="1" ht="14.25" customHeight="1" x14ac:dyDescent="0.25">
      <c r="A69" s="82">
        <v>162</v>
      </c>
      <c r="B69" s="83" t="s">
        <v>123</v>
      </c>
      <c r="C69" s="83" t="s">
        <v>531</v>
      </c>
      <c r="D69" s="83" t="s">
        <v>154</v>
      </c>
      <c r="E69" s="84" t="s">
        <v>94</v>
      </c>
      <c r="F69" s="84" t="s">
        <v>95</v>
      </c>
      <c r="G69" s="84" t="s">
        <v>532</v>
      </c>
      <c r="H69" s="84" t="s">
        <v>533</v>
      </c>
      <c r="I69" s="85">
        <v>873.11</v>
      </c>
      <c r="J69" s="2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69" s="2" t="str">
        <f>IFERROR(INDEX(Folha[Centro_de_Geral],MATCH(C69,Folha[Nome do Funcionário],0)),"")</f>
        <v>162 - TRÊS IRMÃOS</v>
      </c>
      <c r="L69" s="2" t="str">
        <f>IFERROR(INDEX(Nome_Empresas[NOME PADRÃO (PLANILHAS)],MATCH(Folha_de_Pgt[[#This Row],[Nome da Empresa]],Nome_Empresas[EMPRESA],0)),"")</f>
        <v>162 - TRÊS IRMÃOS</v>
      </c>
      <c r="M69" s="20">
        <v>45022</v>
      </c>
      <c r="N69" s="2" t="str">
        <f>UPPER(IF(Folha_de_Pgt[[#This Row],[DATA DE PGT]]="","",TEXT(Folha_de_Pgt[[#This Row],[DATA DE PGT]],"MMM")))</f>
        <v>ABR</v>
      </c>
      <c r="O69" s="2" t="str">
        <f>UPPER(IF(Folha_de_Pgt[[#This Row],[DATA DE PGT]]="","",TEXT(Folha_de_Pgt[[#This Row],[DATA DE PGT]],"aaaa")))</f>
        <v>2023</v>
      </c>
      <c r="P69" s="50" t="s">
        <v>914</v>
      </c>
      <c r="Q69" s="48"/>
      <c r="R69" s="2" t="str">
        <f>Folha_de_Pgt[[#This Row],[Nome do Funcionário]]&amp;" - "&amp;Folha_de_Pgt[[#This Row],[TIPO DE PGT]]</f>
        <v>GABRIEL DE NICACIO DE SOUZA - SALARIO - REF. A MAR/2023</v>
      </c>
      <c r="S69" s="21"/>
      <c r="T69" s="51" t="str">
        <f t="shared" si="1"/>
        <v/>
      </c>
      <c r="U69" s="31"/>
      <c r="V69" s="78">
        <v>191</v>
      </c>
      <c r="W69" s="71" t="s">
        <v>907</v>
      </c>
      <c r="X69" s="71" t="s">
        <v>907</v>
      </c>
      <c r="Y69" s="9" t="s">
        <v>908</v>
      </c>
      <c r="AB69" s="60">
        <v>143</v>
      </c>
      <c r="AC69" s="54" t="s">
        <v>116</v>
      </c>
      <c r="AD69" s="54">
        <v>3</v>
      </c>
      <c r="AE69" s="54" t="s">
        <v>1033</v>
      </c>
      <c r="AF69" s="54" t="s">
        <v>154</v>
      </c>
      <c r="AG69" s="55">
        <v>43637</v>
      </c>
      <c r="AH69" s="54">
        <v>11147002746</v>
      </c>
      <c r="AI69" s="54" t="s">
        <v>1023</v>
      </c>
      <c r="AJ69" s="56" t="str">
        <f>IFERROR(INDEX(ADM[Centro de Custo],MATCH(Folha[[#This Row],[Nome do Funcionário]],ADM[Nome do Funcionário],0)),"")</f>
        <v>OUTROS</v>
      </c>
      <c r="AK69" s="56" t="str">
        <f>Folha[[#This Row],[Empresa + Nome]]</f>
        <v>143 - SUPER ATACADO</v>
      </c>
      <c r="AL69" s="56" t="str">
        <f>IFERROR(INDEX(Nome_Empresas[NOME PADRÃO (PLANILHAS)],MATCH(AC69,Nome_Empresas[EMPRESA],0)),"NÃO ENCONTREI")</f>
        <v>143 - SUPER ATACADO</v>
      </c>
      <c r="AM69" s="56"/>
      <c r="AN69" s="56"/>
      <c r="AO69" s="56"/>
      <c r="AP69" s="64">
        <v>1</v>
      </c>
      <c r="AQ69" s="62" t="s">
        <v>13</v>
      </c>
      <c r="AR69" s="62">
        <v>100062</v>
      </c>
      <c r="AS69" s="62" t="s">
        <v>157</v>
      </c>
      <c r="AT69" s="62" t="s">
        <v>154</v>
      </c>
      <c r="AU69" s="62"/>
      <c r="AV69" s="98">
        <v>43707</v>
      </c>
      <c r="AW69" s="62" t="s">
        <v>1063</v>
      </c>
      <c r="AX69" s="66" t="str">
        <f>ADM[[#This Row],[Nome da Empresa]]&amp;ADM[[#This Row],[Nome do Funcionário]]&amp;ADM[[#This Row],[Centro de Custo]]</f>
        <v>ACLANYCA COMERCIO DE GAS LTDA - EPPVALDIR CARDOSOOUTROS</v>
      </c>
    </row>
    <row r="70" spans="1:50" customFormat="1" ht="14.25" customHeight="1" x14ac:dyDescent="0.25">
      <c r="A70" s="82">
        <v>179</v>
      </c>
      <c r="B70" s="83" t="s">
        <v>640</v>
      </c>
      <c r="C70" s="83" t="s">
        <v>641</v>
      </c>
      <c r="D70" s="83" t="s">
        <v>560</v>
      </c>
      <c r="E70" s="84" t="s">
        <v>876</v>
      </c>
      <c r="F70" s="84" t="s">
        <v>876</v>
      </c>
      <c r="G70" s="84" t="s">
        <v>892</v>
      </c>
      <c r="H70" s="84" t="s">
        <v>642</v>
      </c>
      <c r="I70" s="85">
        <v>908.8</v>
      </c>
      <c r="J70" s="2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70" s="2" t="str">
        <f>IFERROR(INDEX(Folha[Centro_de_Geral],MATCH(C70,Folha[Nome do Funcionário],0)),"")</f>
        <v>179 - PEDRINHO DE SANTA MARGARIDA</v>
      </c>
      <c r="L70" s="2" t="str">
        <f>IFERROR(INDEX(Nome_Empresas[NOME PADRÃO (PLANILHAS)],MATCH(Folha_de_Pgt[[#This Row],[Nome da Empresa]],Nome_Empresas[EMPRESA],0)),"")</f>
        <v>179 - PEDRINHO DE SANTA MARGARIDA</v>
      </c>
      <c r="M70" s="20">
        <v>45022</v>
      </c>
      <c r="N70" s="2" t="str">
        <f>UPPER(IF(Folha_de_Pgt[[#This Row],[DATA DE PGT]]="","",TEXT(Folha_de_Pgt[[#This Row],[DATA DE PGT]],"MMM")))</f>
        <v>ABR</v>
      </c>
      <c r="O70" s="2" t="str">
        <f>UPPER(IF(Folha_de_Pgt[[#This Row],[DATA DE PGT]]="","",TEXT(Folha_de_Pgt[[#This Row],[DATA DE PGT]],"aaaa")))</f>
        <v>2023</v>
      </c>
      <c r="P70" s="50" t="s">
        <v>914</v>
      </c>
      <c r="Q70" s="48"/>
      <c r="R70" s="2" t="str">
        <f>Folha_de_Pgt[[#This Row],[Nome do Funcionário]]&amp;" - "&amp;Folha_de_Pgt[[#This Row],[TIPO DE PGT]]</f>
        <v>GABRIEL FERREIRA ROLEMBERG - SALARIO - REF. A MAR/2023</v>
      </c>
      <c r="S70" s="21"/>
      <c r="T70" s="51" t="str">
        <f t="shared" si="1"/>
        <v/>
      </c>
      <c r="U70" s="31"/>
      <c r="V70" s="79">
        <v>192</v>
      </c>
      <c r="W70" s="11" t="s">
        <v>688</v>
      </c>
      <c r="X70" s="12" t="s">
        <v>759</v>
      </c>
      <c r="Y70" s="13" t="s">
        <v>865</v>
      </c>
      <c r="AB70" s="60">
        <v>143</v>
      </c>
      <c r="AC70" s="54" t="s">
        <v>116</v>
      </c>
      <c r="AD70" s="54">
        <v>23</v>
      </c>
      <c r="AE70" s="54" t="s">
        <v>426</v>
      </c>
      <c r="AF70" s="54" t="s">
        <v>154</v>
      </c>
      <c r="AG70" s="55">
        <v>44933</v>
      </c>
      <c r="AH70" s="54">
        <v>16573902769</v>
      </c>
      <c r="AI70" s="54" t="s">
        <v>1023</v>
      </c>
      <c r="AJ70" s="56" t="str">
        <f>IFERROR(INDEX(ADM[Centro de Custo],MATCH(Folha[[#This Row],[Nome do Funcionário]],ADM[Nome do Funcionário],0)),"")</f>
        <v>OUTROS</v>
      </c>
      <c r="AK70" s="56" t="str">
        <f>Folha[[#This Row],[Empresa + Nome]]</f>
        <v>143 - SUPER ATACADO</v>
      </c>
      <c r="AL70" s="56" t="str">
        <f>IFERROR(INDEX(Nome_Empresas[NOME PADRÃO (PLANILHAS)],MATCH(AC70,Nome_Empresas[EMPRESA],0)),"NÃO ENCONTREI")</f>
        <v>143 - SUPER ATACADO</v>
      </c>
      <c r="AM70" s="56"/>
      <c r="AN70" s="56"/>
      <c r="AO70" s="56"/>
      <c r="AP70" s="64">
        <v>1</v>
      </c>
      <c r="AQ70" s="62" t="s">
        <v>13</v>
      </c>
      <c r="AR70" s="62">
        <v>100066</v>
      </c>
      <c r="AS70" s="62" t="s">
        <v>136</v>
      </c>
      <c r="AT70" s="62" t="s">
        <v>137</v>
      </c>
      <c r="AU70" s="62"/>
      <c r="AV70" s="98">
        <v>44349</v>
      </c>
      <c r="AW70" s="62" t="s">
        <v>1063</v>
      </c>
      <c r="AX70" s="66" t="str">
        <f>ADM[[#This Row],[Nome da Empresa]]&amp;ADM[[#This Row],[Nome do Funcionário]]&amp;ADM[[#This Row],[Centro de Custo]]</f>
        <v>ACLANYCA COMERCIO DE GAS LTDA - EPPJOAO DE JESUS GONCALVES SANCHESOUTROS</v>
      </c>
    </row>
    <row r="71" spans="1:50" customFormat="1" ht="14.25" customHeight="1" x14ac:dyDescent="0.25">
      <c r="A71" s="87">
        <v>187</v>
      </c>
      <c r="B71" s="88" t="s">
        <v>677</v>
      </c>
      <c r="C71" s="88" t="s">
        <v>682</v>
      </c>
      <c r="D71" s="88" t="s">
        <v>154</v>
      </c>
      <c r="E71" s="88" t="s">
        <v>876</v>
      </c>
      <c r="F71" s="88" t="s">
        <v>876</v>
      </c>
      <c r="G71" s="88" t="s">
        <v>896</v>
      </c>
      <c r="H71" s="88" t="s">
        <v>683</v>
      </c>
      <c r="I71" s="89">
        <v>908.8</v>
      </c>
      <c r="J71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71" s="28" t="str">
        <f>IFERROR(INDEX(Folha[Centro_de_Geral],MATCH(C71,Folha[Nome do Funcionário],0)),"")</f>
        <v>187 - GUARANI CAXIAS</v>
      </c>
      <c r="L71" s="28" t="str">
        <f>IFERROR(INDEX(Nome_Empresas[NOME PADRÃO (PLANILHAS)],MATCH(Folha_de_Pgt[[#This Row],[Nome da Empresa]],Nome_Empresas[EMPRESA],0)),"")</f>
        <v>187 - GUARANI CAXIAS</v>
      </c>
      <c r="M71" s="20">
        <v>45022</v>
      </c>
      <c r="N71" s="28" t="str">
        <f>UPPER(IF(Folha_de_Pgt[[#This Row],[DATA DE PGT]]="","",TEXT(Folha_de_Pgt[[#This Row],[DATA DE PGT]],"MMM")))</f>
        <v>ABR</v>
      </c>
      <c r="O71" s="28" t="str">
        <f>UPPER(IF(Folha_de_Pgt[[#This Row],[DATA DE PGT]]="","",TEXT(Folha_de_Pgt[[#This Row],[DATA DE PGT]],"aaaa")))</f>
        <v>2023</v>
      </c>
      <c r="P71" s="50" t="s">
        <v>914</v>
      </c>
      <c r="Q71" s="48"/>
      <c r="R71" s="2" t="str">
        <f>Folha_de_Pgt[[#This Row],[Nome do Funcionário]]&amp;" - "&amp;Folha_de_Pgt[[#This Row],[TIPO DE PGT]]</f>
        <v>GABRIEL ITOR DA SILVA - SALARIO - REF. A MAR/2023</v>
      </c>
      <c r="S71" s="21"/>
      <c r="T71" s="51" t="str">
        <f t="shared" si="1"/>
        <v/>
      </c>
      <c r="U71" s="31"/>
      <c r="V71" s="79">
        <v>193</v>
      </c>
      <c r="W71" s="11" t="s">
        <v>693</v>
      </c>
      <c r="X71" s="12" t="s">
        <v>760</v>
      </c>
      <c r="Y71" s="13" t="s">
        <v>866</v>
      </c>
      <c r="AB71" s="60">
        <v>143</v>
      </c>
      <c r="AC71" s="54" t="s">
        <v>116</v>
      </c>
      <c r="AD71" s="54">
        <v>25</v>
      </c>
      <c r="AE71" s="54" t="s">
        <v>428</v>
      </c>
      <c r="AF71" s="54" t="s">
        <v>154</v>
      </c>
      <c r="AG71" s="55">
        <v>44998</v>
      </c>
      <c r="AH71" s="54">
        <v>5848966702</v>
      </c>
      <c r="AI71" s="54" t="s">
        <v>1023</v>
      </c>
      <c r="AJ71" s="56" t="str">
        <f>IFERROR(INDEX(ADM[Centro de Custo],MATCH(Folha[[#This Row],[Nome do Funcionário]],ADM[Nome do Funcionário],0)),"")</f>
        <v>OUTROS</v>
      </c>
      <c r="AK71" s="56" t="str">
        <f>Folha[[#This Row],[Empresa + Nome]]</f>
        <v>143 - SUPER ATACADO</v>
      </c>
      <c r="AL71" s="56" t="str">
        <f>IFERROR(INDEX(Nome_Empresas[NOME PADRÃO (PLANILHAS)],MATCH(AC71,Nome_Empresas[EMPRESA],0)),"NÃO ENCONTREI")</f>
        <v>143 - SUPER ATACADO</v>
      </c>
      <c r="AM71" s="56"/>
      <c r="AN71" s="56"/>
      <c r="AO71" s="56"/>
      <c r="AP71" s="64">
        <v>2</v>
      </c>
      <c r="AQ71" s="62" t="s">
        <v>20</v>
      </c>
      <c r="AR71" s="62">
        <v>200151</v>
      </c>
      <c r="AS71" s="62" t="s">
        <v>184</v>
      </c>
      <c r="AT71" s="62" t="s">
        <v>154</v>
      </c>
      <c r="AU71" s="62"/>
      <c r="AV71" s="98">
        <v>43945</v>
      </c>
      <c r="AW71" s="62" t="s">
        <v>1063</v>
      </c>
      <c r="AX71" s="66" t="str">
        <f>ADM[[#This Row],[Nome da Empresa]]&amp;ADM[[#This Row],[Nome do Funcionário]]&amp;ADM[[#This Row],[Centro de Custo]]</f>
        <v>PAGE DEPOSITO DE GAS LTDA - MEFABIANO DOS SANTOSOUTROS</v>
      </c>
    </row>
    <row r="72" spans="1:50" customFormat="1" ht="14.25" customHeight="1" x14ac:dyDescent="0.25">
      <c r="A72" s="82">
        <v>6</v>
      </c>
      <c r="B72" s="83" t="s">
        <v>50</v>
      </c>
      <c r="C72" s="83" t="s">
        <v>57</v>
      </c>
      <c r="D72" s="83" t="s">
        <v>58</v>
      </c>
      <c r="E72" s="84" t="s">
        <v>16</v>
      </c>
      <c r="F72" s="84" t="s">
        <v>17</v>
      </c>
      <c r="G72" s="84" t="s">
        <v>59</v>
      </c>
      <c r="H72" s="84" t="s">
        <v>60</v>
      </c>
      <c r="I72" s="85">
        <v>772.84</v>
      </c>
      <c r="J72" s="2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72" s="2" t="str">
        <f>IFERROR(INDEX(Folha[Centro_de_Geral],MATCH(C72,Folha[Nome do Funcionário],0)),"")</f>
        <v>ADM</v>
      </c>
      <c r="L72" s="2" t="str">
        <f>IFERROR(INDEX(Nome_Empresas[NOME PADRÃO (PLANILHAS)],MATCH(Folha_de_Pgt[[#This Row],[Nome da Empresa]],Nome_Empresas[EMPRESA],0)),"")</f>
        <v>6 - BRAVOX</v>
      </c>
      <c r="M72" s="20">
        <v>45020</v>
      </c>
      <c r="N72" s="2" t="str">
        <f>UPPER(IF(Folha_de_Pgt[[#This Row],[DATA DE PGT]]="","",TEXT(Folha_de_Pgt[[#This Row],[DATA DE PGT]],"MMM")))</f>
        <v>ABR</v>
      </c>
      <c r="O72" s="2" t="str">
        <f>UPPER(IF(Folha_de_Pgt[[#This Row],[DATA DE PGT]]="","",TEXT(Folha_de_Pgt[[#This Row],[DATA DE PGT]],"aaaa")))</f>
        <v>2023</v>
      </c>
      <c r="P72" s="50" t="s">
        <v>914</v>
      </c>
      <c r="Q72" s="48"/>
      <c r="R72" s="2" t="str">
        <f>Folha_de_Pgt[[#This Row],[Nome do Funcionário]]&amp;" - "&amp;Folha_de_Pgt[[#This Row],[TIPO DE PGT]]</f>
        <v>GABRIEL SALINO LOPES BARBOSA - SALARIO - REF. A MAR/2023</v>
      </c>
      <c r="S72" s="21"/>
      <c r="T72" s="51" t="str">
        <f t="shared" si="1"/>
        <v/>
      </c>
      <c r="U72" s="31"/>
      <c r="V72" s="79">
        <v>194</v>
      </c>
      <c r="W72" s="11" t="s">
        <v>698</v>
      </c>
      <c r="X72" s="12" t="s">
        <v>761</v>
      </c>
      <c r="Y72" s="13" t="s">
        <v>867</v>
      </c>
      <c r="AB72" s="61">
        <v>150</v>
      </c>
      <c r="AC72" s="57" t="s">
        <v>431</v>
      </c>
      <c r="AD72" s="57">
        <v>2</v>
      </c>
      <c r="AE72" s="57" t="s">
        <v>432</v>
      </c>
      <c r="AF72" s="57" t="s">
        <v>154</v>
      </c>
      <c r="AG72" s="58">
        <v>43679</v>
      </c>
      <c r="AH72" s="57">
        <v>12835225781</v>
      </c>
      <c r="AI72" s="57" t="s">
        <v>1023</v>
      </c>
      <c r="AJ72" s="56" t="str">
        <f>IFERROR(INDEX(ADM[Centro de Custo],MATCH(Folha[[#This Row],[Nome do Funcionário]],ADM[Nome do Funcionário],0)),"")</f>
        <v>OUTROS</v>
      </c>
      <c r="AK72" s="56" t="str">
        <f>Folha[[#This Row],[Empresa + Nome]]</f>
        <v>150 - PAGE DE JACONE</v>
      </c>
      <c r="AL72" s="56" t="str">
        <f>IFERROR(INDEX(Nome_Empresas[NOME PADRÃO (PLANILHAS)],MATCH(AC72,Nome_Empresas[EMPRESA],0)),"NÃO ENCONTREI")</f>
        <v>150 - PAGE DE JACONE</v>
      </c>
      <c r="AM72" s="56"/>
      <c r="AN72" s="56"/>
      <c r="AO72" s="56"/>
      <c r="AP72" s="64">
        <v>3</v>
      </c>
      <c r="AQ72" s="62" t="s">
        <v>37</v>
      </c>
      <c r="AR72" s="62">
        <v>300015</v>
      </c>
      <c r="AS72" s="62" t="s">
        <v>192</v>
      </c>
      <c r="AT72" s="62" t="s">
        <v>154</v>
      </c>
      <c r="AU72" s="62"/>
      <c r="AV72" s="98">
        <v>44418</v>
      </c>
      <c r="AW72" s="62" t="s">
        <v>1063</v>
      </c>
      <c r="AX72" s="66" t="str">
        <f>ADM[[#This Row],[Nome da Empresa]]&amp;ADM[[#This Row],[Nome do Funcionário]]&amp;ADM[[#This Row],[Centro de Custo]]</f>
        <v>CACIQUE DE SANTA MARGARIDA DEP. DE GAS LTDA - MEJOAO VITOR MONTEIRO DOS SANTOSOUTROS</v>
      </c>
    </row>
    <row r="73" spans="1:50" customFormat="1" ht="14.25" customHeight="1" x14ac:dyDescent="0.25">
      <c r="A73" s="82">
        <v>110</v>
      </c>
      <c r="B73" s="83" t="s">
        <v>315</v>
      </c>
      <c r="C73" s="83" t="s">
        <v>320</v>
      </c>
      <c r="D73" s="83" t="s">
        <v>154</v>
      </c>
      <c r="E73" s="84" t="s">
        <v>876</v>
      </c>
      <c r="F73" s="84" t="s">
        <v>876</v>
      </c>
      <c r="G73" s="84">
        <v>15235401760</v>
      </c>
      <c r="H73" s="84" t="s">
        <v>321</v>
      </c>
      <c r="I73" s="85">
        <v>908.8</v>
      </c>
      <c r="J73" s="2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73" s="2" t="str">
        <f>IFERROR(INDEX(Folha[Centro_de_Geral],MATCH(C73,Folha[Nome do Funcionário],0)),"")</f>
        <v>110 - PAGE DE SÃO GONÇALO</v>
      </c>
      <c r="L73" s="2" t="str">
        <f>IFERROR(INDEX(Nome_Empresas[NOME PADRÃO (PLANILHAS)],MATCH(Folha_de_Pgt[[#This Row],[Nome da Empresa]],Nome_Empresas[EMPRESA],0)),"")</f>
        <v>110 - PAGE DE SÃO GONÇALO</v>
      </c>
      <c r="M73" s="20">
        <v>45022</v>
      </c>
      <c r="N73" s="2" t="str">
        <f>UPPER(IF(Folha_de_Pgt[[#This Row],[DATA DE PGT]]="","",TEXT(Folha_de_Pgt[[#This Row],[DATA DE PGT]],"MMM")))</f>
        <v>ABR</v>
      </c>
      <c r="O73" s="2" t="str">
        <f>UPPER(IF(Folha_de_Pgt[[#This Row],[DATA DE PGT]]="","",TEXT(Folha_de_Pgt[[#This Row],[DATA DE PGT]],"aaaa")))</f>
        <v>2023</v>
      </c>
      <c r="P73" s="50" t="s">
        <v>914</v>
      </c>
      <c r="Q73" s="48"/>
      <c r="R73" s="2" t="str">
        <f>Folha_de_Pgt[[#This Row],[Nome do Funcionário]]&amp;" - "&amp;Folha_de_Pgt[[#This Row],[TIPO DE PGT]]</f>
        <v>GABRIEL SOUSA DE FREITAS  - SALARIO - REF. A MAR/2023</v>
      </c>
      <c r="S73" s="21"/>
      <c r="T73" s="51" t="str">
        <f t="shared" si="1"/>
        <v/>
      </c>
      <c r="U73" s="21"/>
      <c r="V73" s="80"/>
      <c r="AB73" s="60">
        <v>150</v>
      </c>
      <c r="AC73" s="54" t="s">
        <v>431</v>
      </c>
      <c r="AD73" s="54">
        <v>3</v>
      </c>
      <c r="AE73" s="54" t="s">
        <v>435</v>
      </c>
      <c r="AF73" s="54" t="s">
        <v>154</v>
      </c>
      <c r="AG73" s="55">
        <v>44049</v>
      </c>
      <c r="AH73" s="54">
        <v>16732961730</v>
      </c>
      <c r="AI73" s="54" t="s">
        <v>1023</v>
      </c>
      <c r="AJ73" s="56" t="str">
        <f>IFERROR(INDEX(ADM[Centro de Custo],MATCH(Folha[[#This Row],[Nome do Funcionário]],ADM[Nome do Funcionário],0)),"")</f>
        <v>OUTROS</v>
      </c>
      <c r="AK73" s="56" t="str">
        <f>Folha[[#This Row],[Empresa + Nome]]</f>
        <v>150 - PAGE DE JACONE</v>
      </c>
      <c r="AL73" s="56" t="str">
        <f>IFERROR(INDEX(Nome_Empresas[NOME PADRÃO (PLANILHAS)],MATCH(AC73,Nome_Empresas[EMPRESA],0)),"NÃO ENCONTREI")</f>
        <v>150 - PAGE DE JACONE</v>
      </c>
      <c r="AM73" s="56"/>
      <c r="AN73" s="56"/>
      <c r="AO73" s="56"/>
      <c r="AP73" s="64">
        <v>3</v>
      </c>
      <c r="AQ73" s="62" t="s">
        <v>37</v>
      </c>
      <c r="AR73" s="62">
        <v>300017</v>
      </c>
      <c r="AS73" s="62" t="s">
        <v>868</v>
      </c>
      <c r="AT73" s="62" t="s">
        <v>39</v>
      </c>
      <c r="AU73" s="62"/>
      <c r="AV73" s="98">
        <v>44561</v>
      </c>
      <c r="AW73" s="62" t="s">
        <v>1063</v>
      </c>
      <c r="AX73" s="66" t="str">
        <f>ADM[[#This Row],[Nome da Empresa]]&amp;ADM[[#This Row],[Nome do Funcionário]]&amp;ADM[[#This Row],[Centro de Custo]]</f>
        <v>CACIQUE DE SANTA MARGARIDA DEP. DE GAS LTDA - MEMURILO CONCEICAO DUTRAOUTROS</v>
      </c>
    </row>
    <row r="74" spans="1:50" customFormat="1" ht="14.25" customHeight="1" x14ac:dyDescent="0.25">
      <c r="A74" s="82">
        <v>101</v>
      </c>
      <c r="B74" s="83" t="s">
        <v>74</v>
      </c>
      <c r="C74" s="83" t="s">
        <v>280</v>
      </c>
      <c r="D74" s="83" t="s">
        <v>281</v>
      </c>
      <c r="E74" s="84" t="s">
        <v>77</v>
      </c>
      <c r="F74" s="84" t="s">
        <v>78</v>
      </c>
      <c r="G74" s="84" t="s">
        <v>282</v>
      </c>
      <c r="H74" s="84" t="s">
        <v>283</v>
      </c>
      <c r="I74" s="85">
        <v>1175.29</v>
      </c>
      <c r="J74" s="2" t="str">
        <f>Folha_de_Pgt[[#This Row],[Nome da Empresa]]&amp;Folha_de_Pgt[[#This Row],[Nome do Funcionário]]&amp;Folha_de_Pgt[[#This Row],[Departamento]]</f>
        <v>FULLGAZ DE MARICA LTDA - MEGEDEON PEREIRA DA SILVATransporte</v>
      </c>
      <c r="K74" s="2" t="str">
        <f>IFERROR(INDEX(Folha[Centro_de_Geral],MATCH(C74,Folha[Nome do Funcionário],0)),"")</f>
        <v>TRANSPORTE</v>
      </c>
      <c r="L74" s="2" t="str">
        <f>IFERROR(INDEX(Nome_Empresas[NOME PADRÃO (PLANILHAS)],MATCH(Folha_de_Pgt[[#This Row],[Nome da Empresa]],Nome_Empresas[EMPRESA],0)),"")</f>
        <v>101 - FULLGAZ</v>
      </c>
      <c r="M74" s="20">
        <v>45021</v>
      </c>
      <c r="N74" s="2" t="str">
        <f>UPPER(IF(Folha_de_Pgt[[#This Row],[DATA DE PGT]]="","",TEXT(Folha_de_Pgt[[#This Row],[DATA DE PGT]],"MMM")))</f>
        <v>ABR</v>
      </c>
      <c r="O74" s="2" t="str">
        <f>UPPER(IF(Folha_de_Pgt[[#This Row],[DATA DE PGT]]="","",TEXT(Folha_de_Pgt[[#This Row],[DATA DE PGT]],"aaaa")))</f>
        <v>2023</v>
      </c>
      <c r="P74" s="50" t="s">
        <v>914</v>
      </c>
      <c r="Q74" s="48"/>
      <c r="R74" s="2" t="str">
        <f>Folha_de_Pgt[[#This Row],[Nome do Funcionário]]&amp;" - "&amp;Folha_de_Pgt[[#This Row],[TIPO DE PGT]]</f>
        <v>GEDEON PEREIRA DA SILVA - SALARIO - REF. A MAR/2023</v>
      </c>
      <c r="S74" s="21"/>
      <c r="T74" s="51" t="str">
        <f t="shared" si="1"/>
        <v/>
      </c>
      <c r="U74" s="21"/>
      <c r="V74" s="80"/>
      <c r="AB74" s="60">
        <v>150</v>
      </c>
      <c r="AC74" s="54" t="s">
        <v>431</v>
      </c>
      <c r="AD74" s="54">
        <v>7</v>
      </c>
      <c r="AE74" s="54" t="s">
        <v>438</v>
      </c>
      <c r="AF74" s="54" t="s">
        <v>154</v>
      </c>
      <c r="AG74" s="55">
        <v>44746</v>
      </c>
      <c r="AH74" s="54">
        <v>17309494792</v>
      </c>
      <c r="AI74" s="54" t="s">
        <v>1023</v>
      </c>
      <c r="AJ74" s="56" t="str">
        <f>IFERROR(INDEX(ADM[Centro de Custo],MATCH(Folha[[#This Row],[Nome do Funcionário]],ADM[Nome do Funcionário],0)),"")</f>
        <v>OUTROS</v>
      </c>
      <c r="AK74" s="56" t="str">
        <f>Folha[[#This Row],[Empresa + Nome]]</f>
        <v>150 - PAGE DE JACONE</v>
      </c>
      <c r="AL74" s="56" t="str">
        <f>IFERROR(INDEX(Nome_Empresas[NOME PADRÃO (PLANILHAS)],MATCH(AC74,Nome_Empresas[EMPRESA],0)),"NÃO ENCONTREI")</f>
        <v>150 - PAGE DE JACONE</v>
      </c>
      <c r="AM74" s="56"/>
      <c r="AN74" s="56"/>
      <c r="AO74" s="56"/>
      <c r="AP74" s="64">
        <v>3</v>
      </c>
      <c r="AQ74" s="62" t="s">
        <v>37</v>
      </c>
      <c r="AR74" s="62">
        <v>300020</v>
      </c>
      <c r="AS74" s="62" t="s">
        <v>196</v>
      </c>
      <c r="AT74" s="62" t="s">
        <v>154</v>
      </c>
      <c r="AU74" s="62"/>
      <c r="AV74" s="98">
        <v>44608</v>
      </c>
      <c r="AW74" s="62" t="s">
        <v>1063</v>
      </c>
      <c r="AX74" s="66" t="str">
        <f>ADM[[#This Row],[Nome da Empresa]]&amp;ADM[[#This Row],[Nome do Funcionário]]&amp;ADM[[#This Row],[Centro de Custo]]</f>
        <v>CACIQUE DE SANTA MARGARIDA DEP. DE GAS LTDA - MEJOÃO VICTOR DOS SANTOS BARCELOSOUTROS</v>
      </c>
    </row>
    <row r="75" spans="1:50" customFormat="1" ht="14.25" customHeight="1" x14ac:dyDescent="0.25">
      <c r="A75" s="82">
        <v>183</v>
      </c>
      <c r="B75" s="83" t="s">
        <v>653</v>
      </c>
      <c r="C75" s="83" t="s">
        <v>658</v>
      </c>
      <c r="D75" s="83" t="s">
        <v>154</v>
      </c>
      <c r="E75" s="84" t="s">
        <v>16</v>
      </c>
      <c r="F75" s="84" t="s">
        <v>655</v>
      </c>
      <c r="G75" s="84" t="s">
        <v>659</v>
      </c>
      <c r="H75" s="84" t="s">
        <v>660</v>
      </c>
      <c r="I75" s="85">
        <v>908.8</v>
      </c>
      <c r="J75" s="2" t="str">
        <f>Folha_de_Pgt[[#This Row],[Nome da Empresa]]&amp;Folha_de_Pgt[[#This Row],[Nome do Funcionário]]&amp;Folha_de_Pgt[[#This Row],[Departamento]]</f>
        <v>MM REVENDA DE GAS LTDAGILBERLAN DA SILVA SOUZAPORTARIA</v>
      </c>
      <c r="K75" s="2" t="str">
        <f>IFERROR(INDEX(Folha[Centro_de_Geral],MATCH(C75,Folha[Nome do Funcionário],0)),"")</f>
        <v>183 - MM REVENDA</v>
      </c>
      <c r="L75" s="2" t="str">
        <f>IFERROR(INDEX(Nome_Empresas[NOME PADRÃO (PLANILHAS)],MATCH(Folha_de_Pgt[[#This Row],[Nome da Empresa]],Nome_Empresas[EMPRESA],0)),"")</f>
        <v>183 - MM REVENDA</v>
      </c>
      <c r="M75" s="20">
        <v>45022</v>
      </c>
      <c r="N75" s="2" t="str">
        <f>UPPER(IF(Folha_de_Pgt[[#This Row],[DATA DE PGT]]="","",TEXT(Folha_de_Pgt[[#This Row],[DATA DE PGT]],"MMM")))</f>
        <v>ABR</v>
      </c>
      <c r="O75" s="2" t="str">
        <f>UPPER(IF(Folha_de_Pgt[[#This Row],[DATA DE PGT]]="","",TEXT(Folha_de_Pgt[[#This Row],[DATA DE PGT]],"aaaa")))</f>
        <v>2023</v>
      </c>
      <c r="P75" s="50" t="s">
        <v>914</v>
      </c>
      <c r="Q75" s="48"/>
      <c r="R75" s="2" t="str">
        <f>Folha_de_Pgt[[#This Row],[Nome do Funcionário]]&amp;" - "&amp;Folha_de_Pgt[[#This Row],[TIPO DE PGT]]</f>
        <v>GILBERLAN DA SILVA SOUZA - SALARIO - REF. A MAR/2023</v>
      </c>
      <c r="S75" s="21"/>
      <c r="T75" s="51" t="str">
        <f t="shared" si="1"/>
        <v/>
      </c>
      <c r="U75" s="21"/>
      <c r="V75" s="80"/>
      <c r="AB75" s="60">
        <v>150</v>
      </c>
      <c r="AC75" s="54" t="s">
        <v>431</v>
      </c>
      <c r="AD75" s="54">
        <v>10</v>
      </c>
      <c r="AE75" s="54" t="s">
        <v>440</v>
      </c>
      <c r="AF75" s="54" t="s">
        <v>154</v>
      </c>
      <c r="AG75" s="55">
        <v>44879</v>
      </c>
      <c r="AH75" s="54">
        <v>19024658730</v>
      </c>
      <c r="AI75" s="54" t="s">
        <v>1023</v>
      </c>
      <c r="AJ75" s="56" t="str">
        <f>IFERROR(INDEX(ADM[Centro de Custo],MATCH(Folha[[#This Row],[Nome do Funcionário]],ADM[Nome do Funcionário],0)),"")</f>
        <v>OUTROS</v>
      </c>
      <c r="AK75" s="56" t="str">
        <f>Folha[[#This Row],[Empresa + Nome]]</f>
        <v>150 - PAGE DE JACONE</v>
      </c>
      <c r="AL75" s="56" t="str">
        <f>IFERROR(INDEX(Nome_Empresas[NOME PADRÃO (PLANILHAS)],MATCH(AC75,Nome_Empresas[EMPRESA],0)),"NÃO ENCONTREI")</f>
        <v>150 - PAGE DE JACONE</v>
      </c>
      <c r="AM75" s="56"/>
      <c r="AN75" s="56"/>
      <c r="AO75" s="56"/>
      <c r="AP75" s="64">
        <v>5</v>
      </c>
      <c r="AQ75" s="62" t="s">
        <v>199</v>
      </c>
      <c r="AR75" s="62">
        <v>500009</v>
      </c>
      <c r="AS75" s="62" t="s">
        <v>200</v>
      </c>
      <c r="AT75" s="62" t="s">
        <v>154</v>
      </c>
      <c r="AU75" s="62"/>
      <c r="AV75" s="98">
        <v>44343</v>
      </c>
      <c r="AW75" s="62" t="s">
        <v>1063</v>
      </c>
      <c r="AX75" s="66" t="str">
        <f>ADM[[#This Row],[Nome da Empresa]]&amp;ADM[[#This Row],[Nome do Funcionário]]&amp;ADM[[#This Row],[Centro de Custo]]</f>
        <v>EQUIPE ALPHA COMERCIO DE GLP LTDAEVERTON MUNIZ DE SOUZAOUTROS</v>
      </c>
    </row>
    <row r="76" spans="1:50" customFormat="1" ht="14.25" customHeight="1" x14ac:dyDescent="0.25">
      <c r="A76" s="82">
        <v>129</v>
      </c>
      <c r="B76" s="83" t="s">
        <v>61</v>
      </c>
      <c r="C76" s="83" t="s">
        <v>392</v>
      </c>
      <c r="D76" s="83" t="s">
        <v>154</v>
      </c>
      <c r="E76" s="84" t="s">
        <v>876</v>
      </c>
      <c r="F76" s="84" t="s">
        <v>876</v>
      </c>
      <c r="G76" s="84" t="s">
        <v>888</v>
      </c>
      <c r="H76" s="84" t="s">
        <v>393</v>
      </c>
      <c r="I76" s="85">
        <v>908.8</v>
      </c>
      <c r="J76" s="2" t="str">
        <f>Folha_de_Pgt[[#This Row],[Nome da Empresa]]&amp;Folha_de_Pgt[[#This Row],[Nome do Funcionário]]&amp;Folha_de_Pgt[[#This Row],[Departamento]]</f>
        <v>XES - COMERCIO DE GAS LTDAGILVANILDO MATOS DE SOUSA PORTARIA</v>
      </c>
      <c r="K76" s="2" t="str">
        <f>IFERROR(INDEX(Folha[Centro_de_Geral],MATCH(C76,Folha[Nome do Funcionário],0)),"")</f>
        <v>7 - XES MATRIZ</v>
      </c>
      <c r="L76" s="2" t="str">
        <f>IFERROR(INDEX(Nome_Empresas[NOME PADRÃO (PLANILHAS)],MATCH(Folha_de_Pgt[[#This Row],[Nome da Empresa]],Nome_Empresas[EMPRESA],0)),"")</f>
        <v>7 - XES MATRIZ</v>
      </c>
      <c r="M76" s="20">
        <v>45022</v>
      </c>
      <c r="N76" s="2" t="str">
        <f>UPPER(IF(Folha_de_Pgt[[#This Row],[DATA DE PGT]]="","",TEXT(Folha_de_Pgt[[#This Row],[DATA DE PGT]],"MMM")))</f>
        <v>ABR</v>
      </c>
      <c r="O76" s="2" t="str">
        <f>UPPER(IF(Folha_de_Pgt[[#This Row],[DATA DE PGT]]="","",TEXT(Folha_de_Pgt[[#This Row],[DATA DE PGT]],"aaaa")))</f>
        <v>2023</v>
      </c>
      <c r="P76" s="50" t="s">
        <v>914</v>
      </c>
      <c r="Q76" s="48"/>
      <c r="R76" s="2" t="str">
        <f>Folha_de_Pgt[[#This Row],[Nome do Funcionário]]&amp;" - "&amp;Folha_de_Pgt[[#This Row],[TIPO DE PGT]]</f>
        <v>GILVANILDO MATOS DE SOUSA  - SALARIO - REF. A MAR/2023</v>
      </c>
      <c r="S76" s="21"/>
      <c r="T76" s="51" t="str">
        <f t="shared" si="1"/>
        <v/>
      </c>
      <c r="U76" s="21"/>
      <c r="V76" s="80"/>
      <c r="AB76" s="61">
        <v>153</v>
      </c>
      <c r="AC76" s="57" t="s">
        <v>449</v>
      </c>
      <c r="AD76" s="57">
        <v>3</v>
      </c>
      <c r="AE76" s="57" t="s">
        <v>450</v>
      </c>
      <c r="AF76" s="57" t="s">
        <v>154</v>
      </c>
      <c r="AG76" s="58">
        <v>42401</v>
      </c>
      <c r="AH76" s="57">
        <v>7961706739</v>
      </c>
      <c r="AI76" s="57" t="s">
        <v>1023</v>
      </c>
      <c r="AJ76" s="56" t="str">
        <f>IFERROR(INDEX(ADM[Centro de Custo],MATCH(Folha[[#This Row],[Nome do Funcionário]],ADM[Nome do Funcionário],0)),"")</f>
        <v>OUTROS</v>
      </c>
      <c r="AK76" s="56" t="str">
        <f>Folha[[#This Row],[Empresa + Nome]]</f>
        <v>153 - CACIQUE DE MARICÁ</v>
      </c>
      <c r="AL76" s="56" t="str">
        <f>IFERROR(INDEX(Nome_Empresas[NOME PADRÃO (PLANILHAS)],MATCH(AC76,Nome_Empresas[EMPRESA],0)),"NÃO ENCONTREI")</f>
        <v>153 - CACIQUE DE MARICÁ</v>
      </c>
      <c r="AM76" s="56"/>
      <c r="AN76" s="56"/>
      <c r="AO76" s="56"/>
      <c r="AP76" s="64">
        <v>5</v>
      </c>
      <c r="AQ76" s="62" t="s">
        <v>199</v>
      </c>
      <c r="AR76" s="62">
        <v>500012</v>
      </c>
      <c r="AS76" s="62" t="s">
        <v>204</v>
      </c>
      <c r="AT76" s="62" t="s">
        <v>154</v>
      </c>
      <c r="AU76" s="62"/>
      <c r="AV76" s="98">
        <v>44970</v>
      </c>
      <c r="AW76" s="62" t="s">
        <v>1063</v>
      </c>
      <c r="AX76" s="66" t="str">
        <f>ADM[[#This Row],[Nome da Empresa]]&amp;ADM[[#This Row],[Nome do Funcionário]]&amp;ADM[[#This Row],[Centro de Custo]]</f>
        <v>EQUIPE ALPHA COMERCIO DE GLP LTDAWELLINGTON DA SILVA AGUIAROUTROS</v>
      </c>
    </row>
    <row r="77" spans="1:50" customFormat="1" ht="14.25" customHeight="1" x14ac:dyDescent="0.25">
      <c r="A77" s="87">
        <v>194</v>
      </c>
      <c r="B77" s="88" t="s">
        <v>698</v>
      </c>
      <c r="C77" s="88" t="s">
        <v>699</v>
      </c>
      <c r="D77" s="88" t="s">
        <v>154</v>
      </c>
      <c r="E77" s="88" t="s">
        <v>876</v>
      </c>
      <c r="F77" s="88" t="s">
        <v>876</v>
      </c>
      <c r="G77" s="88" t="s">
        <v>901</v>
      </c>
      <c r="H77" s="88" t="s">
        <v>700</v>
      </c>
      <c r="I77" s="89">
        <v>313.14</v>
      </c>
      <c r="J77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77" s="28" t="str">
        <f>IFERROR(INDEX(Folha[Centro_de_Geral],MATCH(C77,Folha[Nome do Funcionário],0)),"")</f>
        <v>194 - ARCO METROPOLITANO</v>
      </c>
      <c r="L77" s="28" t="str">
        <f>IFERROR(INDEX(Nome_Empresas[NOME PADRÃO (PLANILHAS)],MATCH(Folha_de_Pgt[[#This Row],[Nome da Empresa]],Nome_Empresas[EMPRESA],0)),"")</f>
        <v>194 - ARCO METROPOLITANO</v>
      </c>
      <c r="M77" s="20">
        <v>45022</v>
      </c>
      <c r="N77" s="28" t="str">
        <f>UPPER(IF(Folha_de_Pgt[[#This Row],[DATA DE PGT]]="","",TEXT(Folha_de_Pgt[[#This Row],[DATA DE PGT]],"MMM")))</f>
        <v>ABR</v>
      </c>
      <c r="O77" s="28" t="str">
        <f>UPPER(IF(Folha_de_Pgt[[#This Row],[DATA DE PGT]]="","",TEXT(Folha_de_Pgt[[#This Row],[DATA DE PGT]],"aaaa")))</f>
        <v>2023</v>
      </c>
      <c r="P77" s="50" t="s">
        <v>914</v>
      </c>
      <c r="Q77" s="48"/>
      <c r="R77" s="2" t="str">
        <f>Folha_de_Pgt[[#This Row],[Nome do Funcionário]]&amp;" - "&amp;Folha_de_Pgt[[#This Row],[TIPO DE PGT]]</f>
        <v>GUILHERME MEDEIROS DA SILVA - SALARIO - REF. A MAR/2023</v>
      </c>
      <c r="S77" s="21"/>
      <c r="T77" s="51" t="str">
        <f t="shared" si="1"/>
        <v/>
      </c>
      <c r="U77" s="21"/>
      <c r="V77" s="80"/>
      <c r="AB77" s="60">
        <v>153</v>
      </c>
      <c r="AC77" s="54" t="s">
        <v>449</v>
      </c>
      <c r="AD77" s="54">
        <v>7</v>
      </c>
      <c r="AE77" s="54" t="s">
        <v>453</v>
      </c>
      <c r="AF77" s="54" t="s">
        <v>154</v>
      </c>
      <c r="AG77" s="55">
        <v>44273</v>
      </c>
      <c r="AH77" s="54">
        <v>11071398725</v>
      </c>
      <c r="AI77" s="54" t="s">
        <v>1023</v>
      </c>
      <c r="AJ77" s="56" t="str">
        <f>IFERROR(INDEX(ADM[Centro de Custo],MATCH(Folha[[#This Row],[Nome do Funcionário]],ADM[Nome do Funcionário],0)),"")</f>
        <v>OUTROS</v>
      </c>
      <c r="AK77" s="56" t="str">
        <f>Folha[[#This Row],[Empresa + Nome]]</f>
        <v>153 - CACIQUE DE MARICÁ</v>
      </c>
      <c r="AL77" s="56" t="str">
        <f>IFERROR(INDEX(Nome_Empresas[NOME PADRÃO (PLANILHAS)],MATCH(AC77,Nome_Empresas[EMPRESA],0)),"NÃO ENCONTREI")</f>
        <v>153 - CACIQUE DE MARICÁ</v>
      </c>
      <c r="AM77" s="56"/>
      <c r="AN77" s="56"/>
      <c r="AO77" s="56"/>
      <c r="AP77" s="64">
        <v>5</v>
      </c>
      <c r="AQ77" s="62" t="s">
        <v>199</v>
      </c>
      <c r="AR77" s="62">
        <v>500013</v>
      </c>
      <c r="AS77" s="62" t="s">
        <v>922</v>
      </c>
      <c r="AT77" s="62" t="s">
        <v>154</v>
      </c>
      <c r="AU77" s="62"/>
      <c r="AV77" s="98">
        <v>45016</v>
      </c>
      <c r="AW77" s="62" t="s">
        <v>1063</v>
      </c>
      <c r="AX77" s="66" t="str">
        <f>ADM[[#This Row],[Nome da Empresa]]&amp;ADM[[#This Row],[Nome do Funcionário]]&amp;ADM[[#This Row],[Centro de Custo]]</f>
        <v>EQUIPE ALPHA COMERCIO DE GLP LTDAMAXWELL MARAIS RIBEIROOUTROS</v>
      </c>
    </row>
    <row r="78" spans="1:50" customFormat="1" ht="14.25" customHeight="1" x14ac:dyDescent="0.25">
      <c r="A78" s="82">
        <v>125</v>
      </c>
      <c r="B78" s="83" t="s">
        <v>385</v>
      </c>
      <c r="C78" s="83" t="s">
        <v>386</v>
      </c>
      <c r="D78" s="83" t="s">
        <v>154</v>
      </c>
      <c r="E78" s="84" t="s">
        <v>16</v>
      </c>
      <c r="F78" s="84" t="s">
        <v>67</v>
      </c>
      <c r="G78" s="84" t="s">
        <v>387</v>
      </c>
      <c r="H78" s="84" t="s">
        <v>388</v>
      </c>
      <c r="I78" s="85">
        <v>908.8</v>
      </c>
      <c r="J78" s="2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78" s="2" t="str">
        <f>IFERROR(INDEX(Folha[Centro_de_Geral],MATCH(C78,Folha[Nome do Funcionário],0)),"")</f>
        <v>125 - MARINE</v>
      </c>
      <c r="L78" s="2" t="str">
        <f>IFERROR(INDEX(Nome_Empresas[NOME PADRÃO (PLANILHAS)],MATCH(Folha_de_Pgt[[#This Row],[Nome da Empresa]],Nome_Empresas[EMPRESA],0)),"")</f>
        <v>125 - MARINE</v>
      </c>
      <c r="M78" s="20">
        <v>45022</v>
      </c>
      <c r="N78" s="2" t="str">
        <f>UPPER(IF(Folha_de_Pgt[[#This Row],[DATA DE PGT]]="","",TEXT(Folha_de_Pgt[[#This Row],[DATA DE PGT]],"MMM")))</f>
        <v>ABR</v>
      </c>
      <c r="O78" s="2" t="str">
        <f>UPPER(IF(Folha_de_Pgt[[#This Row],[DATA DE PGT]]="","",TEXT(Folha_de_Pgt[[#This Row],[DATA DE PGT]],"aaaa")))</f>
        <v>2023</v>
      </c>
      <c r="P78" s="50" t="s">
        <v>914</v>
      </c>
      <c r="Q78" s="48"/>
      <c r="R78" s="2" t="str">
        <f>Folha_de_Pgt[[#This Row],[Nome do Funcionário]]&amp;" - "&amp;Folha_de_Pgt[[#This Row],[TIPO DE PGT]]</f>
        <v>GUTHEMBERG LUIZ DOS SANTOS - SALARIO - REF. A MAR/2023</v>
      </c>
      <c r="S78" s="21"/>
      <c r="T78" s="51" t="str">
        <f t="shared" si="1"/>
        <v/>
      </c>
      <c r="U78" s="21"/>
      <c r="V78" s="80"/>
      <c r="AB78" s="61">
        <v>153</v>
      </c>
      <c r="AC78" s="57" t="s">
        <v>449</v>
      </c>
      <c r="AD78" s="57">
        <v>13</v>
      </c>
      <c r="AE78" s="57" t="s">
        <v>457</v>
      </c>
      <c r="AF78" s="57" t="s">
        <v>154</v>
      </c>
      <c r="AG78" s="58">
        <v>44921</v>
      </c>
      <c r="AH78" s="57">
        <v>19018280771</v>
      </c>
      <c r="AI78" s="57" t="s">
        <v>1023</v>
      </c>
      <c r="AJ78" s="56" t="str">
        <f>IFERROR(INDEX(ADM[Centro de Custo],MATCH(Folha[[#This Row],[Nome do Funcionário]],ADM[Nome do Funcionário],0)),"")</f>
        <v>OUTROS</v>
      </c>
      <c r="AK78" s="56" t="str">
        <f>Folha[[#This Row],[Empresa + Nome]]</f>
        <v>153 - CACIQUE DE MARICÁ</v>
      </c>
      <c r="AL78" s="56" t="str">
        <f>IFERROR(INDEX(Nome_Empresas[NOME PADRÃO (PLANILHAS)],MATCH(AC78,Nome_Empresas[EMPRESA],0)),"NÃO ENCONTREI")</f>
        <v>153 - CACIQUE DE MARICÁ</v>
      </c>
      <c r="AM78" s="56"/>
      <c r="AN78" s="56"/>
      <c r="AO78" s="56"/>
      <c r="AP78" s="64">
        <v>6</v>
      </c>
      <c r="AQ78" s="62" t="s">
        <v>50</v>
      </c>
      <c r="AR78" s="62">
        <v>600007</v>
      </c>
      <c r="AS78" s="62" t="s">
        <v>208</v>
      </c>
      <c r="AT78" s="62" t="s">
        <v>154</v>
      </c>
      <c r="AU78" s="62"/>
      <c r="AV78" s="98">
        <v>43721</v>
      </c>
      <c r="AW78" s="62" t="s">
        <v>1063</v>
      </c>
      <c r="AX78" s="66" t="str">
        <f>ADM[[#This Row],[Nome da Empresa]]&amp;ADM[[#This Row],[Nome do Funcionário]]&amp;ADM[[#This Row],[Centro de Custo]]</f>
        <v>BRAVOXXX COMERCIO DE GAS LTDAMAYCON GOMES DE CARVALHOOUTROS</v>
      </c>
    </row>
    <row r="79" spans="1:50" customFormat="1" ht="14.25" customHeight="1" x14ac:dyDescent="0.25">
      <c r="A79" s="82">
        <v>154</v>
      </c>
      <c r="B79" s="83" t="s">
        <v>459</v>
      </c>
      <c r="C79" s="83" t="s">
        <v>460</v>
      </c>
      <c r="D79" s="83" t="s">
        <v>154</v>
      </c>
      <c r="E79" s="84" t="s">
        <v>94</v>
      </c>
      <c r="F79" s="84" t="s">
        <v>95</v>
      </c>
      <c r="G79" s="84" t="s">
        <v>461</v>
      </c>
      <c r="H79" s="84" t="s">
        <v>462</v>
      </c>
      <c r="I79" s="85">
        <v>908.8</v>
      </c>
      <c r="J79" s="2" t="str">
        <f>Folha_de_Pgt[[#This Row],[Nome da Empresa]]&amp;Folha_de_Pgt[[#This Row],[Nome do Funcionário]]&amp;Folha_de_Pgt[[#This Row],[Departamento]]</f>
        <v>BRUTOS GAS LTDAHAROLDO DE VASCONCELOS BARBOSA JUNIORPORTARIA</v>
      </c>
      <c r="K79" s="2" t="str">
        <f>IFERROR(INDEX(Folha[Centro_de_Geral],MATCH(C79,Folha[Nome do Funcionário],0)),"")</f>
        <v>154 - BRUTOS</v>
      </c>
      <c r="L79" s="2" t="str">
        <f>IFERROR(INDEX(Nome_Empresas[NOME PADRÃO (PLANILHAS)],MATCH(Folha_de_Pgt[[#This Row],[Nome da Empresa]],Nome_Empresas[EMPRESA],0)),"")</f>
        <v>154 - BRUTOS</v>
      </c>
      <c r="M79" s="20">
        <v>45021</v>
      </c>
      <c r="N79" s="2" t="str">
        <f>UPPER(IF(Folha_de_Pgt[[#This Row],[DATA DE PGT]]="","",TEXT(Folha_de_Pgt[[#This Row],[DATA DE PGT]],"MMM")))</f>
        <v>ABR</v>
      </c>
      <c r="O79" s="2" t="str">
        <f>UPPER(IF(Folha_de_Pgt[[#This Row],[DATA DE PGT]]="","",TEXT(Folha_de_Pgt[[#This Row],[DATA DE PGT]],"aaaa")))</f>
        <v>2023</v>
      </c>
      <c r="P79" s="50" t="s">
        <v>914</v>
      </c>
      <c r="Q79" s="48"/>
      <c r="R79" s="2" t="str">
        <f>Folha_de_Pgt[[#This Row],[Nome do Funcionário]]&amp;" - "&amp;Folha_de_Pgt[[#This Row],[TIPO DE PGT]]</f>
        <v>HAROLDO DE VASCONCELOS BARBOSA JUNIOR - SALARIO - REF. A MAR/2023</v>
      </c>
      <c r="S79" s="21"/>
      <c r="T79" s="51" t="str">
        <f t="shared" si="1"/>
        <v/>
      </c>
      <c r="U79" s="21"/>
      <c r="V79" s="80"/>
      <c r="AB79" s="60">
        <v>154</v>
      </c>
      <c r="AC79" s="54" t="s">
        <v>459</v>
      </c>
      <c r="AD79" s="54">
        <v>1</v>
      </c>
      <c r="AE79" s="54" t="s">
        <v>460</v>
      </c>
      <c r="AF79" s="54" t="s">
        <v>154</v>
      </c>
      <c r="AG79" s="55">
        <v>44049</v>
      </c>
      <c r="AH79" s="54">
        <v>80719422787</v>
      </c>
      <c r="AI79" s="54" t="s">
        <v>1023</v>
      </c>
      <c r="AJ79" s="56" t="str">
        <f>IFERROR(INDEX(ADM[Centro de Custo],MATCH(Folha[[#This Row],[Nome do Funcionário]],ADM[Nome do Funcionário],0)),"")</f>
        <v>OUTROS</v>
      </c>
      <c r="AK79" s="56" t="str">
        <f>Folha[[#This Row],[Empresa + Nome]]</f>
        <v>154 - BRUTOS</v>
      </c>
      <c r="AL79" s="56" t="str">
        <f>IFERROR(INDEX(Nome_Empresas[NOME PADRÃO (PLANILHAS)],MATCH(AC79,Nome_Empresas[EMPRESA],0)),"NÃO ENCONTREI")</f>
        <v>154 - BRUTOS</v>
      </c>
      <c r="AM79" s="56"/>
      <c r="AN79" s="56"/>
      <c r="AO79" s="56"/>
      <c r="AP79" s="64">
        <v>6</v>
      </c>
      <c r="AQ79" s="62" t="s">
        <v>50</v>
      </c>
      <c r="AR79" s="62">
        <v>600009</v>
      </c>
      <c r="AS79" s="62" t="s">
        <v>211</v>
      </c>
      <c r="AT79" s="62" t="s">
        <v>154</v>
      </c>
      <c r="AU79" s="62"/>
      <c r="AV79" s="98">
        <v>44466</v>
      </c>
      <c r="AW79" s="62" t="s">
        <v>1063</v>
      </c>
      <c r="AX79" s="66" t="str">
        <f>ADM[[#This Row],[Nome da Empresa]]&amp;ADM[[#This Row],[Nome do Funcionário]]&amp;ADM[[#This Row],[Centro de Custo]]</f>
        <v>BRAVOXXX COMERCIO DE GAS LTDATHIAGO DE SOUZA GOMESOUTROS</v>
      </c>
    </row>
    <row r="80" spans="1:50" customFormat="1" ht="14.25" customHeight="1" x14ac:dyDescent="0.25">
      <c r="A80" s="82">
        <v>108</v>
      </c>
      <c r="B80" s="83" t="s">
        <v>297</v>
      </c>
      <c r="C80" s="83" t="s">
        <v>301</v>
      </c>
      <c r="D80" s="83" t="s">
        <v>154</v>
      </c>
      <c r="E80" s="84" t="s">
        <v>16</v>
      </c>
      <c r="F80" s="84" t="s">
        <v>302</v>
      </c>
      <c r="G80" s="84" t="s">
        <v>303</v>
      </c>
      <c r="H80" s="84" t="s">
        <v>304</v>
      </c>
      <c r="I80" s="85">
        <v>830.8</v>
      </c>
      <c r="J80" s="2" t="str">
        <f>Folha_de_Pgt[[#This Row],[Nome da Empresa]]&amp;Folha_de_Pgt[[#This Row],[Nome do Funcionário]]&amp;Folha_de_Pgt[[#This Row],[Departamento]]</f>
        <v>FOLHAS REVENDEDORA DE GAS LTDA - MEIGOR FERREIRA DE LIMAPORTARIA</v>
      </c>
      <c r="K80" s="2" t="str">
        <f>IFERROR(INDEX(Folha[Centro_de_Geral],MATCH(C80,Folha[Nome do Funcionário],0)),"")</f>
        <v>108 - FOLHAS</v>
      </c>
      <c r="L80" s="2" t="str">
        <f>IFERROR(INDEX(Nome_Empresas[NOME PADRÃO (PLANILHAS)],MATCH(Folha_de_Pgt[[#This Row],[Nome da Empresa]],Nome_Empresas[EMPRESA],0)),"")</f>
        <v>108 - FOLHAS</v>
      </c>
      <c r="M80" s="20">
        <v>45021</v>
      </c>
      <c r="N80" s="2" t="str">
        <f>UPPER(IF(Folha_de_Pgt[[#This Row],[DATA DE PGT]]="","",TEXT(Folha_de_Pgt[[#This Row],[DATA DE PGT]],"MMM")))</f>
        <v>ABR</v>
      </c>
      <c r="O80" s="2" t="str">
        <f>UPPER(IF(Folha_de_Pgt[[#This Row],[DATA DE PGT]]="","",TEXT(Folha_de_Pgt[[#This Row],[DATA DE PGT]],"aaaa")))</f>
        <v>2023</v>
      </c>
      <c r="P80" s="50" t="s">
        <v>914</v>
      </c>
      <c r="Q80" s="48"/>
      <c r="R80" s="2" t="str">
        <f>Folha_de_Pgt[[#This Row],[Nome do Funcionário]]&amp;" - "&amp;Folha_de_Pgt[[#This Row],[TIPO DE PGT]]</f>
        <v>IGOR FERREIRA DE LIMA - SALARIO - REF. A MAR/2023</v>
      </c>
      <c r="S80" s="21"/>
      <c r="T80" s="51" t="str">
        <f t="shared" si="1"/>
        <v/>
      </c>
      <c r="U80" s="21"/>
      <c r="V80" s="80"/>
      <c r="AB80" s="60">
        <v>155</v>
      </c>
      <c r="AC80" s="54" t="s">
        <v>463</v>
      </c>
      <c r="AD80" s="54">
        <v>13</v>
      </c>
      <c r="AE80" s="54" t="s">
        <v>464</v>
      </c>
      <c r="AF80" s="54" t="s">
        <v>154</v>
      </c>
      <c r="AG80" s="55">
        <v>44147</v>
      </c>
      <c r="AH80" s="54">
        <v>16281971701</v>
      </c>
      <c r="AI80" s="54" t="s">
        <v>1023</v>
      </c>
      <c r="AJ80" s="56" t="str">
        <f>IFERROR(INDEX(ADM[Centro de Custo],MATCH(Folha[[#This Row],[Nome do Funcionário]],ADM[Nome do Funcionário],0)),"")</f>
        <v>OUTROS</v>
      </c>
      <c r="AK80" s="56" t="str">
        <f>Folha[[#This Row],[Empresa + Nome]]</f>
        <v>155 - DUTRA</v>
      </c>
      <c r="AL80" s="56" t="str">
        <f>IFERROR(INDEX(Nome_Empresas[NOME PADRÃO (PLANILHAS)],MATCH(AC80,Nome_Empresas[EMPRESA],0)),"NÃO ENCONTREI")</f>
        <v>155 - DUTRA</v>
      </c>
      <c r="AM80" s="56"/>
      <c r="AN80" s="56"/>
      <c r="AO80" s="56"/>
      <c r="AP80" s="64">
        <v>7</v>
      </c>
      <c r="AQ80" s="62" t="s">
        <v>61</v>
      </c>
      <c r="AR80" s="62">
        <v>700021</v>
      </c>
      <c r="AS80" s="62" t="s">
        <v>1024</v>
      </c>
      <c r="AT80" s="62" t="s">
        <v>1025</v>
      </c>
      <c r="AU80" s="62"/>
      <c r="AV80" s="98">
        <v>43009</v>
      </c>
      <c r="AW80" s="62" t="s">
        <v>1063</v>
      </c>
      <c r="AX80" s="66" t="str">
        <f>ADM[[#This Row],[Nome da Empresa]]&amp;ADM[[#This Row],[Nome do Funcionário]]&amp;ADM[[#This Row],[Centro de Custo]]</f>
        <v>XES - COMERCIO DE GAS LTDADIOGO DE SOUZA PIRESOUTROS</v>
      </c>
    </row>
    <row r="81" spans="1:50" customFormat="1" ht="14.25" customHeight="1" x14ac:dyDescent="0.25">
      <c r="A81" s="82">
        <v>168</v>
      </c>
      <c r="B81" s="83" t="s">
        <v>558</v>
      </c>
      <c r="C81" s="83" t="s">
        <v>563</v>
      </c>
      <c r="D81" s="83" t="s">
        <v>560</v>
      </c>
      <c r="E81" s="84" t="s">
        <v>16</v>
      </c>
      <c r="F81" s="84" t="s">
        <v>365</v>
      </c>
      <c r="G81" s="84" t="s">
        <v>564</v>
      </c>
      <c r="H81" s="84" t="s">
        <v>565</v>
      </c>
      <c r="I81" s="85">
        <v>908.8</v>
      </c>
      <c r="J81" s="2" t="str">
        <f>Folha_de_Pgt[[#This Row],[Nome da Empresa]]&amp;Folha_de_Pgt[[#This Row],[Nome do Funcionário]]&amp;Folha_de_Pgt[[#This Row],[Departamento]]</f>
        <v>TUPI DEPOSITO VAREJISTA DE GAZ LTDAIGOR PEDROSA DE CARVALHO PORTÁRIA</v>
      </c>
      <c r="K81" s="2" t="str">
        <f>IFERROR(INDEX(Folha[Centro_de_Geral],MATCH(C81,Folha[Nome do Funcionário],0)),"")</f>
        <v>168 - TUPI</v>
      </c>
      <c r="L81" s="2" t="str">
        <f>IFERROR(INDEX(Nome_Empresas[NOME PADRÃO (PLANILHAS)],MATCH(Folha_de_Pgt[[#This Row],[Nome da Empresa]],Nome_Empresas[EMPRESA],0)),"")</f>
        <v>168 - TUPI</v>
      </c>
      <c r="M81" s="20">
        <v>45022</v>
      </c>
      <c r="N81" s="2" t="str">
        <f>UPPER(IF(Folha_de_Pgt[[#This Row],[DATA DE PGT]]="","",TEXT(Folha_de_Pgt[[#This Row],[DATA DE PGT]],"MMM")))</f>
        <v>ABR</v>
      </c>
      <c r="O81" s="2" t="str">
        <f>UPPER(IF(Folha_de_Pgt[[#This Row],[DATA DE PGT]]="","",TEXT(Folha_de_Pgt[[#This Row],[DATA DE PGT]],"aaaa")))</f>
        <v>2023</v>
      </c>
      <c r="P81" s="50" t="s">
        <v>914</v>
      </c>
      <c r="Q81" s="48"/>
      <c r="R81" s="2" t="str">
        <f>Folha_de_Pgt[[#This Row],[Nome do Funcionário]]&amp;" - "&amp;Folha_de_Pgt[[#This Row],[TIPO DE PGT]]</f>
        <v>IGOR PEDROSA DE CARVALHO  - SALARIO - REF. A MAR/2023</v>
      </c>
      <c r="S81" s="21"/>
      <c r="T81" s="51" t="str">
        <f t="shared" si="1"/>
        <v/>
      </c>
      <c r="U81" s="21"/>
      <c r="V81" s="80"/>
      <c r="AB81" s="61">
        <v>155</v>
      </c>
      <c r="AC81" s="57" t="s">
        <v>463</v>
      </c>
      <c r="AD81" s="57">
        <v>26</v>
      </c>
      <c r="AE81" s="57" t="s">
        <v>467</v>
      </c>
      <c r="AF81" s="57" t="s">
        <v>154</v>
      </c>
      <c r="AG81" s="58">
        <v>44706</v>
      </c>
      <c r="AH81" s="57">
        <v>20105202703</v>
      </c>
      <c r="AI81" s="57" t="s">
        <v>1023</v>
      </c>
      <c r="AJ81" s="56" t="str">
        <f>IFERROR(INDEX(ADM[Centro de Custo],MATCH(Folha[[#This Row],[Nome do Funcionário]],ADM[Nome do Funcionário],0)),"")</f>
        <v>OUTROS</v>
      </c>
      <c r="AK81" s="56" t="str">
        <f>Folha[[#This Row],[Empresa + Nome]]</f>
        <v>155 - DUTRA</v>
      </c>
      <c r="AL81" s="56" t="str">
        <f>IFERROR(INDEX(Nome_Empresas[NOME PADRÃO (PLANILHAS)],MATCH(AC81,Nome_Empresas[EMPRESA],0)),"NÃO ENCONTREI")</f>
        <v>155 - DUTRA</v>
      </c>
      <c r="AM81" s="56"/>
      <c r="AN81" s="56"/>
      <c r="AO81" s="56"/>
      <c r="AP81" s="64">
        <v>7</v>
      </c>
      <c r="AQ81" s="62" t="s">
        <v>61</v>
      </c>
      <c r="AR81" s="62">
        <v>700057</v>
      </c>
      <c r="AS81" s="62" t="s">
        <v>221</v>
      </c>
      <c r="AT81" s="62" t="s">
        <v>154</v>
      </c>
      <c r="AU81" s="62"/>
      <c r="AV81" s="98">
        <v>44497</v>
      </c>
      <c r="AW81" s="62" t="s">
        <v>1063</v>
      </c>
      <c r="AX81" s="66" t="str">
        <f>ADM[[#This Row],[Nome da Empresa]]&amp;ADM[[#This Row],[Nome do Funcionário]]&amp;ADM[[#This Row],[Centro de Custo]]</f>
        <v>XES - COMERCIO DE GAS LTDAJAMES NASCIMENTO AGUIAROUTROS</v>
      </c>
    </row>
    <row r="82" spans="1:50" customFormat="1" ht="14.25" customHeight="1" x14ac:dyDescent="0.25">
      <c r="A82" s="87">
        <v>193</v>
      </c>
      <c r="B82" s="88" t="s">
        <v>693</v>
      </c>
      <c r="C82" s="88" t="s">
        <v>696</v>
      </c>
      <c r="D82" s="88" t="s">
        <v>154</v>
      </c>
      <c r="E82" s="88" t="s">
        <v>876</v>
      </c>
      <c r="F82" s="88" t="s">
        <v>876</v>
      </c>
      <c r="G82" s="88" t="s">
        <v>900</v>
      </c>
      <c r="H82" s="88" t="s">
        <v>697</v>
      </c>
      <c r="I82" s="89">
        <v>1051.1500000000001</v>
      </c>
      <c r="J82" s="28" t="str">
        <f>Folha_de_Pgt[[#This Row],[Nome da Empresa]]&amp;Folha_de_Pgt[[#This Row],[Nome do Funcionário]]&amp;Folha_de_Pgt[[#This Row],[Departamento]]</f>
        <v>WK COMERCIO VAREJISTA DE GAS LTDAIRAILDO XAVIER CRUZPORTARIA</v>
      </c>
      <c r="K82" s="28" t="str">
        <f>IFERROR(INDEX(Folha[Centro_de_Geral],MATCH(C82,Folha[Nome do Funcionário],0)),"")</f>
        <v>193 - WK</v>
      </c>
      <c r="L82" s="28" t="str">
        <f>IFERROR(INDEX(Nome_Empresas[NOME PADRÃO (PLANILHAS)],MATCH(Folha_de_Pgt[[#This Row],[Nome da Empresa]],Nome_Empresas[EMPRESA],0)),"")</f>
        <v>193 - WK</v>
      </c>
      <c r="M82" s="20">
        <v>45022</v>
      </c>
      <c r="N82" s="28" t="str">
        <f>UPPER(IF(Folha_de_Pgt[[#This Row],[DATA DE PGT]]="","",TEXT(Folha_de_Pgt[[#This Row],[DATA DE PGT]],"MMM")))</f>
        <v>ABR</v>
      </c>
      <c r="O82" s="28" t="str">
        <f>UPPER(IF(Folha_de_Pgt[[#This Row],[DATA DE PGT]]="","",TEXT(Folha_de_Pgt[[#This Row],[DATA DE PGT]],"aaaa")))</f>
        <v>2023</v>
      </c>
      <c r="P82" s="50" t="s">
        <v>914</v>
      </c>
      <c r="Q82" s="48"/>
      <c r="R82" s="2" t="str">
        <f>Folha_de_Pgt[[#This Row],[Nome do Funcionário]]&amp;" - "&amp;Folha_de_Pgt[[#This Row],[TIPO DE PGT]]</f>
        <v>IRAILDO XAVIER CRUZ - SALARIO - REF. A MAR/2023</v>
      </c>
      <c r="S82" s="21"/>
      <c r="T82" s="51" t="str">
        <f t="shared" si="1"/>
        <v/>
      </c>
      <c r="U82" s="21"/>
      <c r="V82" s="80"/>
      <c r="AB82" s="61">
        <v>155</v>
      </c>
      <c r="AC82" s="57" t="s">
        <v>463</v>
      </c>
      <c r="AD82" s="57">
        <v>33</v>
      </c>
      <c r="AE82" s="57" t="s">
        <v>489</v>
      </c>
      <c r="AF82" s="57" t="s">
        <v>490</v>
      </c>
      <c r="AG82" s="58">
        <v>44847</v>
      </c>
      <c r="AH82" s="57">
        <v>14219434763</v>
      </c>
      <c r="AI82" s="57" t="s">
        <v>1023</v>
      </c>
      <c r="AJ82" s="56" t="str">
        <f>IFERROR(INDEX(ADM[Centro de Custo],MATCH(Folha[[#This Row],[Nome do Funcionário]],ADM[Nome do Funcionário],0)),"")</f>
        <v>OUTROS</v>
      </c>
      <c r="AK82" s="56" t="str">
        <f>Folha[[#This Row],[Empresa + Nome]]</f>
        <v>155 - DUTRA</v>
      </c>
      <c r="AL82" s="56" t="str">
        <f>IFERROR(INDEX(Nome_Empresas[NOME PADRÃO (PLANILHAS)],MATCH(AC82,Nome_Empresas[EMPRESA],0)),"NÃO ENCONTREI")</f>
        <v>155 - DUTRA</v>
      </c>
      <c r="AM82" s="56"/>
      <c r="AN82" s="56"/>
      <c r="AO82" s="56"/>
      <c r="AP82" s="64">
        <v>7</v>
      </c>
      <c r="AQ82" s="62" t="s">
        <v>61</v>
      </c>
      <c r="AR82" s="62">
        <v>700063</v>
      </c>
      <c r="AS82" s="62" t="s">
        <v>213</v>
      </c>
      <c r="AT82" s="62" t="s">
        <v>214</v>
      </c>
      <c r="AU82" s="62"/>
      <c r="AV82" s="98">
        <v>44863</v>
      </c>
      <c r="AW82" s="62" t="s">
        <v>1063</v>
      </c>
      <c r="AX82" s="66" t="str">
        <f>ADM[[#This Row],[Nome da Empresa]]&amp;ADM[[#This Row],[Nome do Funcionário]]&amp;ADM[[#This Row],[Centro de Custo]]</f>
        <v>XES - COMERCIO DE GAS LTDAMATHEUS GOMES ALEXANDREOUTROS</v>
      </c>
    </row>
    <row r="83" spans="1:50" customFormat="1" ht="14.25" customHeight="1" x14ac:dyDescent="0.25">
      <c r="A83" s="82">
        <v>7</v>
      </c>
      <c r="B83" s="83" t="s">
        <v>61</v>
      </c>
      <c r="C83" s="83" t="s">
        <v>227</v>
      </c>
      <c r="D83" s="83" t="s">
        <v>170</v>
      </c>
      <c r="E83" s="84" t="s">
        <v>16</v>
      </c>
      <c r="F83" s="84" t="s">
        <v>228</v>
      </c>
      <c r="G83" s="84" t="s">
        <v>229</v>
      </c>
      <c r="H83" s="84" t="s">
        <v>230</v>
      </c>
      <c r="I83" s="85">
        <v>1618.97</v>
      </c>
      <c r="J83" s="2" t="str">
        <f>Folha_de_Pgt[[#This Row],[Nome da Empresa]]&amp;Folha_de_Pgt[[#This Row],[Nome do Funcionário]]&amp;Folha_de_Pgt[[#This Row],[Departamento]]</f>
        <v>XES - COMERCIO DE GAS LTDAISAC JÚLIO DE SOUZATRANSPORTE</v>
      </c>
      <c r="K83" s="2" t="str">
        <f>IFERROR(INDEX(Folha[Centro_de_Geral],MATCH(C83,Folha[Nome do Funcionário],0)),"")</f>
        <v>TRANSPORTE</v>
      </c>
      <c r="L83" s="2" t="str">
        <f>IFERROR(INDEX(Nome_Empresas[NOME PADRÃO (PLANILHAS)],MATCH(Folha_de_Pgt[[#This Row],[Nome da Empresa]],Nome_Empresas[EMPRESA],0)),"")</f>
        <v>7 - XES MATRIZ</v>
      </c>
      <c r="M83" s="20">
        <v>45021</v>
      </c>
      <c r="N83" s="2" t="str">
        <f>UPPER(IF(Folha_de_Pgt[[#This Row],[DATA DE PGT]]="","",TEXT(Folha_de_Pgt[[#This Row],[DATA DE PGT]],"MMM")))</f>
        <v>ABR</v>
      </c>
      <c r="O83" s="2" t="str">
        <f>UPPER(IF(Folha_de_Pgt[[#This Row],[DATA DE PGT]]="","",TEXT(Folha_de_Pgt[[#This Row],[DATA DE PGT]],"aaaa")))</f>
        <v>2023</v>
      </c>
      <c r="P83" s="50" t="s">
        <v>914</v>
      </c>
      <c r="Q83" s="48"/>
      <c r="R83" s="2" t="str">
        <f>Folha_de_Pgt[[#This Row],[Nome do Funcionário]]&amp;" - "&amp;Folha_de_Pgt[[#This Row],[TIPO DE PGT]]</f>
        <v>ISAC JÚLIO DE SOUZA - SALARIO - REF. A MAR/2023</v>
      </c>
      <c r="S83" s="21"/>
      <c r="T83" s="51" t="str">
        <f t="shared" si="1"/>
        <v/>
      </c>
      <c r="U83" s="21"/>
      <c r="V83" s="80"/>
      <c r="AB83" s="60">
        <v>155</v>
      </c>
      <c r="AC83" s="54" t="s">
        <v>463</v>
      </c>
      <c r="AD83" s="54">
        <v>34</v>
      </c>
      <c r="AE83" s="54" t="s">
        <v>493</v>
      </c>
      <c r="AF83" s="54" t="s">
        <v>490</v>
      </c>
      <c r="AG83" s="55">
        <v>43651</v>
      </c>
      <c r="AH83" s="54">
        <v>4126936742</v>
      </c>
      <c r="AI83" s="54" t="s">
        <v>1023</v>
      </c>
      <c r="AJ83" s="56" t="str">
        <f>IFERROR(INDEX(ADM[Centro de Custo],MATCH(Folha[[#This Row],[Nome do Funcionário]],ADM[Nome do Funcionário],0)),"")</f>
        <v>OUTROS</v>
      </c>
      <c r="AK83" s="56" t="str">
        <f>Folha[[#This Row],[Empresa + Nome]]</f>
        <v>155 - DUTRA</v>
      </c>
      <c r="AL83" s="56" t="str">
        <f>IFERROR(INDEX(Nome_Empresas[NOME PADRÃO (PLANILHAS)],MATCH(AC83,Nome_Empresas[EMPRESA],0)),"NÃO ENCONTREI")</f>
        <v>155 - DUTRA</v>
      </c>
      <c r="AM83" s="56"/>
      <c r="AN83" s="56"/>
      <c r="AO83" s="56"/>
      <c r="AP83" s="64">
        <v>7</v>
      </c>
      <c r="AQ83" s="62" t="s">
        <v>61</v>
      </c>
      <c r="AR83" s="62">
        <v>700064</v>
      </c>
      <c r="AS83" s="62" t="s">
        <v>218</v>
      </c>
      <c r="AT83" s="62" t="s">
        <v>214</v>
      </c>
      <c r="AU83" s="62"/>
      <c r="AV83" s="98">
        <v>44865</v>
      </c>
      <c r="AW83" s="62" t="s">
        <v>1063</v>
      </c>
      <c r="AX83" s="66" t="str">
        <f>ADM[[#This Row],[Nome da Empresa]]&amp;ADM[[#This Row],[Nome do Funcionário]]&amp;ADM[[#This Row],[Centro de Custo]]</f>
        <v>XES - COMERCIO DE GAS LTDAVITOR SIMOES DE ALMEIDAOUTROS</v>
      </c>
    </row>
    <row r="84" spans="1:50" customFormat="1" ht="14.25" customHeight="1" x14ac:dyDescent="0.25">
      <c r="A84" s="82">
        <v>7</v>
      </c>
      <c r="B84" s="83" t="s">
        <v>61</v>
      </c>
      <c r="C84" s="83" t="s">
        <v>221</v>
      </c>
      <c r="D84" s="83" t="s">
        <v>154</v>
      </c>
      <c r="E84" s="84" t="s">
        <v>16</v>
      </c>
      <c r="F84" s="84" t="s">
        <v>67</v>
      </c>
      <c r="G84" s="84" t="s">
        <v>222</v>
      </c>
      <c r="H84" s="84" t="s">
        <v>223</v>
      </c>
      <c r="I84" s="85">
        <v>888.96</v>
      </c>
      <c r="J84" s="2" t="str">
        <f>Folha_de_Pgt[[#This Row],[Nome da Empresa]]&amp;Folha_de_Pgt[[#This Row],[Nome do Funcionário]]&amp;Folha_de_Pgt[[#This Row],[Departamento]]</f>
        <v>XES - COMERCIO DE GAS LTDAJAMES NASCIMENTO AGUIARPORTARIA</v>
      </c>
      <c r="K84" s="2" t="str">
        <f>IFERROR(INDEX(Folha[Centro_de_Geral],MATCH(C84,Folha[Nome do Funcionário],0)),"")</f>
        <v>7 - XES MATRIZ</v>
      </c>
      <c r="L84" s="2" t="str">
        <f>IFERROR(INDEX(Nome_Empresas[NOME PADRÃO (PLANILHAS)],MATCH(Folha_de_Pgt[[#This Row],[Nome da Empresa]],Nome_Empresas[EMPRESA],0)),"")</f>
        <v>7 - XES MATRIZ</v>
      </c>
      <c r="M84" s="20">
        <v>45021</v>
      </c>
      <c r="N84" s="2" t="str">
        <f>UPPER(IF(Folha_de_Pgt[[#This Row],[DATA DE PGT]]="","",TEXT(Folha_de_Pgt[[#This Row],[DATA DE PGT]],"MMM")))</f>
        <v>ABR</v>
      </c>
      <c r="O84" s="2" t="str">
        <f>UPPER(IF(Folha_de_Pgt[[#This Row],[DATA DE PGT]]="","",TEXT(Folha_de_Pgt[[#This Row],[DATA DE PGT]],"aaaa")))</f>
        <v>2023</v>
      </c>
      <c r="P84" s="50" t="s">
        <v>914</v>
      </c>
      <c r="Q84" s="48"/>
      <c r="R84" s="2" t="str">
        <f>Folha_de_Pgt[[#This Row],[Nome do Funcionário]]&amp;" - "&amp;Folha_de_Pgt[[#This Row],[TIPO DE PGT]]</f>
        <v>JAMES NASCIMENTO AGUIAR - SALARIO - REF. A MAR/2023</v>
      </c>
      <c r="S84" s="21"/>
      <c r="T84" s="51" t="str">
        <f t="shared" si="1"/>
        <v/>
      </c>
      <c r="U84" s="21"/>
      <c r="V84" s="80"/>
      <c r="AB84" s="60">
        <v>159</v>
      </c>
      <c r="AC84" s="54" t="s">
        <v>496</v>
      </c>
      <c r="AD84" s="54">
        <v>5</v>
      </c>
      <c r="AE84" s="54" t="s">
        <v>512</v>
      </c>
      <c r="AF84" s="54" t="s">
        <v>154</v>
      </c>
      <c r="AG84" s="55">
        <v>43783</v>
      </c>
      <c r="AH84" s="54">
        <v>13786365709</v>
      </c>
      <c r="AI84" s="54" t="s">
        <v>1023</v>
      </c>
      <c r="AJ84" s="56" t="str">
        <f>IFERROR(INDEX(ADM[Centro de Custo],MATCH(Folha[[#This Row],[Nome do Funcionário]],ADM[Nome do Funcionário],0)),"")</f>
        <v>OUTROS</v>
      </c>
      <c r="AK84" s="56" t="str">
        <f>Folha[[#This Row],[Empresa + Nome]]</f>
        <v>159 - PS DISTRIBUIDORA</v>
      </c>
      <c r="AL84" s="56" t="str">
        <f>IFERROR(INDEX(Nome_Empresas[NOME PADRÃO (PLANILHAS)],MATCH(AC84,Nome_Empresas[EMPRESA],0)),"NÃO ENCONTREI")</f>
        <v>159 - PS DISTRIBUIDORA</v>
      </c>
      <c r="AM84" s="56"/>
      <c r="AN84" s="56"/>
      <c r="AO84" s="56"/>
      <c r="AP84" s="64">
        <v>7</v>
      </c>
      <c r="AQ84" s="62" t="s">
        <v>61</v>
      </c>
      <c r="AR84" s="62">
        <v>700065</v>
      </c>
      <c r="AS84" s="62" t="s">
        <v>224</v>
      </c>
      <c r="AT84" s="62" t="s">
        <v>154</v>
      </c>
      <c r="AU84" s="62"/>
      <c r="AV84" s="98">
        <v>44967</v>
      </c>
      <c r="AW84" s="62" t="s">
        <v>1063</v>
      </c>
      <c r="AX84" s="66" t="str">
        <f>ADM[[#This Row],[Nome da Empresa]]&amp;ADM[[#This Row],[Nome do Funcionário]]&amp;ADM[[#This Row],[Centro de Custo]]</f>
        <v>XES - COMERCIO DE GAS LTDATHIAGO DE SOUZA OLIVEIRAOUTROS</v>
      </c>
    </row>
    <row r="85" spans="1:50" customFormat="1" ht="14.25" customHeight="1" x14ac:dyDescent="0.25">
      <c r="A85" s="82">
        <v>124</v>
      </c>
      <c r="B85" s="83" t="s">
        <v>376</v>
      </c>
      <c r="C85" s="83" t="s">
        <v>377</v>
      </c>
      <c r="D85" s="83" t="s">
        <v>378</v>
      </c>
      <c r="E85" s="84" t="s">
        <v>16</v>
      </c>
      <c r="F85" s="84" t="s">
        <v>379</v>
      </c>
      <c r="G85" s="84" t="s">
        <v>380</v>
      </c>
      <c r="H85" s="84" t="s">
        <v>381</v>
      </c>
      <c r="I85" s="85">
        <v>908.8</v>
      </c>
      <c r="J85" s="2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85" s="2" t="str">
        <f>IFERROR(INDEX(Folha[Centro_de_Geral],MATCH(C85,Folha[Nome do Funcionário],0)),"")</f>
        <v>124 - CACIQUE DE ARARUAMA</v>
      </c>
      <c r="L85" s="2" t="str">
        <f>IFERROR(INDEX(Nome_Empresas[NOME PADRÃO (PLANILHAS)],MATCH(Folha_de_Pgt[[#This Row],[Nome da Empresa]],Nome_Empresas[EMPRESA],0)),"")</f>
        <v>124 - CACIQUE DE ARARUAMA</v>
      </c>
      <c r="M85" s="20">
        <v>45022</v>
      </c>
      <c r="N85" s="2" t="str">
        <f>UPPER(IF(Folha_de_Pgt[[#This Row],[DATA DE PGT]]="","",TEXT(Folha_de_Pgt[[#This Row],[DATA DE PGT]],"MMM")))</f>
        <v>ABR</v>
      </c>
      <c r="O85" s="2" t="str">
        <f>UPPER(IF(Folha_de_Pgt[[#This Row],[DATA DE PGT]]="","",TEXT(Folha_de_Pgt[[#This Row],[DATA DE PGT]],"aaaa")))</f>
        <v>2023</v>
      </c>
      <c r="P85" s="50" t="s">
        <v>914</v>
      </c>
      <c r="Q85" s="48"/>
      <c r="R85" s="2" t="str">
        <f>Folha_de_Pgt[[#This Row],[Nome do Funcionário]]&amp;" - "&amp;Folha_de_Pgt[[#This Row],[TIPO DE PGT]]</f>
        <v>JEFERSON DE MELLO DUARTE - SALARIO - REF. A MAR/2023</v>
      </c>
      <c r="S85" s="21"/>
      <c r="T85" s="51" t="str">
        <f t="shared" si="1"/>
        <v/>
      </c>
      <c r="U85" s="21"/>
      <c r="V85" s="80"/>
      <c r="AB85" s="61">
        <v>159</v>
      </c>
      <c r="AC85" s="57" t="s">
        <v>496</v>
      </c>
      <c r="AD85" s="57">
        <v>6</v>
      </c>
      <c r="AE85" s="57" t="s">
        <v>515</v>
      </c>
      <c r="AF85" s="57" t="s">
        <v>154</v>
      </c>
      <c r="AG85" s="58">
        <v>44104</v>
      </c>
      <c r="AH85" s="57">
        <v>21985520788</v>
      </c>
      <c r="AI85" s="57" t="s">
        <v>1023</v>
      </c>
      <c r="AJ85" s="56" t="str">
        <f>IFERROR(INDEX(ADM[Centro de Custo],MATCH(Folha[[#This Row],[Nome do Funcionário]],ADM[Nome do Funcionário],0)),"")</f>
        <v>OUTROS</v>
      </c>
      <c r="AK85" s="56" t="str">
        <f>Folha[[#This Row],[Empresa + Nome]]</f>
        <v>159 - PS DISTRIBUIDORA</v>
      </c>
      <c r="AL85" s="56" t="str">
        <f>IFERROR(INDEX(Nome_Empresas[NOME PADRÃO (PLANILHAS)],MATCH(AC85,Nome_Empresas[EMPRESA],0)),"NÃO ENCONTREI")</f>
        <v>159 - PS DISTRIBUIDORA</v>
      </c>
      <c r="AM85" s="56"/>
      <c r="AN85" s="56"/>
      <c r="AO85" s="56"/>
      <c r="AP85" s="64">
        <v>8</v>
      </c>
      <c r="AQ85" s="62" t="s">
        <v>246</v>
      </c>
      <c r="AR85" s="62">
        <v>4</v>
      </c>
      <c r="AS85" s="62" t="s">
        <v>1026</v>
      </c>
      <c r="AT85" s="62" t="s">
        <v>1027</v>
      </c>
      <c r="AU85" s="62"/>
      <c r="AV85" s="98">
        <v>43600</v>
      </c>
      <c r="AW85" s="62" t="s">
        <v>1063</v>
      </c>
      <c r="AX85" s="66" t="str">
        <f>ADM[[#This Row],[Nome da Empresa]]&amp;ADM[[#This Row],[Nome do Funcionário]]&amp;ADM[[#This Row],[Centro de Custo]]</f>
        <v>CSS  COMERCIO DE GÁS LTDA MEVALDEMIRO CARLOS DA SILVAOUTROS</v>
      </c>
    </row>
    <row r="86" spans="1:50" customFormat="1" ht="14.25" customHeight="1" x14ac:dyDescent="0.25">
      <c r="A86" s="82">
        <v>159</v>
      </c>
      <c r="B86" s="83" t="s">
        <v>496</v>
      </c>
      <c r="C86" s="83" t="s">
        <v>512</v>
      </c>
      <c r="D86" s="83" t="s">
        <v>154</v>
      </c>
      <c r="E86" s="84" t="s">
        <v>94</v>
      </c>
      <c r="F86" s="84" t="s">
        <v>95</v>
      </c>
      <c r="G86" s="84" t="s">
        <v>513</v>
      </c>
      <c r="H86" s="84" t="s">
        <v>514</v>
      </c>
      <c r="I86" s="85">
        <v>1071.7</v>
      </c>
      <c r="J86" s="2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86" s="2" t="str">
        <f>IFERROR(INDEX(Folha[Centro_de_Geral],MATCH(C86,Folha[Nome do Funcionário],0)),"")</f>
        <v>159 - PS DISTRIBUIDORA</v>
      </c>
      <c r="L86" s="2" t="str">
        <f>IFERROR(INDEX(Nome_Empresas[NOME PADRÃO (PLANILHAS)],MATCH(Folha_de_Pgt[[#This Row],[Nome da Empresa]],Nome_Empresas[EMPRESA],0)),"")</f>
        <v>159 - PS DISTRIBUIDORA</v>
      </c>
      <c r="M86" s="20">
        <v>45022</v>
      </c>
      <c r="N86" s="2" t="str">
        <f>UPPER(IF(Folha_de_Pgt[[#This Row],[DATA DE PGT]]="","",TEXT(Folha_de_Pgt[[#This Row],[DATA DE PGT]],"MMM")))</f>
        <v>ABR</v>
      </c>
      <c r="O86" s="2" t="str">
        <f>UPPER(IF(Folha_de_Pgt[[#This Row],[DATA DE PGT]]="","",TEXT(Folha_de_Pgt[[#This Row],[DATA DE PGT]],"aaaa")))</f>
        <v>2023</v>
      </c>
      <c r="P86" s="50" t="s">
        <v>914</v>
      </c>
      <c r="Q86" s="48"/>
      <c r="R86" s="2" t="str">
        <f>Folha_de_Pgt[[#This Row],[Nome do Funcionário]]&amp;" - "&amp;Folha_de_Pgt[[#This Row],[TIPO DE PGT]]</f>
        <v>JEFERSON FERNANDO LIMA DA SILVA - SALARIO - REF. A MAR/2023</v>
      </c>
      <c r="S86" s="21"/>
      <c r="T86" s="51" t="str">
        <f t="shared" si="1"/>
        <v/>
      </c>
      <c r="U86" s="21"/>
      <c r="V86" s="80"/>
      <c r="AB86" s="60">
        <v>160</v>
      </c>
      <c r="AC86" s="54" t="s">
        <v>518</v>
      </c>
      <c r="AD86" s="54">
        <v>6</v>
      </c>
      <c r="AE86" s="54" t="s">
        <v>519</v>
      </c>
      <c r="AF86" s="54" t="s">
        <v>154</v>
      </c>
      <c r="AG86" s="55">
        <v>44274</v>
      </c>
      <c r="AH86" s="54">
        <v>96402237434</v>
      </c>
      <c r="AI86" s="54" t="s">
        <v>1023</v>
      </c>
      <c r="AJ86" s="56" t="str">
        <f>IFERROR(INDEX(ADM[Centro de Custo],MATCH(Folha[[#This Row],[Nome do Funcionário]],ADM[Nome do Funcionário],0)),"")</f>
        <v>OUTROS</v>
      </c>
      <c r="AK86" s="56" t="str">
        <f>Folha[[#This Row],[Empresa + Nome]]</f>
        <v>160 - NOVATO</v>
      </c>
      <c r="AL86" s="56" t="str">
        <f>IFERROR(INDEX(Nome_Empresas[NOME PADRÃO (PLANILHAS)],MATCH(AC86,Nome_Empresas[EMPRESA],0)),"NÃO ENCONTREI")</f>
        <v>160 - NOVATO</v>
      </c>
      <c r="AM86" s="56"/>
      <c r="AN86" s="56"/>
      <c r="AO86" s="56"/>
      <c r="AP86" s="64">
        <v>8</v>
      </c>
      <c r="AQ86" s="62" t="s">
        <v>246</v>
      </c>
      <c r="AR86" s="62">
        <v>5</v>
      </c>
      <c r="AS86" s="62" t="s">
        <v>1028</v>
      </c>
      <c r="AT86" s="62" t="s">
        <v>1027</v>
      </c>
      <c r="AU86" s="62"/>
      <c r="AV86" s="98">
        <v>42550</v>
      </c>
      <c r="AW86" s="62" t="s">
        <v>1063</v>
      </c>
      <c r="AX86" s="66" t="str">
        <f>ADM[[#This Row],[Nome da Empresa]]&amp;ADM[[#This Row],[Nome do Funcionário]]&amp;ADM[[#This Row],[Centro de Custo]]</f>
        <v>CSS  COMERCIO DE GÁS LTDA MEVALTER CARVALHO TARDIO JUNIOROUTROS</v>
      </c>
    </row>
    <row r="87" spans="1:50" customFormat="1" ht="14.25" customHeight="1" x14ac:dyDescent="0.25">
      <c r="A87" s="82">
        <v>107</v>
      </c>
      <c r="B87" s="83" t="s">
        <v>92</v>
      </c>
      <c r="C87" s="83" t="s">
        <v>872</v>
      </c>
      <c r="D87" s="83" t="s">
        <v>170</v>
      </c>
      <c r="E87" s="84"/>
      <c r="F87" s="84"/>
      <c r="G87" s="84"/>
      <c r="H87" s="84" t="s">
        <v>885</v>
      </c>
      <c r="I87" s="85">
        <v>1685.96</v>
      </c>
      <c r="J87" s="2" t="str">
        <f>Folha_de_Pgt[[#This Row],[Nome da Empresa]]&amp;Folha_de_Pgt[[#This Row],[Nome do Funcionário]]&amp;Folha_de_Pgt[[#This Row],[Departamento]]</f>
        <v>CAS DAMAZIO DISTRIBUIDORA DE GAS LTDAJEFERSON FERREIRA GONZAGATRANSPORTE</v>
      </c>
      <c r="K87" s="2" t="str">
        <f>IFERROR(INDEX(Folha[Centro_de_Geral],MATCH(C87,Folha[Nome do Funcionário],0)),"")</f>
        <v>TRANSPORTE</v>
      </c>
      <c r="L87" s="2" t="str">
        <f>IFERROR(INDEX(Nome_Empresas[NOME PADRÃO (PLANILHAS)],MATCH(Folha_de_Pgt[[#This Row],[Nome da Empresa]],Nome_Empresas[EMPRESA],0)),"")</f>
        <v>107 - CAS DAMAZIO</v>
      </c>
      <c r="M87" s="20">
        <v>45021</v>
      </c>
      <c r="N87" s="2" t="str">
        <f>UPPER(IF(Folha_de_Pgt[[#This Row],[DATA DE PGT]]="","",TEXT(Folha_de_Pgt[[#This Row],[DATA DE PGT]],"MMM")))</f>
        <v>ABR</v>
      </c>
      <c r="O87" s="2" t="str">
        <f>UPPER(IF(Folha_de_Pgt[[#This Row],[DATA DE PGT]]="","",TEXT(Folha_de_Pgt[[#This Row],[DATA DE PGT]],"aaaa")))</f>
        <v>2023</v>
      </c>
      <c r="P87" s="50" t="s">
        <v>914</v>
      </c>
      <c r="Q87" s="48"/>
      <c r="R87" s="2" t="str">
        <f>Folha_de_Pgt[[#This Row],[Nome do Funcionário]]&amp;" - "&amp;Folha_de_Pgt[[#This Row],[TIPO DE PGT]]</f>
        <v>JEFERSON FERREIRA GONZAGA - SALARIO - REF. A MAR/2023</v>
      </c>
      <c r="S87" s="21"/>
      <c r="T87" s="51" t="str">
        <f t="shared" si="1"/>
        <v/>
      </c>
      <c r="U87" s="21"/>
      <c r="V87" s="80"/>
      <c r="AB87" s="61">
        <v>160</v>
      </c>
      <c r="AC87" s="57" t="s">
        <v>518</v>
      </c>
      <c r="AD87" s="57">
        <v>7</v>
      </c>
      <c r="AE87" s="57" t="s">
        <v>522</v>
      </c>
      <c r="AF87" s="57" t="s">
        <v>154</v>
      </c>
      <c r="AG87" s="58">
        <v>44647</v>
      </c>
      <c r="AH87" s="57">
        <v>13055435729</v>
      </c>
      <c r="AI87" s="57" t="s">
        <v>1023</v>
      </c>
      <c r="AJ87" s="56" t="str">
        <f>IFERROR(INDEX(ADM[Centro de Custo],MATCH(Folha[[#This Row],[Nome do Funcionário]],ADM[Nome do Funcionário],0)),"")</f>
        <v>OUTROS</v>
      </c>
      <c r="AK87" s="56" t="str">
        <f>Folha[[#This Row],[Empresa + Nome]]</f>
        <v>160 - NOVATO</v>
      </c>
      <c r="AL87" s="56" t="str">
        <f>IFERROR(INDEX(Nome_Empresas[NOME PADRÃO (PLANILHAS)],MATCH(AC87,Nome_Empresas[EMPRESA],0)),"NÃO ENCONTREI")</f>
        <v>160 - NOVATO</v>
      </c>
      <c r="AM87" s="56"/>
      <c r="AN87" s="56"/>
      <c r="AO87" s="56"/>
      <c r="AP87" s="64">
        <v>8</v>
      </c>
      <c r="AQ87" s="62" t="s">
        <v>246</v>
      </c>
      <c r="AR87" s="62">
        <v>11</v>
      </c>
      <c r="AS87" s="62" t="s">
        <v>247</v>
      </c>
      <c r="AT87" s="62" t="s">
        <v>154</v>
      </c>
      <c r="AU87" s="62"/>
      <c r="AV87" s="98">
        <v>44565</v>
      </c>
      <c r="AW87" s="62" t="s">
        <v>1063</v>
      </c>
      <c r="AX87" s="66" t="str">
        <f>ADM[[#This Row],[Nome da Empresa]]&amp;ADM[[#This Row],[Nome do Funcionário]]&amp;ADM[[#This Row],[Centro de Custo]]</f>
        <v>CSS  COMERCIO DE GÁS LTDA MEVANDERSON SOARES GONÇALVESOUTROS</v>
      </c>
    </row>
    <row r="88" spans="1:50" customFormat="1" ht="14.25" customHeight="1" x14ac:dyDescent="0.25">
      <c r="A88" s="82">
        <v>184</v>
      </c>
      <c r="B88" s="83" t="s">
        <v>661</v>
      </c>
      <c r="C88" s="83" t="s">
        <v>662</v>
      </c>
      <c r="D88" s="83" t="s">
        <v>154</v>
      </c>
      <c r="E88" s="84" t="s">
        <v>16</v>
      </c>
      <c r="F88" s="84" t="s">
        <v>663</v>
      </c>
      <c r="G88" s="84" t="s">
        <v>664</v>
      </c>
      <c r="H88" s="84" t="s">
        <v>665</v>
      </c>
      <c r="I88" s="85">
        <v>908.8</v>
      </c>
      <c r="J88" s="2" t="str">
        <f>Folha_de_Pgt[[#This Row],[Nome da Empresa]]&amp;Folha_de_Pgt[[#This Row],[Nome do Funcionário]]&amp;Folha_de_Pgt[[#This Row],[Departamento]]</f>
        <v>BIBI GAS COMERCIO VAREJISTA DE GAS LIQUEFEITO DE PJHONATA DA COSTA NERESPORTARIA</v>
      </c>
      <c r="K88" s="2" t="str">
        <f>IFERROR(INDEX(Folha[Centro_de_Geral],MATCH(C88,Folha[Nome do Funcionário],0)),"")</f>
        <v>184 - BIBI</v>
      </c>
      <c r="L88" s="2" t="str">
        <f>IFERROR(INDEX(Nome_Empresas[NOME PADRÃO (PLANILHAS)],MATCH(Folha_de_Pgt[[#This Row],[Nome da Empresa]],Nome_Empresas[EMPRESA],0)),"")</f>
        <v>184 - BIBI</v>
      </c>
      <c r="M88" s="20">
        <v>45022</v>
      </c>
      <c r="N88" s="2" t="str">
        <f>UPPER(IF(Folha_de_Pgt[[#This Row],[DATA DE PGT]]="","",TEXT(Folha_de_Pgt[[#This Row],[DATA DE PGT]],"MMM")))</f>
        <v>ABR</v>
      </c>
      <c r="O88" s="28" t="str">
        <f>UPPER(IF(Folha_de_Pgt[[#This Row],[DATA DE PGT]]="","",TEXT(Folha_de_Pgt[[#This Row],[DATA DE PGT]],"aaaa")))</f>
        <v>2023</v>
      </c>
      <c r="P88" s="50" t="s">
        <v>914</v>
      </c>
      <c r="Q88" s="48"/>
      <c r="R88" s="2" t="str">
        <f>Folha_de_Pgt[[#This Row],[Nome do Funcionário]]&amp;" - "&amp;Folha_de_Pgt[[#This Row],[TIPO DE PGT]]</f>
        <v>JHONATA DA COSTA NERES - SALARIO - REF. A MAR/2023</v>
      </c>
      <c r="S88" s="21"/>
      <c r="T88" s="51" t="str">
        <f t="shared" si="1"/>
        <v/>
      </c>
      <c r="U88" s="21"/>
      <c r="V88" s="80"/>
      <c r="AB88" s="60">
        <v>161</v>
      </c>
      <c r="AC88" s="54" t="s">
        <v>525</v>
      </c>
      <c r="AD88" s="54">
        <v>6</v>
      </c>
      <c r="AE88" s="54" t="s">
        <v>526</v>
      </c>
      <c r="AF88" s="54" t="s">
        <v>154</v>
      </c>
      <c r="AG88" s="55">
        <v>44681</v>
      </c>
      <c r="AH88" s="54">
        <v>16238573767</v>
      </c>
      <c r="AI88" s="54" t="s">
        <v>1023</v>
      </c>
      <c r="AJ88" s="56" t="str">
        <f>IFERROR(INDEX(ADM[Centro de Custo],MATCH(Folha[[#This Row],[Nome do Funcionário]],ADM[Nome do Funcionário],0)),"")</f>
        <v>OUTROS</v>
      </c>
      <c r="AK88" s="56" t="str">
        <f>Folha[[#This Row],[Empresa + Nome]]</f>
        <v>161 - MANHOSO</v>
      </c>
      <c r="AL88" s="56" t="str">
        <f>IFERROR(INDEX(Nome_Empresas[NOME PADRÃO (PLANILHAS)],MATCH(AC88,Nome_Empresas[EMPRESA],0)),"NÃO ENCONTREI")</f>
        <v>161 - MANHOSO</v>
      </c>
      <c r="AM88" s="56"/>
      <c r="AN88" s="56"/>
      <c r="AO88" s="56"/>
      <c r="AP88" s="64">
        <v>8</v>
      </c>
      <c r="AQ88" s="62" t="s">
        <v>246</v>
      </c>
      <c r="AR88" s="62">
        <v>12</v>
      </c>
      <c r="AS88" s="62" t="s">
        <v>250</v>
      </c>
      <c r="AT88" s="62" t="s">
        <v>154</v>
      </c>
      <c r="AU88" s="62"/>
      <c r="AV88" s="98">
        <v>44589</v>
      </c>
      <c r="AW88" s="62" t="s">
        <v>1063</v>
      </c>
      <c r="AX88" s="66" t="str">
        <f>ADM[[#This Row],[Nome da Empresa]]&amp;ADM[[#This Row],[Nome do Funcionário]]&amp;ADM[[#This Row],[Centro de Custo]]</f>
        <v>CSS  COMERCIO DE GÁS LTDA MEFÁBIO FERNANDES FERREIRAOUTROS</v>
      </c>
    </row>
    <row r="89" spans="1:50" customFormat="1" ht="14.25" customHeight="1" x14ac:dyDescent="0.25">
      <c r="A89" s="82">
        <v>120</v>
      </c>
      <c r="B89" s="83" t="s">
        <v>101</v>
      </c>
      <c r="C89" s="83" t="s">
        <v>355</v>
      </c>
      <c r="D89" s="83" t="s">
        <v>154</v>
      </c>
      <c r="E89" s="84" t="s">
        <v>16</v>
      </c>
      <c r="F89" s="84" t="s">
        <v>181</v>
      </c>
      <c r="G89" s="84" t="s">
        <v>356</v>
      </c>
      <c r="H89" s="84" t="s">
        <v>357</v>
      </c>
      <c r="I89" s="85">
        <v>908.8</v>
      </c>
      <c r="J89" s="2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89" s="2" t="str">
        <f>IFERROR(INDEX(Folha[Centro_de_Geral],MATCH(C89,Folha[Nome do Funcionário],0)),"")</f>
        <v>120 - GIGLIO</v>
      </c>
      <c r="L89" s="2" t="str">
        <f>IFERROR(INDEX(Nome_Empresas[NOME PADRÃO (PLANILHAS)],MATCH(Folha_de_Pgt[[#This Row],[Nome da Empresa]],Nome_Empresas[EMPRESA],0)),"")</f>
        <v>120 - GIGLIO</v>
      </c>
      <c r="M89" s="20">
        <v>45022</v>
      </c>
      <c r="N89" s="2" t="str">
        <f>UPPER(IF(Folha_de_Pgt[[#This Row],[DATA DE PGT]]="","",TEXT(Folha_de_Pgt[[#This Row],[DATA DE PGT]],"MMM")))</f>
        <v>ABR</v>
      </c>
      <c r="O89" s="2" t="str">
        <f>UPPER(IF(Folha_de_Pgt[[#This Row],[DATA DE PGT]]="","",TEXT(Folha_de_Pgt[[#This Row],[DATA DE PGT]],"aaaa")))</f>
        <v>2023</v>
      </c>
      <c r="P89" s="50" t="s">
        <v>914</v>
      </c>
      <c r="Q89" s="48"/>
      <c r="R89" s="2" t="str">
        <f>Folha_de_Pgt[[#This Row],[Nome do Funcionário]]&amp;" - "&amp;Folha_de_Pgt[[#This Row],[TIPO DE PGT]]</f>
        <v>JOAO CARLOS BARATA DE ALMEIDA - SALARIO - REF. A MAR/2023</v>
      </c>
      <c r="S89" s="21"/>
      <c r="T89" s="51" t="str">
        <f t="shared" si="1"/>
        <v/>
      </c>
      <c r="U89" s="21"/>
      <c r="V89" s="80"/>
      <c r="AB89" s="61">
        <v>161</v>
      </c>
      <c r="AC89" s="57" t="s">
        <v>525</v>
      </c>
      <c r="AD89" s="57">
        <v>8</v>
      </c>
      <c r="AE89" s="57" t="s">
        <v>529</v>
      </c>
      <c r="AF89" s="57" t="s">
        <v>154</v>
      </c>
      <c r="AG89" s="58">
        <v>44988</v>
      </c>
      <c r="AH89" s="57">
        <v>5787078705</v>
      </c>
      <c r="AI89" s="57" t="s">
        <v>1023</v>
      </c>
      <c r="AJ89" s="56" t="str">
        <f>IFERROR(INDEX(ADM[Centro de Custo],MATCH(Folha[[#This Row],[Nome do Funcionário]],ADM[Nome do Funcionário],0)),"")</f>
        <v>OUTROS</v>
      </c>
      <c r="AK89" s="56" t="str">
        <f>Folha[[#This Row],[Empresa + Nome]]</f>
        <v>161 - MANHOSO</v>
      </c>
      <c r="AL89" s="56" t="str">
        <f>IFERROR(INDEX(Nome_Empresas[NOME PADRÃO (PLANILHAS)],MATCH(AC89,Nome_Empresas[EMPRESA],0)),"NÃO ENCONTREI")</f>
        <v>161 - MANHOSO</v>
      </c>
      <c r="AM89" s="56"/>
      <c r="AN89" s="56"/>
      <c r="AO89" s="56"/>
      <c r="AP89" s="64">
        <v>9</v>
      </c>
      <c r="AQ89" s="62" t="s">
        <v>254</v>
      </c>
      <c r="AR89" s="62">
        <v>1</v>
      </c>
      <c r="AS89" s="62" t="s">
        <v>255</v>
      </c>
      <c r="AT89" s="62" t="s">
        <v>154</v>
      </c>
      <c r="AU89" s="62"/>
      <c r="AV89" s="98">
        <v>43441</v>
      </c>
      <c r="AW89" s="62" t="s">
        <v>1063</v>
      </c>
      <c r="AX89" s="66" t="str">
        <f>ADM[[#This Row],[Nome da Empresa]]&amp;ADM[[#This Row],[Nome do Funcionário]]&amp;ADM[[#This Row],[Centro de Custo]]</f>
        <v>RICARDO LOPES DE CASTRO DISTRIBUIDORA DE GAS LTDARAFAEL CANDIDO DA SILVAOUTROS</v>
      </c>
    </row>
    <row r="90" spans="1:50" customFormat="1" ht="14.25" customHeight="1" x14ac:dyDescent="0.25">
      <c r="A90" s="82">
        <v>1</v>
      </c>
      <c r="B90" s="83" t="s">
        <v>13</v>
      </c>
      <c r="C90" s="83" t="s">
        <v>136</v>
      </c>
      <c r="D90" s="83" t="s">
        <v>874</v>
      </c>
      <c r="E90" s="84" t="s">
        <v>16</v>
      </c>
      <c r="F90" s="84" t="s">
        <v>17</v>
      </c>
      <c r="G90" s="84" t="s">
        <v>138</v>
      </c>
      <c r="H90" s="84" t="s">
        <v>139</v>
      </c>
      <c r="I90" s="85">
        <v>2120.09</v>
      </c>
      <c r="J90" s="2" t="str">
        <f>Folha_de_Pgt[[#This Row],[Nome da Empresa]]&amp;Folha_de_Pgt[[#This Row],[Nome do Funcionário]]&amp;Folha_de_Pgt[[#This Row],[Departamento]]</f>
        <v xml:space="preserve">ACLANYCA COMERCIO DE GAS LTDA - EPPJOAO DE JESUS GONCALVES SANCHESTRANSPORTE </v>
      </c>
      <c r="K90" s="2" t="str">
        <f>IFERROR(INDEX(Folha[Centro_de_Geral],MATCH(C90,Folha[Nome do Funcionário],0)),"")</f>
        <v>1 - ACLANYCA MATRIZ</v>
      </c>
      <c r="L90" s="2" t="str">
        <f>IFERROR(INDEX(Nome_Empresas[NOME PADRÃO (PLANILHAS)],MATCH(Folha_de_Pgt[[#This Row],[Nome da Empresa]],Nome_Empresas[EMPRESA],0)),"")</f>
        <v>1 - ACLANYCA MATRIZ</v>
      </c>
      <c r="M90" s="20">
        <v>45021</v>
      </c>
      <c r="N90" s="2" t="str">
        <f>UPPER(IF(Folha_de_Pgt[[#This Row],[DATA DE PGT]]="","",TEXT(Folha_de_Pgt[[#This Row],[DATA DE PGT]],"MMM")))</f>
        <v>ABR</v>
      </c>
      <c r="O90" s="2" t="str">
        <f>UPPER(IF(Folha_de_Pgt[[#This Row],[DATA DE PGT]]="","",TEXT(Folha_de_Pgt[[#This Row],[DATA DE PGT]],"aaaa")))</f>
        <v>2023</v>
      </c>
      <c r="P90" s="50" t="s">
        <v>914</v>
      </c>
      <c r="Q90" s="48"/>
      <c r="R90" s="2" t="str">
        <f>Folha_de_Pgt[[#This Row],[Nome do Funcionário]]&amp;" - "&amp;Folha_de_Pgt[[#This Row],[TIPO DE PGT]]</f>
        <v>JOAO DE JESUS GONCALVES SANCHES - SALARIO - REF. A MAR/2023</v>
      </c>
      <c r="S90" s="21"/>
      <c r="T90" s="51" t="str">
        <f t="shared" si="1"/>
        <v/>
      </c>
      <c r="U90" s="21"/>
      <c r="V90" s="80"/>
      <c r="AB90" s="61">
        <v>162</v>
      </c>
      <c r="AC90" s="57" t="s">
        <v>123</v>
      </c>
      <c r="AD90" s="57">
        <v>2</v>
      </c>
      <c r="AE90" s="57" t="s">
        <v>531</v>
      </c>
      <c r="AF90" s="57" t="s">
        <v>154</v>
      </c>
      <c r="AG90" s="58">
        <v>44278</v>
      </c>
      <c r="AH90" s="57">
        <v>16165265723</v>
      </c>
      <c r="AI90" s="57" t="s">
        <v>1023</v>
      </c>
      <c r="AJ90" s="56" t="str">
        <f>IFERROR(INDEX(ADM[Centro de Custo],MATCH(Folha[[#This Row],[Nome do Funcionário]],ADM[Nome do Funcionário],0)),"")</f>
        <v>OUTROS</v>
      </c>
      <c r="AK90" s="56" t="str">
        <f>Folha[[#This Row],[Empresa + Nome]]</f>
        <v>162 - TRÊS IRMÃOS</v>
      </c>
      <c r="AL90" s="56" t="str">
        <f>IFERROR(INDEX(Nome_Empresas[NOME PADRÃO (PLANILHAS)],MATCH(AC90,Nome_Empresas[EMPRESA],0)),"NÃO ENCONTREI")</f>
        <v>162 - TRÊS IRMÃOS</v>
      </c>
      <c r="AM90" s="56"/>
      <c r="AN90" s="56"/>
      <c r="AO90" s="56"/>
      <c r="AP90" s="64">
        <v>9</v>
      </c>
      <c r="AQ90" s="62" t="s">
        <v>254</v>
      </c>
      <c r="AR90" s="62">
        <v>5</v>
      </c>
      <c r="AS90" s="62" t="s">
        <v>258</v>
      </c>
      <c r="AT90" s="62" t="s">
        <v>154</v>
      </c>
      <c r="AU90" s="62"/>
      <c r="AV90" s="98">
        <v>44679</v>
      </c>
      <c r="AW90" s="62" t="s">
        <v>1063</v>
      </c>
      <c r="AX90" s="66" t="str">
        <f>ADM[[#This Row],[Nome da Empresa]]&amp;ADM[[#This Row],[Nome do Funcionário]]&amp;ADM[[#This Row],[Centro de Custo]]</f>
        <v>RICARDO LOPES DE CASTRO DISTRIBUIDORA DE GAS LTDARAPHAEL LIMA DE SOUZAOUTROS</v>
      </c>
    </row>
    <row r="91" spans="1:50" customFormat="1" ht="14.25" customHeight="1" x14ac:dyDescent="0.25">
      <c r="A91" s="82">
        <v>137</v>
      </c>
      <c r="B91" s="83" t="s">
        <v>410</v>
      </c>
      <c r="C91" s="83" t="s">
        <v>415</v>
      </c>
      <c r="D91" s="83" t="s">
        <v>154</v>
      </c>
      <c r="E91" s="84" t="s">
        <v>16</v>
      </c>
      <c r="F91" s="84" t="s">
        <v>412</v>
      </c>
      <c r="G91" s="84" t="s">
        <v>416</v>
      </c>
      <c r="H91" s="84" t="s">
        <v>417</v>
      </c>
      <c r="I91" s="85">
        <v>908.8</v>
      </c>
      <c r="J91" s="2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91" s="2" t="str">
        <f>IFERROR(INDEX(Folha[Centro_de_Geral],MATCH(C91,Folha[Nome do Funcionário],0)),"")</f>
        <v>137 - YAGO</v>
      </c>
      <c r="L91" s="2" t="str">
        <f>IFERROR(INDEX(Nome_Empresas[NOME PADRÃO (PLANILHAS)],MATCH(Folha_de_Pgt[[#This Row],[Nome da Empresa]],Nome_Empresas[EMPRESA],0)),"")</f>
        <v>137 - YAGO</v>
      </c>
      <c r="M91" s="20">
        <v>45022</v>
      </c>
      <c r="N91" s="2" t="str">
        <f>UPPER(IF(Folha_de_Pgt[[#This Row],[DATA DE PGT]]="","",TEXT(Folha_de_Pgt[[#This Row],[DATA DE PGT]],"MMM")))</f>
        <v>ABR</v>
      </c>
      <c r="O91" s="2" t="str">
        <f>UPPER(IF(Folha_de_Pgt[[#This Row],[DATA DE PGT]]="","",TEXT(Folha_de_Pgt[[#This Row],[DATA DE PGT]],"aaaa")))</f>
        <v>2023</v>
      </c>
      <c r="P91" s="50" t="s">
        <v>914</v>
      </c>
      <c r="Q91" s="48"/>
      <c r="R91" s="2" t="str">
        <f>Folha_de_Pgt[[#This Row],[Nome do Funcionário]]&amp;" - "&amp;Folha_de_Pgt[[#This Row],[TIPO DE PGT]]</f>
        <v>JOAO PEDRO DE OLIVEIRA DOS SANTOS - SALARIO - REF. A MAR/2023</v>
      </c>
      <c r="S91" s="21"/>
      <c r="T91" s="51" t="str">
        <f t="shared" si="1"/>
        <v/>
      </c>
      <c r="U91" s="21"/>
      <c r="V91" s="80"/>
      <c r="AB91" s="60">
        <v>162</v>
      </c>
      <c r="AC91" s="54" t="s">
        <v>123</v>
      </c>
      <c r="AD91" s="54">
        <v>4</v>
      </c>
      <c r="AE91" s="54" t="s">
        <v>534</v>
      </c>
      <c r="AF91" s="54" t="s">
        <v>154</v>
      </c>
      <c r="AG91" s="55">
        <v>44609</v>
      </c>
      <c r="AH91" s="54">
        <v>17418153716</v>
      </c>
      <c r="AI91" s="54" t="s">
        <v>1023</v>
      </c>
      <c r="AJ91" s="56" t="str">
        <f>IFERROR(INDEX(ADM[Centro de Custo],MATCH(Folha[[#This Row],[Nome do Funcionário]],ADM[Nome do Funcionário],0)),"")</f>
        <v>OUTROS</v>
      </c>
      <c r="AK91" s="56" t="str">
        <f>Folha[[#This Row],[Empresa + Nome]]</f>
        <v>162 - TRÊS IRMÃOS</v>
      </c>
      <c r="AL91" s="56" t="str">
        <f>IFERROR(INDEX(Nome_Empresas[NOME PADRÃO (PLANILHAS)],MATCH(AC91,Nome_Empresas[EMPRESA],0)),"NÃO ENCONTREI")</f>
        <v>162 - TRÊS IRMÃOS</v>
      </c>
      <c r="AM91" s="56"/>
      <c r="AN91" s="56"/>
      <c r="AO91" s="56"/>
      <c r="AP91" s="64">
        <v>12</v>
      </c>
      <c r="AQ91" s="62" t="s">
        <v>70</v>
      </c>
      <c r="AR91" s="62">
        <v>120012</v>
      </c>
      <c r="AS91" s="62" t="s">
        <v>266</v>
      </c>
      <c r="AT91" s="62" t="s">
        <v>154</v>
      </c>
      <c r="AU91" s="62"/>
      <c r="AV91" s="98">
        <v>43778</v>
      </c>
      <c r="AW91" s="62" t="s">
        <v>1063</v>
      </c>
      <c r="AX91" s="66" t="str">
        <f>ADM[[#This Row],[Nome da Empresa]]&amp;ADM[[#This Row],[Nome do Funcionário]]&amp;ADM[[#This Row],[Centro de Custo]]</f>
        <v>SYLVIO PINHEIRO DISTRIBUIDORA DE GAS LTDA - MEEVANDRO DE AGUIAR ALMEIDA OUTROS</v>
      </c>
    </row>
    <row r="92" spans="1:50" customFormat="1" ht="14.25" customHeight="1" x14ac:dyDescent="0.25">
      <c r="A92" s="82">
        <v>170</v>
      </c>
      <c r="B92" s="83" t="s">
        <v>579</v>
      </c>
      <c r="C92" s="83" t="s">
        <v>587</v>
      </c>
      <c r="D92" s="83" t="s">
        <v>588</v>
      </c>
      <c r="E92" s="84" t="s">
        <v>16</v>
      </c>
      <c r="F92" s="84" t="s">
        <v>589</v>
      </c>
      <c r="G92" s="84" t="s">
        <v>590</v>
      </c>
      <c r="H92" s="84" t="s">
        <v>591</v>
      </c>
      <c r="I92" s="85">
        <v>683.09</v>
      </c>
      <c r="J92" s="2" t="str">
        <f>Folha_de_Pgt[[#This Row],[Nome da Empresa]]&amp;Folha_de_Pgt[[#This Row],[Nome do Funcionário]]&amp;Folha_de_Pgt[[#This Row],[Departamento]]</f>
        <v>FF GAS DISTRIBUIDORA LTDAJOAO PEDRO MENEZES DAMASIOESTOQUE</v>
      </c>
      <c r="K92" s="2" t="str">
        <f>IFERROR(INDEX(Folha[Centro_de_Geral],MATCH(C92,Folha[Nome do Funcionário],0)),"")</f>
        <v>170 - FF DISTRIBUIDORA</v>
      </c>
      <c r="L92" s="2" t="str">
        <f>IFERROR(INDEX(Nome_Empresas[NOME PADRÃO (PLANILHAS)],MATCH(Folha_de_Pgt[[#This Row],[Nome da Empresa]],Nome_Empresas[EMPRESA],0)),"")</f>
        <v>170 - FF DISTRIBUIDORA</v>
      </c>
      <c r="M92" s="20">
        <v>45021</v>
      </c>
      <c r="N92" s="2" t="str">
        <f>UPPER(IF(Folha_de_Pgt[[#This Row],[DATA DE PGT]]="","",TEXT(Folha_de_Pgt[[#This Row],[DATA DE PGT]],"MMM")))</f>
        <v>ABR</v>
      </c>
      <c r="O92" s="2" t="str">
        <f>UPPER(IF(Folha_de_Pgt[[#This Row],[DATA DE PGT]]="","",TEXT(Folha_de_Pgt[[#This Row],[DATA DE PGT]],"aaaa")))</f>
        <v>2023</v>
      </c>
      <c r="P92" s="50" t="s">
        <v>914</v>
      </c>
      <c r="Q92" s="48"/>
      <c r="R92" s="2" t="str">
        <f>Folha_de_Pgt[[#This Row],[Nome do Funcionário]]&amp;" - "&amp;Folha_de_Pgt[[#This Row],[TIPO DE PGT]]</f>
        <v>JOAO PEDRO MENEZES DAMASIO - SALARIO - REF. A MAR/2023</v>
      </c>
      <c r="S92" s="21"/>
      <c r="T92" s="51" t="str">
        <f t="shared" ref="T92:T123" si="2">IFERROR(INDEX($L$2:$L$572,MATCH(S92,$C$2:$C$572,0)),"")</f>
        <v/>
      </c>
      <c r="U92" s="21"/>
      <c r="V92" s="80"/>
      <c r="AB92" s="61">
        <v>163</v>
      </c>
      <c r="AC92" s="57" t="s">
        <v>544</v>
      </c>
      <c r="AD92" s="57">
        <v>1</v>
      </c>
      <c r="AE92" s="57" t="s">
        <v>545</v>
      </c>
      <c r="AF92" s="57" t="s">
        <v>154</v>
      </c>
      <c r="AG92" s="58">
        <v>44411</v>
      </c>
      <c r="AH92" s="57">
        <v>18336391703</v>
      </c>
      <c r="AI92" s="57" t="s">
        <v>1023</v>
      </c>
      <c r="AJ92" s="56" t="str">
        <f>IFERROR(INDEX(ADM[Centro de Custo],MATCH(Folha[[#This Row],[Nome do Funcionário]],ADM[Nome do Funcionário],0)),"")</f>
        <v>OUTROS</v>
      </c>
      <c r="AK92" s="56" t="str">
        <f>Folha[[#This Row],[Empresa + Nome]]</f>
        <v>163 - MARIA P A</v>
      </c>
      <c r="AL92" s="56" t="str">
        <f>IFERROR(INDEX(Nome_Empresas[NOME PADRÃO (PLANILHAS)],MATCH(AC92,Nome_Empresas[EMPRESA],0)),"NÃO ENCONTREI")</f>
        <v>163 - MARIA P A</v>
      </c>
      <c r="AM92" s="56"/>
      <c r="AN92" s="56"/>
      <c r="AO92" s="56"/>
      <c r="AP92" s="64">
        <v>12</v>
      </c>
      <c r="AQ92" s="62" t="s">
        <v>70</v>
      </c>
      <c r="AR92" s="62">
        <v>120013</v>
      </c>
      <c r="AS92" s="62" t="s">
        <v>269</v>
      </c>
      <c r="AT92" s="62" t="s">
        <v>154</v>
      </c>
      <c r="AU92" s="62"/>
      <c r="AV92" s="98">
        <v>43123</v>
      </c>
      <c r="AW92" s="62" t="s">
        <v>1063</v>
      </c>
      <c r="AX92" s="66" t="str">
        <f>ADM[[#This Row],[Nome da Empresa]]&amp;ADM[[#This Row],[Nome do Funcionário]]&amp;ADM[[#This Row],[Centro de Custo]]</f>
        <v>SYLVIO PINHEIRO DISTRIBUIDORA DE GAS LTDA - MEWASHINGTON GOMES SOARES DA SILVAOUTROS</v>
      </c>
    </row>
    <row r="93" spans="1:50" customFormat="1" ht="14.25" customHeight="1" x14ac:dyDescent="0.25">
      <c r="A93" s="82">
        <v>3</v>
      </c>
      <c r="B93" s="83" t="s">
        <v>37</v>
      </c>
      <c r="C93" s="83" t="s">
        <v>196</v>
      </c>
      <c r="D93" s="83" t="s">
        <v>154</v>
      </c>
      <c r="E93" s="84" t="s">
        <v>16</v>
      </c>
      <c r="F93" s="84" t="s">
        <v>30</v>
      </c>
      <c r="G93" s="84" t="s">
        <v>197</v>
      </c>
      <c r="H93" s="84" t="s">
        <v>198</v>
      </c>
      <c r="I93" s="85">
        <v>852.38</v>
      </c>
      <c r="J93" s="2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93" s="2" t="str">
        <f>IFERROR(INDEX(Folha[Centro_de_Geral],MATCH(C93,Folha[Nome do Funcionário],0)),"")</f>
        <v>3 - CACIQUE DE SANTA MARGARIDA</v>
      </c>
      <c r="L93" s="2" t="str">
        <f>IFERROR(INDEX(Nome_Empresas[NOME PADRÃO (PLANILHAS)],MATCH(Folha_de_Pgt[[#This Row],[Nome da Empresa]],Nome_Empresas[EMPRESA],0)),"")</f>
        <v>3 - CACIQUE DE SANTA MARGARIDA</v>
      </c>
      <c r="M93" s="20">
        <v>45021</v>
      </c>
      <c r="N93" s="2" t="str">
        <f>UPPER(IF(Folha_de_Pgt[[#This Row],[DATA DE PGT]]="","",TEXT(Folha_de_Pgt[[#This Row],[DATA DE PGT]],"MMM")))</f>
        <v>ABR</v>
      </c>
      <c r="O93" s="2" t="str">
        <f>UPPER(IF(Folha_de_Pgt[[#This Row],[DATA DE PGT]]="","",TEXT(Folha_de_Pgt[[#This Row],[DATA DE PGT]],"aaaa")))</f>
        <v>2023</v>
      </c>
      <c r="P93" s="50" t="s">
        <v>914</v>
      </c>
      <c r="Q93" s="48"/>
      <c r="R93" s="2" t="str">
        <f>Folha_de_Pgt[[#This Row],[Nome do Funcionário]]&amp;" - "&amp;Folha_de_Pgt[[#This Row],[TIPO DE PGT]]</f>
        <v>JOÃO VICTOR DOS SANTOS BARCELOS - SALARIO - REF. A MAR/2023</v>
      </c>
      <c r="S93" s="21"/>
      <c r="T93" s="51" t="str">
        <f t="shared" si="2"/>
        <v/>
      </c>
      <c r="U93" s="21"/>
      <c r="V93" s="80"/>
      <c r="AB93" s="60">
        <v>163</v>
      </c>
      <c r="AC93" s="54" t="s">
        <v>544</v>
      </c>
      <c r="AD93" s="54">
        <v>2</v>
      </c>
      <c r="AE93" s="54" t="s">
        <v>549</v>
      </c>
      <c r="AF93" s="54" t="s">
        <v>154</v>
      </c>
      <c r="AG93" s="55">
        <v>44410</v>
      </c>
      <c r="AH93" s="54">
        <v>17258931775</v>
      </c>
      <c r="AI93" s="54" t="s">
        <v>1023</v>
      </c>
      <c r="AJ93" s="56" t="str">
        <f>IFERROR(INDEX(ADM[Centro de Custo],MATCH(Folha[[#This Row],[Nome do Funcionário]],ADM[Nome do Funcionário],0)),"")</f>
        <v>OUTROS</v>
      </c>
      <c r="AK93" s="56" t="str">
        <f>Folha[[#This Row],[Empresa + Nome]]</f>
        <v>163 - MARIA P A</v>
      </c>
      <c r="AL93" s="56" t="str">
        <f>IFERROR(INDEX(Nome_Empresas[NOME PADRÃO (PLANILHAS)],MATCH(AC93,Nome_Empresas[EMPRESA],0)),"NÃO ENCONTREI")</f>
        <v>163 - MARIA P A</v>
      </c>
      <c r="AM93" s="56"/>
      <c r="AN93" s="56"/>
      <c r="AO93" s="56"/>
      <c r="AP93" s="64">
        <v>101</v>
      </c>
      <c r="AQ93" s="62" t="s">
        <v>74</v>
      </c>
      <c r="AR93" s="62">
        <v>101058</v>
      </c>
      <c r="AS93" s="62" t="s">
        <v>273</v>
      </c>
      <c r="AT93" s="62" t="s">
        <v>274</v>
      </c>
      <c r="AU93" s="62"/>
      <c r="AV93" s="98">
        <v>43802</v>
      </c>
      <c r="AW93" s="62" t="s">
        <v>1063</v>
      </c>
      <c r="AX93" s="66" t="str">
        <f>ADM[[#This Row],[Nome da Empresa]]&amp;ADM[[#This Row],[Nome do Funcionário]]&amp;ADM[[#This Row],[Centro de Custo]]</f>
        <v>FULLGAZ DE MARICA LTDA - MEMAGNALDO ERICO DE ARAUJO SOUSA OUTROS</v>
      </c>
    </row>
    <row r="94" spans="1:50" customFormat="1" ht="14.25" customHeight="1" x14ac:dyDescent="0.25">
      <c r="A94" s="82">
        <v>3</v>
      </c>
      <c r="B94" s="83" t="s">
        <v>37</v>
      </c>
      <c r="C94" s="83" t="s">
        <v>192</v>
      </c>
      <c r="D94" s="83" t="s">
        <v>154</v>
      </c>
      <c r="E94" s="84" t="s">
        <v>16</v>
      </c>
      <c r="F94" s="84" t="s">
        <v>193</v>
      </c>
      <c r="G94" s="84" t="s">
        <v>194</v>
      </c>
      <c r="H94" s="84" t="s">
        <v>195</v>
      </c>
      <c r="I94" s="85">
        <v>920.86</v>
      </c>
      <c r="J94" s="2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94" s="2" t="str">
        <f>IFERROR(INDEX(Folha[Centro_de_Geral],MATCH(C94,Folha[Nome do Funcionário],0)),"")</f>
        <v>3 - CACIQUE DE SANTA MARGARIDA</v>
      </c>
      <c r="L94" s="2" t="str">
        <f>IFERROR(INDEX(Nome_Empresas[NOME PADRÃO (PLANILHAS)],MATCH(Folha_de_Pgt[[#This Row],[Nome da Empresa]],Nome_Empresas[EMPRESA],0)),"")</f>
        <v>3 - CACIQUE DE SANTA MARGARIDA</v>
      </c>
      <c r="M94" s="20">
        <v>45021</v>
      </c>
      <c r="N94" s="2" t="str">
        <f>UPPER(IF(Folha_de_Pgt[[#This Row],[DATA DE PGT]]="","",TEXT(Folha_de_Pgt[[#This Row],[DATA DE PGT]],"MMM")))</f>
        <v>ABR</v>
      </c>
      <c r="O94" s="2" t="str">
        <f>UPPER(IF(Folha_de_Pgt[[#This Row],[DATA DE PGT]]="","",TEXT(Folha_de_Pgt[[#This Row],[DATA DE PGT]],"aaaa")))</f>
        <v>2023</v>
      </c>
      <c r="P94" s="50" t="s">
        <v>914</v>
      </c>
      <c r="Q94" s="48"/>
      <c r="R94" s="2" t="str">
        <f>Folha_de_Pgt[[#This Row],[Nome do Funcionário]]&amp;" - "&amp;Folha_de_Pgt[[#This Row],[TIPO DE PGT]]</f>
        <v>JOAO VITOR MONTEIRO DOS SANTOS - SALARIO - REF. A MAR/2023</v>
      </c>
      <c r="S94" s="21"/>
      <c r="T94" s="51" t="str">
        <f t="shared" si="2"/>
        <v/>
      </c>
      <c r="U94" s="21"/>
      <c r="V94" s="80"/>
      <c r="AB94" s="61">
        <v>165</v>
      </c>
      <c r="AC94" s="57" t="s">
        <v>552</v>
      </c>
      <c r="AD94" s="57">
        <v>2</v>
      </c>
      <c r="AE94" s="57" t="s">
        <v>553</v>
      </c>
      <c r="AF94" s="57" t="s">
        <v>154</v>
      </c>
      <c r="AG94" s="58">
        <v>44618</v>
      </c>
      <c r="AH94" s="57">
        <v>15868173708</v>
      </c>
      <c r="AI94" s="57" t="s">
        <v>1023</v>
      </c>
      <c r="AJ94" s="56" t="str">
        <f>IFERROR(INDEX(ADM[Centro de Custo],MATCH(Folha[[#This Row],[Nome do Funcionário]],ADM[Nome do Funcionário],0)),"")</f>
        <v>OUTROS</v>
      </c>
      <c r="AK94" s="56" t="str">
        <f>Folha[[#This Row],[Empresa + Nome]]</f>
        <v>165 - INDIO DE SAQUAREMA</v>
      </c>
      <c r="AL94" s="56" t="str">
        <f>IFERROR(INDEX(Nome_Empresas[NOME PADRÃO (PLANILHAS)],MATCH(AC94,Nome_Empresas[EMPRESA],0)),"NÃO ENCONTREI")</f>
        <v>165 - INDIO DE SAQUAREMA</v>
      </c>
      <c r="AM94" s="56"/>
      <c r="AN94" s="56"/>
      <c r="AO94" s="56"/>
      <c r="AP94" s="64">
        <v>101</v>
      </c>
      <c r="AQ94" s="62" t="s">
        <v>74</v>
      </c>
      <c r="AR94" s="62">
        <v>101067</v>
      </c>
      <c r="AS94" s="62" t="s">
        <v>277</v>
      </c>
      <c r="AT94" s="62" t="s">
        <v>274</v>
      </c>
      <c r="AU94" s="62"/>
      <c r="AV94" s="98">
        <v>44470</v>
      </c>
      <c r="AW94" s="62" t="s">
        <v>1063</v>
      </c>
      <c r="AX94" s="66" t="str">
        <f>ADM[[#This Row],[Nome da Empresa]]&amp;ADM[[#This Row],[Nome do Funcionário]]&amp;ADM[[#This Row],[Centro de Custo]]</f>
        <v>FULLGAZ DE MARICA LTDA - MEJUAN DE SOUZA RIBEIRO MAGALHAESOUTROS</v>
      </c>
    </row>
    <row r="95" spans="1:50" customFormat="1" ht="14.25" customHeight="1" x14ac:dyDescent="0.25">
      <c r="A95" s="87">
        <v>194</v>
      </c>
      <c r="B95" s="88" t="s">
        <v>698</v>
      </c>
      <c r="C95" s="88" t="s">
        <v>701</v>
      </c>
      <c r="D95" s="88" t="s">
        <v>154</v>
      </c>
      <c r="E95" s="88" t="s">
        <v>876</v>
      </c>
      <c r="F95" s="88" t="s">
        <v>876</v>
      </c>
      <c r="G95" s="88" t="s">
        <v>902</v>
      </c>
      <c r="H95" s="88" t="s">
        <v>702</v>
      </c>
      <c r="I95" s="89">
        <v>313.14</v>
      </c>
      <c r="J95" s="28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95" s="28" t="str">
        <f>IFERROR(INDEX(Folha[Centro_de_Geral],MATCH(C95,Folha[Nome do Funcionário],0)),"")</f>
        <v>194 - ARCO METROPOLITANO</v>
      </c>
      <c r="L95" s="28" t="str">
        <f>IFERROR(INDEX(Nome_Empresas[NOME PADRÃO (PLANILHAS)],MATCH(Folha_de_Pgt[[#This Row],[Nome da Empresa]],Nome_Empresas[EMPRESA],0)),"")</f>
        <v>194 - ARCO METROPOLITANO</v>
      </c>
      <c r="M95" s="20">
        <v>45022</v>
      </c>
      <c r="N95" s="28" t="str">
        <f>UPPER(IF(Folha_de_Pgt[[#This Row],[DATA DE PGT]]="","",TEXT(Folha_de_Pgt[[#This Row],[DATA DE PGT]],"MMM")))</f>
        <v>ABR</v>
      </c>
      <c r="O95" s="28" t="str">
        <f>UPPER(IF(Folha_de_Pgt[[#This Row],[DATA DE PGT]]="","",TEXT(Folha_de_Pgt[[#This Row],[DATA DE PGT]],"aaaa")))</f>
        <v>2023</v>
      </c>
      <c r="P95" s="50" t="s">
        <v>914</v>
      </c>
      <c r="Q95" s="48"/>
      <c r="R95" s="2" t="str">
        <f>Folha_de_Pgt[[#This Row],[Nome do Funcionário]]&amp;" - "&amp;Folha_de_Pgt[[#This Row],[TIPO DE PGT]]</f>
        <v>JONATHAN FELIZARDO SOARES DA SILVA - SALARIO - REF. A MAR/2023</v>
      </c>
      <c r="S95" s="21"/>
      <c r="T95" s="51" t="str">
        <f t="shared" si="2"/>
        <v/>
      </c>
      <c r="U95" s="21"/>
      <c r="V95" s="80"/>
      <c r="AB95" s="60">
        <v>165</v>
      </c>
      <c r="AC95" s="54" t="s">
        <v>552</v>
      </c>
      <c r="AD95" s="54">
        <v>3</v>
      </c>
      <c r="AE95" s="54" t="s">
        <v>556</v>
      </c>
      <c r="AF95" s="54" t="s">
        <v>154</v>
      </c>
      <c r="AG95" s="55">
        <v>42979</v>
      </c>
      <c r="AH95" s="54">
        <v>15820758757</v>
      </c>
      <c r="AI95" s="54" t="s">
        <v>1023</v>
      </c>
      <c r="AJ95" s="56" t="str">
        <f>IFERROR(INDEX(ADM[Centro de Custo],MATCH(Folha[[#This Row],[Nome do Funcionário]],ADM[Nome do Funcionário],0)),"")</f>
        <v>OUTROS</v>
      </c>
      <c r="AK95" s="56" t="str">
        <f>Folha[[#This Row],[Empresa + Nome]]</f>
        <v>165 - INDIO DE SAQUAREMA</v>
      </c>
      <c r="AL95" s="56" t="str">
        <f>IFERROR(INDEX(Nome_Empresas[NOME PADRÃO (PLANILHAS)],MATCH(AC95,Nome_Empresas[EMPRESA],0)),"NÃO ENCONTREI")</f>
        <v>165 - INDIO DE SAQUAREMA</v>
      </c>
      <c r="AM95" s="56"/>
      <c r="AN95" s="56"/>
      <c r="AO95" s="56"/>
      <c r="AP95" s="64">
        <v>107</v>
      </c>
      <c r="AQ95" s="62" t="s">
        <v>92</v>
      </c>
      <c r="AR95" s="62">
        <v>107011</v>
      </c>
      <c r="AS95" s="62" t="s">
        <v>872</v>
      </c>
      <c r="AT95" s="62" t="s">
        <v>22</v>
      </c>
      <c r="AU95" s="62"/>
      <c r="AV95" s="98">
        <v>42626</v>
      </c>
      <c r="AW95" s="62" t="s">
        <v>1063</v>
      </c>
      <c r="AX95" s="66" t="str">
        <f>ADM[[#This Row],[Nome da Empresa]]&amp;ADM[[#This Row],[Nome do Funcionário]]&amp;ADM[[#This Row],[Centro de Custo]]</f>
        <v>CAS DAMAZIO DISTRIBUIDORA DE GAS LTDAJEFERSON FERREIRA GONZAGAOUTROS</v>
      </c>
    </row>
    <row r="96" spans="1:50" customFormat="1" ht="14.25" customHeight="1" x14ac:dyDescent="0.25">
      <c r="A96" s="82">
        <v>169</v>
      </c>
      <c r="B96" s="83" t="s">
        <v>566</v>
      </c>
      <c r="C96" s="83" t="s">
        <v>571</v>
      </c>
      <c r="D96" s="83" t="s">
        <v>154</v>
      </c>
      <c r="E96" s="84" t="s">
        <v>16</v>
      </c>
      <c r="F96" s="84" t="s">
        <v>572</v>
      </c>
      <c r="G96" s="84" t="s">
        <v>573</v>
      </c>
      <c r="H96" s="84" t="s">
        <v>574</v>
      </c>
      <c r="I96" s="85">
        <v>1166.68</v>
      </c>
      <c r="J96" s="2" t="str">
        <f>Folha_de_Pgt[[#This Row],[Nome da Empresa]]&amp;Folha_de_Pgt[[#This Row],[Nome do Funcionário]]&amp;Folha_de_Pgt[[#This Row],[Departamento]]</f>
        <v>KEROGAS COMERCIO DE GLP LTDAJONES DOS SANTOS LINHARES DA SILVAPORTARIA</v>
      </c>
      <c r="K96" s="2" t="str">
        <f>IFERROR(INDEX(Folha[Centro_de_Geral],MATCH(C96,Folha[Nome do Funcionário],0)),"")</f>
        <v>169 - KERO GÁS</v>
      </c>
      <c r="L96" s="2" t="str">
        <f>IFERROR(INDEX(Nome_Empresas[NOME PADRÃO (PLANILHAS)],MATCH(Folha_de_Pgt[[#This Row],[Nome da Empresa]],Nome_Empresas[EMPRESA],0)),"")</f>
        <v>169 - KERO GÁS</v>
      </c>
      <c r="M96" s="20">
        <v>45022</v>
      </c>
      <c r="N96" s="2" t="str">
        <f>UPPER(IF(Folha_de_Pgt[[#This Row],[DATA DE PGT]]="","",TEXT(Folha_de_Pgt[[#This Row],[DATA DE PGT]],"MMM")))</f>
        <v>ABR</v>
      </c>
      <c r="O96" s="2" t="str">
        <f>UPPER(IF(Folha_de_Pgt[[#This Row],[DATA DE PGT]]="","",TEXT(Folha_de_Pgt[[#This Row],[DATA DE PGT]],"aaaa")))</f>
        <v>2023</v>
      </c>
      <c r="P96" s="50" t="s">
        <v>914</v>
      </c>
      <c r="Q96" s="48"/>
      <c r="R96" s="2" t="str">
        <f>Folha_de_Pgt[[#This Row],[Nome do Funcionário]]&amp;" - "&amp;Folha_de_Pgt[[#This Row],[TIPO DE PGT]]</f>
        <v>JONES DOS SANTOS LINHARES DA SILVA - SALARIO - REF. A MAR/2023</v>
      </c>
      <c r="S96" s="21"/>
      <c r="T96" s="51" t="str">
        <f t="shared" si="2"/>
        <v/>
      </c>
      <c r="U96" s="21"/>
      <c r="V96" s="80"/>
      <c r="AB96" s="61">
        <v>168</v>
      </c>
      <c r="AC96" s="57" t="s">
        <v>558</v>
      </c>
      <c r="AD96" s="57">
        <v>1</v>
      </c>
      <c r="AE96" s="57" t="s">
        <v>559</v>
      </c>
      <c r="AF96" s="57" t="s">
        <v>560</v>
      </c>
      <c r="AG96" s="58">
        <v>44713</v>
      </c>
      <c r="AH96" s="57">
        <v>17982671799</v>
      </c>
      <c r="AI96" s="57" t="s">
        <v>1023</v>
      </c>
      <c r="AJ96" s="56" t="str">
        <f>IFERROR(INDEX(ADM[Centro de Custo],MATCH(Folha[[#This Row],[Nome do Funcionário]],ADM[Nome do Funcionário],0)),"")</f>
        <v>OUTROS</v>
      </c>
      <c r="AK96" s="56" t="str">
        <f>Folha[[#This Row],[Empresa + Nome]]</f>
        <v>168 - TUPI</v>
      </c>
      <c r="AL96" s="56" t="str">
        <f>IFERROR(INDEX(Nome_Empresas[NOME PADRÃO (PLANILHAS)],MATCH(AC96,Nome_Empresas[EMPRESA],0)),"NÃO ENCONTREI")</f>
        <v>168 - TUPI</v>
      </c>
      <c r="AM96" s="56"/>
      <c r="AN96" s="56"/>
      <c r="AO96" s="56"/>
      <c r="AP96" s="64">
        <v>107</v>
      </c>
      <c r="AQ96" s="62" t="s">
        <v>92</v>
      </c>
      <c r="AR96" s="62">
        <v>107013</v>
      </c>
      <c r="AS96" s="62" t="s">
        <v>290</v>
      </c>
      <c r="AT96" s="62" t="s">
        <v>154</v>
      </c>
      <c r="AU96" s="62"/>
      <c r="AV96" s="98">
        <v>44644</v>
      </c>
      <c r="AW96" s="62" t="s">
        <v>1063</v>
      </c>
      <c r="AX96" s="66" t="str">
        <f>ADM[[#This Row],[Nome da Empresa]]&amp;ADM[[#This Row],[Nome do Funcionário]]&amp;ADM[[#This Row],[Centro de Custo]]</f>
        <v>CAS DAMAZIO DISTRIBUIDORA DE GAS LTDALEONARDO SANTOS SILVAOUTROS</v>
      </c>
    </row>
    <row r="97" spans="1:50" customFormat="1" ht="14.25" customHeight="1" x14ac:dyDescent="0.25">
      <c r="A97" s="82">
        <v>159</v>
      </c>
      <c r="B97" s="83" t="s">
        <v>496</v>
      </c>
      <c r="C97" s="83" t="s">
        <v>506</v>
      </c>
      <c r="D97" s="83" t="s">
        <v>170</v>
      </c>
      <c r="E97" s="84" t="s">
        <v>876</v>
      </c>
      <c r="F97" s="84" t="s">
        <v>876</v>
      </c>
      <c r="G97" s="84">
        <v>92234143772</v>
      </c>
      <c r="H97" s="84" t="s">
        <v>507</v>
      </c>
      <c r="I97" s="85">
        <v>1563.26</v>
      </c>
      <c r="J97" s="2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97" s="2" t="str">
        <f>IFERROR(INDEX(Folha[Centro_de_Geral],MATCH(C97,Folha[Nome do Funcionário],0)),"")</f>
        <v>TRANSPORTE</v>
      </c>
      <c r="L97" s="2" t="str">
        <f>IFERROR(INDEX(Nome_Empresas[NOME PADRÃO (PLANILHAS)],MATCH(Folha_de_Pgt[[#This Row],[Nome da Empresa]],Nome_Empresas[EMPRESA],0)),"")</f>
        <v>159 - PS DISTRIBUIDORA</v>
      </c>
      <c r="M97" s="20">
        <v>45021</v>
      </c>
      <c r="N97" s="2" t="str">
        <f>UPPER(IF(Folha_de_Pgt[[#This Row],[DATA DE PGT]]="","",TEXT(Folha_de_Pgt[[#This Row],[DATA DE PGT]],"MMM")))</f>
        <v>ABR</v>
      </c>
      <c r="O97" s="2" t="str">
        <f>UPPER(IF(Folha_de_Pgt[[#This Row],[DATA DE PGT]]="","",TEXT(Folha_de_Pgt[[#This Row],[DATA DE PGT]],"aaaa")))</f>
        <v>2023</v>
      </c>
      <c r="P97" s="50" t="s">
        <v>914</v>
      </c>
      <c r="Q97" s="48"/>
      <c r="R97" s="2" t="str">
        <f>Folha_de_Pgt[[#This Row],[Nome do Funcionário]]&amp;" - "&amp;Folha_de_Pgt[[#This Row],[TIPO DE PGT]]</f>
        <v>JORGE ANTONIO RODRIGUES - SALARIO - REF. A MAR/2023</v>
      </c>
      <c r="S97" s="21"/>
      <c r="T97" s="51" t="str">
        <f t="shared" si="2"/>
        <v/>
      </c>
      <c r="U97" s="21"/>
      <c r="V97" s="80"/>
      <c r="AB97" s="60">
        <v>168</v>
      </c>
      <c r="AC97" s="54" t="s">
        <v>558</v>
      </c>
      <c r="AD97" s="54">
        <v>2</v>
      </c>
      <c r="AE97" s="54" t="s">
        <v>563</v>
      </c>
      <c r="AF97" s="54" t="s">
        <v>560</v>
      </c>
      <c r="AG97" s="55">
        <v>44713</v>
      </c>
      <c r="AH97" s="54">
        <v>17805096775</v>
      </c>
      <c r="AI97" s="54" t="s">
        <v>1023</v>
      </c>
      <c r="AJ97" s="56" t="str">
        <f>IFERROR(INDEX(ADM[Centro de Custo],MATCH(Folha[[#This Row],[Nome do Funcionário]],ADM[Nome do Funcionário],0)),"")</f>
        <v>OUTROS</v>
      </c>
      <c r="AK97" s="56" t="str">
        <f>Folha[[#This Row],[Empresa + Nome]]</f>
        <v>168 - TUPI</v>
      </c>
      <c r="AL97" s="56" t="str">
        <f>IFERROR(INDEX(Nome_Empresas[NOME PADRÃO (PLANILHAS)],MATCH(AC97,Nome_Empresas[EMPRESA],0)),"NÃO ENCONTREI")</f>
        <v>168 - TUPI</v>
      </c>
      <c r="AM97" s="56"/>
      <c r="AN97" s="56"/>
      <c r="AO97" s="56"/>
      <c r="AP97" s="64">
        <v>107</v>
      </c>
      <c r="AQ97" s="62" t="s">
        <v>92</v>
      </c>
      <c r="AR97" s="62">
        <v>107017</v>
      </c>
      <c r="AS97" s="62" t="s">
        <v>294</v>
      </c>
      <c r="AT97" s="62" t="s">
        <v>154</v>
      </c>
      <c r="AU97" s="62"/>
      <c r="AV97" s="98">
        <v>44974</v>
      </c>
      <c r="AW97" s="62" t="s">
        <v>1063</v>
      </c>
      <c r="AX97" s="66" t="str">
        <f>ADM[[#This Row],[Nome da Empresa]]&amp;ADM[[#This Row],[Nome do Funcionário]]&amp;ADM[[#This Row],[Centro de Custo]]</f>
        <v>CAS DAMAZIO DISTRIBUIDORA DE GAS LTDAMOISES DE SOUZA NASCIMENTOOUTROS</v>
      </c>
    </row>
    <row r="98" spans="1:50" customFormat="1" ht="14.25" customHeight="1" x14ac:dyDescent="0.25">
      <c r="A98" s="82">
        <v>155</v>
      </c>
      <c r="B98" s="83" t="s">
        <v>463</v>
      </c>
      <c r="C98" s="83" t="s">
        <v>493</v>
      </c>
      <c r="D98" s="83" t="s">
        <v>490</v>
      </c>
      <c r="E98" s="84" t="s">
        <v>94</v>
      </c>
      <c r="F98" s="84" t="s">
        <v>95</v>
      </c>
      <c r="G98" s="84" t="s">
        <v>494</v>
      </c>
      <c r="H98" s="84" t="s">
        <v>495</v>
      </c>
      <c r="I98" s="85">
        <v>1736.63</v>
      </c>
      <c r="J98" s="2" t="str">
        <f>Folha_de_Pgt[[#This Row],[Nome da Empresa]]&amp;Folha_de_Pgt[[#This Row],[Nome do Funcionário]]&amp;Folha_de_Pgt[[#This Row],[Departamento]]</f>
        <v>DUTRA GAS REVENDEDORA DE GLP LTDAJORGE LUIS DOS SANTOS ARAUJOVIGIA</v>
      </c>
      <c r="K98" s="2" t="str">
        <f>IFERROR(INDEX(Folha[Centro_de_Geral],MATCH(C98,Folha[Nome do Funcionário],0)),"")</f>
        <v>155 - DUTRA</v>
      </c>
      <c r="L98" s="2" t="str">
        <f>IFERROR(INDEX(Nome_Empresas[NOME PADRÃO (PLANILHAS)],MATCH(Folha_de_Pgt[[#This Row],[Nome da Empresa]],Nome_Empresas[EMPRESA],0)),"")</f>
        <v>155 - DUTRA</v>
      </c>
      <c r="M98" s="20">
        <v>45021</v>
      </c>
      <c r="N98" s="2" t="str">
        <f>UPPER(IF(Folha_de_Pgt[[#This Row],[DATA DE PGT]]="","",TEXT(Folha_de_Pgt[[#This Row],[DATA DE PGT]],"MMM")))</f>
        <v>ABR</v>
      </c>
      <c r="O98" s="2" t="str">
        <f>UPPER(IF(Folha_de_Pgt[[#This Row],[DATA DE PGT]]="","",TEXT(Folha_de_Pgt[[#This Row],[DATA DE PGT]],"aaaa")))</f>
        <v>2023</v>
      </c>
      <c r="P98" s="50" t="s">
        <v>914</v>
      </c>
      <c r="Q98" s="48"/>
      <c r="R98" s="2" t="str">
        <f>Folha_de_Pgt[[#This Row],[Nome do Funcionário]]&amp;" - "&amp;Folha_de_Pgt[[#This Row],[TIPO DE PGT]]</f>
        <v>JORGE LUIS DOS SANTOS ARAUJO - SALARIO - REF. A MAR/2023</v>
      </c>
      <c r="S98" s="21"/>
      <c r="T98" s="51" t="str">
        <f t="shared" si="2"/>
        <v/>
      </c>
      <c r="U98" s="21"/>
      <c r="V98" s="80"/>
      <c r="AB98" s="61">
        <v>169</v>
      </c>
      <c r="AC98" s="57" t="s">
        <v>566</v>
      </c>
      <c r="AD98" s="57">
        <v>2</v>
      </c>
      <c r="AE98" s="57" t="s">
        <v>567</v>
      </c>
      <c r="AF98" s="57" t="s">
        <v>154</v>
      </c>
      <c r="AG98" s="58">
        <v>44523</v>
      </c>
      <c r="AH98" s="57">
        <v>7818756760</v>
      </c>
      <c r="AI98" s="57" t="s">
        <v>1023</v>
      </c>
      <c r="AJ98" s="56" t="str">
        <f>IFERROR(INDEX(ADM[Centro de Custo],MATCH(Folha[[#This Row],[Nome do Funcionário]],ADM[Nome do Funcionário],0)),"")</f>
        <v>OUTROS</v>
      </c>
      <c r="AK98" s="56" t="str">
        <f>Folha[[#This Row],[Empresa + Nome]]</f>
        <v>169 - KERO GÁS</v>
      </c>
      <c r="AL98" s="56" t="str">
        <f>IFERROR(INDEX(Nome_Empresas[NOME PADRÃO (PLANILHAS)],MATCH(AC98,Nome_Empresas[EMPRESA],0)),"NÃO ENCONTREI")</f>
        <v>169 - KERO GÁS</v>
      </c>
      <c r="AM98" s="56"/>
      <c r="AN98" s="56"/>
      <c r="AO98" s="56"/>
      <c r="AP98" s="64">
        <v>108</v>
      </c>
      <c r="AQ98" s="62" t="s">
        <v>297</v>
      </c>
      <c r="AR98" s="62">
        <v>17</v>
      </c>
      <c r="AS98" s="62" t="s">
        <v>298</v>
      </c>
      <c r="AT98" s="62" t="s">
        <v>154</v>
      </c>
      <c r="AU98" s="62"/>
      <c r="AV98" s="98">
        <v>44820</v>
      </c>
      <c r="AW98" s="62" t="s">
        <v>1063</v>
      </c>
      <c r="AX98" s="66" t="str">
        <f>ADM[[#This Row],[Nome da Empresa]]&amp;ADM[[#This Row],[Nome do Funcionário]]&amp;ADM[[#This Row],[Centro de Custo]]</f>
        <v>FOLHAS REVENDEDORA DE GAS LTDA - MELIBERMAN ALAN DA SILVA BADIASOUTROS</v>
      </c>
    </row>
    <row r="99" spans="1:50" customFormat="1" ht="14.25" customHeight="1" x14ac:dyDescent="0.25">
      <c r="A99" s="82">
        <v>155</v>
      </c>
      <c r="B99" s="83" t="s">
        <v>463</v>
      </c>
      <c r="C99" s="83" t="s">
        <v>484</v>
      </c>
      <c r="D99" s="83" t="s">
        <v>170</v>
      </c>
      <c r="E99" s="84" t="s">
        <v>876</v>
      </c>
      <c r="F99" s="84" t="s">
        <v>876</v>
      </c>
      <c r="G99" s="84" t="s">
        <v>880</v>
      </c>
      <c r="H99" s="84" t="s">
        <v>485</v>
      </c>
      <c r="I99" s="85">
        <v>1689.08</v>
      </c>
      <c r="J99" s="2" t="str">
        <f>Folha_de_Pgt[[#This Row],[Nome da Empresa]]&amp;Folha_de_Pgt[[#This Row],[Nome do Funcionário]]&amp;Folha_de_Pgt[[#This Row],[Departamento]]</f>
        <v>DUTRA GAS REVENDEDORA DE GLP LTDAJORGE LUIZ PIRES GUEDESTRANSPORTE</v>
      </c>
      <c r="K99" s="2" t="str">
        <f>IFERROR(INDEX(Nome_Empresas[NOME PADRÃO (PLANILHAS)],MATCH(Folha_de_Pgt[[#This Row],[Nome da Empresa]],Nome_Empresas[EMPRESA],0)),"")</f>
        <v>155 - DUTRA</v>
      </c>
      <c r="L99" s="2" t="str">
        <f>IFERROR(INDEX(Nome_Empresas[NOME PADRÃO (PLANILHAS)],MATCH(Folha_de_Pgt[[#This Row],[Nome da Empresa]],Nome_Empresas[EMPRESA],0)),"")</f>
        <v>155 - DUTRA</v>
      </c>
      <c r="M99" s="20">
        <v>45021</v>
      </c>
      <c r="N99" s="2" t="str">
        <f>UPPER(IF(Folha_de_Pgt[[#This Row],[DATA DE PGT]]="","",TEXT(Folha_de_Pgt[[#This Row],[DATA DE PGT]],"MMM")))</f>
        <v>ABR</v>
      </c>
      <c r="O99" s="2" t="str">
        <f>UPPER(IF(Folha_de_Pgt[[#This Row],[DATA DE PGT]]="","",TEXT(Folha_de_Pgt[[#This Row],[DATA DE PGT]],"aaaa")))</f>
        <v>2023</v>
      </c>
      <c r="P99" s="50" t="s">
        <v>914</v>
      </c>
      <c r="Q99" s="48"/>
      <c r="R99" s="2" t="str">
        <f>Folha_de_Pgt[[#This Row],[Nome do Funcionário]]&amp;" - "&amp;Folha_de_Pgt[[#This Row],[TIPO DE PGT]]</f>
        <v>JORGE LUIZ PIRES GUEDES - SALARIO - REF. A MAR/2023</v>
      </c>
      <c r="S99" s="21"/>
      <c r="T99" s="51" t="str">
        <f t="shared" si="2"/>
        <v/>
      </c>
      <c r="U99" s="21"/>
      <c r="V99" s="80"/>
      <c r="AB99" s="60">
        <v>169</v>
      </c>
      <c r="AC99" s="54" t="s">
        <v>566</v>
      </c>
      <c r="AD99" s="54">
        <v>3</v>
      </c>
      <c r="AE99" s="54" t="s">
        <v>571</v>
      </c>
      <c r="AF99" s="54" t="s">
        <v>154</v>
      </c>
      <c r="AG99" s="55">
        <v>44593</v>
      </c>
      <c r="AH99" s="54">
        <v>15783026760</v>
      </c>
      <c r="AI99" s="54" t="s">
        <v>1023</v>
      </c>
      <c r="AJ99" s="56" t="str">
        <f>IFERROR(INDEX(ADM[Centro de Custo],MATCH(Folha[[#This Row],[Nome do Funcionário]],ADM[Nome do Funcionário],0)),"")</f>
        <v>OUTROS</v>
      </c>
      <c r="AK99" s="56" t="str">
        <f>Folha[[#This Row],[Empresa + Nome]]</f>
        <v>169 - KERO GÁS</v>
      </c>
      <c r="AL99" s="56" t="str">
        <f>IFERROR(INDEX(Nome_Empresas[NOME PADRÃO (PLANILHAS)],MATCH(AC99,Nome_Empresas[EMPRESA],0)),"NÃO ENCONTREI")</f>
        <v>169 - KERO GÁS</v>
      </c>
      <c r="AM99" s="56"/>
      <c r="AN99" s="56"/>
      <c r="AO99" s="56"/>
      <c r="AP99" s="64">
        <v>108</v>
      </c>
      <c r="AQ99" s="62" t="s">
        <v>297</v>
      </c>
      <c r="AR99" s="62">
        <v>20</v>
      </c>
      <c r="AS99" s="62" t="s">
        <v>301</v>
      </c>
      <c r="AT99" s="62" t="s">
        <v>154</v>
      </c>
      <c r="AU99" s="62"/>
      <c r="AV99" s="98">
        <v>44942</v>
      </c>
      <c r="AW99" s="62" t="s">
        <v>1063</v>
      </c>
      <c r="AX99" s="66" t="str">
        <f>ADM[[#This Row],[Nome da Empresa]]&amp;ADM[[#This Row],[Nome do Funcionário]]&amp;ADM[[#This Row],[Centro de Custo]]</f>
        <v>FOLHAS REVENDEDORA DE GAS LTDA - MEIGOR FERREIRA DE LIMAOUTROS</v>
      </c>
    </row>
    <row r="100" spans="1:50" customFormat="1" ht="14.25" customHeight="1" x14ac:dyDescent="0.25">
      <c r="A100" s="82">
        <v>121</v>
      </c>
      <c r="B100" s="83" t="s">
        <v>362</v>
      </c>
      <c r="C100" s="83" t="s">
        <v>369</v>
      </c>
      <c r="D100" s="83" t="s">
        <v>368</v>
      </c>
      <c r="E100" s="84" t="s">
        <v>94</v>
      </c>
      <c r="F100" s="84" t="s">
        <v>95</v>
      </c>
      <c r="G100" s="84" t="s">
        <v>370</v>
      </c>
      <c r="H100" s="84" t="s">
        <v>371</v>
      </c>
      <c r="I100" s="85">
        <v>1578.44</v>
      </c>
      <c r="J100" s="2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100" s="2" t="str">
        <f>IFERROR(INDEX(Folha[Centro_de_Geral],MATCH(C100,Folha[Nome do Funcionário],0)),"")</f>
        <v>121 - ACLANYCA FILIAL</v>
      </c>
      <c r="L100" s="2" t="str">
        <f>IFERROR(INDEX(Nome_Empresas[NOME PADRÃO (PLANILHAS)],MATCH(Folha_de_Pgt[[#This Row],[Nome da Empresa]],Nome_Empresas[EMPRESA],0)),"")</f>
        <v>121 - ACLANYCA FILIAL</v>
      </c>
      <c r="M100" s="20">
        <v>45021</v>
      </c>
      <c r="N100" s="2" t="str">
        <f>UPPER(IF(Folha_de_Pgt[[#This Row],[DATA DE PGT]]="","",TEXT(Folha_de_Pgt[[#This Row],[DATA DE PGT]],"MMM")))</f>
        <v>ABR</v>
      </c>
      <c r="O100" s="2" t="str">
        <f>UPPER(IF(Folha_de_Pgt[[#This Row],[DATA DE PGT]]="","",TEXT(Folha_de_Pgt[[#This Row],[DATA DE PGT]],"aaaa")))</f>
        <v>2023</v>
      </c>
      <c r="P100" s="50" t="s">
        <v>914</v>
      </c>
      <c r="Q100" s="48"/>
      <c r="R100" s="2" t="str">
        <f>Folha_de_Pgt[[#This Row],[Nome do Funcionário]]&amp;" - "&amp;Folha_de_Pgt[[#This Row],[TIPO DE PGT]]</f>
        <v>JOSENILDO DOS SANTOS BOMFIM  - SALARIO - REF. A MAR/2023</v>
      </c>
      <c r="S100" s="21"/>
      <c r="T100" s="51" t="str">
        <f t="shared" si="2"/>
        <v/>
      </c>
      <c r="U100" s="21"/>
      <c r="V100" s="80"/>
      <c r="AB100" s="61">
        <v>169</v>
      </c>
      <c r="AC100" s="57" t="s">
        <v>566</v>
      </c>
      <c r="AD100" s="57">
        <v>5</v>
      </c>
      <c r="AE100" s="57" t="s">
        <v>575</v>
      </c>
      <c r="AF100" s="57" t="s">
        <v>154</v>
      </c>
      <c r="AG100" s="58">
        <v>44998</v>
      </c>
      <c r="AH100" s="57">
        <v>7578666541</v>
      </c>
      <c r="AI100" s="57" t="s">
        <v>1023</v>
      </c>
      <c r="AJ100" s="56" t="str">
        <f>IFERROR(INDEX(ADM[Centro de Custo],MATCH(Folha[[#This Row],[Nome do Funcionário]],ADM[Nome do Funcionário],0)),"")</f>
        <v>OUTROS</v>
      </c>
      <c r="AK100" s="56" t="str">
        <f>Folha[[#This Row],[Empresa + Nome]]</f>
        <v>169 - KERO GÁS</v>
      </c>
      <c r="AL100" s="56" t="str">
        <f>IFERROR(INDEX(Nome_Empresas[NOME PADRÃO (PLANILHAS)],MATCH(AC100,Nome_Empresas[EMPRESA],0)),"NÃO ENCONTREI")</f>
        <v>169 - KERO GÁS</v>
      </c>
      <c r="AM100" s="56"/>
      <c r="AN100" s="56"/>
      <c r="AO100" s="56"/>
      <c r="AP100" s="64">
        <v>109</v>
      </c>
      <c r="AQ100" s="62" t="s">
        <v>305</v>
      </c>
      <c r="AR100" s="62">
        <v>7</v>
      </c>
      <c r="AS100" s="62" t="s">
        <v>310</v>
      </c>
      <c r="AT100" s="62" t="s">
        <v>154</v>
      </c>
      <c r="AU100" s="62"/>
      <c r="AV100" s="98">
        <v>44963</v>
      </c>
      <c r="AW100" s="62" t="s">
        <v>1063</v>
      </c>
      <c r="AX100" s="66" t="str">
        <f>ADM[[#This Row],[Nome da Empresa]]&amp;ADM[[#This Row],[Nome do Funcionário]]&amp;ADM[[#This Row],[Centro de Custo]]</f>
        <v>PAGE DA ALDEIA DE MARICA COMERCIO VAREJISTA DE GASDANIEL VASCONCELOS QUINTANILHAOUTROS</v>
      </c>
    </row>
    <row r="101" spans="1:50" customFormat="1" ht="14.25" customHeight="1" x14ac:dyDescent="0.25">
      <c r="A101" s="82">
        <v>121</v>
      </c>
      <c r="B101" s="83" t="s">
        <v>362</v>
      </c>
      <c r="C101" s="83" t="s">
        <v>363</v>
      </c>
      <c r="D101" s="83" t="s">
        <v>364</v>
      </c>
      <c r="E101" s="84" t="s">
        <v>16</v>
      </c>
      <c r="F101" s="84" t="s">
        <v>365</v>
      </c>
      <c r="G101" s="84" t="s">
        <v>366</v>
      </c>
      <c r="H101" s="84" t="s">
        <v>367</v>
      </c>
      <c r="I101" s="85">
        <v>908.8</v>
      </c>
      <c r="J101" s="2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101" s="2" t="str">
        <f>IFERROR(INDEX(Folha[Centro_de_Geral],MATCH(C101,Folha[Nome do Funcionário],0)),"")</f>
        <v>121 - ACLANYCA FILIAL</v>
      </c>
      <c r="L101" s="2" t="str">
        <f>IFERROR(INDEX(Nome_Empresas[NOME PADRÃO (PLANILHAS)],MATCH(Folha_de_Pgt[[#This Row],[Nome da Empresa]],Nome_Empresas[EMPRESA],0)),"")</f>
        <v>121 - ACLANYCA FILIAL</v>
      </c>
      <c r="M101" s="20">
        <v>45022</v>
      </c>
      <c r="N101" s="2" t="str">
        <f>UPPER(IF(Folha_de_Pgt[[#This Row],[DATA DE PGT]]="","",TEXT(Folha_de_Pgt[[#This Row],[DATA DE PGT]],"MMM")))</f>
        <v>ABR</v>
      </c>
      <c r="O101" s="2" t="str">
        <f>UPPER(IF(Folha_de_Pgt[[#This Row],[DATA DE PGT]]="","",TEXT(Folha_de_Pgt[[#This Row],[DATA DE PGT]],"aaaa")))</f>
        <v>2023</v>
      </c>
      <c r="P101" s="50" t="s">
        <v>914</v>
      </c>
      <c r="Q101" s="48"/>
      <c r="R101" s="2" t="str">
        <f>Folha_de_Pgt[[#This Row],[Nome do Funcionário]]&amp;" - "&amp;Folha_de_Pgt[[#This Row],[TIPO DE PGT]]</f>
        <v>JOSEVALDO ALMEIDA BOMFIM JUNIOR - SALARIO - REF. A MAR/2023</v>
      </c>
      <c r="S101" s="21"/>
      <c r="T101" s="51" t="str">
        <f t="shared" si="2"/>
        <v/>
      </c>
      <c r="U101" s="21"/>
      <c r="V101" s="80"/>
      <c r="AB101" s="60">
        <v>170</v>
      </c>
      <c r="AC101" s="54" t="s">
        <v>579</v>
      </c>
      <c r="AD101" s="54">
        <v>2</v>
      </c>
      <c r="AE101" s="54" t="s">
        <v>580</v>
      </c>
      <c r="AF101" s="54" t="s">
        <v>154</v>
      </c>
      <c r="AG101" s="55">
        <v>44579</v>
      </c>
      <c r="AH101" s="54">
        <v>13939383708</v>
      </c>
      <c r="AI101" s="54" t="s">
        <v>1023</v>
      </c>
      <c r="AJ101" s="56" t="str">
        <f>IFERROR(INDEX(ADM[Centro de Custo],MATCH(Folha[[#This Row],[Nome do Funcionário]],ADM[Nome do Funcionário],0)),"")</f>
        <v>OUTROS</v>
      </c>
      <c r="AK101" s="56" t="str">
        <f>Folha[[#This Row],[Empresa + Nome]]</f>
        <v>170 - FF DISTRIBUIDORA</v>
      </c>
      <c r="AL101" s="56" t="str">
        <f>IFERROR(INDEX(Nome_Empresas[NOME PADRÃO (PLANILHAS)],MATCH(AC101,Nome_Empresas[EMPRESA],0)),"NÃO ENCONTREI")</f>
        <v>170 - FF DISTRIBUIDORA</v>
      </c>
      <c r="AM101" s="56"/>
      <c r="AN101" s="56"/>
      <c r="AO101" s="56"/>
      <c r="AP101" s="64">
        <v>109</v>
      </c>
      <c r="AQ101" s="62" t="s">
        <v>305</v>
      </c>
      <c r="AR101" s="62">
        <v>8</v>
      </c>
      <c r="AS101" s="62" t="s">
        <v>312</v>
      </c>
      <c r="AT101" s="62" t="s">
        <v>154</v>
      </c>
      <c r="AU101" s="62"/>
      <c r="AV101" s="98">
        <v>44994</v>
      </c>
      <c r="AW101" s="62" t="s">
        <v>1063</v>
      </c>
      <c r="AX101" s="66" t="str">
        <f>ADM[[#This Row],[Nome da Empresa]]&amp;ADM[[#This Row],[Nome do Funcionário]]&amp;ADM[[#This Row],[Centro de Custo]]</f>
        <v>PAGE DA ALDEIA DE MARICA COMERCIO VAREJISTA DE GASMARCO AURELIO ARAUJO ESPOSITOOUTROS</v>
      </c>
    </row>
    <row r="102" spans="1:50" customFormat="1" ht="14.25" customHeight="1" x14ac:dyDescent="0.25">
      <c r="A102" s="82">
        <v>101</v>
      </c>
      <c r="B102" s="83" t="s">
        <v>74</v>
      </c>
      <c r="C102" s="83" t="s">
        <v>284</v>
      </c>
      <c r="D102" s="83" t="s">
        <v>285</v>
      </c>
      <c r="E102" s="84" t="s">
        <v>876</v>
      </c>
      <c r="F102" s="84" t="s">
        <v>876</v>
      </c>
      <c r="G102" s="84" t="s">
        <v>877</v>
      </c>
      <c r="H102" s="84" t="s">
        <v>286</v>
      </c>
      <c r="I102" s="85">
        <v>908.8</v>
      </c>
      <c r="J102" s="2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102" s="2" t="str">
        <f>IFERROR(INDEX(Folha[Centro_de_Geral],MATCH(C102,Folha[Nome do Funcionário],0)),"")</f>
        <v>TRANSPORTE</v>
      </c>
      <c r="L102" s="2" t="str">
        <f>IFERROR(INDEX(Nome_Empresas[NOME PADRÃO (PLANILHAS)],MATCH(Folha_de_Pgt[[#This Row],[Nome da Empresa]],Nome_Empresas[EMPRESA],0)),"")</f>
        <v>101 - FULLGAZ</v>
      </c>
      <c r="M102" s="20">
        <v>45021</v>
      </c>
      <c r="N102" s="2" t="str">
        <f>UPPER(IF(Folha_de_Pgt[[#This Row],[DATA DE PGT]]="","",TEXT(Folha_de_Pgt[[#This Row],[DATA DE PGT]],"MMM")))</f>
        <v>ABR</v>
      </c>
      <c r="O102" s="2" t="str">
        <f>UPPER(IF(Folha_de_Pgt[[#This Row],[DATA DE PGT]]="","",TEXT(Folha_de_Pgt[[#This Row],[DATA DE PGT]],"aaaa")))</f>
        <v>2023</v>
      </c>
      <c r="P102" s="50" t="s">
        <v>914</v>
      </c>
      <c r="Q102" s="48"/>
      <c r="R102" s="2" t="str">
        <f>Folha_de_Pgt[[#This Row],[Nome do Funcionário]]&amp;" - "&amp;Folha_de_Pgt[[#This Row],[TIPO DE PGT]]</f>
        <v>JOSIAS DOS SANTOS JUNIOR - SALARIO - REF. A MAR/2023</v>
      </c>
      <c r="S102" s="21"/>
      <c r="T102" s="51" t="str">
        <f t="shared" si="2"/>
        <v/>
      </c>
      <c r="U102" s="21"/>
      <c r="V102" s="80"/>
      <c r="AB102" s="61">
        <v>170</v>
      </c>
      <c r="AC102" s="57" t="s">
        <v>579</v>
      </c>
      <c r="AD102" s="57">
        <v>3</v>
      </c>
      <c r="AE102" s="57" t="s">
        <v>583</v>
      </c>
      <c r="AF102" s="57" t="s">
        <v>154</v>
      </c>
      <c r="AG102" s="58">
        <v>44646</v>
      </c>
      <c r="AH102" s="57">
        <v>15025803730</v>
      </c>
      <c r="AI102" s="57" t="s">
        <v>1023</v>
      </c>
      <c r="AJ102" s="56" t="str">
        <f>IFERROR(INDEX(ADM[Centro de Custo],MATCH(Folha[[#This Row],[Nome do Funcionário]],ADM[Nome do Funcionário],0)),"")</f>
        <v>OUTROS</v>
      </c>
      <c r="AK102" s="56" t="str">
        <f>Folha[[#This Row],[Empresa + Nome]]</f>
        <v>170 - FF DISTRIBUIDORA</v>
      </c>
      <c r="AL102" s="56" t="str">
        <f>IFERROR(INDEX(Nome_Empresas[NOME PADRÃO (PLANILHAS)],MATCH(AC102,Nome_Empresas[EMPRESA],0)),"NÃO ENCONTREI")</f>
        <v>170 - FF DISTRIBUIDORA</v>
      </c>
      <c r="AM102" s="56"/>
      <c r="AN102" s="56"/>
      <c r="AO102" s="56"/>
      <c r="AP102" s="64">
        <v>110</v>
      </c>
      <c r="AQ102" s="62" t="s">
        <v>315</v>
      </c>
      <c r="AR102" s="62">
        <v>110032</v>
      </c>
      <c r="AS102" s="62" t="s">
        <v>316</v>
      </c>
      <c r="AT102" s="62" t="s">
        <v>154</v>
      </c>
      <c r="AU102" s="62"/>
      <c r="AV102" s="98">
        <v>44746</v>
      </c>
      <c r="AW102" s="62" t="s">
        <v>1063</v>
      </c>
      <c r="AX102" s="66" t="str">
        <f>ADM[[#This Row],[Nome da Empresa]]&amp;ADM[[#This Row],[Nome do Funcionário]]&amp;ADM[[#This Row],[Centro de Custo]]</f>
        <v>PAGE DE SAO GONCALO REVENDA DE GAS LTDAEMERSON DA SILVA CONCEIÇÃOOUTROS</v>
      </c>
    </row>
    <row r="103" spans="1:50" customFormat="1" ht="14.25" customHeight="1" x14ac:dyDescent="0.25">
      <c r="A103" s="82">
        <v>101</v>
      </c>
      <c r="B103" s="83" t="s">
        <v>74</v>
      </c>
      <c r="C103" s="83" t="s">
        <v>277</v>
      </c>
      <c r="D103" s="83" t="s">
        <v>274</v>
      </c>
      <c r="E103" s="84" t="s">
        <v>77</v>
      </c>
      <c r="F103" s="84" t="s">
        <v>78</v>
      </c>
      <c r="G103" s="84" t="s">
        <v>278</v>
      </c>
      <c r="H103" s="84" t="s">
        <v>279</v>
      </c>
      <c r="I103" s="85">
        <v>908.8</v>
      </c>
      <c r="J103" s="2" t="str">
        <f>Folha_de_Pgt[[#This Row],[Nome da Empresa]]&amp;Folha_de_Pgt[[#This Row],[Nome do Funcionário]]&amp;Folha_de_Pgt[[#This Row],[Departamento]]</f>
        <v>FULLGAZ DE MARICA LTDA - MEJUAN DE SOUZA RIBEIRO MAGALHAESPortaria</v>
      </c>
      <c r="K103" s="2" t="str">
        <f>IFERROR(INDEX(Folha[Centro_de_Geral],MATCH(C103,Folha[Nome do Funcionário],0)),"")</f>
        <v>101 - FULLGAZ</v>
      </c>
      <c r="L103" s="2" t="str">
        <f>IFERROR(INDEX(Nome_Empresas[NOME PADRÃO (PLANILHAS)],MATCH(Folha_de_Pgt[[#This Row],[Nome da Empresa]],Nome_Empresas[EMPRESA],0)),"")</f>
        <v>101 - FULLGAZ</v>
      </c>
      <c r="M103" s="20">
        <v>45021</v>
      </c>
      <c r="N103" s="2" t="str">
        <f>UPPER(IF(Folha_de_Pgt[[#This Row],[DATA DE PGT]]="","",TEXT(Folha_de_Pgt[[#This Row],[DATA DE PGT]],"MMM")))</f>
        <v>ABR</v>
      </c>
      <c r="O103" s="2" t="str">
        <f>UPPER(IF(Folha_de_Pgt[[#This Row],[DATA DE PGT]]="","",TEXT(Folha_de_Pgt[[#This Row],[DATA DE PGT]],"aaaa")))</f>
        <v>2023</v>
      </c>
      <c r="P103" s="50" t="s">
        <v>914</v>
      </c>
      <c r="Q103" s="48"/>
      <c r="R103" s="2" t="str">
        <f>Folha_de_Pgt[[#This Row],[Nome do Funcionário]]&amp;" - "&amp;Folha_de_Pgt[[#This Row],[TIPO DE PGT]]</f>
        <v>JUAN DE SOUZA RIBEIRO MAGALHAES - SALARIO - REF. A MAR/2023</v>
      </c>
      <c r="S103" s="21"/>
      <c r="T103" s="51" t="str">
        <f t="shared" si="2"/>
        <v/>
      </c>
      <c r="U103" s="21"/>
      <c r="V103" s="80"/>
      <c r="AB103" s="60">
        <v>170</v>
      </c>
      <c r="AC103" s="54" t="s">
        <v>579</v>
      </c>
      <c r="AD103" s="54">
        <v>4</v>
      </c>
      <c r="AE103" s="54" t="s">
        <v>587</v>
      </c>
      <c r="AF103" s="54" t="s">
        <v>588</v>
      </c>
      <c r="AG103" s="55">
        <v>44886</v>
      </c>
      <c r="AH103" s="54">
        <v>19499775790</v>
      </c>
      <c r="AI103" s="54" t="s">
        <v>1023</v>
      </c>
      <c r="AJ103" s="56" t="str">
        <f>IFERROR(INDEX(ADM[Centro de Custo],MATCH(Folha[[#This Row],[Nome do Funcionário]],ADM[Nome do Funcionário],0)),"")</f>
        <v>OUTROS</v>
      </c>
      <c r="AK103" s="56" t="str">
        <f>Folha[[#This Row],[Empresa + Nome]]</f>
        <v>170 - FF DISTRIBUIDORA</v>
      </c>
      <c r="AL103" s="56" t="str">
        <f>IFERROR(INDEX(Nome_Empresas[NOME PADRÃO (PLANILHAS)],MATCH(AC103,Nome_Empresas[EMPRESA],0)),"NÃO ENCONTREI")</f>
        <v>170 - FF DISTRIBUIDORA</v>
      </c>
      <c r="AM103" s="56"/>
      <c r="AN103" s="56"/>
      <c r="AO103" s="56"/>
      <c r="AP103" s="64">
        <v>110</v>
      </c>
      <c r="AQ103" s="62" t="s">
        <v>315</v>
      </c>
      <c r="AR103" s="62">
        <v>110033</v>
      </c>
      <c r="AS103" s="62" t="s">
        <v>320</v>
      </c>
      <c r="AT103" s="62" t="s">
        <v>154</v>
      </c>
      <c r="AU103" s="62"/>
      <c r="AV103" s="98">
        <v>44832</v>
      </c>
      <c r="AW103" s="62" t="s">
        <v>1063</v>
      </c>
      <c r="AX103" s="66" t="str">
        <f>ADM[[#This Row],[Nome da Empresa]]&amp;ADM[[#This Row],[Nome do Funcionário]]&amp;ADM[[#This Row],[Centro de Custo]]</f>
        <v>PAGE DE SAO GONCALO REVENDA DE GAS LTDAGABRIEL SOUSA DE FREITAS OUTROS</v>
      </c>
    </row>
    <row r="104" spans="1:50" customFormat="1" ht="14.25" customHeight="1" x14ac:dyDescent="0.25">
      <c r="A104" s="82">
        <v>163</v>
      </c>
      <c r="B104" s="83" t="s">
        <v>544</v>
      </c>
      <c r="C104" s="83" t="s">
        <v>545</v>
      </c>
      <c r="D104" s="83" t="s">
        <v>154</v>
      </c>
      <c r="E104" s="84" t="s">
        <v>16</v>
      </c>
      <c r="F104" s="84" t="s">
        <v>546</v>
      </c>
      <c r="G104" s="84" t="s">
        <v>547</v>
      </c>
      <c r="H104" s="84" t="s">
        <v>548</v>
      </c>
      <c r="I104" s="85">
        <v>908.8</v>
      </c>
      <c r="J104" s="2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104" s="2" t="str">
        <f>IFERROR(INDEX(Folha[Centro_de_Geral],MATCH(C104,Folha[Nome do Funcionário],0)),"")</f>
        <v>163 - MARIA P A</v>
      </c>
      <c r="L104" s="2" t="str">
        <f>IFERROR(INDEX(Nome_Empresas[NOME PADRÃO (PLANILHAS)],MATCH(Folha_de_Pgt[[#This Row],[Nome da Empresa]],Nome_Empresas[EMPRESA],0)),"")</f>
        <v>163 - MARIA P A</v>
      </c>
      <c r="M104" s="20">
        <v>45022</v>
      </c>
      <c r="N104" s="2" t="str">
        <f>UPPER(IF(Folha_de_Pgt[[#This Row],[DATA DE PGT]]="","",TEXT(Folha_de_Pgt[[#This Row],[DATA DE PGT]],"MMM")))</f>
        <v>ABR</v>
      </c>
      <c r="O104" s="2" t="str">
        <f>UPPER(IF(Folha_de_Pgt[[#This Row],[DATA DE PGT]]="","",TEXT(Folha_de_Pgt[[#This Row],[DATA DE PGT]],"aaaa")))</f>
        <v>2023</v>
      </c>
      <c r="P104" s="50" t="s">
        <v>914</v>
      </c>
      <c r="Q104" s="48"/>
      <c r="R104" s="2" t="str">
        <f>Folha_de_Pgt[[#This Row],[Nome do Funcionário]]&amp;" - "&amp;Folha_de_Pgt[[#This Row],[TIPO DE PGT]]</f>
        <v>KAUAN SILVA DOS SANTOS - SALARIO - REF. A MAR/2023</v>
      </c>
      <c r="S104" s="21"/>
      <c r="T104" s="51" t="str">
        <f t="shared" si="2"/>
        <v/>
      </c>
      <c r="U104" s="21"/>
      <c r="V104" s="80"/>
      <c r="AB104" s="61">
        <v>171</v>
      </c>
      <c r="AC104" s="57" t="s">
        <v>128</v>
      </c>
      <c r="AD104" s="57">
        <v>4</v>
      </c>
      <c r="AE104" s="57" t="s">
        <v>592</v>
      </c>
      <c r="AF104" s="57" t="s">
        <v>154</v>
      </c>
      <c r="AG104" s="58">
        <v>44727</v>
      </c>
      <c r="AH104" s="57">
        <v>8944254710</v>
      </c>
      <c r="AI104" s="57" t="s">
        <v>1023</v>
      </c>
      <c r="AJ104" s="56" t="str">
        <f>IFERROR(INDEX(ADM[Centro de Custo],MATCH(Folha[[#This Row],[Nome do Funcionário]],ADM[Nome do Funcionário],0)),"")</f>
        <v>OUTROS</v>
      </c>
      <c r="AK104" s="56" t="str">
        <f>Folha[[#This Row],[Empresa + Nome]]</f>
        <v>171 - JURUNA</v>
      </c>
      <c r="AL104" s="56" t="str">
        <f>IFERROR(INDEX(Nome_Empresas[NOME PADRÃO (PLANILHAS)],MATCH(AC104,Nome_Empresas[EMPRESA],0)),"NÃO ENCONTREI")</f>
        <v>171 - JURUNA</v>
      </c>
      <c r="AM104" s="56"/>
      <c r="AN104" s="56"/>
      <c r="AO104" s="56"/>
      <c r="AP104" s="64">
        <v>111</v>
      </c>
      <c r="AQ104" s="62" t="s">
        <v>326</v>
      </c>
      <c r="AR104" s="62">
        <v>2</v>
      </c>
      <c r="AS104" s="62" t="s">
        <v>327</v>
      </c>
      <c r="AT104" s="62" t="s">
        <v>328</v>
      </c>
      <c r="AU104" s="62"/>
      <c r="AV104" s="98">
        <v>43724</v>
      </c>
      <c r="AW104" s="62" t="s">
        <v>1063</v>
      </c>
      <c r="AX104" s="66" t="str">
        <f>ADM[[#This Row],[Nome da Empresa]]&amp;ADM[[#This Row],[Nome do Funcionário]]&amp;ADM[[#This Row],[Centro de Custo]]</f>
        <v>PAGE DE ARARUAMA DEPOSITO DE GAS LTDAFILIPE FERREIRA SILVAOUTROS</v>
      </c>
    </row>
    <row r="105" spans="1:50" customFormat="1" ht="14.25" customHeight="1" x14ac:dyDescent="0.25">
      <c r="A105" s="82">
        <v>12</v>
      </c>
      <c r="B105" s="83" t="s">
        <v>70</v>
      </c>
      <c r="C105" s="83" t="s">
        <v>71</v>
      </c>
      <c r="D105" s="83" t="s">
        <v>52</v>
      </c>
      <c r="E105" s="84" t="s">
        <v>16</v>
      </c>
      <c r="F105" s="84" t="s">
        <v>17</v>
      </c>
      <c r="G105" s="84" t="s">
        <v>72</v>
      </c>
      <c r="H105" s="84" t="s">
        <v>73</v>
      </c>
      <c r="I105" s="85">
        <v>320.06</v>
      </c>
      <c r="J105" s="2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105" s="2" t="str">
        <f>IFERROR(INDEX(Folha[Centro_de_Geral],MATCH(C105,Folha[Nome do Funcionário],0)),"")</f>
        <v>ADM</v>
      </c>
      <c r="L105" s="2" t="str">
        <f>IFERROR(INDEX(Nome_Empresas[NOME PADRÃO (PLANILHAS)],MATCH(Folha_de_Pgt[[#This Row],[Nome da Empresa]],Nome_Empresas[EMPRESA],0)),"")</f>
        <v>12 - SYLVIO PINHEIRO</v>
      </c>
      <c r="M105" s="20">
        <v>45020</v>
      </c>
      <c r="N105" s="2" t="str">
        <f>UPPER(IF(Folha_de_Pgt[[#This Row],[DATA DE PGT]]="","",TEXT(Folha_de_Pgt[[#This Row],[DATA DE PGT]],"MMM")))</f>
        <v>ABR</v>
      </c>
      <c r="O105" s="2" t="str">
        <f>UPPER(IF(Folha_de_Pgt[[#This Row],[DATA DE PGT]]="","",TEXT(Folha_de_Pgt[[#This Row],[DATA DE PGT]],"aaaa")))</f>
        <v>2023</v>
      </c>
      <c r="P105" s="50" t="s">
        <v>914</v>
      </c>
      <c r="Q105" s="48"/>
      <c r="R105" s="2" t="str">
        <f>Folha_de_Pgt[[#This Row],[Nome do Funcionário]]&amp;" - "&amp;Folha_de_Pgt[[#This Row],[TIPO DE PGT]]</f>
        <v>KENNEDY KALKE MENDES NOGUEIRA - SALARIO - REF. A MAR/2023</v>
      </c>
      <c r="S105" s="21"/>
      <c r="T105" s="51" t="str">
        <f t="shared" si="2"/>
        <v/>
      </c>
      <c r="U105" s="21"/>
      <c r="V105" s="80"/>
      <c r="AB105" s="60">
        <v>171</v>
      </c>
      <c r="AC105" s="54" t="s">
        <v>128</v>
      </c>
      <c r="AD105" s="54">
        <v>5</v>
      </c>
      <c r="AE105" s="54" t="s">
        <v>595</v>
      </c>
      <c r="AF105" s="54" t="s">
        <v>154</v>
      </c>
      <c r="AG105" s="55">
        <v>43855</v>
      </c>
      <c r="AH105" s="54">
        <v>14616219680</v>
      </c>
      <c r="AI105" s="54" t="s">
        <v>1023</v>
      </c>
      <c r="AJ105" s="56" t="str">
        <f>IFERROR(INDEX(ADM[Centro de Custo],MATCH(Folha[[#This Row],[Nome do Funcionário]],ADM[Nome do Funcionário],0)),"")</f>
        <v>OUTROS</v>
      </c>
      <c r="AK105" s="56" t="str">
        <f>Folha[[#This Row],[Empresa + Nome]]</f>
        <v>171 - JURUNA</v>
      </c>
      <c r="AL105" s="56" t="str">
        <f>IFERROR(INDEX(Nome_Empresas[NOME PADRÃO (PLANILHAS)],MATCH(AC105,Nome_Empresas[EMPRESA],0)),"NÃO ENCONTREI")</f>
        <v>171 - JURUNA</v>
      </c>
      <c r="AM105" s="56"/>
      <c r="AN105" s="56"/>
      <c r="AO105" s="56"/>
      <c r="AP105" s="64">
        <v>111</v>
      </c>
      <c r="AQ105" s="62" t="s">
        <v>326</v>
      </c>
      <c r="AR105" s="62">
        <v>3</v>
      </c>
      <c r="AS105" s="62" t="s">
        <v>331</v>
      </c>
      <c r="AT105" s="62" t="s">
        <v>328</v>
      </c>
      <c r="AU105" s="62"/>
      <c r="AV105" s="98">
        <v>43897</v>
      </c>
      <c r="AW105" s="62" t="s">
        <v>1063</v>
      </c>
      <c r="AX105" s="66" t="str">
        <f>ADM[[#This Row],[Nome da Empresa]]&amp;ADM[[#This Row],[Nome do Funcionário]]&amp;ADM[[#This Row],[Centro de Custo]]</f>
        <v>PAGE DE ARARUAMA DEPOSITO DE GAS LTDACARLOS VENICIO BARBOSA MARTINSOUTROS</v>
      </c>
    </row>
    <row r="106" spans="1:50" customFormat="1" ht="14.25" customHeight="1" x14ac:dyDescent="0.25">
      <c r="A106" s="82">
        <v>1</v>
      </c>
      <c r="B106" s="83" t="s">
        <v>13</v>
      </c>
      <c r="C106" s="83" t="s">
        <v>172</v>
      </c>
      <c r="D106" s="83" t="s">
        <v>170</v>
      </c>
      <c r="E106" s="84" t="s">
        <v>146</v>
      </c>
      <c r="F106" s="84" t="s">
        <v>173</v>
      </c>
      <c r="G106" s="84" t="s">
        <v>174</v>
      </c>
      <c r="H106" s="84" t="s">
        <v>175</v>
      </c>
      <c r="I106" s="86">
        <v>1835.42</v>
      </c>
      <c r="J106" s="2" t="str">
        <f>Folha_de_Pgt[[#This Row],[Nome da Empresa]]&amp;Folha_de_Pgt[[#This Row],[Nome do Funcionário]]&amp;Folha_de_Pgt[[#This Row],[Departamento]]</f>
        <v>ACLANYCA COMERCIO DE GAS LTDA - EPPLEANDRO DA CONCEIÇAO LIRATRANSPORTE</v>
      </c>
      <c r="K106" s="2" t="str">
        <f>IFERROR(INDEX(Folha[Centro_de_Geral],MATCH(C106,Folha[Nome do Funcionário],0)),"")</f>
        <v>TRANSPORTE</v>
      </c>
      <c r="L106" s="2" t="str">
        <f>IFERROR(INDEX(Nome_Empresas[NOME PADRÃO (PLANILHAS)],MATCH(Folha_de_Pgt[[#This Row],[Nome da Empresa]],Nome_Empresas[EMPRESA],0)),"")</f>
        <v>1 - ACLANYCA MATRIZ</v>
      </c>
      <c r="M106" s="20">
        <v>45021</v>
      </c>
      <c r="N106" s="2" t="str">
        <f>UPPER(IF(Folha_de_Pgt[[#This Row],[DATA DE PGT]]="","",TEXT(Folha_de_Pgt[[#This Row],[DATA DE PGT]],"MMM")))</f>
        <v>ABR</v>
      </c>
      <c r="O106" s="2" t="str">
        <f>UPPER(IF(Folha_de_Pgt[[#This Row],[DATA DE PGT]]="","",TEXT(Folha_de_Pgt[[#This Row],[DATA DE PGT]],"aaaa")))</f>
        <v>2023</v>
      </c>
      <c r="P106" s="50" t="s">
        <v>914</v>
      </c>
      <c r="Q106" s="48"/>
      <c r="R106" s="2" t="str">
        <f>Folha_de_Pgt[[#This Row],[Nome do Funcionário]]&amp;" - "&amp;Folha_de_Pgt[[#This Row],[TIPO DE PGT]]</f>
        <v>LEANDRO DA CONCEIÇAO LIRA - SALARIO - REF. A MAR/2023</v>
      </c>
      <c r="S106" s="21"/>
      <c r="T106" s="51" t="str">
        <f t="shared" si="2"/>
        <v/>
      </c>
      <c r="U106" s="21"/>
      <c r="V106" s="80"/>
      <c r="AB106" s="61">
        <v>171</v>
      </c>
      <c r="AC106" s="57" t="s">
        <v>128</v>
      </c>
      <c r="AD106" s="57">
        <v>7</v>
      </c>
      <c r="AE106" s="57" t="s">
        <v>598</v>
      </c>
      <c r="AF106" s="57" t="s">
        <v>154</v>
      </c>
      <c r="AG106" s="58">
        <v>44882</v>
      </c>
      <c r="AH106" s="57">
        <v>6243183700</v>
      </c>
      <c r="AI106" s="57" t="s">
        <v>1023</v>
      </c>
      <c r="AJ106" s="56" t="str">
        <f>IFERROR(INDEX(ADM[Centro de Custo],MATCH(Folha[[#This Row],[Nome do Funcionário]],ADM[Nome do Funcionário],0)),"")</f>
        <v>OUTROS</v>
      </c>
      <c r="AK106" s="56" t="str">
        <f>Folha[[#This Row],[Empresa + Nome]]</f>
        <v>171 - JURUNA</v>
      </c>
      <c r="AL106" s="56" t="str">
        <f>IFERROR(INDEX(Nome_Empresas[NOME PADRÃO (PLANILHAS)],MATCH(AC106,Nome_Empresas[EMPRESA],0)),"NÃO ENCONTREI")</f>
        <v>171 - JURUNA</v>
      </c>
      <c r="AM106" s="56"/>
      <c r="AN106" s="56"/>
      <c r="AO106" s="56"/>
      <c r="AP106" s="64">
        <v>112</v>
      </c>
      <c r="AQ106" s="62" t="s">
        <v>334</v>
      </c>
      <c r="AR106" s="62">
        <v>2</v>
      </c>
      <c r="AS106" s="62" t="s">
        <v>335</v>
      </c>
      <c r="AT106" s="62" t="s">
        <v>336</v>
      </c>
      <c r="AU106" s="62"/>
      <c r="AV106" s="98">
        <v>43040</v>
      </c>
      <c r="AW106" s="62" t="s">
        <v>1063</v>
      </c>
      <c r="AX106" s="66" t="str">
        <f>ADM[[#This Row],[Nome da Empresa]]&amp;ADM[[#This Row],[Nome do Funcionário]]&amp;ADM[[#This Row],[Centro de Custo]]</f>
        <v>PAGE DE MESQUITA DEPOSITO DE GAS LTDAEDSON COTRIM MACHADOOUTROS</v>
      </c>
    </row>
    <row r="107" spans="1:50" customFormat="1" ht="14.25" customHeight="1" x14ac:dyDescent="0.25">
      <c r="A107" s="82">
        <v>2</v>
      </c>
      <c r="B107" s="83" t="s">
        <v>20</v>
      </c>
      <c r="C107" s="83" t="s">
        <v>25</v>
      </c>
      <c r="D107" s="83" t="s">
        <v>22</v>
      </c>
      <c r="E107" s="84" t="s">
        <v>16</v>
      </c>
      <c r="F107" s="84" t="s">
        <v>26</v>
      </c>
      <c r="G107" s="84" t="s">
        <v>27</v>
      </c>
      <c r="H107" s="84" t="s">
        <v>28</v>
      </c>
      <c r="I107" s="85">
        <v>1405.71</v>
      </c>
      <c r="J107" s="2" t="str">
        <f>Folha_de_Pgt[[#This Row],[Nome da Empresa]]&amp;Folha_de_Pgt[[#This Row],[Nome do Funcionário]]&amp;Folha_de_Pgt[[#This Row],[Departamento]]</f>
        <v>PAGE DEPOSITO DE GAS LTDA - MELEANDRO DA SILVA BATISTA CORDEIROADMINISTRAÇÃO</v>
      </c>
      <c r="K107" s="2" t="str">
        <f>IFERROR(INDEX(Folha[Centro_de_Geral],MATCH(C107,Folha[Nome do Funcionário],0)),"")</f>
        <v>ADM</v>
      </c>
      <c r="L107" s="2" t="str">
        <f>IFERROR(INDEX(Nome_Empresas[NOME PADRÃO (PLANILHAS)],MATCH(Folha_de_Pgt[[#This Row],[Nome da Empresa]],Nome_Empresas[EMPRESA],0)),"")</f>
        <v>2 - PAGE DEPOSITO</v>
      </c>
      <c r="M107" s="20">
        <v>45020</v>
      </c>
      <c r="N107" s="2" t="str">
        <f>UPPER(IF(Folha_de_Pgt[[#This Row],[DATA DE PGT]]="","",TEXT(Folha_de_Pgt[[#This Row],[DATA DE PGT]],"MMM")))</f>
        <v>ABR</v>
      </c>
      <c r="O107" s="2" t="str">
        <f>UPPER(IF(Folha_de_Pgt[[#This Row],[DATA DE PGT]]="","",TEXT(Folha_de_Pgt[[#This Row],[DATA DE PGT]],"aaaa")))</f>
        <v>2023</v>
      </c>
      <c r="P107" s="50" t="s">
        <v>914</v>
      </c>
      <c r="Q107" s="48"/>
      <c r="R107" s="2" t="str">
        <f>Folha_de_Pgt[[#This Row],[Nome do Funcionário]]&amp;" - "&amp;Folha_de_Pgt[[#This Row],[TIPO DE PGT]]</f>
        <v>LEANDRO DA SILVA BATISTA CORDEIRO - SALARIO - REF. A MAR/2023</v>
      </c>
      <c r="S107" s="21"/>
      <c r="T107" s="51" t="str">
        <f t="shared" si="2"/>
        <v/>
      </c>
      <c r="U107" s="21"/>
      <c r="V107" s="80"/>
      <c r="AB107" s="61">
        <v>172</v>
      </c>
      <c r="AC107" s="57" t="s">
        <v>601</v>
      </c>
      <c r="AD107" s="57">
        <v>3</v>
      </c>
      <c r="AE107" s="57" t="s">
        <v>1035</v>
      </c>
      <c r="AF107" s="57" t="s">
        <v>154</v>
      </c>
      <c r="AG107" s="58">
        <v>44599</v>
      </c>
      <c r="AH107" s="57">
        <v>77040708787</v>
      </c>
      <c r="AI107" s="57" t="s">
        <v>1023</v>
      </c>
      <c r="AJ107" s="56" t="str">
        <f>IFERROR(INDEX(ADM[Centro de Custo],MATCH(Folha[[#This Row],[Nome do Funcionário]],ADM[Nome do Funcionário],0)),"")</f>
        <v>OUTROS</v>
      </c>
      <c r="AK107" s="56" t="str">
        <f>Folha[[#This Row],[Empresa + Nome]]</f>
        <v>172 - RANATHA</v>
      </c>
      <c r="AL107" s="56" t="str">
        <f>IFERROR(INDEX(Nome_Empresas[NOME PADRÃO (PLANILHAS)],MATCH(AC107,Nome_Empresas[EMPRESA],0)),"NÃO ENCONTREI")</f>
        <v>172 - RANATHA</v>
      </c>
      <c r="AM107" s="56"/>
      <c r="AN107" s="56"/>
      <c r="AO107" s="56"/>
      <c r="AP107" s="64">
        <v>112</v>
      </c>
      <c r="AQ107" s="62" t="s">
        <v>334</v>
      </c>
      <c r="AR107" s="62">
        <v>3</v>
      </c>
      <c r="AS107" s="62" t="s">
        <v>339</v>
      </c>
      <c r="AT107" s="62" t="s">
        <v>336</v>
      </c>
      <c r="AU107" s="62"/>
      <c r="AV107" s="98">
        <v>44864</v>
      </c>
      <c r="AW107" s="62" t="s">
        <v>1063</v>
      </c>
      <c r="AX107" s="66" t="str">
        <f>ADM[[#This Row],[Nome da Empresa]]&amp;ADM[[#This Row],[Nome do Funcionário]]&amp;ADM[[#This Row],[Centro de Custo]]</f>
        <v>PAGE DE MESQUITA DEPOSITO DE GAS LTDAYURI SILVA CARDOSOOUTROS</v>
      </c>
    </row>
    <row r="108" spans="1:50" customFormat="1" ht="14.25" customHeight="1" x14ac:dyDescent="0.25">
      <c r="A108" s="87">
        <v>184</v>
      </c>
      <c r="B108" s="88" t="s">
        <v>661</v>
      </c>
      <c r="C108" s="88" t="s">
        <v>666</v>
      </c>
      <c r="D108" s="88" t="s">
        <v>154</v>
      </c>
      <c r="E108" s="88" t="s">
        <v>16</v>
      </c>
      <c r="F108" s="88" t="s">
        <v>663</v>
      </c>
      <c r="G108" s="88" t="s">
        <v>667</v>
      </c>
      <c r="H108" s="88" t="s">
        <v>668</v>
      </c>
      <c r="I108" s="89">
        <v>1457.12</v>
      </c>
      <c r="J108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108" s="28" t="str">
        <f>IFERROR(INDEX(Folha[Centro_de_Geral],MATCH(C108,Folha[Nome do Funcionário],0)),"")</f>
        <v>184 - BIBI</v>
      </c>
      <c r="L108" s="28" t="str">
        <f>IFERROR(INDEX(Nome_Empresas[NOME PADRÃO (PLANILHAS)],MATCH(Folha_de_Pgt[[#This Row],[Nome da Empresa]],Nome_Empresas[EMPRESA],0)),"")</f>
        <v>184 - BIBI</v>
      </c>
      <c r="M108" s="20">
        <v>45022</v>
      </c>
      <c r="N108" s="28" t="str">
        <f>UPPER(IF(Folha_de_Pgt[[#This Row],[DATA DE PGT]]="","",TEXT(Folha_de_Pgt[[#This Row],[DATA DE PGT]],"MMM")))</f>
        <v>ABR</v>
      </c>
      <c r="O108" s="28" t="str">
        <f>UPPER(IF(Folha_de_Pgt[[#This Row],[DATA DE PGT]]="","",TEXT(Folha_de_Pgt[[#This Row],[DATA DE PGT]],"aaaa")))</f>
        <v>2023</v>
      </c>
      <c r="P108" s="50" t="s">
        <v>914</v>
      </c>
      <c r="Q108" s="48"/>
      <c r="R108" s="2" t="str">
        <f>Folha_de_Pgt[[#This Row],[Nome do Funcionário]]&amp;" - "&amp;Folha_de_Pgt[[#This Row],[TIPO DE PGT]]</f>
        <v>LEANDRO DE OLIVEIRA MACHADO SANTOS - SALARIO - REF. A MAR/2023</v>
      </c>
      <c r="S108" s="21"/>
      <c r="T108" s="51" t="str">
        <f t="shared" si="2"/>
        <v/>
      </c>
      <c r="U108" s="21"/>
      <c r="V108" s="80"/>
      <c r="AB108" s="60">
        <v>172</v>
      </c>
      <c r="AC108" s="54" t="s">
        <v>601</v>
      </c>
      <c r="AD108" s="54">
        <v>4</v>
      </c>
      <c r="AE108" s="54" t="s">
        <v>602</v>
      </c>
      <c r="AF108" s="54" t="s">
        <v>154</v>
      </c>
      <c r="AG108" s="55">
        <v>44656</v>
      </c>
      <c r="AH108" s="54">
        <v>18315210750</v>
      </c>
      <c r="AI108" s="54" t="s">
        <v>1023</v>
      </c>
      <c r="AJ108" s="56" t="str">
        <f>IFERROR(INDEX(ADM[Centro de Custo],MATCH(Folha[[#This Row],[Nome do Funcionário]],ADM[Nome do Funcionário],0)),"")</f>
        <v>OUTROS</v>
      </c>
      <c r="AK108" s="56" t="str">
        <f>Folha[[#This Row],[Empresa + Nome]]</f>
        <v>172 - RANATHA</v>
      </c>
      <c r="AL108" s="56" t="str">
        <f>IFERROR(INDEX(Nome_Empresas[NOME PADRÃO (PLANILHAS)],MATCH(AC108,Nome_Empresas[EMPRESA],0)),"NÃO ENCONTREI")</f>
        <v>172 - RANATHA</v>
      </c>
      <c r="AM108" s="56"/>
      <c r="AN108" s="56"/>
      <c r="AO108" s="56"/>
      <c r="AP108" s="64">
        <v>119</v>
      </c>
      <c r="AQ108" s="62" t="s">
        <v>342</v>
      </c>
      <c r="AR108" s="62">
        <v>119016</v>
      </c>
      <c r="AS108" s="62" t="s">
        <v>343</v>
      </c>
      <c r="AT108" s="62" t="s">
        <v>154</v>
      </c>
      <c r="AU108" s="62"/>
      <c r="AV108" s="98">
        <v>44748</v>
      </c>
      <c r="AW108" s="62" t="s">
        <v>1063</v>
      </c>
      <c r="AX108" s="66" t="str">
        <f>ADM[[#This Row],[Nome da Empresa]]&amp;ADM[[#This Row],[Nome do Funcionário]]&amp;ADM[[#This Row],[Centro de Custo]]</f>
        <v>JOIA COMERCIO DE GAS LP LTDA - EPPRENATO SALLES HENRIQUEOUTROS</v>
      </c>
    </row>
    <row r="109" spans="1:50" customFormat="1" ht="14.25" customHeight="1" x14ac:dyDescent="0.25">
      <c r="A109" s="82">
        <v>159</v>
      </c>
      <c r="B109" s="83" t="s">
        <v>496</v>
      </c>
      <c r="C109" s="83" t="s">
        <v>508</v>
      </c>
      <c r="D109" s="83" t="s">
        <v>170</v>
      </c>
      <c r="E109" s="84" t="s">
        <v>16</v>
      </c>
      <c r="F109" s="84" t="s">
        <v>509</v>
      </c>
      <c r="G109" s="84" t="s">
        <v>510</v>
      </c>
      <c r="H109" s="84" t="s">
        <v>511</v>
      </c>
      <c r="I109" s="85">
        <v>1831.58</v>
      </c>
      <c r="J109" s="2" t="str">
        <f>Folha_de_Pgt[[#This Row],[Nome da Empresa]]&amp;Folha_de_Pgt[[#This Row],[Nome do Funcionário]]&amp;Folha_de_Pgt[[#This Row],[Departamento]]</f>
        <v>PS DISTRIBUIDORA E COMERCIO DE GAS LTDALEANDRO NICOLAUTRANSPORTE</v>
      </c>
      <c r="K109" s="2" t="str">
        <f>IFERROR(INDEX(Folha[Centro_de_Geral],MATCH(C109,Folha[Nome do Funcionário],0)),"")</f>
        <v>TRANSPORTE</v>
      </c>
      <c r="L109" s="2" t="str">
        <f>IFERROR(INDEX(Nome_Empresas[NOME PADRÃO (PLANILHAS)],MATCH(Folha_de_Pgt[[#This Row],[Nome da Empresa]],Nome_Empresas[EMPRESA],0)),"")</f>
        <v>159 - PS DISTRIBUIDORA</v>
      </c>
      <c r="M109" s="20">
        <v>45022</v>
      </c>
      <c r="N109" s="2" t="str">
        <f>UPPER(IF(Folha_de_Pgt[[#This Row],[DATA DE PGT]]="","",TEXT(Folha_de_Pgt[[#This Row],[DATA DE PGT]],"MMM")))</f>
        <v>ABR</v>
      </c>
      <c r="O109" s="2" t="str">
        <f>UPPER(IF(Folha_de_Pgt[[#This Row],[DATA DE PGT]]="","",TEXT(Folha_de_Pgt[[#This Row],[DATA DE PGT]],"aaaa")))</f>
        <v>2023</v>
      </c>
      <c r="P109" s="50" t="s">
        <v>914</v>
      </c>
      <c r="Q109" s="48"/>
      <c r="R109" s="2" t="str">
        <f>Folha_de_Pgt[[#This Row],[Nome do Funcionário]]&amp;" - "&amp;Folha_de_Pgt[[#This Row],[TIPO DE PGT]]</f>
        <v>LEANDRO NICOLAU - SALARIO - REF. A MAR/2023</v>
      </c>
      <c r="S109" s="21"/>
      <c r="T109" s="51" t="str">
        <f t="shared" si="2"/>
        <v/>
      </c>
      <c r="U109" s="21"/>
      <c r="V109" s="80"/>
      <c r="AB109" s="61">
        <v>172</v>
      </c>
      <c r="AC109" s="57" t="s">
        <v>601</v>
      </c>
      <c r="AD109" s="57">
        <v>5</v>
      </c>
      <c r="AE109" s="57" t="s">
        <v>604</v>
      </c>
      <c r="AF109" s="57" t="s">
        <v>154</v>
      </c>
      <c r="AG109" s="58">
        <v>44656</v>
      </c>
      <c r="AH109" s="57">
        <v>5177408779</v>
      </c>
      <c r="AI109" s="57" t="s">
        <v>1023</v>
      </c>
      <c r="AJ109" s="56" t="str">
        <f>IFERROR(INDEX(ADM[Centro de Custo],MATCH(Folha[[#This Row],[Nome do Funcionário]],ADM[Nome do Funcionário],0)),"")</f>
        <v>OUTROS</v>
      </c>
      <c r="AK109" s="56" t="str">
        <f>Folha[[#This Row],[Empresa + Nome]]</f>
        <v>172 - RANATHA</v>
      </c>
      <c r="AL109" s="56" t="str">
        <f>IFERROR(INDEX(Nome_Empresas[NOME PADRÃO (PLANILHAS)],MATCH(AC109,Nome_Empresas[EMPRESA],0)),"NÃO ENCONTREI")</f>
        <v>172 - RANATHA</v>
      </c>
      <c r="AM109" s="56"/>
      <c r="AN109" s="56"/>
      <c r="AO109" s="56"/>
      <c r="AP109" s="64">
        <v>119</v>
      </c>
      <c r="AQ109" s="62" t="s">
        <v>342</v>
      </c>
      <c r="AR109" s="62">
        <v>119017</v>
      </c>
      <c r="AS109" s="62" t="s">
        <v>347</v>
      </c>
      <c r="AT109" s="62" t="s">
        <v>154</v>
      </c>
      <c r="AU109" s="62"/>
      <c r="AV109" s="98">
        <v>44806</v>
      </c>
      <c r="AW109" s="62" t="s">
        <v>1063</v>
      </c>
      <c r="AX109" s="66" t="str">
        <f>ADM[[#This Row],[Nome da Empresa]]&amp;ADM[[#This Row],[Nome do Funcionário]]&amp;ADM[[#This Row],[Centro de Custo]]</f>
        <v>JOIA COMERCIO DE GAS LP LTDA - EPPMATHEUS GOMES DO NASCIMENTOOUTROS</v>
      </c>
    </row>
    <row r="110" spans="1:50" customFormat="1" ht="14.25" customHeight="1" x14ac:dyDescent="0.25">
      <c r="A110" s="87">
        <v>193</v>
      </c>
      <c r="B110" s="88" t="s">
        <v>693</v>
      </c>
      <c r="C110" s="88" t="s">
        <v>694</v>
      </c>
      <c r="D110" s="88" t="s">
        <v>154</v>
      </c>
      <c r="E110" s="88" t="s">
        <v>876</v>
      </c>
      <c r="F110" s="88" t="s">
        <v>876</v>
      </c>
      <c r="G110" s="88" t="s">
        <v>899</v>
      </c>
      <c r="H110" s="88" t="s">
        <v>695</v>
      </c>
      <c r="I110" s="89">
        <v>812.8</v>
      </c>
      <c r="J110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110" s="28" t="str">
        <f>IFERROR(INDEX(Folha[Centro_de_Geral],MATCH(C110,Folha[Nome do Funcionário],0)),"")</f>
        <v>193 - WK</v>
      </c>
      <c r="L110" s="28" t="str">
        <f>IFERROR(INDEX(Nome_Empresas[NOME PADRÃO (PLANILHAS)],MATCH(Folha_de_Pgt[[#This Row],[Nome da Empresa]],Nome_Empresas[EMPRESA],0)),"")</f>
        <v>193 - WK</v>
      </c>
      <c r="M110" s="20">
        <v>45022</v>
      </c>
      <c r="N110" s="28" t="str">
        <f>UPPER(IF(Folha_de_Pgt[[#This Row],[DATA DE PGT]]="","",TEXT(Folha_de_Pgt[[#This Row],[DATA DE PGT]],"MMM")))</f>
        <v>ABR</v>
      </c>
      <c r="O110" s="28" t="str">
        <f>UPPER(IF(Folha_de_Pgt[[#This Row],[DATA DE PGT]]="","",TEXT(Folha_de_Pgt[[#This Row],[DATA DE PGT]],"aaaa")))</f>
        <v>2023</v>
      </c>
      <c r="P110" s="50" t="s">
        <v>914</v>
      </c>
      <c r="Q110" s="48"/>
      <c r="R110" s="2" t="str">
        <f>Folha_de_Pgt[[#This Row],[Nome do Funcionário]]&amp;" - "&amp;Folha_de_Pgt[[#This Row],[TIPO DE PGT]]</f>
        <v>LEONARDO CLAUDIO ALVES GOMES - SALARIO - REF. A MAR/2023</v>
      </c>
      <c r="S110" s="21"/>
      <c r="T110" s="51" t="str">
        <f t="shared" si="2"/>
        <v/>
      </c>
      <c r="U110" s="21"/>
      <c r="V110" s="80"/>
      <c r="AB110" s="60">
        <v>173</v>
      </c>
      <c r="AC110" s="54" t="s">
        <v>606</v>
      </c>
      <c r="AD110" s="54">
        <v>6</v>
      </c>
      <c r="AE110" s="54" t="s">
        <v>607</v>
      </c>
      <c r="AF110" s="54" t="s">
        <v>154</v>
      </c>
      <c r="AG110" s="55">
        <v>44899</v>
      </c>
      <c r="AH110" s="54">
        <v>21280075775</v>
      </c>
      <c r="AI110" s="54" t="s">
        <v>1023</v>
      </c>
      <c r="AJ110" s="56" t="str">
        <f>IFERROR(INDEX(ADM[Centro de Custo],MATCH(Folha[[#This Row],[Nome do Funcionário]],ADM[Nome do Funcionário],0)),"")</f>
        <v>OUTROS</v>
      </c>
      <c r="AK110" s="56" t="str">
        <f>Folha[[#This Row],[Empresa + Nome]]</f>
        <v>173 - ARICURI</v>
      </c>
      <c r="AL110" s="56" t="str">
        <f>IFERROR(INDEX(Nome_Empresas[NOME PADRÃO (PLANILHAS)],MATCH(AC110,Nome_Empresas[EMPRESA],0)),"NÃO ENCONTREI")</f>
        <v>173 - ARICURI</v>
      </c>
      <c r="AM110" s="56"/>
      <c r="AN110" s="56"/>
      <c r="AO110" s="56"/>
      <c r="AP110" s="64">
        <v>119</v>
      </c>
      <c r="AQ110" s="62" t="s">
        <v>342</v>
      </c>
      <c r="AR110" s="62">
        <v>119018</v>
      </c>
      <c r="AS110" s="62" t="s">
        <v>351</v>
      </c>
      <c r="AT110" s="62" t="s">
        <v>154</v>
      </c>
      <c r="AU110" s="62"/>
      <c r="AV110" s="98">
        <v>44980</v>
      </c>
      <c r="AW110" s="62" t="s">
        <v>1063</v>
      </c>
      <c r="AX110" s="66" t="str">
        <f>ADM[[#This Row],[Nome da Empresa]]&amp;ADM[[#This Row],[Nome do Funcionário]]&amp;ADM[[#This Row],[Centro de Custo]]</f>
        <v>JOIA COMERCIO DE GAS LP LTDA - EPPLEONARDO PEREIRA LIMAOUTROS</v>
      </c>
    </row>
    <row r="111" spans="1:50" customFormat="1" ht="14.25" customHeight="1" x14ac:dyDescent="0.25">
      <c r="A111" s="82">
        <v>119</v>
      </c>
      <c r="B111" s="83" t="s">
        <v>342</v>
      </c>
      <c r="C111" s="83" t="s">
        <v>351</v>
      </c>
      <c r="D111" s="83" t="s">
        <v>154</v>
      </c>
      <c r="E111" s="84" t="s">
        <v>16</v>
      </c>
      <c r="F111" s="84" t="s">
        <v>352</v>
      </c>
      <c r="G111" s="84" t="s">
        <v>353</v>
      </c>
      <c r="H111" s="84" t="s">
        <v>354</v>
      </c>
      <c r="I111" s="85">
        <v>908.8</v>
      </c>
      <c r="J111" s="2" t="str">
        <f>Folha_de_Pgt[[#This Row],[Nome da Empresa]]&amp;Folha_de_Pgt[[#This Row],[Nome do Funcionário]]&amp;Folha_de_Pgt[[#This Row],[Departamento]]</f>
        <v>JOIA COMERCIO DE GAS LP LTDA - EPPLEONARDO PEREIRA LIMAPORTARIA</v>
      </c>
      <c r="K111" s="2" t="str">
        <f>IFERROR(INDEX(Folha[Centro_de_Geral],MATCH(C111,Folha[Nome do Funcionário],0)),"")</f>
        <v>119 - JOIA</v>
      </c>
      <c r="L111" s="2" t="str">
        <f>IFERROR(INDEX(Nome_Empresas[NOME PADRÃO (PLANILHAS)],MATCH(Folha_de_Pgt[[#This Row],[Nome da Empresa]],Nome_Empresas[EMPRESA],0)),"")</f>
        <v>119 - JOIA</v>
      </c>
      <c r="M111" s="20">
        <v>45022</v>
      </c>
      <c r="N111" s="2" t="str">
        <f>UPPER(IF(Folha_de_Pgt[[#This Row],[DATA DE PGT]]="","",TEXT(Folha_de_Pgt[[#This Row],[DATA DE PGT]],"MMM")))</f>
        <v>ABR</v>
      </c>
      <c r="O111" s="2" t="str">
        <f>UPPER(IF(Folha_de_Pgt[[#This Row],[DATA DE PGT]]="","",TEXT(Folha_de_Pgt[[#This Row],[DATA DE PGT]],"aaaa")))</f>
        <v>2023</v>
      </c>
      <c r="P111" s="50" t="s">
        <v>914</v>
      </c>
      <c r="Q111" s="48"/>
      <c r="R111" s="2" t="str">
        <f>Folha_de_Pgt[[#This Row],[Nome do Funcionário]]&amp;" - "&amp;Folha_de_Pgt[[#This Row],[TIPO DE PGT]]</f>
        <v>LEONARDO PEREIRA LIMA - SALARIO - REF. A MAR/2023</v>
      </c>
      <c r="S111" s="21"/>
      <c r="T111" s="51" t="str">
        <f t="shared" si="2"/>
        <v/>
      </c>
      <c r="U111" s="21"/>
      <c r="V111" s="80"/>
      <c r="AB111" s="61">
        <v>173</v>
      </c>
      <c r="AC111" s="57" t="s">
        <v>606</v>
      </c>
      <c r="AD111" s="57">
        <v>7</v>
      </c>
      <c r="AE111" s="57" t="s">
        <v>1036</v>
      </c>
      <c r="AF111" s="57" t="s">
        <v>154</v>
      </c>
      <c r="AG111" s="58">
        <v>44914</v>
      </c>
      <c r="AH111" s="57">
        <v>11596949740</v>
      </c>
      <c r="AI111" s="57" t="s">
        <v>1023</v>
      </c>
      <c r="AJ111" s="56" t="str">
        <f>IFERROR(INDEX(ADM[Centro de Custo],MATCH(Folha[[#This Row],[Nome do Funcionário]],ADM[Nome do Funcionário],0)),"")</f>
        <v>OUTROS</v>
      </c>
      <c r="AK111" s="56" t="str">
        <f>Folha[[#This Row],[Empresa + Nome]]</f>
        <v>173 - ARICURI</v>
      </c>
      <c r="AL111" s="56" t="str">
        <f>IFERROR(INDEX(Nome_Empresas[NOME PADRÃO (PLANILHAS)],MATCH(AC111,Nome_Empresas[EMPRESA],0)),"NÃO ENCONTREI")</f>
        <v>173 - ARICURI</v>
      </c>
      <c r="AM111" s="56"/>
      <c r="AN111" s="56"/>
      <c r="AO111" s="56"/>
      <c r="AP111" s="64">
        <v>120</v>
      </c>
      <c r="AQ111" s="62" t="s">
        <v>101</v>
      </c>
      <c r="AR111" s="62">
        <v>9</v>
      </c>
      <c r="AS111" s="62" t="s">
        <v>355</v>
      </c>
      <c r="AT111" s="62" t="s">
        <v>154</v>
      </c>
      <c r="AU111" s="62"/>
      <c r="AV111" s="98">
        <v>44454</v>
      </c>
      <c r="AW111" s="62" t="s">
        <v>1063</v>
      </c>
      <c r="AX111" s="66" t="str">
        <f>ADM[[#This Row],[Nome da Empresa]]&amp;ADM[[#This Row],[Nome do Funcionário]]&amp;ADM[[#This Row],[Centro de Custo]]</f>
        <v>GIGLIO REVENDEDORA AUTORIZADA DE GAS LTDA - MEJOAO CARLOS BARATA DE ALMEIDAOUTROS</v>
      </c>
    </row>
    <row r="112" spans="1:50" customFormat="1" ht="14.25" customHeight="1" x14ac:dyDescent="0.25">
      <c r="A112" s="82">
        <v>136</v>
      </c>
      <c r="B112" s="83" t="s">
        <v>110</v>
      </c>
      <c r="C112" s="83" t="s">
        <v>404</v>
      </c>
      <c r="D112" s="83" t="s">
        <v>154</v>
      </c>
      <c r="E112" s="84" t="s">
        <v>146</v>
      </c>
      <c r="F112" s="84" t="s">
        <v>405</v>
      </c>
      <c r="G112" s="84" t="s">
        <v>406</v>
      </c>
      <c r="H112" s="84" t="s">
        <v>407</v>
      </c>
      <c r="I112" s="85">
        <v>908.8</v>
      </c>
      <c r="J112" s="2" t="str">
        <f>Folha_de_Pgt[[#This Row],[Nome da Empresa]]&amp;Folha_de_Pgt[[#This Row],[Nome do Funcionário]]&amp;Folha_de_Pgt[[#This Row],[Departamento]]</f>
        <v>CERAMICA REVENDEDORA DE GLP LTDALEONARDO RIBEIRO GONCALVESPORTARIA</v>
      </c>
      <c r="K112" s="2" t="str">
        <f>IFERROR(INDEX(Folha[Centro_de_Geral],MATCH(C112,Folha[Nome do Funcionário],0)),"")</f>
        <v>136 - CERÂMICA</v>
      </c>
      <c r="L112" s="2" t="str">
        <f>IFERROR(INDEX(Nome_Empresas[NOME PADRÃO (PLANILHAS)],MATCH(Folha_de_Pgt[[#This Row],[Nome da Empresa]],Nome_Empresas[EMPRESA],0)),"")</f>
        <v>136 - CERÂMICA</v>
      </c>
      <c r="M112" s="20">
        <v>45021</v>
      </c>
      <c r="N112" s="2" t="str">
        <f>UPPER(IF(Folha_de_Pgt[[#This Row],[DATA DE PGT]]="","",TEXT(Folha_de_Pgt[[#This Row],[DATA DE PGT]],"MMM")))</f>
        <v>ABR</v>
      </c>
      <c r="O112" s="2" t="str">
        <f>UPPER(IF(Folha_de_Pgt[[#This Row],[DATA DE PGT]]="","",TEXT(Folha_de_Pgt[[#This Row],[DATA DE PGT]],"aaaa")))</f>
        <v>2023</v>
      </c>
      <c r="P112" s="50" t="s">
        <v>914</v>
      </c>
      <c r="Q112" s="48"/>
      <c r="R112" s="2" t="str">
        <f>Folha_de_Pgt[[#This Row],[Nome do Funcionário]]&amp;" - "&amp;Folha_de_Pgt[[#This Row],[TIPO DE PGT]]</f>
        <v>LEONARDO RIBEIRO GONCALVES - SALARIO - REF. A MAR/2023</v>
      </c>
      <c r="S112" s="21"/>
      <c r="T112" s="51" t="str">
        <f t="shared" si="2"/>
        <v/>
      </c>
      <c r="U112" s="21"/>
      <c r="V112" s="80"/>
      <c r="AB112" s="60">
        <v>175</v>
      </c>
      <c r="AC112" s="54" t="s">
        <v>611</v>
      </c>
      <c r="AD112" s="54">
        <v>1</v>
      </c>
      <c r="AE112" s="54" t="s">
        <v>612</v>
      </c>
      <c r="AF112" s="54" t="s">
        <v>154</v>
      </c>
      <c r="AG112" s="55">
        <v>44622</v>
      </c>
      <c r="AH112" s="54">
        <v>12682492703</v>
      </c>
      <c r="AI112" s="54" t="s">
        <v>1023</v>
      </c>
      <c r="AJ112" s="56" t="str">
        <f>IFERROR(INDEX(ADM[Centro de Custo],MATCH(Folha[[#This Row],[Nome do Funcionário]],ADM[Nome do Funcionário],0)),"")</f>
        <v>OUTROS</v>
      </c>
      <c r="AK112" s="56" t="str">
        <f>Folha[[#This Row],[Empresa + Nome]]</f>
        <v>175 - UNA GAS</v>
      </c>
      <c r="AL112" s="56" t="str">
        <f>IFERROR(INDEX(Nome_Empresas[NOME PADRÃO (PLANILHAS)],MATCH(AC112,Nome_Empresas[EMPRESA],0)),"NÃO ENCONTREI")</f>
        <v>175 - UNA GAS</v>
      </c>
      <c r="AM112" s="56"/>
      <c r="AN112" s="56"/>
      <c r="AO112" s="56"/>
      <c r="AP112" s="64">
        <v>120</v>
      </c>
      <c r="AQ112" s="62" t="s">
        <v>101</v>
      </c>
      <c r="AR112" s="62">
        <v>10</v>
      </c>
      <c r="AS112" s="62" t="s">
        <v>358</v>
      </c>
      <c r="AT112" s="62" t="s">
        <v>154</v>
      </c>
      <c r="AU112" s="62"/>
      <c r="AV112" s="98">
        <v>44538</v>
      </c>
      <c r="AW112" s="62" t="s">
        <v>1063</v>
      </c>
      <c r="AX112" s="66" t="str">
        <f>ADM[[#This Row],[Nome da Empresa]]&amp;ADM[[#This Row],[Nome do Funcionário]]&amp;ADM[[#This Row],[Centro de Custo]]</f>
        <v>GIGLIO REVENDEDORA AUTORIZADA DE GAS LTDA - MEDIOGO BARBEITASOUTROS</v>
      </c>
    </row>
    <row r="113" spans="1:50" customFormat="1" ht="14.25" customHeight="1" x14ac:dyDescent="0.25">
      <c r="A113" s="82">
        <v>107</v>
      </c>
      <c r="B113" s="83" t="s">
        <v>92</v>
      </c>
      <c r="C113" s="83" t="s">
        <v>290</v>
      </c>
      <c r="D113" s="83" t="s">
        <v>154</v>
      </c>
      <c r="E113" s="84" t="s">
        <v>16</v>
      </c>
      <c r="F113" s="84" t="s">
        <v>291</v>
      </c>
      <c r="G113" s="84" t="s">
        <v>292</v>
      </c>
      <c r="H113" s="84" t="s">
        <v>293</v>
      </c>
      <c r="I113" s="85">
        <v>808.8</v>
      </c>
      <c r="J113" s="2" t="str">
        <f>Folha_de_Pgt[[#This Row],[Nome da Empresa]]&amp;Folha_de_Pgt[[#This Row],[Nome do Funcionário]]&amp;Folha_de_Pgt[[#This Row],[Departamento]]</f>
        <v>CAS DAMAZIO DISTRIBUIDORA DE GAS LTDALEONARDO SANTOS SILVAPORTARIA</v>
      </c>
      <c r="K113" s="2" t="str">
        <f>IFERROR(INDEX(Folha[Centro_de_Geral],MATCH(C113,Folha[Nome do Funcionário],0)),"")</f>
        <v>107 - CAS DAMAZIO</v>
      </c>
      <c r="L113" s="2" t="str">
        <f>IFERROR(INDEX(Nome_Empresas[NOME PADRÃO (PLANILHAS)],MATCH(Folha_de_Pgt[[#This Row],[Nome da Empresa]],Nome_Empresas[EMPRESA],0)),"")</f>
        <v>107 - CAS DAMAZIO</v>
      </c>
      <c r="M113" s="20">
        <v>45021</v>
      </c>
      <c r="N113" s="2" t="str">
        <f>UPPER(IF(Folha_de_Pgt[[#This Row],[DATA DE PGT]]="","",TEXT(Folha_de_Pgt[[#This Row],[DATA DE PGT]],"MMM")))</f>
        <v>ABR</v>
      </c>
      <c r="O113" s="2" t="str">
        <f>UPPER(IF(Folha_de_Pgt[[#This Row],[DATA DE PGT]]="","",TEXT(Folha_de_Pgt[[#This Row],[DATA DE PGT]],"aaaa")))</f>
        <v>2023</v>
      </c>
      <c r="P113" s="50" t="s">
        <v>914</v>
      </c>
      <c r="Q113" s="48"/>
      <c r="R113" s="2" t="str">
        <f>Folha_de_Pgt[[#This Row],[Nome do Funcionário]]&amp;" - "&amp;Folha_de_Pgt[[#This Row],[TIPO DE PGT]]</f>
        <v>LEONARDO SANTOS SILVA - SALARIO - REF. A MAR/2023</v>
      </c>
      <c r="S113" s="21"/>
      <c r="T113" s="51" t="str">
        <f t="shared" si="2"/>
        <v/>
      </c>
      <c r="U113" s="21"/>
      <c r="V113" s="80"/>
      <c r="AB113" s="61">
        <v>175</v>
      </c>
      <c r="AC113" s="57" t="s">
        <v>611</v>
      </c>
      <c r="AD113" s="57">
        <v>2</v>
      </c>
      <c r="AE113" s="57" t="s">
        <v>616</v>
      </c>
      <c r="AF113" s="57" t="s">
        <v>154</v>
      </c>
      <c r="AG113" s="58">
        <v>44648</v>
      </c>
      <c r="AH113" s="57">
        <v>15953868740</v>
      </c>
      <c r="AI113" s="57" t="s">
        <v>1023</v>
      </c>
      <c r="AJ113" s="56" t="str">
        <f>IFERROR(INDEX(ADM[Centro de Custo],MATCH(Folha[[#This Row],[Nome do Funcionário]],ADM[Nome do Funcionário],0)),"")</f>
        <v>OUTROS</v>
      </c>
      <c r="AK113" s="56" t="str">
        <f>Folha[[#This Row],[Empresa + Nome]]</f>
        <v>175 - UNA GAS</v>
      </c>
      <c r="AL113" s="56" t="str">
        <f>IFERROR(INDEX(Nome_Empresas[NOME PADRÃO (PLANILHAS)],MATCH(AC113,Nome_Empresas[EMPRESA],0)),"NÃO ENCONTREI")</f>
        <v>175 - UNA GAS</v>
      </c>
      <c r="AM113" s="56"/>
      <c r="AN113" s="56"/>
      <c r="AO113" s="56"/>
      <c r="AP113" s="64">
        <v>121</v>
      </c>
      <c r="AQ113" s="62" t="s">
        <v>362</v>
      </c>
      <c r="AR113" s="62">
        <v>1</v>
      </c>
      <c r="AS113" s="62" t="s">
        <v>1031</v>
      </c>
      <c r="AT113" s="62" t="s">
        <v>368</v>
      </c>
      <c r="AU113" s="62"/>
      <c r="AV113" s="98">
        <v>43342</v>
      </c>
      <c r="AW113" s="62" t="s">
        <v>1063</v>
      </c>
      <c r="AX113" s="66" t="str">
        <f>ADM[[#This Row],[Nome da Empresa]]&amp;ADM[[#This Row],[Nome do Funcionário]]&amp;ADM[[#This Row],[Centro de Custo]]</f>
        <v>ACLANYCA COMERCIO DE GAS LTDAWELLINGTON WAGNER DA ROSA ESPINDOLAOUTROS</v>
      </c>
    </row>
    <row r="114" spans="1:50" customFormat="1" ht="14.25" customHeight="1" x14ac:dyDescent="0.25">
      <c r="A114" s="82">
        <v>1</v>
      </c>
      <c r="B114" s="83" t="s">
        <v>13</v>
      </c>
      <c r="C114" s="83" t="s">
        <v>150</v>
      </c>
      <c r="D114" s="83" t="s">
        <v>145</v>
      </c>
      <c r="E114" s="84" t="s">
        <v>146</v>
      </c>
      <c r="F114" s="84" t="s">
        <v>147</v>
      </c>
      <c r="G114" s="84" t="s">
        <v>151</v>
      </c>
      <c r="H114" s="84" t="s">
        <v>152</v>
      </c>
      <c r="I114" s="85">
        <v>1119.8599999999999</v>
      </c>
      <c r="J114" s="2" t="str">
        <f>Folha_de_Pgt[[#This Row],[Nome da Empresa]]&amp;Folha_de_Pgt[[#This Row],[Nome do Funcionário]]&amp;Folha_de_Pgt[[#This Row],[Departamento]]</f>
        <v>ACLANYCA COMERCIO DE GAS LTDA - EPPLEONARDO SILVA DOS SANTOS VIGIA</v>
      </c>
      <c r="K114" s="2" t="str">
        <f>IFERROR(INDEX(Folha[Centro_de_Geral],MATCH(C114,Folha[Nome do Funcionário],0)),"")</f>
        <v>1 - ACLANYCA MATRIZ</v>
      </c>
      <c r="L114" s="2" t="str">
        <f>IFERROR(INDEX(Nome_Empresas[NOME PADRÃO (PLANILHAS)],MATCH(Folha_de_Pgt[[#This Row],[Nome da Empresa]],Nome_Empresas[EMPRESA],0)),"")</f>
        <v>1 - ACLANYCA MATRIZ</v>
      </c>
      <c r="M114" s="20">
        <v>45021</v>
      </c>
      <c r="N114" s="2" t="str">
        <f>UPPER(IF(Folha_de_Pgt[[#This Row],[DATA DE PGT]]="","",TEXT(Folha_de_Pgt[[#This Row],[DATA DE PGT]],"MMM")))</f>
        <v>ABR</v>
      </c>
      <c r="O114" s="2" t="str">
        <f>UPPER(IF(Folha_de_Pgt[[#This Row],[DATA DE PGT]]="","",TEXT(Folha_de_Pgt[[#This Row],[DATA DE PGT]],"aaaa")))</f>
        <v>2023</v>
      </c>
      <c r="P114" s="50" t="s">
        <v>914</v>
      </c>
      <c r="Q114" s="48"/>
      <c r="R114" s="2" t="str">
        <f>Folha_de_Pgt[[#This Row],[Nome do Funcionário]]&amp;" - "&amp;Folha_de_Pgt[[#This Row],[TIPO DE PGT]]</f>
        <v>LEONARDO SILVA DOS SANTOS - SALARIO - REF. A MAR/2023</v>
      </c>
      <c r="S114" s="21"/>
      <c r="T114" s="51" t="str">
        <f t="shared" si="2"/>
        <v/>
      </c>
      <c r="U114" s="21"/>
      <c r="V114" s="80"/>
      <c r="AB114" s="60">
        <v>176</v>
      </c>
      <c r="AC114" s="54" t="s">
        <v>620</v>
      </c>
      <c r="AD114" s="54">
        <v>2</v>
      </c>
      <c r="AE114" s="54" t="s">
        <v>621</v>
      </c>
      <c r="AF114" s="54" t="s">
        <v>154</v>
      </c>
      <c r="AG114" s="55">
        <v>44630</v>
      </c>
      <c r="AH114" s="54">
        <v>12959837703</v>
      </c>
      <c r="AI114" s="54" t="s">
        <v>1023</v>
      </c>
      <c r="AJ114" s="56" t="str">
        <f>IFERROR(INDEX(ADM[Centro de Custo],MATCH(Folha[[#This Row],[Nome do Funcionário]],ADM[Nome do Funcionário],0)),"")</f>
        <v>OUTROS</v>
      </c>
      <c r="AK114" s="56" t="str">
        <f>Folha[[#This Row],[Empresa + Nome]]</f>
        <v>176 - BRAGA E TAVARES</v>
      </c>
      <c r="AL114" s="56" t="str">
        <f>IFERROR(INDEX(Nome_Empresas[NOME PADRÃO (PLANILHAS)],MATCH(AC114,Nome_Empresas[EMPRESA],0)),"NÃO ENCONTREI")</f>
        <v>176 - BRAGA E TAVARES</v>
      </c>
      <c r="AM114" s="56"/>
      <c r="AN114" s="56"/>
      <c r="AO114" s="56"/>
      <c r="AP114" s="64">
        <v>121</v>
      </c>
      <c r="AQ114" s="62" t="s">
        <v>362</v>
      </c>
      <c r="AR114" s="62">
        <v>2</v>
      </c>
      <c r="AS114" s="62" t="s">
        <v>369</v>
      </c>
      <c r="AT114" s="62" t="s">
        <v>368</v>
      </c>
      <c r="AU114" s="62"/>
      <c r="AV114" s="98">
        <v>43624</v>
      </c>
      <c r="AW114" s="62" t="s">
        <v>1063</v>
      </c>
      <c r="AX114" s="66" t="str">
        <f>ADM[[#This Row],[Nome da Empresa]]&amp;ADM[[#This Row],[Nome do Funcionário]]&amp;ADM[[#This Row],[Centro de Custo]]</f>
        <v>ACLANYCA COMERCIO DE GAS LTDAJOSENILDO DOS SANTOS BOMFIM OUTROS</v>
      </c>
    </row>
    <row r="115" spans="1:50" customFormat="1" ht="14.25" customHeight="1" x14ac:dyDescent="0.25">
      <c r="A115" s="82">
        <v>108</v>
      </c>
      <c r="B115" s="83" t="s">
        <v>297</v>
      </c>
      <c r="C115" s="83" t="s">
        <v>298</v>
      </c>
      <c r="D115" s="83" t="s">
        <v>154</v>
      </c>
      <c r="E115" s="84" t="s">
        <v>94</v>
      </c>
      <c r="F115" s="84" t="s">
        <v>95</v>
      </c>
      <c r="G115" s="84" t="s">
        <v>299</v>
      </c>
      <c r="H115" s="84" t="s">
        <v>300</v>
      </c>
      <c r="I115" s="85">
        <v>908.8</v>
      </c>
      <c r="J115" s="2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115" s="2" t="str">
        <f>IFERROR(INDEX(Folha[Centro_de_Geral],MATCH(C115,Folha[Nome do Funcionário],0)),"")</f>
        <v>108 - FOLHAS</v>
      </c>
      <c r="L115" s="2" t="str">
        <f>IFERROR(INDEX(Nome_Empresas[NOME PADRÃO (PLANILHAS)],MATCH(Folha_de_Pgt[[#This Row],[Nome da Empresa]],Nome_Empresas[EMPRESA],0)),"")</f>
        <v>108 - FOLHAS</v>
      </c>
      <c r="M115" s="20">
        <v>45021</v>
      </c>
      <c r="N115" s="2" t="str">
        <f>UPPER(IF(Folha_de_Pgt[[#This Row],[DATA DE PGT]]="","",TEXT(Folha_de_Pgt[[#This Row],[DATA DE PGT]],"MMM")))</f>
        <v>ABR</v>
      </c>
      <c r="O115" s="2" t="str">
        <f>UPPER(IF(Folha_de_Pgt[[#This Row],[DATA DE PGT]]="","",TEXT(Folha_de_Pgt[[#This Row],[DATA DE PGT]],"aaaa")))</f>
        <v>2023</v>
      </c>
      <c r="P115" s="50" t="s">
        <v>914</v>
      </c>
      <c r="Q115" s="48"/>
      <c r="R115" s="2" t="str">
        <f>Folha_de_Pgt[[#This Row],[Nome do Funcionário]]&amp;" - "&amp;Folha_de_Pgt[[#This Row],[TIPO DE PGT]]</f>
        <v>LIBERMAN ALAN DA SILVA BADIAS - SALARIO - REF. A MAR/2023</v>
      </c>
      <c r="S115" s="21"/>
      <c r="T115" s="51" t="str">
        <f t="shared" si="2"/>
        <v/>
      </c>
      <c r="U115" s="21"/>
      <c r="V115" s="80"/>
      <c r="AB115" s="61">
        <v>176</v>
      </c>
      <c r="AC115" s="57" t="s">
        <v>620</v>
      </c>
      <c r="AD115" s="57">
        <v>3</v>
      </c>
      <c r="AE115" s="57" t="s">
        <v>624</v>
      </c>
      <c r="AF115" s="57" t="s">
        <v>154</v>
      </c>
      <c r="AG115" s="58">
        <v>44622</v>
      </c>
      <c r="AH115" s="57">
        <v>6117363737</v>
      </c>
      <c r="AI115" s="57" t="s">
        <v>1023</v>
      </c>
      <c r="AJ115" s="56" t="str">
        <f>IFERROR(INDEX(ADM[Centro de Custo],MATCH(Folha[[#This Row],[Nome do Funcionário]],ADM[Nome do Funcionário],0)),"")</f>
        <v>OUTROS</v>
      </c>
      <c r="AK115" s="56" t="str">
        <f>Folha[[#This Row],[Empresa + Nome]]</f>
        <v>176 - BRAGA E TAVARES</v>
      </c>
      <c r="AL115" s="56" t="str">
        <f>IFERROR(INDEX(Nome_Empresas[NOME PADRÃO (PLANILHAS)],MATCH(AC115,Nome_Empresas[EMPRESA],0)),"NÃO ENCONTREI")</f>
        <v>176 - BRAGA E TAVARES</v>
      </c>
      <c r="AM115" s="56"/>
      <c r="AN115" s="56"/>
      <c r="AO115" s="56"/>
      <c r="AP115" s="64">
        <v>121</v>
      </c>
      <c r="AQ115" s="62" t="s">
        <v>362</v>
      </c>
      <c r="AR115" s="62">
        <v>4</v>
      </c>
      <c r="AS115" s="62" t="s">
        <v>363</v>
      </c>
      <c r="AT115" s="62" t="s">
        <v>364</v>
      </c>
      <c r="AU115" s="62"/>
      <c r="AV115" s="98">
        <v>44618</v>
      </c>
      <c r="AW115" s="62" t="s">
        <v>1063</v>
      </c>
      <c r="AX115" s="66" t="str">
        <f>ADM[[#This Row],[Nome da Empresa]]&amp;ADM[[#This Row],[Nome do Funcionário]]&amp;ADM[[#This Row],[Centro de Custo]]</f>
        <v>ACLANYCA COMERCIO DE GAS LTDAJOSEVALDO ALMEIDA BOMFIM JUNIOROUTROS</v>
      </c>
    </row>
    <row r="116" spans="1:50" customFormat="1" ht="14.25" customHeight="1" x14ac:dyDescent="0.25">
      <c r="A116" s="82">
        <v>143</v>
      </c>
      <c r="B116" s="83" t="s">
        <v>116</v>
      </c>
      <c r="C116" s="83" t="s">
        <v>428</v>
      </c>
      <c r="D116" s="83" t="s">
        <v>154</v>
      </c>
      <c r="E116" s="84" t="s">
        <v>16</v>
      </c>
      <c r="F116" s="84" t="s">
        <v>302</v>
      </c>
      <c r="G116" s="84" t="s">
        <v>429</v>
      </c>
      <c r="H116" s="84" t="s">
        <v>430</v>
      </c>
      <c r="I116" s="85">
        <v>934.32</v>
      </c>
      <c r="J116" s="2" t="str">
        <f>Folha_de_Pgt[[#This Row],[Nome da Empresa]]&amp;Folha_de_Pgt[[#This Row],[Nome do Funcionário]]&amp;Folha_de_Pgt[[#This Row],[Departamento]]</f>
        <v>SUPER ATACADO COMERCIO DE GAS LTDALUCAS DE SOUZA NASCIMENTOPORTARIA</v>
      </c>
      <c r="K116" s="2" t="str">
        <f>IFERROR(INDEX(Folha[Centro_de_Geral],MATCH(C116,Folha[Nome do Funcionário],0)),"")</f>
        <v>143 - SUPER ATACADO</v>
      </c>
      <c r="L116" s="2" t="str">
        <f>IFERROR(INDEX(Nome_Empresas[NOME PADRÃO (PLANILHAS)],MATCH(Folha_de_Pgt[[#This Row],[Nome da Empresa]],Nome_Empresas[EMPRESA],0)),"")</f>
        <v>143 - SUPER ATACADO</v>
      </c>
      <c r="M116" s="20">
        <v>45022</v>
      </c>
      <c r="N116" s="2" t="str">
        <f>UPPER(IF(Folha_de_Pgt[[#This Row],[DATA DE PGT]]="","",TEXT(Folha_de_Pgt[[#This Row],[DATA DE PGT]],"MMM")))</f>
        <v>ABR</v>
      </c>
      <c r="O116" s="2" t="str">
        <f>UPPER(IF(Folha_de_Pgt[[#This Row],[DATA DE PGT]]="","",TEXT(Folha_de_Pgt[[#This Row],[DATA DE PGT]],"aaaa")))</f>
        <v>2023</v>
      </c>
      <c r="P116" s="50" t="s">
        <v>914</v>
      </c>
      <c r="Q116" s="48"/>
      <c r="R116" s="2" t="str">
        <f>Folha_de_Pgt[[#This Row],[Nome do Funcionário]]&amp;" - "&amp;Folha_de_Pgt[[#This Row],[TIPO DE PGT]]</f>
        <v>LUCAS DE SOUZA NASCIMENTO - SALARIO - REF. A MAR/2023</v>
      </c>
      <c r="S116" s="21"/>
      <c r="T116" s="51" t="str">
        <f t="shared" si="2"/>
        <v/>
      </c>
      <c r="U116" s="21"/>
      <c r="V116" s="80"/>
      <c r="AB116" s="60">
        <v>177</v>
      </c>
      <c r="AC116" s="54" t="s">
        <v>627</v>
      </c>
      <c r="AD116" s="54">
        <v>1</v>
      </c>
      <c r="AE116" s="54" t="s">
        <v>628</v>
      </c>
      <c r="AF116" s="54" t="s">
        <v>154</v>
      </c>
      <c r="AG116" s="55">
        <v>44622</v>
      </c>
      <c r="AH116" s="54">
        <v>20181184710</v>
      </c>
      <c r="AI116" s="54" t="s">
        <v>1023</v>
      </c>
      <c r="AJ116" s="56" t="str">
        <f>IFERROR(INDEX(ADM[Centro de Custo],MATCH(Folha[[#This Row],[Nome do Funcionário]],ADM[Nome do Funcionário],0)),"")</f>
        <v>OUTROS</v>
      </c>
      <c r="AK116" s="56" t="str">
        <f>Folha[[#This Row],[Empresa + Nome]]</f>
        <v>177 - ATLÂNTICA</v>
      </c>
      <c r="AL116" s="56" t="str">
        <f>IFERROR(INDEX(Nome_Empresas[NOME PADRÃO (PLANILHAS)],MATCH(AC116,Nome_Empresas[EMPRESA],0)),"NÃO ENCONTREI")</f>
        <v>177 - ATLÂNTICA</v>
      </c>
      <c r="AM116" s="56"/>
      <c r="AN116" s="56"/>
      <c r="AO116" s="56"/>
      <c r="AP116" s="64">
        <v>121</v>
      </c>
      <c r="AQ116" s="62" t="s">
        <v>362</v>
      </c>
      <c r="AR116" s="62">
        <v>5</v>
      </c>
      <c r="AS116" s="62" t="s">
        <v>372</v>
      </c>
      <c r="AT116" s="62" t="s">
        <v>368</v>
      </c>
      <c r="AU116" s="62"/>
      <c r="AV116" s="98">
        <v>45000</v>
      </c>
      <c r="AW116" s="62" t="s">
        <v>1063</v>
      </c>
      <c r="AX116" s="66" t="str">
        <f>ADM[[#This Row],[Nome da Empresa]]&amp;ADM[[#This Row],[Nome do Funcionário]]&amp;ADM[[#This Row],[Centro de Custo]]</f>
        <v>ACLANYCA COMERCIO DE GAS LTDARAFAEL CESAR SILVA LEMOSOUTROS</v>
      </c>
    </row>
    <row r="117" spans="1:50" customFormat="1" ht="14.25" customHeight="1" x14ac:dyDescent="0.25">
      <c r="A117" s="82">
        <v>150</v>
      </c>
      <c r="B117" s="83" t="s">
        <v>431</v>
      </c>
      <c r="C117" s="83" t="s">
        <v>440</v>
      </c>
      <c r="D117" s="83" t="s">
        <v>154</v>
      </c>
      <c r="E117" s="84" t="s">
        <v>16</v>
      </c>
      <c r="F117" s="84" t="s">
        <v>63</v>
      </c>
      <c r="G117" s="84" t="s">
        <v>441</v>
      </c>
      <c r="H117" s="84" t="s">
        <v>442</v>
      </c>
      <c r="I117" s="85">
        <v>908.8</v>
      </c>
      <c r="J117" s="2" t="str">
        <f>Folha_de_Pgt[[#This Row],[Nome da Empresa]]&amp;Folha_de_Pgt[[#This Row],[Nome do Funcionário]]&amp;Folha_de_Pgt[[#This Row],[Departamento]]</f>
        <v>PAGE DE JACONE 96 COMERCIO DE GAS LTDALUCAS QUINTINO CARDOSOPORTARIA</v>
      </c>
      <c r="K117" s="2" t="str">
        <f>IFERROR(INDEX(Folha[Centro_de_Geral],MATCH(C117,Folha[Nome do Funcionário],0)),"")</f>
        <v>150 - PAGE DE JACONE</v>
      </c>
      <c r="L117" s="2" t="str">
        <f>IFERROR(INDEX(Nome_Empresas[NOME PADRÃO (PLANILHAS)],MATCH(Folha_de_Pgt[[#This Row],[Nome da Empresa]],Nome_Empresas[EMPRESA],0)),"")</f>
        <v>150 - PAGE DE JACONE</v>
      </c>
      <c r="M117" s="20">
        <v>45022</v>
      </c>
      <c r="N117" s="2" t="str">
        <f>UPPER(IF(Folha_de_Pgt[[#This Row],[DATA DE PGT]]="","",TEXT(Folha_de_Pgt[[#This Row],[DATA DE PGT]],"MMM")))</f>
        <v>ABR</v>
      </c>
      <c r="O117" s="2" t="str">
        <f>UPPER(IF(Folha_de_Pgt[[#This Row],[DATA DE PGT]]="","",TEXT(Folha_de_Pgt[[#This Row],[DATA DE PGT]],"aaaa")))</f>
        <v>2023</v>
      </c>
      <c r="P117" s="50" t="s">
        <v>914</v>
      </c>
      <c r="Q117" s="48"/>
      <c r="R117" s="2" t="str">
        <f>Folha_de_Pgt[[#This Row],[Nome do Funcionário]]&amp;" - "&amp;Folha_de_Pgt[[#This Row],[TIPO DE PGT]]</f>
        <v>LUCAS QUINTINO CARDOSO - SALARIO - REF. A MAR/2023</v>
      </c>
      <c r="S117" s="21"/>
      <c r="T117" s="51" t="str">
        <f t="shared" si="2"/>
        <v/>
      </c>
      <c r="U117" s="21"/>
      <c r="V117" s="80"/>
      <c r="AB117" s="61">
        <v>177</v>
      </c>
      <c r="AC117" s="57" t="s">
        <v>627</v>
      </c>
      <c r="AD117" s="57">
        <v>2</v>
      </c>
      <c r="AE117" s="57" t="s">
        <v>631</v>
      </c>
      <c r="AF117" s="57" t="s">
        <v>154</v>
      </c>
      <c r="AG117" s="58">
        <v>44641</v>
      </c>
      <c r="AH117" s="57">
        <v>87223260734</v>
      </c>
      <c r="AI117" s="57" t="s">
        <v>1023</v>
      </c>
      <c r="AJ117" s="56" t="str">
        <f>IFERROR(INDEX(ADM[Centro de Custo],MATCH(Folha[[#This Row],[Nome do Funcionário]],ADM[Nome do Funcionário],0)),"")</f>
        <v>OUTROS</v>
      </c>
      <c r="AK117" s="56" t="str">
        <f>Folha[[#This Row],[Empresa + Nome]]</f>
        <v>177 - ATLÂNTICA</v>
      </c>
      <c r="AL117" s="56" t="str">
        <f>IFERROR(INDEX(Nome_Empresas[NOME PADRÃO (PLANILHAS)],MATCH(AC117,Nome_Empresas[EMPRESA],0)),"NÃO ENCONTREI")</f>
        <v>177 - ATLÂNTICA</v>
      </c>
      <c r="AM117" s="56"/>
      <c r="AN117" s="56"/>
      <c r="AO117" s="56"/>
      <c r="AP117" s="64">
        <v>124</v>
      </c>
      <c r="AQ117" s="62" t="s">
        <v>376</v>
      </c>
      <c r="AR117" s="62">
        <v>5</v>
      </c>
      <c r="AS117" s="62" t="s">
        <v>377</v>
      </c>
      <c r="AT117" s="62" t="s">
        <v>378</v>
      </c>
      <c r="AU117" s="62"/>
      <c r="AV117" s="98">
        <v>43721</v>
      </c>
      <c r="AW117" s="62" t="s">
        <v>1063</v>
      </c>
      <c r="AX117" s="66" t="str">
        <f>ADM[[#This Row],[Nome da Empresa]]&amp;ADM[[#This Row],[Nome do Funcionário]]&amp;ADM[[#This Row],[Centro de Custo]]</f>
        <v>CACIQUE DE ARARUAMA DEPOSITO DE GAS LTDAJEFERSON DE MELLO DUARTEOUTROS</v>
      </c>
    </row>
    <row r="118" spans="1:50" customFormat="1" ht="14.25" customHeight="1" x14ac:dyDescent="0.25">
      <c r="A118" s="82">
        <v>107</v>
      </c>
      <c r="B118" s="83" t="s">
        <v>92</v>
      </c>
      <c r="C118" s="83" t="s">
        <v>98</v>
      </c>
      <c r="D118" s="83" t="s">
        <v>22</v>
      </c>
      <c r="E118" s="84" t="s">
        <v>94</v>
      </c>
      <c r="F118" s="84" t="s">
        <v>95</v>
      </c>
      <c r="G118" s="84" t="s">
        <v>99</v>
      </c>
      <c r="H118" s="84" t="s">
        <v>100</v>
      </c>
      <c r="I118" s="85">
        <v>1641</v>
      </c>
      <c r="J118" s="2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118" s="2" t="str">
        <f>IFERROR(INDEX(Folha[Centro_de_Geral],MATCH(C118,Folha[Nome do Funcionário],0)),"")</f>
        <v>ADM</v>
      </c>
      <c r="L118" s="2" t="str">
        <f>IFERROR(INDEX(Nome_Empresas[NOME PADRÃO (PLANILHAS)],MATCH(Folha_de_Pgt[[#This Row],[Nome da Empresa]],Nome_Empresas[EMPRESA],0)),"")</f>
        <v>107 - CAS DAMAZIO</v>
      </c>
      <c r="M118" s="20">
        <v>45020</v>
      </c>
      <c r="N118" s="2" t="str">
        <f>UPPER(IF(Folha_de_Pgt[[#This Row],[DATA DE PGT]]="","",TEXT(Folha_de_Pgt[[#This Row],[DATA DE PGT]],"MMM")))</f>
        <v>ABR</v>
      </c>
      <c r="O118" s="2" t="str">
        <f>UPPER(IF(Folha_de_Pgt[[#This Row],[DATA DE PGT]]="","",TEXT(Folha_de_Pgt[[#This Row],[DATA DE PGT]],"aaaa")))</f>
        <v>2023</v>
      </c>
      <c r="P118" s="50" t="s">
        <v>914</v>
      </c>
      <c r="Q118" s="48"/>
      <c r="R118" s="2" t="str">
        <f>Folha_de_Pgt[[#This Row],[Nome do Funcionário]]&amp;" - "&amp;Folha_de_Pgt[[#This Row],[TIPO DE PGT]]</f>
        <v>LUIS CLAUDIO DO NASCIMENTO DIMAS - SALARIO - REF. A MAR/2023</v>
      </c>
      <c r="S118" s="21"/>
      <c r="T118" s="51" t="str">
        <f t="shared" si="2"/>
        <v/>
      </c>
      <c r="U118" s="21"/>
      <c r="V118" s="80"/>
      <c r="AB118" s="61">
        <v>178</v>
      </c>
      <c r="AC118" s="57" t="s">
        <v>131</v>
      </c>
      <c r="AD118" s="57">
        <v>4</v>
      </c>
      <c r="AE118" s="57" t="s">
        <v>637</v>
      </c>
      <c r="AF118" s="57" t="s">
        <v>154</v>
      </c>
      <c r="AG118" s="58">
        <v>44880</v>
      </c>
      <c r="AH118" s="57">
        <v>17142897708</v>
      </c>
      <c r="AI118" s="57" t="s">
        <v>1023</v>
      </c>
      <c r="AJ118" s="56" t="str">
        <f>IFERROR(INDEX(ADM[Centro de Custo],MATCH(Folha[[#This Row],[Nome do Funcionário]],ADM[Nome do Funcionário],0)),"")</f>
        <v>OUTROS</v>
      </c>
      <c r="AK118" s="56" t="str">
        <f>Folha[[#This Row],[Empresa + Nome]]</f>
        <v>178 - MIX</v>
      </c>
      <c r="AL118" s="56" t="str">
        <f>IFERROR(INDEX(Nome_Empresas[NOME PADRÃO (PLANILHAS)],MATCH(AC118,Nome_Empresas[EMPRESA],0)),"NÃO ENCONTREI")</f>
        <v>178 - MIX</v>
      </c>
      <c r="AM118" s="56"/>
      <c r="AN118" s="56"/>
      <c r="AO118" s="56"/>
      <c r="AP118" s="64">
        <v>124</v>
      </c>
      <c r="AQ118" s="62" t="s">
        <v>376</v>
      </c>
      <c r="AR118" s="62">
        <v>6</v>
      </c>
      <c r="AS118" s="62" t="s">
        <v>382</v>
      </c>
      <c r="AT118" s="62" t="s">
        <v>378</v>
      </c>
      <c r="AU118" s="62"/>
      <c r="AV118" s="98">
        <v>44887</v>
      </c>
      <c r="AW118" s="62" t="s">
        <v>1063</v>
      </c>
      <c r="AX118" s="66" t="str">
        <f>ADM[[#This Row],[Nome da Empresa]]&amp;ADM[[#This Row],[Nome do Funcionário]]&amp;ADM[[#This Row],[Centro de Custo]]</f>
        <v>CACIQUE DE ARARUAMA DEPOSITO DE GAS LTDAALEX JUNIOR DE SOUZA DE OLIVEIRAOUTROS</v>
      </c>
    </row>
    <row r="119" spans="1:50" customFormat="1" ht="14.25" customHeight="1" x14ac:dyDescent="0.25">
      <c r="A119" s="82">
        <v>136</v>
      </c>
      <c r="B119" s="83" t="s">
        <v>110</v>
      </c>
      <c r="C119" s="83" t="s">
        <v>408</v>
      </c>
      <c r="D119" s="83" t="s">
        <v>154</v>
      </c>
      <c r="E119" s="84" t="s">
        <v>876</v>
      </c>
      <c r="F119" s="84" t="s">
        <v>876</v>
      </c>
      <c r="G119" s="84" t="s">
        <v>878</v>
      </c>
      <c r="H119" s="84" t="s">
        <v>409</v>
      </c>
      <c r="I119" s="85">
        <v>908.8</v>
      </c>
      <c r="J119" s="2" t="str">
        <f>Folha_de_Pgt[[#This Row],[Nome da Empresa]]&amp;Folha_de_Pgt[[#This Row],[Nome do Funcionário]]&amp;Folha_de_Pgt[[#This Row],[Departamento]]</f>
        <v>CERAMICA REVENDEDORA DE GLP LTDALUIZ GUSTAVO SOUSA DA SILVAPORTARIA</v>
      </c>
      <c r="K119" s="2" t="str">
        <f>IFERROR(INDEX(Folha[Centro_de_Geral],MATCH(C119,Folha[Nome do Funcionário],0)),"")</f>
        <v>136 - CERÂMICA</v>
      </c>
      <c r="L119" s="2" t="str">
        <f>IFERROR(INDEX(Nome_Empresas[NOME PADRÃO (PLANILHAS)],MATCH(Folha_de_Pgt[[#This Row],[Nome da Empresa]],Nome_Empresas[EMPRESA],0)),"")</f>
        <v>136 - CERÂMICA</v>
      </c>
      <c r="M119" s="20">
        <v>45021</v>
      </c>
      <c r="N119" s="2" t="str">
        <f>UPPER(IF(Folha_de_Pgt[[#This Row],[DATA DE PGT]]="","",TEXT(Folha_de_Pgt[[#This Row],[DATA DE PGT]],"MMM")))</f>
        <v>ABR</v>
      </c>
      <c r="O119" s="2" t="str">
        <f>UPPER(IF(Folha_de_Pgt[[#This Row],[DATA DE PGT]]="","",TEXT(Folha_de_Pgt[[#This Row],[DATA DE PGT]],"aaaa")))</f>
        <v>2023</v>
      </c>
      <c r="P119" s="50" t="s">
        <v>914</v>
      </c>
      <c r="Q119" s="48"/>
      <c r="R119" s="2" t="str">
        <f>Folha_de_Pgt[[#This Row],[Nome do Funcionário]]&amp;" - "&amp;Folha_de_Pgt[[#This Row],[TIPO DE PGT]]</f>
        <v>LUIZ GUSTAVO SOUSA DA SILVA - SALARIO - REF. A MAR/2023</v>
      </c>
      <c r="S119" s="21"/>
      <c r="T119" s="51" t="str">
        <f t="shared" si="2"/>
        <v/>
      </c>
      <c r="U119" s="21"/>
      <c r="V119" s="80"/>
      <c r="AB119" s="60">
        <v>178</v>
      </c>
      <c r="AC119" s="54" t="s">
        <v>131</v>
      </c>
      <c r="AD119" s="54">
        <v>5</v>
      </c>
      <c r="AE119" s="54" t="s">
        <v>1003</v>
      </c>
      <c r="AF119" s="54" t="s">
        <v>154</v>
      </c>
      <c r="AG119" s="55">
        <v>45016</v>
      </c>
      <c r="AH119" s="54">
        <v>20073554774</v>
      </c>
      <c r="AI119" s="54" t="s">
        <v>1023</v>
      </c>
      <c r="AJ119" s="56" t="str">
        <f>IFERROR(INDEX(ADM[Centro de Custo],MATCH(Folha[[#This Row],[Nome do Funcionário]],ADM[Nome do Funcionário],0)),"")</f>
        <v>OUTROS</v>
      </c>
      <c r="AK119" s="56" t="str">
        <f>Folha[[#This Row],[Empresa + Nome]]</f>
        <v>178 - MIX</v>
      </c>
      <c r="AL119" s="56" t="str">
        <f>IFERROR(INDEX(Nome_Empresas[NOME PADRÃO (PLANILHAS)],MATCH(AC119,Nome_Empresas[EMPRESA],0)),"NÃO ENCONTREI")</f>
        <v>178 - MIX</v>
      </c>
      <c r="AM119" s="56"/>
      <c r="AN119" s="56"/>
      <c r="AO119" s="56"/>
      <c r="AP119" s="64">
        <v>125</v>
      </c>
      <c r="AQ119" s="62" t="s">
        <v>385</v>
      </c>
      <c r="AR119" s="62">
        <v>125007</v>
      </c>
      <c r="AS119" s="62" t="s">
        <v>1032</v>
      </c>
      <c r="AT119" s="62" t="s">
        <v>154</v>
      </c>
      <c r="AU119" s="62"/>
      <c r="AV119" s="98">
        <v>44064</v>
      </c>
      <c r="AW119" s="62" t="s">
        <v>1063</v>
      </c>
      <c r="AX119" s="66" t="str">
        <f>ADM[[#This Row],[Nome da Empresa]]&amp;ADM[[#This Row],[Nome do Funcionário]]&amp;ADM[[#This Row],[Centro de Custo]]</f>
        <v>MARINE REVENDA E TRANSPORTE DE GLP LTDA - EPPRAFAEL JOSE NAVARRO DO NASCIMENTOOUTROS</v>
      </c>
    </row>
    <row r="120" spans="1:50" customFormat="1" ht="14.25" customHeight="1" x14ac:dyDescent="0.25">
      <c r="A120" s="82">
        <v>7</v>
      </c>
      <c r="B120" s="83" t="s">
        <v>61</v>
      </c>
      <c r="C120" s="83" t="s">
        <v>240</v>
      </c>
      <c r="D120" s="83" t="s">
        <v>161</v>
      </c>
      <c r="E120" s="84" t="s">
        <v>16</v>
      </c>
      <c r="F120" s="84" t="s">
        <v>67</v>
      </c>
      <c r="G120" s="84" t="s">
        <v>241</v>
      </c>
      <c r="H120" s="84" t="s">
        <v>242</v>
      </c>
      <c r="I120" s="85">
        <v>513.41999999999996</v>
      </c>
      <c r="J120" s="2" t="str">
        <f>Folha_de_Pgt[[#This Row],[Nome da Empresa]]&amp;Folha_de_Pgt[[#This Row],[Nome do Funcionário]]&amp;Folha_de_Pgt[[#This Row],[Departamento]]</f>
        <v>XES - COMERCIO DE GAS LTDALUIZ MIGUEL VARGAS PEREIRAPLATAFORMA</v>
      </c>
      <c r="K120" s="2" t="str">
        <f>IFERROR(INDEX(Folha[Centro_de_Geral],MATCH(C120,Folha[Nome do Funcionário],0)),"")</f>
        <v>TRANSPORTE</v>
      </c>
      <c r="L120" s="2" t="str">
        <f>IFERROR(INDEX(Nome_Empresas[NOME PADRÃO (PLANILHAS)],MATCH(Folha_de_Pgt[[#This Row],[Nome da Empresa]],Nome_Empresas[EMPRESA],0)),"")</f>
        <v>7 - XES MATRIZ</v>
      </c>
      <c r="M120" s="20">
        <v>45021</v>
      </c>
      <c r="N120" s="2" t="str">
        <f>UPPER(IF(Folha_de_Pgt[[#This Row],[DATA DE PGT]]="","",TEXT(Folha_de_Pgt[[#This Row],[DATA DE PGT]],"MMM")))</f>
        <v>ABR</v>
      </c>
      <c r="O120" s="2" t="str">
        <f>UPPER(IF(Folha_de_Pgt[[#This Row],[DATA DE PGT]]="","",TEXT(Folha_de_Pgt[[#This Row],[DATA DE PGT]],"aaaa")))</f>
        <v>2023</v>
      </c>
      <c r="P120" s="50" t="s">
        <v>914</v>
      </c>
      <c r="Q120" s="48"/>
      <c r="R120" s="2" t="str">
        <f>Folha_de_Pgt[[#This Row],[Nome do Funcionário]]&amp;" - "&amp;Folha_de_Pgt[[#This Row],[TIPO DE PGT]]</f>
        <v>LUIZ MIGUEL VARGAS PEREIRA - SALARIO - REF. A MAR/2023</v>
      </c>
      <c r="S120" s="21"/>
      <c r="T120" s="51" t="str">
        <f t="shared" si="2"/>
        <v/>
      </c>
      <c r="U120" s="21"/>
      <c r="V120" s="80"/>
      <c r="AB120" s="61">
        <v>179</v>
      </c>
      <c r="AC120" s="57" t="s">
        <v>640</v>
      </c>
      <c r="AD120" s="57">
        <v>2</v>
      </c>
      <c r="AE120" s="57" t="s">
        <v>641</v>
      </c>
      <c r="AF120" s="57" t="s">
        <v>560</v>
      </c>
      <c r="AG120" s="58">
        <v>44755</v>
      </c>
      <c r="AH120" s="57">
        <v>19009128725</v>
      </c>
      <c r="AI120" s="57" t="s">
        <v>1023</v>
      </c>
      <c r="AJ120" s="56" t="str">
        <f>IFERROR(INDEX(ADM[Centro de Custo],MATCH(Folha[[#This Row],[Nome do Funcionário]],ADM[Nome do Funcionário],0)),"")</f>
        <v>OUTROS</v>
      </c>
      <c r="AK120" s="56" t="str">
        <f>Folha[[#This Row],[Empresa + Nome]]</f>
        <v>179 - PEDRINHO DE SANTA MARGARIDA</v>
      </c>
      <c r="AL120" s="56" t="str">
        <f>IFERROR(INDEX(Nome_Empresas[NOME PADRÃO (PLANILHAS)],MATCH(AC120,Nome_Empresas[EMPRESA],0)),"NÃO ENCONTREI")</f>
        <v>179 - PEDRINHO DE SANTA MARGARIDA</v>
      </c>
      <c r="AM120" s="56"/>
      <c r="AN120" s="56"/>
      <c r="AO120" s="56"/>
      <c r="AP120" s="64">
        <v>125</v>
      </c>
      <c r="AQ120" s="62" t="s">
        <v>385</v>
      </c>
      <c r="AR120" s="62">
        <v>125008</v>
      </c>
      <c r="AS120" s="62" t="s">
        <v>386</v>
      </c>
      <c r="AT120" s="62" t="s">
        <v>154</v>
      </c>
      <c r="AU120" s="62"/>
      <c r="AV120" s="98">
        <v>44281</v>
      </c>
      <c r="AW120" s="62" t="s">
        <v>1063</v>
      </c>
      <c r="AX120" s="66" t="str">
        <f>ADM[[#This Row],[Nome da Empresa]]&amp;ADM[[#This Row],[Nome do Funcionário]]&amp;ADM[[#This Row],[Centro de Custo]]</f>
        <v>MARINE REVENDA E TRANSPORTE DE GLP LTDA - EPPGUTHEMBERG LUIZ DOS SANTOSOUTROS</v>
      </c>
    </row>
    <row r="121" spans="1:50" customFormat="1" ht="14.25" customHeight="1" x14ac:dyDescent="0.25">
      <c r="A121" s="82">
        <v>165</v>
      </c>
      <c r="B121" s="83" t="s">
        <v>552</v>
      </c>
      <c r="C121" s="83" t="s">
        <v>553</v>
      </c>
      <c r="D121" s="83" t="s">
        <v>154</v>
      </c>
      <c r="E121" s="84" t="s">
        <v>16</v>
      </c>
      <c r="F121" s="84" t="s">
        <v>365</v>
      </c>
      <c r="G121" s="84" t="s">
        <v>554</v>
      </c>
      <c r="H121" s="84" t="s">
        <v>555</v>
      </c>
      <c r="I121" s="85">
        <v>908.8</v>
      </c>
      <c r="J121" s="2" t="str">
        <f>Folha_de_Pgt[[#This Row],[Nome da Empresa]]&amp;Folha_de_Pgt[[#This Row],[Nome do Funcionário]]&amp;Folha_de_Pgt[[#This Row],[Departamento]]</f>
        <v>DEPOSITO DE GAS INDIO DE SAQUAREMA LTDAMACIEL RIBEIRO DE SOUZAPORTARIA</v>
      </c>
      <c r="K121" s="2" t="str">
        <f>IFERROR(INDEX(Folha[Centro_de_Geral],MATCH(C121,Folha[Nome do Funcionário],0)),"")</f>
        <v>165 - INDIO DE SAQUAREMA</v>
      </c>
      <c r="L121" s="2" t="str">
        <f>IFERROR(INDEX(Nome_Empresas[NOME PADRÃO (PLANILHAS)],MATCH(Folha_de_Pgt[[#This Row],[Nome da Empresa]],Nome_Empresas[EMPRESA],0)),"")</f>
        <v>165 - INDIO DE SAQUAREMA</v>
      </c>
      <c r="M121" s="20">
        <v>45022</v>
      </c>
      <c r="N121" s="2" t="str">
        <f>UPPER(IF(Folha_de_Pgt[[#This Row],[DATA DE PGT]]="","",TEXT(Folha_de_Pgt[[#This Row],[DATA DE PGT]],"MMM")))</f>
        <v>ABR</v>
      </c>
      <c r="O121" s="2" t="str">
        <f>UPPER(IF(Folha_de_Pgt[[#This Row],[DATA DE PGT]]="","",TEXT(Folha_de_Pgt[[#This Row],[DATA DE PGT]],"aaaa")))</f>
        <v>2023</v>
      </c>
      <c r="P121" s="50" t="s">
        <v>914</v>
      </c>
      <c r="Q121" s="48"/>
      <c r="R121" s="2" t="str">
        <f>Folha_de_Pgt[[#This Row],[Nome do Funcionário]]&amp;" - "&amp;Folha_de_Pgt[[#This Row],[TIPO DE PGT]]</f>
        <v>MACIEL RIBEIRO DE SOUZA - SALARIO - REF. A MAR/2023</v>
      </c>
      <c r="S121" s="21"/>
      <c r="T121" s="51" t="str">
        <f t="shared" si="2"/>
        <v/>
      </c>
      <c r="U121" s="21"/>
      <c r="V121" s="80"/>
      <c r="AB121" s="60">
        <v>179</v>
      </c>
      <c r="AC121" s="54" t="s">
        <v>640</v>
      </c>
      <c r="AD121" s="54">
        <v>3</v>
      </c>
      <c r="AE121" s="54" t="s">
        <v>643</v>
      </c>
      <c r="AF121" s="54" t="s">
        <v>560</v>
      </c>
      <c r="AG121" s="55">
        <v>44829</v>
      </c>
      <c r="AH121" s="54">
        <v>20192069780</v>
      </c>
      <c r="AI121" s="54" t="s">
        <v>1023</v>
      </c>
      <c r="AJ121" s="56" t="str">
        <f>IFERROR(INDEX(ADM[Centro de Custo],MATCH(Folha[[#This Row],[Nome do Funcionário]],ADM[Nome do Funcionário],0)),"")</f>
        <v>OUTROS</v>
      </c>
      <c r="AK121" s="56" t="str">
        <f>Folha[[#This Row],[Empresa + Nome]]</f>
        <v>179 - PEDRINHO DE SANTA MARGARIDA</v>
      </c>
      <c r="AL121" s="56" t="str">
        <f>IFERROR(INDEX(Nome_Empresas[NOME PADRÃO (PLANILHAS)],MATCH(AC121,Nome_Empresas[EMPRESA],0)),"NÃO ENCONTREI")</f>
        <v>179 - PEDRINHO DE SANTA MARGARIDA</v>
      </c>
      <c r="AM121" s="56"/>
      <c r="AN121" s="56"/>
      <c r="AO121" s="56"/>
      <c r="AP121" s="64">
        <v>125</v>
      </c>
      <c r="AQ121" s="62" t="s">
        <v>385</v>
      </c>
      <c r="AR121" s="62">
        <v>125009</v>
      </c>
      <c r="AS121" s="62" t="s">
        <v>389</v>
      </c>
      <c r="AT121" s="62" t="s">
        <v>154</v>
      </c>
      <c r="AU121" s="62"/>
      <c r="AV121" s="98">
        <v>44547</v>
      </c>
      <c r="AW121" s="62" t="s">
        <v>1063</v>
      </c>
      <c r="AX121" s="66" t="str">
        <f>ADM[[#This Row],[Nome da Empresa]]&amp;ADM[[#This Row],[Nome do Funcionário]]&amp;ADM[[#This Row],[Centro de Custo]]</f>
        <v>MARINE REVENDA E TRANSPORTE DE GLP LTDA - EPPRENAN CARVALHO DOS SANTOSOUTROS</v>
      </c>
    </row>
    <row r="122" spans="1:50" customFormat="1" ht="14.25" customHeight="1" x14ac:dyDescent="0.25">
      <c r="A122" s="82">
        <v>101</v>
      </c>
      <c r="B122" s="83" t="s">
        <v>74</v>
      </c>
      <c r="C122" s="83" t="s">
        <v>273</v>
      </c>
      <c r="D122" s="83" t="s">
        <v>274</v>
      </c>
      <c r="E122" s="84" t="s">
        <v>77</v>
      </c>
      <c r="F122" s="84" t="s">
        <v>78</v>
      </c>
      <c r="G122" s="84" t="s">
        <v>275</v>
      </c>
      <c r="H122" s="84" t="s">
        <v>276</v>
      </c>
      <c r="I122" s="85">
        <v>908.8</v>
      </c>
      <c r="J122" s="2" t="str">
        <f>Folha_de_Pgt[[#This Row],[Nome da Empresa]]&amp;Folha_de_Pgt[[#This Row],[Nome do Funcionário]]&amp;Folha_de_Pgt[[#This Row],[Departamento]]</f>
        <v>FULLGAZ DE MARICA LTDA - MEMAGNALDO ERICO DE ARAUJO SOUSA Portaria</v>
      </c>
      <c r="K122" s="2" t="str">
        <f>IFERROR(INDEX(Folha[Centro_de_Geral],MATCH(C122,Folha[Nome do Funcionário],0)),"")</f>
        <v>101 - FULLGAZ</v>
      </c>
      <c r="L122" s="2" t="str">
        <f>IFERROR(INDEX(Nome_Empresas[NOME PADRÃO (PLANILHAS)],MATCH(Folha_de_Pgt[[#This Row],[Nome da Empresa]],Nome_Empresas[EMPRESA],0)),"")</f>
        <v>101 - FULLGAZ</v>
      </c>
      <c r="M122" s="20">
        <v>45021</v>
      </c>
      <c r="N122" s="2" t="str">
        <f>UPPER(IF(Folha_de_Pgt[[#This Row],[DATA DE PGT]]="","",TEXT(Folha_de_Pgt[[#This Row],[DATA DE PGT]],"MMM")))</f>
        <v>ABR</v>
      </c>
      <c r="O122" s="2" t="str">
        <f>UPPER(IF(Folha_de_Pgt[[#This Row],[DATA DE PGT]]="","",TEXT(Folha_de_Pgt[[#This Row],[DATA DE PGT]],"aaaa")))</f>
        <v>2023</v>
      </c>
      <c r="P122" s="50" t="s">
        <v>914</v>
      </c>
      <c r="Q122" s="48"/>
      <c r="R122" s="2" t="str">
        <f>Folha_de_Pgt[[#This Row],[Nome do Funcionário]]&amp;" - "&amp;Folha_de_Pgt[[#This Row],[TIPO DE PGT]]</f>
        <v>MAGNALDO ERICO DE ARAUJO SOUSA  - SALARIO - REF. A MAR/2023</v>
      </c>
      <c r="S122" s="21"/>
      <c r="T122" s="51" t="str">
        <f t="shared" si="2"/>
        <v/>
      </c>
      <c r="U122" s="21"/>
      <c r="V122" s="80"/>
      <c r="AB122" s="61">
        <v>180</v>
      </c>
      <c r="AC122" s="57" t="s">
        <v>646</v>
      </c>
      <c r="AD122" s="57">
        <v>2</v>
      </c>
      <c r="AE122" s="57" t="s">
        <v>647</v>
      </c>
      <c r="AF122" s="57" t="s">
        <v>154</v>
      </c>
      <c r="AG122" s="58">
        <v>44663</v>
      </c>
      <c r="AH122" s="57">
        <v>18160183763</v>
      </c>
      <c r="AI122" s="57" t="s">
        <v>1023</v>
      </c>
      <c r="AJ122" s="56" t="str">
        <f>IFERROR(INDEX(ADM[Centro de Custo],MATCH(Folha[[#This Row],[Nome do Funcionário]],ADM[Nome do Funcionário],0)),"")</f>
        <v>OUTROS</v>
      </c>
      <c r="AK122" s="56" t="str">
        <f>Folha[[#This Row],[Empresa + Nome]]</f>
        <v>180 - PAGE DE CAXIAS</v>
      </c>
      <c r="AL122" s="56" t="str">
        <f>IFERROR(INDEX(Nome_Empresas[NOME PADRÃO (PLANILHAS)],MATCH(AC122,Nome_Empresas[EMPRESA],0)),"NÃO ENCONTREI")</f>
        <v>180 - PAGE DE CAXIAS</v>
      </c>
      <c r="AM122" s="56"/>
      <c r="AN122" s="56"/>
      <c r="AO122" s="56"/>
      <c r="AP122" s="64">
        <v>129</v>
      </c>
      <c r="AQ122" s="62" t="s">
        <v>61</v>
      </c>
      <c r="AR122" s="62">
        <v>2</v>
      </c>
      <c r="AS122" s="62" t="s">
        <v>394</v>
      </c>
      <c r="AT122" s="62" t="s">
        <v>395</v>
      </c>
      <c r="AU122" s="62"/>
      <c r="AV122" s="98">
        <v>42979</v>
      </c>
      <c r="AW122" s="62" t="s">
        <v>1063</v>
      </c>
      <c r="AX122" s="66" t="str">
        <f>ADM[[#This Row],[Nome da Empresa]]&amp;ADM[[#This Row],[Nome do Funcionário]]&amp;ADM[[#This Row],[Centro de Custo]]</f>
        <v>XES - COMERCIO DE GAS LTDAANTONIO CARLOS DE SOUZA CARVALHOOUTROS</v>
      </c>
    </row>
    <row r="123" spans="1:50" customFormat="1" ht="14.25" customHeight="1" x14ac:dyDescent="0.25">
      <c r="A123" s="82">
        <v>3</v>
      </c>
      <c r="B123" s="83" t="s">
        <v>37</v>
      </c>
      <c r="C123" s="83" t="s">
        <v>188</v>
      </c>
      <c r="D123" s="83" t="s">
        <v>189</v>
      </c>
      <c r="E123" s="84" t="s">
        <v>16</v>
      </c>
      <c r="F123" s="84" t="s">
        <v>30</v>
      </c>
      <c r="G123" s="84" t="s">
        <v>190</v>
      </c>
      <c r="H123" s="84" t="s">
        <v>191</v>
      </c>
      <c r="I123" s="85">
        <v>1487.45</v>
      </c>
      <c r="J123" s="2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123" s="2" t="str">
        <f>IFERROR(INDEX(Folha[Centro_de_Geral],MATCH(C123,Folha[Nome do Funcionário],0)),"")</f>
        <v>TRANSPORTE</v>
      </c>
      <c r="L123" s="2" t="str">
        <f>IFERROR(INDEX(Nome_Empresas[NOME PADRÃO (PLANILHAS)],MATCH(Folha_de_Pgt[[#This Row],[Nome da Empresa]],Nome_Empresas[EMPRESA],0)),"")</f>
        <v>3 - CACIQUE DE SANTA MARGARIDA</v>
      </c>
      <c r="M123" s="20">
        <v>45021</v>
      </c>
      <c r="N123" s="2" t="str">
        <f>UPPER(IF(Folha_de_Pgt[[#This Row],[DATA DE PGT]]="","",TEXT(Folha_de_Pgt[[#This Row],[DATA DE PGT]],"MMM")))</f>
        <v>ABR</v>
      </c>
      <c r="O123" s="2" t="str">
        <f>UPPER(IF(Folha_de_Pgt[[#This Row],[DATA DE PGT]]="","",TEXT(Folha_de_Pgt[[#This Row],[DATA DE PGT]],"aaaa")))</f>
        <v>2023</v>
      </c>
      <c r="P123" s="50" t="s">
        <v>914</v>
      </c>
      <c r="Q123" s="48"/>
      <c r="R123" s="2" t="str">
        <f>Folha_de_Pgt[[#This Row],[Nome do Funcionário]]&amp;" - "&amp;Folha_de_Pgt[[#This Row],[TIPO DE PGT]]</f>
        <v>MARCELO AFONSO XAVIER - SALARIO - REF. A MAR/2023</v>
      </c>
      <c r="S123" s="21"/>
      <c r="T123" s="51" t="str">
        <f t="shared" si="2"/>
        <v/>
      </c>
      <c r="U123" s="21"/>
      <c r="V123" s="80"/>
      <c r="AB123" s="60">
        <v>180</v>
      </c>
      <c r="AC123" s="54" t="s">
        <v>646</v>
      </c>
      <c r="AD123" s="54">
        <v>3</v>
      </c>
      <c r="AE123" s="54" t="s">
        <v>651</v>
      </c>
      <c r="AF123" s="54" t="s">
        <v>154</v>
      </c>
      <c r="AG123" s="55">
        <v>45008</v>
      </c>
      <c r="AH123" s="54">
        <v>10500904707</v>
      </c>
      <c r="AI123" s="54" t="s">
        <v>1023</v>
      </c>
      <c r="AJ123" s="56" t="str">
        <f>IFERROR(INDEX(ADM[Centro de Custo],MATCH(Folha[[#This Row],[Nome do Funcionário]],ADM[Nome do Funcionário],0)),"")</f>
        <v>OUTROS</v>
      </c>
      <c r="AK123" s="56" t="str">
        <f>Folha[[#This Row],[Empresa + Nome]]</f>
        <v>180 - PAGE DE CAXIAS</v>
      </c>
      <c r="AL123" s="56" t="str">
        <f>IFERROR(INDEX(Nome_Empresas[NOME PADRÃO (PLANILHAS)],MATCH(AC123,Nome_Empresas[EMPRESA],0)),"NÃO ENCONTREI")</f>
        <v>180 - PAGE DE CAXIAS</v>
      </c>
      <c r="AM123" s="56"/>
      <c r="AN123" s="56"/>
      <c r="AO123" s="56"/>
      <c r="AP123" s="64">
        <v>129</v>
      </c>
      <c r="AQ123" s="62" t="s">
        <v>61</v>
      </c>
      <c r="AR123" s="62">
        <v>6</v>
      </c>
      <c r="AS123" s="62" t="s">
        <v>392</v>
      </c>
      <c r="AT123" s="62" t="s">
        <v>154</v>
      </c>
      <c r="AU123" s="62"/>
      <c r="AV123" s="98">
        <v>44898</v>
      </c>
      <c r="AW123" s="62" t="s">
        <v>1063</v>
      </c>
      <c r="AX123" s="66" t="str">
        <f>ADM[[#This Row],[Nome da Empresa]]&amp;ADM[[#This Row],[Nome do Funcionário]]&amp;ADM[[#This Row],[Centro de Custo]]</f>
        <v>XES - COMERCIO DE GAS LTDAGILVANILDO MATOS DE SOUSA OUTROS</v>
      </c>
    </row>
    <row r="124" spans="1:50" customFormat="1" ht="14.25" customHeight="1" x14ac:dyDescent="0.25">
      <c r="A124" s="82">
        <v>1</v>
      </c>
      <c r="B124" s="83" t="s">
        <v>13</v>
      </c>
      <c r="C124" s="83" t="s">
        <v>14</v>
      </c>
      <c r="D124" s="83" t="s">
        <v>15</v>
      </c>
      <c r="E124" s="84" t="s">
        <v>16</v>
      </c>
      <c r="F124" s="84" t="s">
        <v>17</v>
      </c>
      <c r="G124" s="84" t="s">
        <v>18</v>
      </c>
      <c r="H124" s="84" t="s">
        <v>19</v>
      </c>
      <c r="I124" s="85">
        <v>1684.82</v>
      </c>
      <c r="J124" s="2" t="str">
        <f>Folha_de_Pgt[[#This Row],[Nome da Empresa]]&amp;Folha_de_Pgt[[#This Row],[Nome do Funcionário]]&amp;Folha_de_Pgt[[#This Row],[Departamento]]</f>
        <v>ACLANYCA COMERCIO DE GAS LTDA - EPPMARCELO SILVA DOS SANTOSMANUTENÇÃO</v>
      </c>
      <c r="K124" s="2" t="str">
        <f>IFERROR(INDEX(Folha[Centro_de_Geral],MATCH(C124,Folha[Nome do Funcionário],0)),"")</f>
        <v>ADM</v>
      </c>
      <c r="L124" s="2" t="str">
        <f>IFERROR(INDEX(Nome_Empresas[NOME PADRÃO (PLANILHAS)],MATCH(Folha_de_Pgt[[#This Row],[Nome da Empresa]],Nome_Empresas[EMPRESA],0)),"")</f>
        <v>1 - ACLANYCA MATRIZ</v>
      </c>
      <c r="M124" s="20">
        <v>45020</v>
      </c>
      <c r="N124" s="2" t="str">
        <f>UPPER(IF(Folha_de_Pgt[[#This Row],[DATA DE PGT]]="","",TEXT(Folha_de_Pgt[[#This Row],[DATA DE PGT]],"MMM")))</f>
        <v>ABR</v>
      </c>
      <c r="O124" s="2" t="str">
        <f>UPPER(IF(Folha_de_Pgt[[#This Row],[DATA DE PGT]]="","",TEXT(Folha_de_Pgt[[#This Row],[DATA DE PGT]],"aaaa")))</f>
        <v>2023</v>
      </c>
      <c r="P124" s="50" t="s">
        <v>914</v>
      </c>
      <c r="Q124" s="48"/>
      <c r="R124" s="2" t="str">
        <f>Folha_de_Pgt[[#This Row],[Nome do Funcionário]]&amp;" - "&amp;Folha_de_Pgt[[#This Row],[TIPO DE PGT]]</f>
        <v>MARCELO SILVA DOS SANTOS - SALARIO - REF. A MAR/2023</v>
      </c>
      <c r="S124" s="21"/>
      <c r="T124" s="51" t="str">
        <f t="shared" ref="T124:T155" si="3">IFERROR(INDEX($L$2:$L$572,MATCH(S124,$C$2:$C$572,0)),"")</f>
        <v/>
      </c>
      <c r="U124" s="21"/>
      <c r="V124" s="80"/>
      <c r="AB124" s="61">
        <v>183</v>
      </c>
      <c r="AC124" s="57" t="s">
        <v>653</v>
      </c>
      <c r="AD124" s="57">
        <v>2</v>
      </c>
      <c r="AE124" s="57" t="s">
        <v>654</v>
      </c>
      <c r="AF124" s="57" t="s">
        <v>154</v>
      </c>
      <c r="AG124" s="58">
        <v>44798</v>
      </c>
      <c r="AH124" s="57">
        <v>17139588724</v>
      </c>
      <c r="AI124" s="57" t="s">
        <v>1023</v>
      </c>
      <c r="AJ124" s="56" t="str">
        <f>IFERROR(INDEX(ADM[Centro de Custo],MATCH(Folha[[#This Row],[Nome do Funcionário]],ADM[Nome do Funcionário],0)),"")</f>
        <v>OUTROS</v>
      </c>
      <c r="AK124" s="56" t="str">
        <f>Folha[[#This Row],[Empresa + Nome]]</f>
        <v>183 - MM REVENDA</v>
      </c>
      <c r="AL124" s="56" t="str">
        <f>IFERROR(INDEX(Nome_Empresas[NOME PADRÃO (PLANILHAS)],MATCH(AC124,Nome_Empresas[EMPRESA],0)),"NÃO ENCONTREI")</f>
        <v>183 - MM REVENDA</v>
      </c>
      <c r="AM124" s="56"/>
      <c r="AN124" s="56"/>
      <c r="AO124" s="56"/>
      <c r="AP124" s="64">
        <v>130</v>
      </c>
      <c r="AQ124" s="62" t="s">
        <v>398</v>
      </c>
      <c r="AR124" s="62">
        <v>130013</v>
      </c>
      <c r="AS124" s="62" t="s">
        <v>399</v>
      </c>
      <c r="AT124" s="62" t="s">
        <v>154</v>
      </c>
      <c r="AU124" s="62"/>
      <c r="AV124" s="98">
        <v>44377</v>
      </c>
      <c r="AW124" s="62" t="s">
        <v>1063</v>
      </c>
      <c r="AX124" s="66" t="str">
        <f>ADM[[#This Row],[Nome da Empresa]]&amp;ADM[[#This Row],[Nome do Funcionário]]&amp;ADM[[#This Row],[Centro de Custo]]</f>
        <v>SOUZA E PAIVA COMERCIO DE GAS LP LTDABRANDON RYCHARD MOREIRA DOS SANTOSOUTROS</v>
      </c>
    </row>
    <row r="125" spans="1:50" customFormat="1" ht="14.25" customHeight="1" x14ac:dyDescent="0.25">
      <c r="A125" s="82">
        <v>3</v>
      </c>
      <c r="B125" s="83" t="s">
        <v>37</v>
      </c>
      <c r="C125" s="83" t="s">
        <v>42</v>
      </c>
      <c r="D125" s="83" t="s">
        <v>39</v>
      </c>
      <c r="E125" s="84" t="s">
        <v>43</v>
      </c>
      <c r="F125" s="84" t="s">
        <v>44</v>
      </c>
      <c r="G125" s="84" t="s">
        <v>45</v>
      </c>
      <c r="H125" s="84" t="s">
        <v>46</v>
      </c>
      <c r="I125" s="85">
        <v>1484.27</v>
      </c>
      <c r="J125" s="2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125" s="2" t="str">
        <f>IFERROR(INDEX(Folha[Centro_de_Geral],MATCH(C125,Folha[Nome do Funcionário],0)),"")</f>
        <v>ADM</v>
      </c>
      <c r="L125" s="2" t="str">
        <f>IFERROR(INDEX(Nome_Empresas[NOME PADRÃO (PLANILHAS)],MATCH(Folha_de_Pgt[[#This Row],[Nome da Empresa]],Nome_Empresas[EMPRESA],0)),"")</f>
        <v>3 - CACIQUE DE SANTA MARGARIDA</v>
      </c>
      <c r="M125" s="20">
        <v>45020</v>
      </c>
      <c r="N125" s="2" t="str">
        <f>UPPER(IF(Folha_de_Pgt[[#This Row],[DATA DE PGT]]="","",TEXT(Folha_de_Pgt[[#This Row],[DATA DE PGT]],"MMM")))</f>
        <v>ABR</v>
      </c>
      <c r="O125" s="2" t="str">
        <f>UPPER(IF(Folha_de_Pgt[[#This Row],[DATA DE PGT]]="","",TEXT(Folha_de_Pgt[[#This Row],[DATA DE PGT]],"aaaa")))</f>
        <v>2023</v>
      </c>
      <c r="P125" s="50" t="s">
        <v>914</v>
      </c>
      <c r="Q125" s="48"/>
      <c r="R125" s="2" t="str">
        <f>Folha_de_Pgt[[#This Row],[Nome do Funcionário]]&amp;" - "&amp;Folha_de_Pgt[[#This Row],[TIPO DE PGT]]</f>
        <v>MARCIO SANT´ANA ANGELO - SALARIO - REF. A MAR/2023</v>
      </c>
      <c r="S125" s="21"/>
      <c r="T125" s="51" t="str">
        <f t="shared" si="3"/>
        <v/>
      </c>
      <c r="U125" s="21"/>
      <c r="V125" s="80"/>
      <c r="AB125" s="60">
        <v>183</v>
      </c>
      <c r="AC125" s="54" t="s">
        <v>653</v>
      </c>
      <c r="AD125" s="54">
        <v>3</v>
      </c>
      <c r="AE125" s="54" t="s">
        <v>658</v>
      </c>
      <c r="AF125" s="54" t="s">
        <v>154</v>
      </c>
      <c r="AG125" s="55">
        <v>44848</v>
      </c>
      <c r="AH125" s="54">
        <v>15359345730</v>
      </c>
      <c r="AI125" s="54" t="s">
        <v>1023</v>
      </c>
      <c r="AJ125" s="56" t="str">
        <f>IFERROR(INDEX(ADM[Centro de Custo],MATCH(Folha[[#This Row],[Nome do Funcionário]],ADM[Nome do Funcionário],0)),"")</f>
        <v>OUTROS</v>
      </c>
      <c r="AK125" s="56" t="str">
        <f>Folha[[#This Row],[Empresa + Nome]]</f>
        <v>183 - MM REVENDA</v>
      </c>
      <c r="AL125" s="56" t="str">
        <f>IFERROR(INDEX(Nome_Empresas[NOME PADRÃO (PLANILHAS)],MATCH(AC125,Nome_Empresas[EMPRESA],0)),"NÃO ENCONTREI")</f>
        <v>183 - MM REVENDA</v>
      </c>
      <c r="AM125" s="56"/>
      <c r="AN125" s="56"/>
      <c r="AO125" s="56"/>
      <c r="AP125" s="64">
        <v>130</v>
      </c>
      <c r="AQ125" s="62" t="s">
        <v>398</v>
      </c>
      <c r="AR125" s="62">
        <v>130020</v>
      </c>
      <c r="AS125" s="62" t="s">
        <v>402</v>
      </c>
      <c r="AT125" s="62" t="s">
        <v>154</v>
      </c>
      <c r="AU125" s="62"/>
      <c r="AV125" s="98">
        <v>44933</v>
      </c>
      <c r="AW125" s="62" t="s">
        <v>1063</v>
      </c>
      <c r="AX125" s="66" t="str">
        <f>ADM[[#This Row],[Nome da Empresa]]&amp;ADM[[#This Row],[Nome do Funcionário]]&amp;ADM[[#This Row],[Centro de Custo]]</f>
        <v>SOUZA E PAIVA COMERCIO DE GAS LP LTDAEDSON AZEDIAS DA COSTAOUTROS</v>
      </c>
    </row>
    <row r="126" spans="1:50" customFormat="1" ht="14.25" customHeight="1" x14ac:dyDescent="0.25">
      <c r="A126" s="82">
        <v>109</v>
      </c>
      <c r="B126" s="83" t="s">
        <v>305</v>
      </c>
      <c r="C126" s="83" t="s">
        <v>312</v>
      </c>
      <c r="D126" s="83" t="s">
        <v>307</v>
      </c>
      <c r="E126" s="84" t="s">
        <v>876</v>
      </c>
      <c r="F126" s="84" t="s">
        <v>876</v>
      </c>
      <c r="G126" s="84" t="s">
        <v>313</v>
      </c>
      <c r="H126" s="84" t="s">
        <v>314</v>
      </c>
      <c r="I126" s="85">
        <v>1148.1500000000001</v>
      </c>
      <c r="J126" s="2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126" s="2" t="str">
        <f>IFERROR(INDEX(Folha[Centro_de_Geral],MATCH(C126,Folha[Nome do Funcionário],0)),"")</f>
        <v>109 - PAGE DA ALDEIA</v>
      </c>
      <c r="L126" s="2" t="str">
        <f>IFERROR(INDEX(Nome_Empresas[NOME PADRÃO (PLANILHAS)],MATCH(Folha_de_Pgt[[#This Row],[Nome da Empresa]],Nome_Empresas[EMPRESA],0)),"")</f>
        <v>109 - PAGE DA ALDEIA</v>
      </c>
      <c r="M126" s="20">
        <v>45022</v>
      </c>
      <c r="N126" s="2" t="str">
        <f>UPPER(IF(Folha_de_Pgt[[#This Row],[DATA DE PGT]]="","",TEXT(Folha_de_Pgt[[#This Row],[DATA DE PGT]],"MMM")))</f>
        <v>ABR</v>
      </c>
      <c r="O126" s="2" t="str">
        <f>UPPER(IF(Folha_de_Pgt[[#This Row],[DATA DE PGT]]="","",TEXT(Folha_de_Pgt[[#This Row],[DATA DE PGT]],"aaaa")))</f>
        <v>2023</v>
      </c>
      <c r="P126" s="50" t="s">
        <v>914</v>
      </c>
      <c r="Q126" s="48"/>
      <c r="R126" s="2" t="str">
        <f>Folha_de_Pgt[[#This Row],[Nome do Funcionário]]&amp;" - "&amp;Folha_de_Pgt[[#This Row],[TIPO DE PGT]]</f>
        <v>MARCO AURELIO ARAUJO ESPOSITO - SALARIO - REF. A MAR/2023</v>
      </c>
      <c r="S126" s="21"/>
      <c r="T126" s="51" t="str">
        <f t="shared" si="3"/>
        <v/>
      </c>
      <c r="U126" s="21"/>
      <c r="V126" s="80"/>
      <c r="AB126" s="61">
        <v>184</v>
      </c>
      <c r="AC126" s="57" t="s">
        <v>661</v>
      </c>
      <c r="AD126" s="57">
        <v>2</v>
      </c>
      <c r="AE126" s="57" t="s">
        <v>662</v>
      </c>
      <c r="AF126" s="57" t="s">
        <v>154</v>
      </c>
      <c r="AG126" s="58">
        <v>44783</v>
      </c>
      <c r="AH126" s="57">
        <v>16808813701</v>
      </c>
      <c r="AI126" s="57" t="s">
        <v>1023</v>
      </c>
      <c r="AJ126" s="56" t="str">
        <f>IFERROR(INDEX(ADM[Centro de Custo],MATCH(Folha[[#This Row],[Nome do Funcionário]],ADM[Nome do Funcionário],0)),"")</f>
        <v>OUTROS</v>
      </c>
      <c r="AK126" s="56" t="str">
        <f>Folha[[#This Row],[Empresa + Nome]]</f>
        <v>184 - BIBI</v>
      </c>
      <c r="AL126" s="56" t="str">
        <f>IFERROR(INDEX(Nome_Empresas[NOME PADRÃO (PLANILHAS)],MATCH(AC126,Nome_Empresas[EMPRESA],0)),"NÃO ENCONTREI")</f>
        <v>184 - BIBI</v>
      </c>
      <c r="AM126" s="56"/>
      <c r="AN126" s="56"/>
      <c r="AO126" s="56"/>
      <c r="AP126" s="64">
        <v>136</v>
      </c>
      <c r="AQ126" s="62" t="s">
        <v>110</v>
      </c>
      <c r="AR126" s="62">
        <v>16</v>
      </c>
      <c r="AS126" s="62" t="s">
        <v>404</v>
      </c>
      <c r="AT126" s="62" t="s">
        <v>154</v>
      </c>
      <c r="AU126" s="62"/>
      <c r="AV126" s="98">
        <v>44552</v>
      </c>
      <c r="AW126" s="62" t="s">
        <v>1063</v>
      </c>
      <c r="AX126" s="66" t="str">
        <f>ADM[[#This Row],[Nome da Empresa]]&amp;ADM[[#This Row],[Nome do Funcionário]]&amp;ADM[[#This Row],[Centro de Custo]]</f>
        <v>CERAMICA REVENDEDORA DE GLP LTDALEONARDO RIBEIRO GONCALVESOUTROS</v>
      </c>
    </row>
    <row r="127" spans="1:50" customFormat="1" ht="14.25" customHeight="1" x14ac:dyDescent="0.25">
      <c r="A127" s="82">
        <v>155</v>
      </c>
      <c r="B127" s="83" t="s">
        <v>463</v>
      </c>
      <c r="C127" s="83" t="s">
        <v>473</v>
      </c>
      <c r="D127" s="83" t="s">
        <v>170</v>
      </c>
      <c r="E127" s="84" t="s">
        <v>94</v>
      </c>
      <c r="F127" s="84" t="s">
        <v>95</v>
      </c>
      <c r="G127" s="84" t="s">
        <v>474</v>
      </c>
      <c r="H127" s="84" t="s">
        <v>475</v>
      </c>
      <c r="I127" s="85">
        <v>1252.8</v>
      </c>
      <c r="J127" s="2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127" s="2" t="str">
        <f>IFERROR(INDEX(Folha[Centro_de_Geral],MATCH(C127,Folha[Nome do Funcionário],0)),"")</f>
        <v>TRANSPORTE</v>
      </c>
      <c r="L127" s="2" t="str">
        <f>IFERROR(INDEX(Nome_Empresas[NOME PADRÃO (PLANILHAS)],MATCH(Folha_de_Pgt[[#This Row],[Nome da Empresa]],Nome_Empresas[EMPRESA],0)),"")</f>
        <v>155 - DUTRA</v>
      </c>
      <c r="M127" s="20">
        <v>45021</v>
      </c>
      <c r="N127" s="2" t="str">
        <f>UPPER(IF(Folha_de_Pgt[[#This Row],[DATA DE PGT]]="","",TEXT(Folha_de_Pgt[[#This Row],[DATA DE PGT]],"MMM")))</f>
        <v>ABR</v>
      </c>
      <c r="O127" s="2" t="str">
        <f>UPPER(IF(Folha_de_Pgt[[#This Row],[DATA DE PGT]]="","",TEXT(Folha_de_Pgt[[#This Row],[DATA DE PGT]],"aaaa")))</f>
        <v>2023</v>
      </c>
      <c r="P127" s="50" t="s">
        <v>914</v>
      </c>
      <c r="Q127" s="48"/>
      <c r="R127" s="2" t="str">
        <f>Folha_de_Pgt[[#This Row],[Nome do Funcionário]]&amp;" - "&amp;Folha_de_Pgt[[#This Row],[TIPO DE PGT]]</f>
        <v>MARCUS AURELIO FONSECA GREGORIO - SALARIO - REF. A MAR/2023</v>
      </c>
      <c r="S127" s="21"/>
      <c r="T127" s="51" t="str">
        <f t="shared" si="3"/>
        <v/>
      </c>
      <c r="U127" s="21"/>
      <c r="V127" s="80"/>
      <c r="AB127" s="60">
        <v>184</v>
      </c>
      <c r="AC127" s="54" t="s">
        <v>661</v>
      </c>
      <c r="AD127" s="54">
        <v>3</v>
      </c>
      <c r="AE127" s="54" t="s">
        <v>666</v>
      </c>
      <c r="AF127" s="54" t="s">
        <v>154</v>
      </c>
      <c r="AG127" s="55">
        <v>44988</v>
      </c>
      <c r="AH127" s="54">
        <v>18863689709</v>
      </c>
      <c r="AI127" s="54" t="s">
        <v>1023</v>
      </c>
      <c r="AJ127" s="56" t="str">
        <f>IFERROR(INDEX(ADM[Centro de Custo],MATCH(Folha[[#This Row],[Nome do Funcionário]],ADM[Nome do Funcionário],0)),"")</f>
        <v>OUTROS</v>
      </c>
      <c r="AK127" s="56" t="str">
        <f>Folha[[#This Row],[Empresa + Nome]]</f>
        <v>184 - BIBI</v>
      </c>
      <c r="AL127" s="56" t="str">
        <f>IFERROR(INDEX(Nome_Empresas[NOME PADRÃO (PLANILHAS)],MATCH(AC127,Nome_Empresas[EMPRESA],0)),"NÃO ENCONTREI")</f>
        <v>184 - BIBI</v>
      </c>
      <c r="AM127" s="56"/>
      <c r="AN127" s="56"/>
      <c r="AO127" s="56"/>
      <c r="AP127" s="64">
        <v>136</v>
      </c>
      <c r="AQ127" s="62" t="s">
        <v>110</v>
      </c>
      <c r="AR127" s="62">
        <v>18</v>
      </c>
      <c r="AS127" s="62" t="s">
        <v>408</v>
      </c>
      <c r="AT127" s="62" t="s">
        <v>154</v>
      </c>
      <c r="AU127" s="62"/>
      <c r="AV127" s="98">
        <v>44797</v>
      </c>
      <c r="AW127" s="62" t="s">
        <v>1063</v>
      </c>
      <c r="AX127" s="66" t="str">
        <f>ADM[[#This Row],[Nome da Empresa]]&amp;ADM[[#This Row],[Nome do Funcionário]]&amp;ADM[[#This Row],[Centro de Custo]]</f>
        <v>CERAMICA REVENDEDORA DE GLP LTDALUIZ GUSTAVO SOUSA DA SILVAOUTROS</v>
      </c>
    </row>
    <row r="128" spans="1:50" customFormat="1" ht="14.25" customHeight="1" x14ac:dyDescent="0.25">
      <c r="A128" s="82">
        <v>150</v>
      </c>
      <c r="B128" s="83" t="s">
        <v>431</v>
      </c>
      <c r="C128" s="83" t="s">
        <v>446</v>
      </c>
      <c r="D128" s="83" t="s">
        <v>170</v>
      </c>
      <c r="E128" s="84" t="s">
        <v>16</v>
      </c>
      <c r="F128" s="84" t="s">
        <v>63</v>
      </c>
      <c r="G128" s="84" t="s">
        <v>447</v>
      </c>
      <c r="H128" s="84" t="s">
        <v>448</v>
      </c>
      <c r="I128" s="85">
        <v>1675.28</v>
      </c>
      <c r="J128" s="2" t="str">
        <f>Folha_de_Pgt[[#This Row],[Nome da Empresa]]&amp;Folha_de_Pgt[[#This Row],[Nome do Funcionário]]&amp;Folha_de_Pgt[[#This Row],[Departamento]]</f>
        <v>PAGE DE JACONE 96 COMERCIO DE GAS LTDAMARLON ASSIS BRAGANÇA TRANSPORTE</v>
      </c>
      <c r="K128" s="2" t="str">
        <f>IFERROR(INDEX(Folha[Centro_de_Geral],MATCH(C128,Folha[Nome do Funcionário],0)),"")</f>
        <v>TRANSPORTE</v>
      </c>
      <c r="L128" s="2" t="str">
        <f>IFERROR(INDEX(Nome_Empresas[NOME PADRÃO (PLANILHAS)],MATCH(Folha_de_Pgt[[#This Row],[Nome da Empresa]],Nome_Empresas[EMPRESA],0)),"")</f>
        <v>150 - PAGE DE JACONE</v>
      </c>
      <c r="M128" s="20">
        <v>45022</v>
      </c>
      <c r="N128" s="2" t="str">
        <f>UPPER(IF(Folha_de_Pgt[[#This Row],[DATA DE PGT]]="","",TEXT(Folha_de_Pgt[[#This Row],[DATA DE PGT]],"MMM")))</f>
        <v>ABR</v>
      </c>
      <c r="O128" s="2" t="str">
        <f>UPPER(IF(Folha_de_Pgt[[#This Row],[DATA DE PGT]]="","",TEXT(Folha_de_Pgt[[#This Row],[DATA DE PGT]],"aaaa")))</f>
        <v>2023</v>
      </c>
      <c r="P128" s="50" t="s">
        <v>914</v>
      </c>
      <c r="Q128" s="48"/>
      <c r="R128" s="2" t="str">
        <f>Folha_de_Pgt[[#This Row],[Nome do Funcionário]]&amp;" - "&amp;Folha_de_Pgt[[#This Row],[TIPO DE PGT]]</f>
        <v>MARLON ASSIS BRAGANÇA  - SALARIO - REF. A MAR/2023</v>
      </c>
      <c r="S128" s="21"/>
      <c r="T128" s="51" t="str">
        <f t="shared" si="3"/>
        <v/>
      </c>
      <c r="U128" s="21"/>
      <c r="V128" s="80"/>
      <c r="AB128" s="61">
        <v>184</v>
      </c>
      <c r="AC128" s="57" t="s">
        <v>661</v>
      </c>
      <c r="AD128" s="57">
        <v>4</v>
      </c>
      <c r="AE128" s="57" t="s">
        <v>669</v>
      </c>
      <c r="AF128" s="57" t="s">
        <v>154</v>
      </c>
      <c r="AG128" s="58">
        <v>45000</v>
      </c>
      <c r="AH128" s="57">
        <v>18783754741</v>
      </c>
      <c r="AI128" s="57" t="s">
        <v>1023</v>
      </c>
      <c r="AJ128" s="56" t="str">
        <f>IFERROR(INDEX(ADM[Centro de Custo],MATCH(Folha[[#This Row],[Nome do Funcionário]],ADM[Nome do Funcionário],0)),"")</f>
        <v>OUTROS</v>
      </c>
      <c r="AK128" s="56" t="str">
        <f>Folha[[#This Row],[Empresa + Nome]]</f>
        <v>184 - BIBI</v>
      </c>
      <c r="AL128" s="56" t="str">
        <f>IFERROR(INDEX(Nome_Empresas[NOME PADRÃO (PLANILHAS)],MATCH(AC128,Nome_Empresas[EMPRESA],0)),"NÃO ENCONTREI")</f>
        <v>184 - BIBI</v>
      </c>
      <c r="AM128" s="56"/>
      <c r="AN128" s="56"/>
      <c r="AO128" s="56"/>
      <c r="AP128" s="64">
        <v>137</v>
      </c>
      <c r="AQ128" s="62" t="s">
        <v>410</v>
      </c>
      <c r="AR128" s="62">
        <v>10</v>
      </c>
      <c r="AS128" s="62" t="s">
        <v>411</v>
      </c>
      <c r="AT128" s="62" t="s">
        <v>154</v>
      </c>
      <c r="AU128" s="62"/>
      <c r="AV128" s="98">
        <v>44848</v>
      </c>
      <c r="AW128" s="62" t="s">
        <v>1063</v>
      </c>
      <c r="AX128" s="66" t="str">
        <f>ADM[[#This Row],[Nome da Empresa]]&amp;ADM[[#This Row],[Nome do Funcionário]]&amp;ADM[[#This Row],[Centro de Custo]]</f>
        <v>YAGO DOS S VIANA COMERCIO DE GASTHAWÃ SARDINHA MOTAOUTROS</v>
      </c>
    </row>
    <row r="129" spans="1:50" customFormat="1" ht="14.25" customHeight="1" x14ac:dyDescent="0.25">
      <c r="A129" s="82">
        <v>159</v>
      </c>
      <c r="B129" s="83" t="s">
        <v>496</v>
      </c>
      <c r="C129" s="83" t="s">
        <v>500</v>
      </c>
      <c r="D129" s="83" t="s">
        <v>170</v>
      </c>
      <c r="E129" s="84" t="s">
        <v>94</v>
      </c>
      <c r="F129" s="84" t="s">
        <v>95</v>
      </c>
      <c r="G129" s="84" t="s">
        <v>501</v>
      </c>
      <c r="H129" s="84" t="s">
        <v>502</v>
      </c>
      <c r="I129" s="85">
        <v>1252.8</v>
      </c>
      <c r="J129" s="2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129" s="2" t="str">
        <f>IFERROR(INDEX(Folha[Centro_de_Geral],MATCH(C129,Folha[Nome do Funcionário],0)),"")</f>
        <v>TRANSPORTE</v>
      </c>
      <c r="L129" s="2" t="str">
        <f>IFERROR(INDEX(Nome_Empresas[NOME PADRÃO (PLANILHAS)],MATCH(Folha_de_Pgt[[#This Row],[Nome da Empresa]],Nome_Empresas[EMPRESA],0)),"")</f>
        <v>159 - PS DISTRIBUIDORA</v>
      </c>
      <c r="M129" s="20">
        <v>45022</v>
      </c>
      <c r="N129" s="2" t="str">
        <f>UPPER(IF(Folha_de_Pgt[[#This Row],[DATA DE PGT]]="","",TEXT(Folha_de_Pgt[[#This Row],[DATA DE PGT]],"MMM")))</f>
        <v>ABR</v>
      </c>
      <c r="O129" s="2" t="str">
        <f>UPPER(IF(Folha_de_Pgt[[#This Row],[DATA DE PGT]]="","",TEXT(Folha_de_Pgt[[#This Row],[DATA DE PGT]],"aaaa")))</f>
        <v>2023</v>
      </c>
      <c r="P129" s="50" t="s">
        <v>914</v>
      </c>
      <c r="Q129" s="48"/>
      <c r="R129" s="2" t="str">
        <f>Folha_de_Pgt[[#This Row],[Nome do Funcionário]]&amp;" - "&amp;Folha_de_Pgt[[#This Row],[TIPO DE PGT]]</f>
        <v>MARLON ROGÉRIO LIMA DA SILVA - SALARIO - REF. A MAR/2023</v>
      </c>
      <c r="S129" s="21"/>
      <c r="T129" s="51" t="str">
        <f t="shared" si="3"/>
        <v/>
      </c>
      <c r="U129" s="21"/>
      <c r="V129" s="80"/>
      <c r="AB129" s="60">
        <v>185</v>
      </c>
      <c r="AC129" s="54" t="s">
        <v>672</v>
      </c>
      <c r="AD129" s="54">
        <v>1</v>
      </c>
      <c r="AE129" s="54" t="s">
        <v>673</v>
      </c>
      <c r="AF129" s="54" t="s">
        <v>154</v>
      </c>
      <c r="AG129" s="55">
        <v>44784</v>
      </c>
      <c r="AH129" s="54">
        <v>92966047704</v>
      </c>
      <c r="AI129" s="54" t="s">
        <v>1023</v>
      </c>
      <c r="AJ129" s="56" t="str">
        <f>IFERROR(INDEX(ADM[Centro de Custo],MATCH(Folha[[#This Row],[Nome do Funcionário]],ADM[Nome do Funcionário],0)),"")</f>
        <v>OUTROS</v>
      </c>
      <c r="AK129" s="56" t="str">
        <f>Folha[[#This Row],[Empresa + Nome]]</f>
        <v>185 - BISA</v>
      </c>
      <c r="AL129" s="56" t="str">
        <f>IFERROR(INDEX(Nome_Empresas[NOME PADRÃO (PLANILHAS)],MATCH(AC129,Nome_Empresas[EMPRESA],0)),"NÃO ENCONTREI")</f>
        <v>185 - BISA</v>
      </c>
      <c r="AM129" s="56"/>
      <c r="AN129" s="56"/>
      <c r="AO129" s="56"/>
      <c r="AP129" s="64">
        <v>137</v>
      </c>
      <c r="AQ129" s="62" t="s">
        <v>410</v>
      </c>
      <c r="AR129" s="62">
        <v>11</v>
      </c>
      <c r="AS129" s="62" t="s">
        <v>415</v>
      </c>
      <c r="AT129" s="62" t="s">
        <v>154</v>
      </c>
      <c r="AU129" s="62"/>
      <c r="AV129" s="98">
        <v>44863</v>
      </c>
      <c r="AW129" s="62" t="s">
        <v>1063</v>
      </c>
      <c r="AX129" s="66" t="str">
        <f>ADM[[#This Row],[Nome da Empresa]]&amp;ADM[[#This Row],[Nome do Funcionário]]&amp;ADM[[#This Row],[Centro de Custo]]</f>
        <v>YAGO DOS S VIANA COMERCIO DE GASJOAO PEDRO DE OLIVEIRA DOS SANTOSOUTROS</v>
      </c>
    </row>
    <row r="130" spans="1:50" customFormat="1" ht="14.25" customHeight="1" x14ac:dyDescent="0.25">
      <c r="A130" s="82">
        <v>9</v>
      </c>
      <c r="B130" s="83" t="s">
        <v>254</v>
      </c>
      <c r="C130" s="83" t="s">
        <v>262</v>
      </c>
      <c r="D130" s="83" t="s">
        <v>170</v>
      </c>
      <c r="E130" s="84" t="s">
        <v>16</v>
      </c>
      <c r="F130" s="84" t="s">
        <v>263</v>
      </c>
      <c r="G130" s="84" t="s">
        <v>264</v>
      </c>
      <c r="H130" s="84" t="s">
        <v>265</v>
      </c>
      <c r="I130" s="85">
        <v>1174.68</v>
      </c>
      <c r="J130" s="2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130" s="2" t="str">
        <f>IFERROR(INDEX(Folha[Centro_de_Geral],MATCH(C130,Folha[Nome do Funcionário],0)),"")</f>
        <v>TRANSPORTE</v>
      </c>
      <c r="L130" s="2" t="str">
        <f>IFERROR(INDEX(Nome_Empresas[NOME PADRÃO (PLANILHAS)],MATCH(Folha_de_Pgt[[#This Row],[Nome da Empresa]],Nome_Empresas[EMPRESA],0)),"")</f>
        <v>9 - RICARDO LOPES</v>
      </c>
      <c r="M130" s="20">
        <v>45021</v>
      </c>
      <c r="N130" s="2" t="str">
        <f>UPPER(IF(Folha_de_Pgt[[#This Row],[DATA DE PGT]]="","",TEXT(Folha_de_Pgt[[#This Row],[DATA DE PGT]],"MMM")))</f>
        <v>ABR</v>
      </c>
      <c r="O130" s="2" t="str">
        <f>UPPER(IF(Folha_de_Pgt[[#This Row],[DATA DE PGT]]="","",TEXT(Folha_de_Pgt[[#This Row],[DATA DE PGT]],"aaaa")))</f>
        <v>2023</v>
      </c>
      <c r="P130" s="50" t="s">
        <v>914</v>
      </c>
      <c r="Q130" s="48"/>
      <c r="R130" s="2" t="str">
        <f>Folha_de_Pgt[[#This Row],[Nome do Funcionário]]&amp;" - "&amp;Folha_de_Pgt[[#This Row],[TIPO DE PGT]]</f>
        <v>MATHEUS GABRIEL FRAGOSO BASTOS PEREIRA - SALARIO - REF. A MAR/2023</v>
      </c>
      <c r="S130" s="21"/>
      <c r="T130" s="51" t="str">
        <f t="shared" si="3"/>
        <v/>
      </c>
      <c r="U130" s="21"/>
      <c r="V130" s="80"/>
      <c r="AB130" s="61">
        <v>185</v>
      </c>
      <c r="AC130" s="57" t="s">
        <v>672</v>
      </c>
      <c r="AD130" s="57">
        <v>2</v>
      </c>
      <c r="AE130" s="57" t="s">
        <v>675</v>
      </c>
      <c r="AF130" s="57" t="s">
        <v>154</v>
      </c>
      <c r="AG130" s="58">
        <v>44783</v>
      </c>
      <c r="AH130" s="57">
        <v>18190643797</v>
      </c>
      <c r="AI130" s="57" t="s">
        <v>1023</v>
      </c>
      <c r="AJ130" s="56" t="str">
        <f>IFERROR(INDEX(ADM[Centro de Custo],MATCH(Folha[[#This Row],[Nome do Funcionário]],ADM[Nome do Funcionário],0)),"")</f>
        <v>OUTROS</v>
      </c>
      <c r="AK130" s="56" t="str">
        <f>Folha[[#This Row],[Empresa + Nome]]</f>
        <v>185 - BISA</v>
      </c>
      <c r="AL130" s="56" t="str">
        <f>IFERROR(INDEX(Nome_Empresas[NOME PADRÃO (PLANILHAS)],MATCH(AC130,Nome_Empresas[EMPRESA],0)),"NÃO ENCONTREI")</f>
        <v>185 - BISA</v>
      </c>
      <c r="AM130" s="56"/>
      <c r="AN130" s="56"/>
      <c r="AO130" s="56"/>
      <c r="AP130" s="64">
        <v>139</v>
      </c>
      <c r="AQ130" s="62" t="s">
        <v>418</v>
      </c>
      <c r="AR130" s="62">
        <v>4</v>
      </c>
      <c r="AS130" s="62" t="s">
        <v>419</v>
      </c>
      <c r="AT130" s="62" t="s">
        <v>420</v>
      </c>
      <c r="AU130" s="62"/>
      <c r="AV130" s="98">
        <v>44471</v>
      </c>
      <c r="AW130" s="62" t="s">
        <v>1063</v>
      </c>
      <c r="AX130" s="66" t="str">
        <f>ADM[[#This Row],[Nome da Empresa]]&amp;ADM[[#This Row],[Nome do Funcionário]]&amp;ADM[[#This Row],[Centro de Custo]]</f>
        <v>PAGE DE SAQUAREMA REVENDA DE GAS LTDAPAULO HENRIQUE DA SILVA BARBOSAOUTROS</v>
      </c>
    </row>
    <row r="131" spans="1:50" customFormat="1" ht="14.25" customHeight="1" x14ac:dyDescent="0.25">
      <c r="A131" s="82">
        <v>7</v>
      </c>
      <c r="B131" s="83" t="s">
        <v>61</v>
      </c>
      <c r="C131" s="83" t="s">
        <v>213</v>
      </c>
      <c r="D131" s="83" t="s">
        <v>214</v>
      </c>
      <c r="E131" s="84" t="s">
        <v>16</v>
      </c>
      <c r="F131" s="84" t="s">
        <v>215</v>
      </c>
      <c r="G131" s="84" t="s">
        <v>216</v>
      </c>
      <c r="H131" s="84" t="s">
        <v>217</v>
      </c>
      <c r="I131" s="85">
        <v>1449.45</v>
      </c>
      <c r="J131" s="2" t="str">
        <f>Folha_de_Pgt[[#This Row],[Nome da Empresa]]&amp;Folha_de_Pgt[[#This Row],[Nome do Funcionário]]&amp;Folha_de_Pgt[[#This Row],[Departamento]]</f>
        <v>XES - COMERCIO DE GAS LTDAMATHEUS GOMES ALEXANDREXES - VIGIA</v>
      </c>
      <c r="K131" s="2" t="str">
        <f>IFERROR(INDEX(Folha[Centro_de_Geral],MATCH(C131,Folha[Nome do Funcionário],0)),"")</f>
        <v>7 - XES MATRIZ</v>
      </c>
      <c r="L131" s="2" t="str">
        <f>IFERROR(INDEX(Nome_Empresas[NOME PADRÃO (PLANILHAS)],MATCH(Folha_de_Pgt[[#This Row],[Nome da Empresa]],Nome_Empresas[EMPRESA],0)),"")</f>
        <v>7 - XES MATRIZ</v>
      </c>
      <c r="M131" s="20">
        <v>45021</v>
      </c>
      <c r="N131" s="2" t="str">
        <f>UPPER(IF(Folha_de_Pgt[[#This Row],[DATA DE PGT]]="","",TEXT(Folha_de_Pgt[[#This Row],[DATA DE PGT]],"MMM")))</f>
        <v>ABR</v>
      </c>
      <c r="O131" s="2" t="str">
        <f>UPPER(IF(Folha_de_Pgt[[#This Row],[DATA DE PGT]]="","",TEXT(Folha_de_Pgt[[#This Row],[DATA DE PGT]],"aaaa")))</f>
        <v>2023</v>
      </c>
      <c r="P131" s="50" t="s">
        <v>914</v>
      </c>
      <c r="Q131" s="48"/>
      <c r="R131" s="2" t="str">
        <f>Folha_de_Pgt[[#This Row],[Nome do Funcionário]]&amp;" - "&amp;Folha_de_Pgt[[#This Row],[TIPO DE PGT]]</f>
        <v>MATHEUS GOMES ALEXANDRE - SALARIO - REF. A MAR/2023</v>
      </c>
      <c r="S131" s="21"/>
      <c r="T131" s="51" t="str">
        <f t="shared" si="3"/>
        <v/>
      </c>
      <c r="U131" s="21"/>
      <c r="V131" s="80"/>
      <c r="AB131" s="60">
        <v>187</v>
      </c>
      <c r="AC131" s="54" t="s">
        <v>677</v>
      </c>
      <c r="AD131" s="54">
        <v>1</v>
      </c>
      <c r="AE131" s="54" t="s">
        <v>678</v>
      </c>
      <c r="AF131" s="54" t="s">
        <v>154</v>
      </c>
      <c r="AG131" s="55">
        <v>44943</v>
      </c>
      <c r="AH131" s="54">
        <v>15865392727</v>
      </c>
      <c r="AI131" s="54" t="s">
        <v>1023</v>
      </c>
      <c r="AJ131" s="56" t="str">
        <f>IFERROR(INDEX(ADM[Centro de Custo],MATCH(Folha[[#This Row],[Nome do Funcionário]],ADM[Nome do Funcionário],0)),"")</f>
        <v>OUTROS</v>
      </c>
      <c r="AK131" s="56" t="str">
        <f>Folha[[#This Row],[Empresa + Nome]]</f>
        <v>187 - GUARANI CAXIAS</v>
      </c>
      <c r="AL131" s="56" t="str">
        <f>IFERROR(INDEX(Nome_Empresas[NOME PADRÃO (PLANILHAS)],MATCH(AC131,Nome_Empresas[EMPRESA],0)),"NÃO ENCONTREI")</f>
        <v>187 - GUARANI CAXIAS</v>
      </c>
      <c r="AM131" s="56"/>
      <c r="AN131" s="56"/>
      <c r="AO131" s="56"/>
      <c r="AP131" s="64">
        <v>139</v>
      </c>
      <c r="AQ131" s="62" t="s">
        <v>418</v>
      </c>
      <c r="AR131" s="62">
        <v>8</v>
      </c>
      <c r="AS131" s="62" t="s">
        <v>423</v>
      </c>
      <c r="AT131" s="62" t="s">
        <v>420</v>
      </c>
      <c r="AU131" s="62"/>
      <c r="AV131" s="98">
        <v>44835</v>
      </c>
      <c r="AW131" s="62" t="s">
        <v>1063</v>
      </c>
      <c r="AX131" s="66" t="str">
        <f>ADM[[#This Row],[Nome da Empresa]]&amp;ADM[[#This Row],[Nome do Funcionário]]&amp;ADM[[#This Row],[Centro de Custo]]</f>
        <v>PAGE DE SAQUAREMA REVENDA DE GAS LTDAALESSANDRO NASCIMENTO DE SOUZAOUTROS</v>
      </c>
    </row>
    <row r="132" spans="1:50" customFormat="1" ht="14.25" customHeight="1" x14ac:dyDescent="0.25">
      <c r="A132" s="82">
        <v>119</v>
      </c>
      <c r="B132" s="83" t="s">
        <v>342</v>
      </c>
      <c r="C132" s="83" t="s">
        <v>347</v>
      </c>
      <c r="D132" s="83" t="s">
        <v>154</v>
      </c>
      <c r="E132" s="84" t="s">
        <v>16</v>
      </c>
      <c r="F132" s="84" t="s">
        <v>348</v>
      </c>
      <c r="G132" s="84" t="s">
        <v>349</v>
      </c>
      <c r="H132" s="84" t="s">
        <v>350</v>
      </c>
      <c r="I132" s="85">
        <v>626.04</v>
      </c>
      <c r="J132" s="2" t="str">
        <f>Folha_de_Pgt[[#This Row],[Nome da Empresa]]&amp;Folha_de_Pgt[[#This Row],[Nome do Funcionário]]&amp;Folha_de_Pgt[[#This Row],[Departamento]]</f>
        <v>JOIA COMERCIO DE GAS LP LTDA - EPPMATHEUS GOMES DO NASCIMENTOPORTARIA</v>
      </c>
      <c r="K132" s="2" t="str">
        <f>IFERROR(INDEX(Folha[Centro_de_Geral],MATCH(C132,Folha[Nome do Funcionário],0)),"")</f>
        <v>119 - JOIA</v>
      </c>
      <c r="L132" s="2" t="str">
        <f>IFERROR(INDEX(Nome_Empresas[NOME PADRÃO (PLANILHAS)],MATCH(Folha_de_Pgt[[#This Row],[Nome da Empresa]],Nome_Empresas[EMPRESA],0)),"")</f>
        <v>119 - JOIA</v>
      </c>
      <c r="M132" s="20">
        <v>45022</v>
      </c>
      <c r="N132" s="2" t="str">
        <f>UPPER(IF(Folha_de_Pgt[[#This Row],[DATA DE PGT]]="","",TEXT(Folha_de_Pgt[[#This Row],[DATA DE PGT]],"MMM")))</f>
        <v>ABR</v>
      </c>
      <c r="O132" s="2" t="str">
        <f>UPPER(IF(Folha_de_Pgt[[#This Row],[DATA DE PGT]]="","",TEXT(Folha_de_Pgt[[#This Row],[DATA DE PGT]],"aaaa")))</f>
        <v>2023</v>
      </c>
      <c r="P132" s="50" t="s">
        <v>914</v>
      </c>
      <c r="Q132" s="48"/>
      <c r="R132" s="2" t="str">
        <f>Folha_de_Pgt[[#This Row],[Nome do Funcionário]]&amp;" - "&amp;Folha_de_Pgt[[#This Row],[TIPO DE PGT]]</f>
        <v>MATHEUS GOMES DO NASCIMENTO - SALARIO - REF. A MAR/2023</v>
      </c>
      <c r="S132" s="21"/>
      <c r="T132" s="51" t="str">
        <f t="shared" si="3"/>
        <v/>
      </c>
      <c r="U132" s="21"/>
      <c r="V132" s="80"/>
      <c r="AB132" s="61">
        <v>187</v>
      </c>
      <c r="AC132" s="57" t="s">
        <v>677</v>
      </c>
      <c r="AD132" s="57">
        <v>2</v>
      </c>
      <c r="AE132" s="57" t="s">
        <v>680</v>
      </c>
      <c r="AF132" s="57" t="s">
        <v>154</v>
      </c>
      <c r="AG132" s="58">
        <v>44984</v>
      </c>
      <c r="AH132" s="57">
        <v>15811815743</v>
      </c>
      <c r="AI132" s="57" t="s">
        <v>1023</v>
      </c>
      <c r="AJ132" s="56" t="str">
        <f>IFERROR(INDEX(ADM[Centro de Custo],MATCH(Folha[[#This Row],[Nome do Funcionário]],ADM[Nome do Funcionário],0)),"")</f>
        <v>OUTROS</v>
      </c>
      <c r="AK132" s="56" t="str">
        <f>Folha[[#This Row],[Empresa + Nome]]</f>
        <v>187 - GUARANI CAXIAS</v>
      </c>
      <c r="AL132" s="56" t="str">
        <f>IFERROR(INDEX(Nome_Empresas[NOME PADRÃO (PLANILHAS)],MATCH(AC132,Nome_Empresas[EMPRESA],0)),"NÃO ENCONTREI")</f>
        <v>187 - GUARANI CAXIAS</v>
      </c>
      <c r="AM132" s="56"/>
      <c r="AN132" s="56"/>
      <c r="AO132" s="56"/>
      <c r="AP132" s="64">
        <v>143</v>
      </c>
      <c r="AQ132" s="62" t="s">
        <v>116</v>
      </c>
      <c r="AR132" s="62">
        <v>3</v>
      </c>
      <c r="AS132" s="62" t="s">
        <v>1033</v>
      </c>
      <c r="AT132" s="62" t="s">
        <v>154</v>
      </c>
      <c r="AU132" s="62"/>
      <c r="AV132" s="98">
        <v>43637</v>
      </c>
      <c r="AW132" s="62" t="s">
        <v>1063</v>
      </c>
      <c r="AX132" s="66" t="str">
        <f>ADM[[#This Row],[Nome da Empresa]]&amp;ADM[[#This Row],[Nome do Funcionário]]&amp;ADM[[#This Row],[Centro de Custo]]</f>
        <v>SUPER ATACADO COMERCIO DE GAS LTDAULISSES DE SALES SANTOS OUTROS</v>
      </c>
    </row>
    <row r="133" spans="1:50" customFormat="1" ht="14.25" customHeight="1" x14ac:dyDescent="0.25">
      <c r="A133" s="82">
        <v>7</v>
      </c>
      <c r="B133" s="83" t="s">
        <v>61</v>
      </c>
      <c r="C133" s="83" t="s">
        <v>231</v>
      </c>
      <c r="D133" s="83" t="s">
        <v>170</v>
      </c>
      <c r="E133" s="84" t="s">
        <v>16</v>
      </c>
      <c r="F133" s="84" t="s">
        <v>67</v>
      </c>
      <c r="G133" s="84" t="s">
        <v>232</v>
      </c>
      <c r="H133" s="84" t="s">
        <v>233</v>
      </c>
      <c r="I133" s="85">
        <v>67.849999999999994</v>
      </c>
      <c r="J133" s="2" t="str">
        <f>Folha_de_Pgt[[#This Row],[Nome da Empresa]]&amp;Folha_de_Pgt[[#This Row],[Nome do Funcionário]]&amp;Folha_de_Pgt[[#This Row],[Departamento]]</f>
        <v>XES - COMERCIO DE GAS LTDAMATHEUS GUIZARRA BAPTISTATRANSPORTE</v>
      </c>
      <c r="K133" s="2" t="str">
        <f>IFERROR(INDEX(Folha[Centro_de_Geral],MATCH(C133,Folha[Nome do Funcionário],0)),"")</f>
        <v>TRANSPORTE</v>
      </c>
      <c r="L133" s="2" t="str">
        <f>IFERROR(INDEX(Nome_Empresas[NOME PADRÃO (PLANILHAS)],MATCH(Folha_de_Pgt[[#This Row],[Nome da Empresa]],Nome_Empresas[EMPRESA],0)),"")</f>
        <v>7 - XES MATRIZ</v>
      </c>
      <c r="M133" s="20">
        <v>45021</v>
      </c>
      <c r="N133" s="2" t="str">
        <f>UPPER(IF(Folha_de_Pgt[[#This Row],[DATA DE PGT]]="","",TEXT(Folha_de_Pgt[[#This Row],[DATA DE PGT]],"MMM")))</f>
        <v>ABR</v>
      </c>
      <c r="O133" s="2" t="str">
        <f>UPPER(IF(Folha_de_Pgt[[#This Row],[DATA DE PGT]]="","",TEXT(Folha_de_Pgt[[#This Row],[DATA DE PGT]],"aaaa")))</f>
        <v>2023</v>
      </c>
      <c r="P133" s="50" t="s">
        <v>914</v>
      </c>
      <c r="Q133" s="48"/>
      <c r="R133" s="2" t="str">
        <f>Folha_de_Pgt[[#This Row],[Nome do Funcionário]]&amp;" - "&amp;Folha_de_Pgt[[#This Row],[TIPO DE PGT]]</f>
        <v>MATHEUS GUIZARRA BAPTISTA - SALARIO - REF. A MAR/2023</v>
      </c>
      <c r="S133" s="21"/>
      <c r="T133" s="51" t="str">
        <f t="shared" si="3"/>
        <v/>
      </c>
      <c r="U133" s="21"/>
      <c r="V133" s="80"/>
      <c r="AB133" s="60">
        <v>187</v>
      </c>
      <c r="AC133" s="54" t="s">
        <v>677</v>
      </c>
      <c r="AD133" s="54">
        <v>3</v>
      </c>
      <c r="AE133" s="54" t="s">
        <v>682</v>
      </c>
      <c r="AF133" s="54" t="s">
        <v>154</v>
      </c>
      <c r="AG133" s="55">
        <v>44984</v>
      </c>
      <c r="AH133" s="54">
        <v>18537372757</v>
      </c>
      <c r="AI133" s="54" t="s">
        <v>1023</v>
      </c>
      <c r="AJ133" s="56" t="str">
        <f>IFERROR(INDEX(ADM[Centro de Custo],MATCH(Folha[[#This Row],[Nome do Funcionário]],ADM[Nome do Funcionário],0)),"")</f>
        <v>OUTROS</v>
      </c>
      <c r="AK133" s="56" t="str">
        <f>Folha[[#This Row],[Empresa + Nome]]</f>
        <v>187 - GUARANI CAXIAS</v>
      </c>
      <c r="AL133" s="56" t="str">
        <f>IFERROR(INDEX(Nome_Empresas[NOME PADRÃO (PLANILHAS)],MATCH(AC133,Nome_Empresas[EMPRESA],0)),"NÃO ENCONTREI")</f>
        <v>187 - GUARANI CAXIAS</v>
      </c>
      <c r="AM133" s="56"/>
      <c r="AN133" s="56"/>
      <c r="AO133" s="56"/>
      <c r="AP133" s="64">
        <v>143</v>
      </c>
      <c r="AQ133" s="62" t="s">
        <v>116</v>
      </c>
      <c r="AR133" s="62">
        <v>23</v>
      </c>
      <c r="AS133" s="62" t="s">
        <v>426</v>
      </c>
      <c r="AT133" s="62" t="s">
        <v>154</v>
      </c>
      <c r="AU133" s="62"/>
      <c r="AV133" s="98">
        <v>44933</v>
      </c>
      <c r="AW133" s="62" t="s">
        <v>1063</v>
      </c>
      <c r="AX133" s="66" t="str">
        <f>ADM[[#This Row],[Nome da Empresa]]&amp;ADM[[#This Row],[Nome do Funcionário]]&amp;ADM[[#This Row],[Centro de Custo]]</f>
        <v>SUPER ATACADO COMERCIO DE GAS LTDAMAURICIO DE ANDRADEOUTROS</v>
      </c>
    </row>
    <row r="134" spans="1:50" customFormat="1" ht="14.25" customHeight="1" x14ac:dyDescent="0.25">
      <c r="A134" s="82">
        <v>162</v>
      </c>
      <c r="B134" s="83" t="s">
        <v>123</v>
      </c>
      <c r="C134" s="83" t="s">
        <v>534</v>
      </c>
      <c r="D134" s="83" t="s">
        <v>154</v>
      </c>
      <c r="E134" s="84" t="s">
        <v>94</v>
      </c>
      <c r="F134" s="84" t="s">
        <v>95</v>
      </c>
      <c r="G134" s="84" t="s">
        <v>535</v>
      </c>
      <c r="H134" s="84" t="s">
        <v>536</v>
      </c>
      <c r="I134" s="85">
        <v>908.8</v>
      </c>
      <c r="J134" s="2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134" s="2" t="str">
        <f>IFERROR(INDEX(Folha[Centro_de_Geral],MATCH(C134,Folha[Nome do Funcionário],0)),"")</f>
        <v>162 - TRÊS IRMÃOS</v>
      </c>
      <c r="L134" s="2" t="str">
        <f>IFERROR(INDEX(Nome_Empresas[NOME PADRÃO (PLANILHAS)],MATCH(Folha_de_Pgt[[#This Row],[Nome da Empresa]],Nome_Empresas[EMPRESA],0)),"")</f>
        <v>162 - TRÊS IRMÃOS</v>
      </c>
      <c r="M134" s="20">
        <v>45022</v>
      </c>
      <c r="N134" s="2" t="str">
        <f>UPPER(IF(Folha_de_Pgt[[#This Row],[DATA DE PGT]]="","",TEXT(Folha_de_Pgt[[#This Row],[DATA DE PGT]],"MMM")))</f>
        <v>ABR</v>
      </c>
      <c r="O134" s="2" t="str">
        <f>UPPER(IF(Folha_de_Pgt[[#This Row],[DATA DE PGT]]="","",TEXT(Folha_de_Pgt[[#This Row],[DATA DE PGT]],"aaaa")))</f>
        <v>2023</v>
      </c>
      <c r="P134" s="50" t="s">
        <v>914</v>
      </c>
      <c r="Q134" s="48"/>
      <c r="R134" s="2" t="str">
        <f>Folha_de_Pgt[[#This Row],[Nome do Funcionário]]&amp;" - "&amp;Folha_de_Pgt[[#This Row],[TIPO DE PGT]]</f>
        <v>MATHEUS HERDY CAMILLO - SALARIO - REF. A MAR/2023</v>
      </c>
      <c r="S134" s="21"/>
      <c r="T134" s="51" t="str">
        <f t="shared" si="3"/>
        <v/>
      </c>
      <c r="U134" s="21"/>
      <c r="V134" s="80"/>
      <c r="AB134" s="61">
        <v>188</v>
      </c>
      <c r="AC134" s="57" t="s">
        <v>684</v>
      </c>
      <c r="AD134" s="57">
        <v>1</v>
      </c>
      <c r="AE134" s="57" t="s">
        <v>685</v>
      </c>
      <c r="AF134" s="57" t="s">
        <v>154</v>
      </c>
      <c r="AG134" s="58">
        <v>45010</v>
      </c>
      <c r="AH134" s="57">
        <v>14067354770</v>
      </c>
      <c r="AI134" s="57" t="s">
        <v>1023</v>
      </c>
      <c r="AJ134" s="56" t="str">
        <f>IFERROR(INDEX(ADM[Centro de Custo],MATCH(Folha[[#This Row],[Nome do Funcionário]],ADM[Nome do Funcionário],0)),"")</f>
        <v>OUTROS</v>
      </c>
      <c r="AK134" s="56" t="str">
        <f>Folha[[#This Row],[Empresa + Nome]]</f>
        <v>188 - MAPULU</v>
      </c>
      <c r="AL134" s="56" t="str">
        <f>IFERROR(INDEX(Nome_Empresas[NOME PADRÃO (PLANILHAS)],MATCH(AC134,Nome_Empresas[EMPRESA],0)),"NÃO ENCONTREI")</f>
        <v>188 - MAPULU</v>
      </c>
      <c r="AM134" s="56"/>
      <c r="AN134" s="56"/>
      <c r="AO134" s="56"/>
      <c r="AP134" s="64">
        <v>143</v>
      </c>
      <c r="AQ134" s="62" t="s">
        <v>116</v>
      </c>
      <c r="AR134" s="62">
        <v>25</v>
      </c>
      <c r="AS134" s="62" t="s">
        <v>428</v>
      </c>
      <c r="AT134" s="62" t="s">
        <v>154</v>
      </c>
      <c r="AU134" s="62"/>
      <c r="AV134" s="98">
        <v>44998</v>
      </c>
      <c r="AW134" s="62" t="s">
        <v>1063</v>
      </c>
      <c r="AX134" s="66" t="str">
        <f>ADM[[#This Row],[Nome da Empresa]]&amp;ADM[[#This Row],[Nome do Funcionário]]&amp;ADM[[#This Row],[Centro de Custo]]</f>
        <v>SUPER ATACADO COMERCIO DE GAS LTDALUCAS DE SOUZA NASCIMENTOOUTROS</v>
      </c>
    </row>
    <row r="135" spans="1:50" customFormat="1" ht="14.25" customHeight="1" x14ac:dyDescent="0.25">
      <c r="A135" s="82">
        <v>179</v>
      </c>
      <c r="B135" s="83" t="s">
        <v>640</v>
      </c>
      <c r="C135" s="83" t="s">
        <v>643</v>
      </c>
      <c r="D135" s="83" t="s">
        <v>560</v>
      </c>
      <c r="E135" s="84" t="s">
        <v>16</v>
      </c>
      <c r="F135" s="84" t="s">
        <v>302</v>
      </c>
      <c r="G135" s="84" t="s">
        <v>644</v>
      </c>
      <c r="H135" s="84" t="s">
        <v>645</v>
      </c>
      <c r="I135" s="85">
        <v>908.8</v>
      </c>
      <c r="J135" s="2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135" s="2" t="str">
        <f>IFERROR(INDEX(Folha[Centro_de_Geral],MATCH(C135,Folha[Nome do Funcionário],0)),"")</f>
        <v>179 - PEDRINHO DE SANTA MARGARIDA</v>
      </c>
      <c r="L135" s="2" t="str">
        <f>IFERROR(INDEX(Nome_Empresas[NOME PADRÃO (PLANILHAS)],MATCH(Folha_de_Pgt[[#This Row],[Nome da Empresa]],Nome_Empresas[EMPRESA],0)),"")</f>
        <v>179 - PEDRINHO DE SANTA MARGARIDA</v>
      </c>
      <c r="M135" s="20">
        <v>45022</v>
      </c>
      <c r="N135" s="2" t="str">
        <f>UPPER(IF(Folha_de_Pgt[[#This Row],[DATA DE PGT]]="","",TEXT(Folha_de_Pgt[[#This Row],[DATA DE PGT]],"MMM")))</f>
        <v>ABR</v>
      </c>
      <c r="O135" s="2" t="str">
        <f>UPPER(IF(Folha_de_Pgt[[#This Row],[DATA DE PGT]]="","",TEXT(Folha_de_Pgt[[#This Row],[DATA DE PGT]],"aaaa")))</f>
        <v>2023</v>
      </c>
      <c r="P135" s="50" t="s">
        <v>914</v>
      </c>
      <c r="Q135" s="48"/>
      <c r="R135" s="2" t="str">
        <f>Folha_de_Pgt[[#This Row],[Nome do Funcionário]]&amp;" - "&amp;Folha_de_Pgt[[#This Row],[TIPO DE PGT]]</f>
        <v>MATHEUS JEFERSON DA COSTA DE SOUZA - SALARIO - REF. A MAR/2023</v>
      </c>
      <c r="S135" s="21"/>
      <c r="T135" s="51" t="str">
        <f t="shared" si="3"/>
        <v/>
      </c>
      <c r="U135" s="21"/>
      <c r="V135" s="80"/>
      <c r="AB135" s="60">
        <v>188</v>
      </c>
      <c r="AC135" s="54" t="s">
        <v>684</v>
      </c>
      <c r="AD135" s="54">
        <v>2</v>
      </c>
      <c r="AE135" s="54" t="s">
        <v>687</v>
      </c>
      <c r="AF135" s="54" t="s">
        <v>154</v>
      </c>
      <c r="AG135" s="55">
        <v>45010</v>
      </c>
      <c r="AH135" s="54">
        <v>7388400761</v>
      </c>
      <c r="AI135" s="54" t="s">
        <v>1023</v>
      </c>
      <c r="AJ135" s="56" t="str">
        <f>IFERROR(INDEX(ADM[Centro de Custo],MATCH(Folha[[#This Row],[Nome do Funcionário]],ADM[Nome do Funcionário],0)),"")</f>
        <v>OUTROS</v>
      </c>
      <c r="AK135" s="56" t="str">
        <f>Folha[[#This Row],[Empresa + Nome]]</f>
        <v>188 - MAPULU</v>
      </c>
      <c r="AL135" s="56" t="str">
        <f>IFERROR(INDEX(Nome_Empresas[NOME PADRÃO (PLANILHAS)],MATCH(AC135,Nome_Empresas[EMPRESA],0)),"NÃO ENCONTREI")</f>
        <v>188 - MAPULU</v>
      </c>
      <c r="AM135" s="56"/>
      <c r="AN135" s="56"/>
      <c r="AO135" s="56"/>
      <c r="AP135" s="64">
        <v>150</v>
      </c>
      <c r="AQ135" s="62" t="s">
        <v>431</v>
      </c>
      <c r="AR135" s="62">
        <v>2</v>
      </c>
      <c r="AS135" s="62" t="s">
        <v>432</v>
      </c>
      <c r="AT135" s="62" t="s">
        <v>154</v>
      </c>
      <c r="AU135" s="62"/>
      <c r="AV135" s="98">
        <v>43679</v>
      </c>
      <c r="AW135" s="62" t="s">
        <v>1063</v>
      </c>
      <c r="AX135" s="66" t="str">
        <f>ADM[[#This Row],[Nome da Empresa]]&amp;ADM[[#This Row],[Nome do Funcionário]]&amp;ADM[[#This Row],[Centro de Custo]]</f>
        <v>PAGE DE JACONE 96 COMERCIO DE GAS LTDAPAULO FELIPE DA SILVAOUTROS</v>
      </c>
    </row>
    <row r="136" spans="1:50" customFormat="1" ht="14.25" customHeight="1" x14ac:dyDescent="0.25">
      <c r="A136" s="82">
        <v>109</v>
      </c>
      <c r="B136" s="83" t="s">
        <v>305</v>
      </c>
      <c r="C136" s="83" t="s">
        <v>306</v>
      </c>
      <c r="D136" s="83" t="s">
        <v>307</v>
      </c>
      <c r="E136" s="84" t="s">
        <v>16</v>
      </c>
      <c r="F136" s="84" t="s">
        <v>67</v>
      </c>
      <c r="G136" s="84" t="s">
        <v>308</v>
      </c>
      <c r="H136" s="84" t="s">
        <v>309</v>
      </c>
      <c r="I136" s="85">
        <v>908.8</v>
      </c>
      <c r="J136" s="2" t="str">
        <f>Folha_de_Pgt[[#This Row],[Nome da Empresa]]&amp;Folha_de_Pgt[[#This Row],[Nome do Funcionário]]&amp;Folha_de_Pgt[[#This Row],[Departamento]]</f>
        <v xml:space="preserve">PAGE DA ALDEIA DE MARICA COMERCIO VAREJISTA DE GASMATHEUS MELLO PAIS PORTARIA </v>
      </c>
      <c r="K136" s="2" t="str">
        <f>IFERROR(INDEX(Nome_Empresas[NOME PADRÃO (PLANILHAS)],MATCH(Folha_de_Pgt[[#This Row],[Nome da Empresa]],Nome_Empresas[EMPRESA],0)),"")</f>
        <v>109 - PAGE DA ALDEIA</v>
      </c>
      <c r="L136" s="2" t="str">
        <f>IFERROR(INDEX(Nome_Empresas[NOME PADRÃO (PLANILHAS)],MATCH(Folha_de_Pgt[[#This Row],[Nome da Empresa]],Nome_Empresas[EMPRESA],0)),"")</f>
        <v>109 - PAGE DA ALDEIA</v>
      </c>
      <c r="M136" s="20">
        <v>45021</v>
      </c>
      <c r="N136" s="2" t="str">
        <f>UPPER(IF(Folha_de_Pgt[[#This Row],[DATA DE PGT]]="","",TEXT(Folha_de_Pgt[[#This Row],[DATA DE PGT]],"MMM")))</f>
        <v>ABR</v>
      </c>
      <c r="O136" s="2" t="str">
        <f>UPPER(IF(Folha_de_Pgt[[#This Row],[DATA DE PGT]]="","",TEXT(Folha_de_Pgt[[#This Row],[DATA DE PGT]],"aaaa")))</f>
        <v>2023</v>
      </c>
      <c r="P136" s="50" t="s">
        <v>914</v>
      </c>
      <c r="Q136" s="48"/>
      <c r="R136" s="2" t="str">
        <f>Folha_de_Pgt[[#This Row],[Nome do Funcionário]]&amp;" - "&amp;Folha_de_Pgt[[#This Row],[TIPO DE PGT]]</f>
        <v>MATHEUS MELLO PAIS  - SALARIO - REF. A MAR/2023</v>
      </c>
      <c r="S136" s="21"/>
      <c r="T136" s="51" t="str">
        <f t="shared" si="3"/>
        <v/>
      </c>
      <c r="U136" s="21"/>
      <c r="V136" s="80"/>
      <c r="AB136" s="61">
        <v>192</v>
      </c>
      <c r="AC136" s="57" t="s">
        <v>688</v>
      </c>
      <c r="AD136" s="57">
        <v>1</v>
      </c>
      <c r="AE136" s="57" t="s">
        <v>689</v>
      </c>
      <c r="AF136" s="57" t="s">
        <v>154</v>
      </c>
      <c r="AG136" s="58">
        <v>44958</v>
      </c>
      <c r="AH136" s="57">
        <v>14825474730</v>
      </c>
      <c r="AI136" s="57" t="s">
        <v>1023</v>
      </c>
      <c r="AJ136" s="56" t="str">
        <f>IFERROR(INDEX(ADM[Centro de Custo],MATCH(Folha[[#This Row],[Nome do Funcionário]],ADM[Nome do Funcionário],0)),"")</f>
        <v>OUTROS</v>
      </c>
      <c r="AK136" s="56" t="str">
        <f>Folha[[#This Row],[Empresa + Nome]]</f>
        <v>192 - CALIFORNIA</v>
      </c>
      <c r="AL136" s="56" t="str">
        <f>IFERROR(INDEX(Nome_Empresas[NOME PADRÃO (PLANILHAS)],MATCH(AC136,Nome_Empresas[EMPRESA],0)),"NÃO ENCONTREI")</f>
        <v>192 - CALIFORNIA</v>
      </c>
      <c r="AM136" s="56"/>
      <c r="AN136" s="56"/>
      <c r="AO136" s="56"/>
      <c r="AP136" s="64">
        <v>150</v>
      </c>
      <c r="AQ136" s="62" t="s">
        <v>431</v>
      </c>
      <c r="AR136" s="62">
        <v>3</v>
      </c>
      <c r="AS136" s="62" t="s">
        <v>435</v>
      </c>
      <c r="AT136" s="62" t="s">
        <v>154</v>
      </c>
      <c r="AU136" s="62"/>
      <c r="AV136" s="98">
        <v>44049</v>
      </c>
      <c r="AW136" s="62" t="s">
        <v>1063</v>
      </c>
      <c r="AX136" s="66" t="str">
        <f>ADM[[#This Row],[Nome da Empresa]]&amp;ADM[[#This Row],[Nome do Funcionário]]&amp;ADM[[#This Row],[Centro de Custo]]</f>
        <v>PAGE DE JACONE 96 COMERCIO DE GAS LTDACARLOS VENICIO BARBOSA MARTINS JUNIOROUTROS</v>
      </c>
    </row>
    <row r="137" spans="1:50" customFormat="1" ht="14.25" customHeight="1" x14ac:dyDescent="0.25">
      <c r="A137" s="82">
        <v>143</v>
      </c>
      <c r="B137" s="83" t="s">
        <v>116</v>
      </c>
      <c r="C137" s="83" t="s">
        <v>426</v>
      </c>
      <c r="D137" s="83" t="s">
        <v>154</v>
      </c>
      <c r="E137" s="84" t="s">
        <v>876</v>
      </c>
      <c r="F137" s="84" t="s">
        <v>876</v>
      </c>
      <c r="G137" s="84" t="s">
        <v>890</v>
      </c>
      <c r="H137" s="84" t="s">
        <v>427</v>
      </c>
      <c r="I137" s="85">
        <v>828.8</v>
      </c>
      <c r="J137" s="2" t="str">
        <f>Folha_de_Pgt[[#This Row],[Nome da Empresa]]&amp;Folha_de_Pgt[[#This Row],[Nome do Funcionário]]&amp;Folha_de_Pgt[[#This Row],[Departamento]]</f>
        <v>SUPER ATACADO COMERCIO DE GAS LTDAMAURICIO DE ANDRADEPORTARIA</v>
      </c>
      <c r="K137" s="2" t="str">
        <f>IFERROR(INDEX(Folha[Centro_de_Geral],MATCH(C137,Folha[Nome do Funcionário],0)),"")</f>
        <v>143 - SUPER ATACADO</v>
      </c>
      <c r="L137" s="2" t="str">
        <f>IFERROR(INDEX(Nome_Empresas[NOME PADRÃO (PLANILHAS)],MATCH(Folha_de_Pgt[[#This Row],[Nome da Empresa]],Nome_Empresas[EMPRESA],0)),"")</f>
        <v>143 - SUPER ATACADO</v>
      </c>
      <c r="M137" s="20">
        <v>45022</v>
      </c>
      <c r="N137" s="2" t="str">
        <f>UPPER(IF(Folha_de_Pgt[[#This Row],[DATA DE PGT]]="","",TEXT(Folha_de_Pgt[[#This Row],[DATA DE PGT]],"MMM")))</f>
        <v>ABR</v>
      </c>
      <c r="O137" s="2" t="str">
        <f>UPPER(IF(Folha_de_Pgt[[#This Row],[DATA DE PGT]]="","",TEXT(Folha_de_Pgt[[#This Row],[DATA DE PGT]],"aaaa")))</f>
        <v>2023</v>
      </c>
      <c r="P137" s="50" t="s">
        <v>914</v>
      </c>
      <c r="Q137" s="48"/>
      <c r="R137" s="2" t="str">
        <f>Folha_de_Pgt[[#This Row],[Nome do Funcionário]]&amp;" - "&amp;Folha_de_Pgt[[#This Row],[TIPO DE PGT]]</f>
        <v>MAURICIO DE ANDRADE - SALARIO - REF. A MAR/2023</v>
      </c>
      <c r="S137" s="21"/>
      <c r="T137" s="51" t="str">
        <f t="shared" si="3"/>
        <v/>
      </c>
      <c r="U137" s="21"/>
      <c r="V137" s="80"/>
      <c r="AB137" s="60">
        <v>192</v>
      </c>
      <c r="AC137" s="54" t="s">
        <v>688</v>
      </c>
      <c r="AD137" s="54">
        <v>2</v>
      </c>
      <c r="AE137" s="54" t="s">
        <v>691</v>
      </c>
      <c r="AF137" s="54" t="s">
        <v>154</v>
      </c>
      <c r="AG137" s="55">
        <v>44958</v>
      </c>
      <c r="AH137" s="54">
        <v>12805995708</v>
      </c>
      <c r="AI137" s="54" t="s">
        <v>1023</v>
      </c>
      <c r="AJ137" s="56" t="str">
        <f>IFERROR(INDEX(ADM[Centro de Custo],MATCH(Folha[[#This Row],[Nome do Funcionário]],ADM[Nome do Funcionário],0)),"")</f>
        <v>OUTROS</v>
      </c>
      <c r="AK137" s="56" t="str">
        <f>Folha[[#This Row],[Empresa + Nome]]</f>
        <v>192 - CALIFORNIA</v>
      </c>
      <c r="AL137" s="56" t="str">
        <f>IFERROR(INDEX(Nome_Empresas[NOME PADRÃO (PLANILHAS)],MATCH(AC137,Nome_Empresas[EMPRESA],0)),"NÃO ENCONTREI")</f>
        <v>192 - CALIFORNIA</v>
      </c>
      <c r="AM137" s="56"/>
      <c r="AN137" s="56"/>
      <c r="AO137" s="56"/>
      <c r="AP137" s="64">
        <v>150</v>
      </c>
      <c r="AQ137" s="62" t="s">
        <v>431</v>
      </c>
      <c r="AR137" s="62">
        <v>7</v>
      </c>
      <c r="AS137" s="62" t="s">
        <v>438</v>
      </c>
      <c r="AT137" s="62" t="s">
        <v>154</v>
      </c>
      <c r="AU137" s="62"/>
      <c r="AV137" s="98">
        <v>44746</v>
      </c>
      <c r="AW137" s="62" t="s">
        <v>1063</v>
      </c>
      <c r="AX137" s="66" t="str">
        <f>ADM[[#This Row],[Nome da Empresa]]&amp;ADM[[#This Row],[Nome do Funcionário]]&amp;ADM[[#This Row],[Centro de Custo]]</f>
        <v>PAGE DE JACONE 96 COMERCIO DE GAS LTDAFABRICIO SOARES MACHADOOUTROS</v>
      </c>
    </row>
    <row r="138" spans="1:50" customFormat="1" ht="14.25" customHeight="1" x14ac:dyDescent="0.25">
      <c r="A138" s="82">
        <v>178</v>
      </c>
      <c r="B138" s="83" t="s">
        <v>131</v>
      </c>
      <c r="C138" s="83" t="s">
        <v>637</v>
      </c>
      <c r="D138" s="83" t="s">
        <v>154</v>
      </c>
      <c r="E138" s="84" t="s">
        <v>94</v>
      </c>
      <c r="F138" s="84" t="s">
        <v>95</v>
      </c>
      <c r="G138" s="84" t="s">
        <v>638</v>
      </c>
      <c r="H138" s="84" t="s">
        <v>639</v>
      </c>
      <c r="I138" s="85">
        <v>908.8</v>
      </c>
      <c r="J138" s="2" t="str">
        <f>Folha_de_Pgt[[#This Row],[Nome da Empresa]]&amp;Folha_de_Pgt[[#This Row],[Nome do Funcionário]]&amp;Folha_de_Pgt[[#This Row],[Departamento]]</f>
        <v>M.I.X. GAS LTDAMAYCON ALVES DA CONCEIÇÃOPORTARIA</v>
      </c>
      <c r="K138" s="2" t="str">
        <f>IFERROR(INDEX(Folha[Centro_de_Geral],MATCH(C138,Folha[Nome do Funcionário],0)),"")</f>
        <v>178 - MIX</v>
      </c>
      <c r="L138" s="2" t="str">
        <f>IFERROR(INDEX(Nome_Empresas[NOME PADRÃO (PLANILHAS)],MATCH(Folha_de_Pgt[[#This Row],[Nome da Empresa]],Nome_Empresas[EMPRESA],0)),"")</f>
        <v>178 - MIX</v>
      </c>
      <c r="M138" s="20">
        <v>45021</v>
      </c>
      <c r="N138" s="2" t="str">
        <f>UPPER(IF(Folha_de_Pgt[[#This Row],[DATA DE PGT]]="","",TEXT(Folha_de_Pgt[[#This Row],[DATA DE PGT]],"MMM")))</f>
        <v>ABR</v>
      </c>
      <c r="O138" s="2" t="str">
        <f>UPPER(IF(Folha_de_Pgt[[#This Row],[DATA DE PGT]]="","",TEXT(Folha_de_Pgt[[#This Row],[DATA DE PGT]],"aaaa")))</f>
        <v>2023</v>
      </c>
      <c r="P138" s="50" t="s">
        <v>914</v>
      </c>
      <c r="Q138" s="48"/>
      <c r="R138" s="2" t="str">
        <f>Folha_de_Pgt[[#This Row],[Nome do Funcionário]]&amp;" - "&amp;Folha_de_Pgt[[#This Row],[TIPO DE PGT]]</f>
        <v>MAYCON ALVES DA CONCEIÇÃO - SALARIO - REF. A MAR/2023</v>
      </c>
      <c r="S138" s="21"/>
      <c r="T138" s="51" t="str">
        <f t="shared" si="3"/>
        <v/>
      </c>
      <c r="U138" s="21"/>
      <c r="V138" s="80"/>
      <c r="AB138" s="61">
        <v>193</v>
      </c>
      <c r="AC138" s="57" t="s">
        <v>693</v>
      </c>
      <c r="AD138" s="57">
        <v>1</v>
      </c>
      <c r="AE138" s="57" t="s">
        <v>694</v>
      </c>
      <c r="AF138" s="57" t="s">
        <v>154</v>
      </c>
      <c r="AG138" s="58">
        <v>44971</v>
      </c>
      <c r="AH138" s="57">
        <v>19679235742</v>
      </c>
      <c r="AI138" s="57" t="s">
        <v>1023</v>
      </c>
      <c r="AJ138" s="56" t="str">
        <f>IFERROR(INDEX(ADM[Centro de Custo],MATCH(Folha[[#This Row],[Nome do Funcionário]],ADM[Nome do Funcionário],0)),"")</f>
        <v>OUTROS</v>
      </c>
      <c r="AK138" s="56" t="str">
        <f>Folha[[#This Row],[Empresa + Nome]]</f>
        <v>193 - WK</v>
      </c>
      <c r="AL138" s="56" t="str">
        <f>IFERROR(INDEX(Nome_Empresas[NOME PADRÃO (PLANILHAS)],MATCH(AC138,Nome_Empresas[EMPRESA],0)),"NÃO ENCONTREI")</f>
        <v>193 - WK</v>
      </c>
      <c r="AM138" s="56"/>
      <c r="AN138" s="56"/>
      <c r="AO138" s="56"/>
      <c r="AP138" s="64">
        <v>150</v>
      </c>
      <c r="AQ138" s="62" t="s">
        <v>431</v>
      </c>
      <c r="AR138" s="62">
        <v>10</v>
      </c>
      <c r="AS138" s="62" t="s">
        <v>440</v>
      </c>
      <c r="AT138" s="62" t="s">
        <v>154</v>
      </c>
      <c r="AU138" s="62"/>
      <c r="AV138" s="98">
        <v>44879</v>
      </c>
      <c r="AW138" s="62" t="s">
        <v>1063</v>
      </c>
      <c r="AX138" s="66" t="str">
        <f>ADM[[#This Row],[Nome da Empresa]]&amp;ADM[[#This Row],[Nome do Funcionário]]&amp;ADM[[#This Row],[Centro de Custo]]</f>
        <v>PAGE DE JACONE 96 COMERCIO DE GAS LTDALUCAS QUINTINO CARDOSOOUTROS</v>
      </c>
    </row>
    <row r="139" spans="1:50" customFormat="1" ht="14.25" customHeight="1" x14ac:dyDescent="0.25">
      <c r="A139" s="82">
        <v>6</v>
      </c>
      <c r="B139" s="83" t="s">
        <v>50</v>
      </c>
      <c r="C139" s="83" t="s">
        <v>208</v>
      </c>
      <c r="D139" s="83" t="s">
        <v>154</v>
      </c>
      <c r="E139" s="84" t="s">
        <v>16</v>
      </c>
      <c r="F139" s="84" t="s">
        <v>193</v>
      </c>
      <c r="G139" s="84" t="s">
        <v>209</v>
      </c>
      <c r="H139" s="84" t="s">
        <v>210</v>
      </c>
      <c r="I139" s="85">
        <v>908.8</v>
      </c>
      <c r="J139" s="2" t="str">
        <f>Folha_de_Pgt[[#This Row],[Nome da Empresa]]&amp;Folha_de_Pgt[[#This Row],[Nome do Funcionário]]&amp;Folha_de_Pgt[[#This Row],[Departamento]]</f>
        <v>BRAVOXXX COMERCIO DE GAS LTDAMAYCON GOMES DE CARVALHOPORTARIA</v>
      </c>
      <c r="K139" s="2" t="str">
        <f>IFERROR(INDEX(Folha[Centro_de_Geral],MATCH(C139,Folha[Nome do Funcionário],0)),"")</f>
        <v>6 - BRAVOX</v>
      </c>
      <c r="L139" s="2" t="str">
        <f>IFERROR(INDEX(Nome_Empresas[NOME PADRÃO (PLANILHAS)],MATCH(Folha_de_Pgt[[#This Row],[Nome da Empresa]],Nome_Empresas[EMPRESA],0)),"")</f>
        <v>6 - BRAVOX</v>
      </c>
      <c r="M139" s="20">
        <v>45021</v>
      </c>
      <c r="N139" s="2" t="str">
        <f>UPPER(IF(Folha_de_Pgt[[#This Row],[DATA DE PGT]]="","",TEXT(Folha_de_Pgt[[#This Row],[DATA DE PGT]],"MMM")))</f>
        <v>ABR</v>
      </c>
      <c r="O139" s="2" t="str">
        <f>UPPER(IF(Folha_de_Pgt[[#This Row],[DATA DE PGT]]="","",TEXT(Folha_de_Pgt[[#This Row],[DATA DE PGT]],"aaaa")))</f>
        <v>2023</v>
      </c>
      <c r="P139" s="50" t="s">
        <v>914</v>
      </c>
      <c r="Q139" s="48"/>
      <c r="R139" s="2" t="str">
        <f>Folha_de_Pgt[[#This Row],[Nome do Funcionário]]&amp;" - "&amp;Folha_de_Pgt[[#This Row],[TIPO DE PGT]]</f>
        <v>MAYCON GOMES DE CARVALHO - SALARIO - REF. A MAR/2023</v>
      </c>
      <c r="S139" s="21"/>
      <c r="T139" s="51" t="str">
        <f t="shared" si="3"/>
        <v/>
      </c>
      <c r="U139" s="21"/>
      <c r="V139" s="80"/>
      <c r="AB139" s="60">
        <v>193</v>
      </c>
      <c r="AC139" s="54" t="s">
        <v>693</v>
      </c>
      <c r="AD139" s="54">
        <v>2</v>
      </c>
      <c r="AE139" s="54" t="s">
        <v>696</v>
      </c>
      <c r="AF139" s="54" t="s">
        <v>154</v>
      </c>
      <c r="AG139" s="55">
        <v>44994</v>
      </c>
      <c r="AH139" s="54">
        <v>3737580731</v>
      </c>
      <c r="AI139" s="54" t="s">
        <v>1023</v>
      </c>
      <c r="AJ139" s="56" t="str">
        <f>IFERROR(INDEX(ADM[Centro de Custo],MATCH(Folha[[#This Row],[Nome do Funcionário]],ADM[Nome do Funcionário],0)),"")</f>
        <v>OUTROS</v>
      </c>
      <c r="AK139" s="56" t="str">
        <f>Folha[[#This Row],[Empresa + Nome]]</f>
        <v>193 - WK</v>
      </c>
      <c r="AL139" s="56" t="str">
        <f>IFERROR(INDEX(Nome_Empresas[NOME PADRÃO (PLANILHAS)],MATCH(AC139,Nome_Empresas[EMPRESA],0)),"NÃO ENCONTREI")</f>
        <v>193 - WK</v>
      </c>
      <c r="AM139" s="56"/>
      <c r="AN139" s="56"/>
      <c r="AO139" s="56"/>
      <c r="AP139" s="64">
        <v>153</v>
      </c>
      <c r="AQ139" s="62" t="s">
        <v>449</v>
      </c>
      <c r="AR139" s="62">
        <v>3</v>
      </c>
      <c r="AS139" s="62" t="s">
        <v>450</v>
      </c>
      <c r="AT139" s="62" t="s">
        <v>154</v>
      </c>
      <c r="AU139" s="62"/>
      <c r="AV139" s="98">
        <v>42401</v>
      </c>
      <c r="AW139" s="62" t="s">
        <v>1063</v>
      </c>
      <c r="AX139" s="66" t="str">
        <f>ADM[[#This Row],[Nome da Empresa]]&amp;ADM[[#This Row],[Nome do Funcionário]]&amp;ADM[[#This Row],[Centro de Custo]]</f>
        <v>CACIQUE DE MARICA COMERCIO VAR DE GAS GLP LTDARICARDO ANTUNES DOS SANTOSOUTROS</v>
      </c>
    </row>
    <row r="140" spans="1:50" customFormat="1" ht="14.25" customHeight="1" x14ac:dyDescent="0.25">
      <c r="A140" s="82">
        <v>107</v>
      </c>
      <c r="B140" s="83" t="s">
        <v>92</v>
      </c>
      <c r="C140" s="83" t="s">
        <v>294</v>
      </c>
      <c r="D140" s="83" t="s">
        <v>154</v>
      </c>
      <c r="E140" s="84" t="s">
        <v>16</v>
      </c>
      <c r="F140" s="84" t="s">
        <v>291</v>
      </c>
      <c r="G140" s="84" t="s">
        <v>295</v>
      </c>
      <c r="H140" s="84" t="s">
        <v>296</v>
      </c>
      <c r="I140" s="85">
        <v>807.28</v>
      </c>
      <c r="J140" s="2" t="str">
        <f>Folha_de_Pgt[[#This Row],[Nome da Empresa]]&amp;Folha_de_Pgt[[#This Row],[Nome do Funcionário]]&amp;Folha_de_Pgt[[#This Row],[Departamento]]</f>
        <v>CAS DAMAZIO DISTRIBUIDORA DE GAS LTDAMOISES DE SOUZA NASCIMENTOPORTARIA</v>
      </c>
      <c r="K140" s="2" t="str">
        <f>IFERROR(INDEX(Folha[Centro_de_Geral],MATCH(C140,Folha[Nome do Funcionário],0)),"")</f>
        <v>107 - CAS DAMAZIO</v>
      </c>
      <c r="L140" s="2" t="str">
        <f>IFERROR(INDEX(Nome_Empresas[NOME PADRÃO (PLANILHAS)],MATCH(Folha_de_Pgt[[#This Row],[Nome da Empresa]],Nome_Empresas[EMPRESA],0)),"")</f>
        <v>107 - CAS DAMAZIO</v>
      </c>
      <c r="M140" s="20">
        <v>45021</v>
      </c>
      <c r="N140" s="2" t="str">
        <f>UPPER(IF(Folha_de_Pgt[[#This Row],[DATA DE PGT]]="","",TEXT(Folha_de_Pgt[[#This Row],[DATA DE PGT]],"MMM")))</f>
        <v>ABR</v>
      </c>
      <c r="O140" s="2" t="str">
        <f>UPPER(IF(Folha_de_Pgt[[#This Row],[DATA DE PGT]]="","",TEXT(Folha_de_Pgt[[#This Row],[DATA DE PGT]],"aaaa")))</f>
        <v>2023</v>
      </c>
      <c r="P140" s="50" t="s">
        <v>914</v>
      </c>
      <c r="Q140" s="48"/>
      <c r="R140" s="2" t="str">
        <f>Folha_de_Pgt[[#This Row],[Nome do Funcionário]]&amp;" - "&amp;Folha_de_Pgt[[#This Row],[TIPO DE PGT]]</f>
        <v>MOISES DE SOUZA NASCIMENTO - SALARIO - REF. A MAR/2023</v>
      </c>
      <c r="S140" s="21"/>
      <c r="T140" s="51" t="str">
        <f t="shared" si="3"/>
        <v/>
      </c>
      <c r="U140" s="21"/>
      <c r="V140" s="80"/>
      <c r="AB140" s="61">
        <v>194</v>
      </c>
      <c r="AC140" s="57" t="s">
        <v>698</v>
      </c>
      <c r="AD140" s="57">
        <v>1</v>
      </c>
      <c r="AE140" s="57" t="s">
        <v>699</v>
      </c>
      <c r="AF140" s="57" t="s">
        <v>154</v>
      </c>
      <c r="AG140" s="58">
        <v>45010</v>
      </c>
      <c r="AH140" s="57">
        <v>18697218705</v>
      </c>
      <c r="AI140" s="57" t="s">
        <v>1023</v>
      </c>
      <c r="AJ140" s="56" t="str">
        <f>IFERROR(INDEX(ADM[Centro de Custo],MATCH(Folha[[#This Row],[Nome do Funcionário]],ADM[Nome do Funcionário],0)),"")</f>
        <v>OUTROS</v>
      </c>
      <c r="AK140" s="56" t="str">
        <f>Folha[[#This Row],[Empresa + Nome]]</f>
        <v>194 - ARCO METROPOLITANO</v>
      </c>
      <c r="AL140" s="56" t="str">
        <f>IFERROR(INDEX(Nome_Empresas[NOME PADRÃO (PLANILHAS)],MATCH(AC140,Nome_Empresas[EMPRESA],0)),"NÃO ENCONTREI")</f>
        <v>194 - ARCO METROPOLITANO</v>
      </c>
      <c r="AM140" s="56"/>
      <c r="AN140" s="56"/>
      <c r="AO140" s="56"/>
      <c r="AP140" s="64">
        <v>153</v>
      </c>
      <c r="AQ140" s="62" t="s">
        <v>449</v>
      </c>
      <c r="AR140" s="62">
        <v>7</v>
      </c>
      <c r="AS140" s="62" t="s">
        <v>453</v>
      </c>
      <c r="AT140" s="62" t="s">
        <v>154</v>
      </c>
      <c r="AU140" s="62"/>
      <c r="AV140" s="98">
        <v>44273</v>
      </c>
      <c r="AW140" s="62" t="s">
        <v>1063</v>
      </c>
      <c r="AX140" s="66" t="str">
        <f>ADM[[#This Row],[Nome da Empresa]]&amp;ADM[[#This Row],[Nome do Funcionário]]&amp;ADM[[#This Row],[Centro de Custo]]</f>
        <v>CACIQUE DE MARICA COMERCIO VAR DE GAS GLP LTDADAYVISON  MACHADO LEALOUTROS</v>
      </c>
    </row>
    <row r="141" spans="1:50" customFormat="1" ht="14.25" customHeight="1" x14ac:dyDescent="0.25">
      <c r="A141" s="82">
        <v>3</v>
      </c>
      <c r="B141" s="83" t="s">
        <v>37</v>
      </c>
      <c r="C141" s="83" t="s">
        <v>868</v>
      </c>
      <c r="D141" s="83" t="s">
        <v>39</v>
      </c>
      <c r="E141" s="84" t="s">
        <v>16</v>
      </c>
      <c r="F141" s="84" t="s">
        <v>869</v>
      </c>
      <c r="G141" s="84" t="s">
        <v>870</v>
      </c>
      <c r="H141" s="84" t="s">
        <v>871</v>
      </c>
      <c r="I141" s="85">
        <v>548.53</v>
      </c>
      <c r="J141" s="2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141" s="2" t="str">
        <f>IFERROR(INDEX(Folha[Centro_de_Geral],MATCH(C141,Folha[Nome do Funcionário],0)),"")</f>
        <v>3 - CACIQUE DE SANTA MARGARIDA</v>
      </c>
      <c r="L141" s="2" t="str">
        <f>IFERROR(INDEX(Nome_Empresas[NOME PADRÃO (PLANILHAS)],MATCH(Folha_de_Pgt[[#This Row],[Nome da Empresa]],Nome_Empresas[EMPRESA],0)),"")</f>
        <v>3 - CACIQUE DE SANTA MARGARIDA</v>
      </c>
      <c r="M141" s="20">
        <v>45021</v>
      </c>
      <c r="N141" s="2" t="str">
        <f>UPPER(IF(Folha_de_Pgt[[#This Row],[DATA DE PGT]]="","",TEXT(Folha_de_Pgt[[#This Row],[DATA DE PGT]],"MMM")))</f>
        <v>ABR</v>
      </c>
      <c r="O141" s="2" t="str">
        <f>UPPER(IF(Folha_de_Pgt[[#This Row],[DATA DE PGT]]="","",TEXT(Folha_de_Pgt[[#This Row],[DATA DE PGT]],"aaaa")))</f>
        <v>2023</v>
      </c>
      <c r="P141" s="50" t="s">
        <v>914</v>
      </c>
      <c r="Q141" s="48"/>
      <c r="R141" s="2" t="str">
        <f>Folha_de_Pgt[[#This Row],[Nome do Funcionário]]&amp;" - "&amp;Folha_de_Pgt[[#This Row],[TIPO DE PGT]]</f>
        <v>MURILO CONCEICAO DUTRA - SALARIO - REF. A MAR/2023</v>
      </c>
      <c r="S141" s="21"/>
      <c r="T141" s="51" t="str">
        <f t="shared" si="3"/>
        <v/>
      </c>
      <c r="U141" s="21"/>
      <c r="V141" s="80"/>
      <c r="AB141" s="60">
        <v>194</v>
      </c>
      <c r="AC141" s="54" t="s">
        <v>698</v>
      </c>
      <c r="AD141" s="54">
        <v>2</v>
      </c>
      <c r="AE141" s="54" t="s">
        <v>701</v>
      </c>
      <c r="AF141" s="54" t="s">
        <v>154</v>
      </c>
      <c r="AG141" s="55">
        <v>45010</v>
      </c>
      <c r="AH141" s="54">
        <v>15004410747</v>
      </c>
      <c r="AI141" s="54" t="s">
        <v>1023</v>
      </c>
      <c r="AJ141" s="56" t="str">
        <f>IFERROR(INDEX(ADM[Centro de Custo],MATCH(Folha[[#This Row],[Nome do Funcionário]],ADM[Nome do Funcionário],0)),"")</f>
        <v>OUTROS</v>
      </c>
      <c r="AK141" s="56" t="str">
        <f>Folha[[#This Row],[Empresa + Nome]]</f>
        <v>194 - ARCO METROPOLITANO</v>
      </c>
      <c r="AL141" s="56" t="str">
        <f>IFERROR(INDEX(Nome_Empresas[NOME PADRÃO (PLANILHAS)],MATCH(AC141,Nome_Empresas[EMPRESA],0)),"NÃO ENCONTREI")</f>
        <v>194 - ARCO METROPOLITANO</v>
      </c>
      <c r="AM141" s="56"/>
      <c r="AN141" s="56"/>
      <c r="AO141" s="56"/>
      <c r="AP141" s="64">
        <v>153</v>
      </c>
      <c r="AQ141" s="62" t="s">
        <v>449</v>
      </c>
      <c r="AR141" s="62">
        <v>13</v>
      </c>
      <c r="AS141" s="62" t="s">
        <v>457</v>
      </c>
      <c r="AT141" s="62" t="s">
        <v>154</v>
      </c>
      <c r="AU141" s="62"/>
      <c r="AV141" s="98">
        <v>44921</v>
      </c>
      <c r="AW141" s="62" t="s">
        <v>1063</v>
      </c>
      <c r="AX141" s="66" t="str">
        <f>ADM[[#This Row],[Nome da Empresa]]&amp;ADM[[#This Row],[Nome do Funcionário]]&amp;ADM[[#This Row],[Centro de Custo]]</f>
        <v>CACIQUE DE MARICA COMERCIO VAR DE GAS GLP LTDASAMUEL BARBOSA BRAZOUTROS</v>
      </c>
    </row>
    <row r="142" spans="1:50" customFormat="1" ht="14.25" customHeight="1" x14ac:dyDescent="0.25">
      <c r="A142" s="82">
        <v>3</v>
      </c>
      <c r="B142" s="83" t="s">
        <v>37</v>
      </c>
      <c r="C142" s="83" t="s">
        <v>886</v>
      </c>
      <c r="D142" s="83" t="s">
        <v>170</v>
      </c>
      <c r="E142" s="84"/>
      <c r="F142" s="84"/>
      <c r="G142" s="84"/>
      <c r="H142" s="84" t="s">
        <v>887</v>
      </c>
      <c r="I142" s="85">
        <v>548.53</v>
      </c>
      <c r="J142" s="2" t="str">
        <f>Folha_de_Pgt[[#This Row],[Nome da Empresa]]&amp;Folha_de_Pgt[[#This Row],[Nome do Funcionário]]&amp;Folha_de_Pgt[[#This Row],[Departamento]]</f>
        <v>CACIQUE DE SANTA MARGARIDA DEP. DE GAS LTDA - MEMURILO CONCEIÇÃO DUTRATRANSPORTE</v>
      </c>
      <c r="K142" s="2" t="s">
        <v>170</v>
      </c>
      <c r="L142" s="2" t="str">
        <f>IFERROR(INDEX(Nome_Empresas[NOME PADRÃO (PLANILHAS)],MATCH(Folha_de_Pgt[[#This Row],[Nome da Empresa]],Nome_Empresas[EMPRESA],0)),"")</f>
        <v>3 - CACIQUE DE SANTA MARGARIDA</v>
      </c>
      <c r="M142" s="20">
        <v>45021</v>
      </c>
      <c r="N142" s="2" t="str">
        <f>UPPER(IF(Folha_de_Pgt[[#This Row],[DATA DE PGT]]="","",TEXT(Folha_de_Pgt[[#This Row],[DATA DE PGT]],"MMM")))</f>
        <v>ABR</v>
      </c>
      <c r="O142" s="2" t="str">
        <f>UPPER(IF(Folha_de_Pgt[[#This Row],[DATA DE PGT]]="","",TEXT(Folha_de_Pgt[[#This Row],[DATA DE PGT]],"aaaa")))</f>
        <v>2023</v>
      </c>
      <c r="P142" s="50" t="s">
        <v>914</v>
      </c>
      <c r="Q142" s="48"/>
      <c r="R142" s="2" t="str">
        <f>Folha_de_Pgt[[#This Row],[Nome do Funcionário]]&amp;" - "&amp;Folha_de_Pgt[[#This Row],[TIPO DE PGT]]</f>
        <v>MURILO CONCEIÇÃO DUTRA - SALARIO - REF. A MAR/2023</v>
      </c>
      <c r="S142" s="21"/>
      <c r="T142" s="51" t="str">
        <f t="shared" si="3"/>
        <v/>
      </c>
      <c r="U142" s="21"/>
      <c r="V142" s="80"/>
      <c r="AB142" s="60">
        <v>1</v>
      </c>
      <c r="AC142" s="54" t="s">
        <v>13</v>
      </c>
      <c r="AD142" s="54">
        <v>100048</v>
      </c>
      <c r="AE142" s="54" t="s">
        <v>14</v>
      </c>
      <c r="AF142" s="54" t="s">
        <v>15</v>
      </c>
      <c r="AG142" s="55">
        <v>44282</v>
      </c>
      <c r="AH142" s="54">
        <v>1813031754</v>
      </c>
      <c r="AI142" s="54" t="s">
        <v>1023</v>
      </c>
      <c r="AJ142" s="56" t="str">
        <f>IFERROR(INDEX(ADM[Centro de Custo],MATCH(Folha[[#This Row],[Nome do Funcionário]],ADM[Nome do Funcionário],0)),"")</f>
        <v>ADM</v>
      </c>
      <c r="AK142" s="56" t="s">
        <v>769</v>
      </c>
      <c r="AL142" s="56" t="str">
        <f>IFERROR(INDEX(Nome_Empresas[NOME PADRÃO (PLANILHAS)],MATCH(AC142,Nome_Empresas[EMPRESA],0)),"NÃO ENCONTREI")</f>
        <v>1 - ACLANYCA MATRIZ</v>
      </c>
      <c r="AM142" s="56"/>
      <c r="AN142" s="56"/>
      <c r="AO142" s="56"/>
      <c r="AP142" s="64">
        <v>154</v>
      </c>
      <c r="AQ142" s="62" t="s">
        <v>459</v>
      </c>
      <c r="AR142" s="62">
        <v>1</v>
      </c>
      <c r="AS142" s="62" t="s">
        <v>460</v>
      </c>
      <c r="AT142" s="62" t="s">
        <v>154</v>
      </c>
      <c r="AU142" s="62"/>
      <c r="AV142" s="98">
        <v>44049</v>
      </c>
      <c r="AW142" s="62" t="s">
        <v>1063</v>
      </c>
      <c r="AX142" s="66" t="str">
        <f>ADM[[#This Row],[Nome da Empresa]]&amp;ADM[[#This Row],[Nome do Funcionário]]&amp;ADM[[#This Row],[Centro de Custo]]</f>
        <v>BRUTOS GAS LTDAHAROLDO DE VASCONCELOS BARBOSA JUNIOROUTROS</v>
      </c>
    </row>
    <row r="143" spans="1:50" customFormat="1" ht="14.25" customHeight="1" x14ac:dyDescent="0.25">
      <c r="A143" s="82">
        <v>7</v>
      </c>
      <c r="B143" s="83" t="s">
        <v>61</v>
      </c>
      <c r="C143" s="83" t="s">
        <v>243</v>
      </c>
      <c r="D143" s="83" t="s">
        <v>161</v>
      </c>
      <c r="E143" s="84" t="s">
        <v>16</v>
      </c>
      <c r="F143" s="84" t="s">
        <v>67</v>
      </c>
      <c r="G143" s="84" t="s">
        <v>244</v>
      </c>
      <c r="H143" s="84" t="s">
        <v>245</v>
      </c>
      <c r="I143" s="85">
        <v>537.79999999999995</v>
      </c>
      <c r="J143" s="2" t="str">
        <f>Folha_de_Pgt[[#This Row],[Nome da Empresa]]&amp;Folha_de_Pgt[[#This Row],[Nome do Funcionário]]&amp;Folha_de_Pgt[[#This Row],[Departamento]]</f>
        <v>XES - COMERCIO DE GAS LTDANAYRAN GABRIEL SOUSA DE ARAÚJOPLATAFORMA</v>
      </c>
      <c r="K143" s="2" t="str">
        <f>IFERROR(INDEX(Folha[Centro_de_Geral],MATCH(C143,Folha[Nome do Funcionário],0)),"")</f>
        <v>TRANSPORTE</v>
      </c>
      <c r="L143" s="2" t="str">
        <f>IFERROR(INDEX(Nome_Empresas[NOME PADRÃO (PLANILHAS)],MATCH(Folha_de_Pgt[[#This Row],[Nome da Empresa]],Nome_Empresas[EMPRESA],0)),"")</f>
        <v>7 - XES MATRIZ</v>
      </c>
      <c r="M143" s="20">
        <v>45021</v>
      </c>
      <c r="N143" s="2" t="str">
        <f>UPPER(IF(Folha_de_Pgt[[#This Row],[DATA DE PGT]]="","",TEXT(Folha_de_Pgt[[#This Row],[DATA DE PGT]],"MMM")))</f>
        <v>ABR</v>
      </c>
      <c r="O143" s="2" t="str">
        <f>UPPER(IF(Folha_de_Pgt[[#This Row],[DATA DE PGT]]="","",TEXT(Folha_de_Pgt[[#This Row],[DATA DE PGT]],"aaaa")))</f>
        <v>2023</v>
      </c>
      <c r="P143" s="50" t="s">
        <v>914</v>
      </c>
      <c r="Q143" s="48"/>
      <c r="R143" s="2" t="str">
        <f>Folha_de_Pgt[[#This Row],[Nome do Funcionário]]&amp;" - "&amp;Folha_de_Pgt[[#This Row],[TIPO DE PGT]]</f>
        <v>NAYRAN GABRIEL SOUSA DE ARAÚJO - SALARIO - REF. A MAR/2023</v>
      </c>
      <c r="S143" s="21"/>
      <c r="T143" s="51" t="str">
        <f t="shared" si="3"/>
        <v/>
      </c>
      <c r="U143" s="21"/>
      <c r="V143" s="80"/>
      <c r="AB143" s="60">
        <v>2</v>
      </c>
      <c r="AC143" s="54" t="s">
        <v>20</v>
      </c>
      <c r="AD143" s="54">
        <v>200132</v>
      </c>
      <c r="AE143" s="54" t="s">
        <v>21</v>
      </c>
      <c r="AF143" s="54" t="s">
        <v>22</v>
      </c>
      <c r="AG143" s="55">
        <v>44406</v>
      </c>
      <c r="AH143" s="54">
        <v>10503912760</v>
      </c>
      <c r="AI143" s="54" t="s">
        <v>1023</v>
      </c>
      <c r="AJ143" s="56" t="str">
        <f>IFERROR(INDEX(ADM[Centro de Custo],MATCH(Folha[[#This Row],[Nome do Funcionário]],ADM[Nome do Funcionário],0)),"")</f>
        <v>ADM</v>
      </c>
      <c r="AK143" s="56" t="s">
        <v>769</v>
      </c>
      <c r="AL143" s="56" t="str">
        <f>IFERROR(INDEX(Nome_Empresas[NOME PADRÃO (PLANILHAS)],MATCH(AC143,Nome_Empresas[EMPRESA],0)),"NÃO ENCONTREI")</f>
        <v>2 - PAGE DEPOSITO</v>
      </c>
      <c r="AM143" s="56"/>
      <c r="AN143" s="56"/>
      <c r="AO143" s="56"/>
      <c r="AP143" s="64">
        <v>155</v>
      </c>
      <c r="AQ143" s="62" t="s">
        <v>463</v>
      </c>
      <c r="AR143" s="62">
        <v>13</v>
      </c>
      <c r="AS143" s="62" t="s">
        <v>464</v>
      </c>
      <c r="AT143" s="62" t="s">
        <v>154</v>
      </c>
      <c r="AU143" s="62"/>
      <c r="AV143" s="98">
        <v>44147</v>
      </c>
      <c r="AW143" s="62" t="s">
        <v>1063</v>
      </c>
      <c r="AX143" s="66" t="str">
        <f>ADM[[#This Row],[Nome da Empresa]]&amp;ADM[[#This Row],[Nome do Funcionário]]&amp;ADM[[#This Row],[Centro de Custo]]</f>
        <v>DUTRA GAS REVENDEDORA DE GLP LTDACARLOS HENRIQUE DA SILVA SANTOSOUTROS</v>
      </c>
    </row>
    <row r="144" spans="1:50" customFormat="1" ht="14.25" customHeight="1" x14ac:dyDescent="0.25">
      <c r="A144" s="82">
        <v>150</v>
      </c>
      <c r="B144" s="83" t="s">
        <v>431</v>
      </c>
      <c r="C144" s="83" t="s">
        <v>443</v>
      </c>
      <c r="D144" s="83" t="s">
        <v>170</v>
      </c>
      <c r="E144" s="84" t="s">
        <v>16</v>
      </c>
      <c r="F144" s="84" t="s">
        <v>63</v>
      </c>
      <c r="G144" s="84" t="s">
        <v>444</v>
      </c>
      <c r="H144" s="84" t="s">
        <v>445</v>
      </c>
      <c r="I144" s="85">
        <v>1427.68</v>
      </c>
      <c r="J144" s="2" t="str">
        <f>Folha_de_Pgt[[#This Row],[Nome da Empresa]]&amp;Folha_de_Pgt[[#This Row],[Nome do Funcionário]]&amp;Folha_de_Pgt[[#This Row],[Departamento]]</f>
        <v>PAGE DE JACONE 96 COMERCIO DE GAS LTDANILVAM DE ALMEIDATRANSPORTE</v>
      </c>
      <c r="K144" s="2" t="str">
        <f>IFERROR(INDEX(Folha[Centro_de_Geral],MATCH(C144,Folha[Nome do Funcionário],0)),"")</f>
        <v>TRANSPORTE</v>
      </c>
      <c r="L144" s="2" t="str">
        <f>IFERROR(INDEX(Nome_Empresas[NOME PADRÃO (PLANILHAS)],MATCH(Folha_de_Pgt[[#This Row],[Nome da Empresa]],Nome_Empresas[EMPRESA],0)),"")</f>
        <v>150 - PAGE DE JACONE</v>
      </c>
      <c r="M144" s="20">
        <v>45022</v>
      </c>
      <c r="N144" s="2" t="str">
        <f>UPPER(IF(Folha_de_Pgt[[#This Row],[DATA DE PGT]]="","",TEXT(Folha_de_Pgt[[#This Row],[DATA DE PGT]],"MMM")))</f>
        <v>ABR</v>
      </c>
      <c r="O144" s="2" t="str">
        <f>UPPER(IF(Folha_de_Pgt[[#This Row],[DATA DE PGT]]="","",TEXT(Folha_de_Pgt[[#This Row],[DATA DE PGT]],"aaaa")))</f>
        <v>2023</v>
      </c>
      <c r="P144" s="50" t="s">
        <v>914</v>
      </c>
      <c r="Q144" s="48"/>
      <c r="R144" s="2" t="str">
        <f>Folha_de_Pgt[[#This Row],[Nome do Funcionário]]&amp;" - "&amp;Folha_de_Pgt[[#This Row],[TIPO DE PGT]]</f>
        <v>NILVAM DE ALMEIDA - SALARIO - REF. A MAR/2023</v>
      </c>
      <c r="S144" s="21"/>
      <c r="T144" s="51" t="str">
        <f t="shared" si="3"/>
        <v/>
      </c>
      <c r="U144" s="21"/>
      <c r="V144" s="80"/>
      <c r="AB144" s="61">
        <v>2</v>
      </c>
      <c r="AC144" s="57" t="s">
        <v>20</v>
      </c>
      <c r="AD144" s="57">
        <v>200142</v>
      </c>
      <c r="AE144" s="57" t="s">
        <v>25</v>
      </c>
      <c r="AF144" s="57" t="s">
        <v>22</v>
      </c>
      <c r="AG144" s="58">
        <v>44509</v>
      </c>
      <c r="AH144" s="57">
        <v>14817066750</v>
      </c>
      <c r="AI144" s="57" t="s">
        <v>1023</v>
      </c>
      <c r="AJ144" s="56" t="str">
        <f>IFERROR(INDEX(ADM[Centro de Custo],MATCH(Folha[[#This Row],[Nome do Funcionário]],ADM[Nome do Funcionário],0)),"")</f>
        <v>ADM</v>
      </c>
      <c r="AK144" s="56" t="s">
        <v>769</v>
      </c>
      <c r="AL144" s="56" t="str">
        <f>IFERROR(INDEX(Nome_Empresas[NOME PADRÃO (PLANILHAS)],MATCH(AC144,Nome_Empresas[EMPRESA],0)),"NÃO ENCONTREI")</f>
        <v>2 - PAGE DEPOSITO</v>
      </c>
      <c r="AM144" s="56"/>
      <c r="AN144" s="56"/>
      <c r="AO144" s="56"/>
      <c r="AP144" s="64">
        <v>155</v>
      </c>
      <c r="AQ144" s="62" t="s">
        <v>463</v>
      </c>
      <c r="AR144" s="62">
        <v>26</v>
      </c>
      <c r="AS144" s="62" t="s">
        <v>467</v>
      </c>
      <c r="AT144" s="62" t="s">
        <v>154</v>
      </c>
      <c r="AU144" s="62"/>
      <c r="AV144" s="98">
        <v>44706</v>
      </c>
      <c r="AW144" s="62" t="s">
        <v>1063</v>
      </c>
      <c r="AX144" s="66" t="str">
        <f>ADM[[#This Row],[Nome da Empresa]]&amp;ADM[[#This Row],[Nome do Funcionário]]&amp;ADM[[#This Row],[Centro de Custo]]</f>
        <v>DUTRA GAS REVENDEDORA DE GLP LTDARENAN DA SILVA SANTOSOUTROS</v>
      </c>
    </row>
    <row r="145" spans="1:50" customFormat="1" ht="14.25" customHeight="1" x14ac:dyDescent="0.25">
      <c r="A145" s="82">
        <v>1</v>
      </c>
      <c r="B145" s="83" t="s">
        <v>13</v>
      </c>
      <c r="C145" s="83" t="s">
        <v>165</v>
      </c>
      <c r="D145" s="83" t="s">
        <v>161</v>
      </c>
      <c r="E145" s="84" t="s">
        <v>16</v>
      </c>
      <c r="F145" s="84" t="s">
        <v>166</v>
      </c>
      <c r="G145" s="84" t="s">
        <v>167</v>
      </c>
      <c r="H145" s="84" t="s">
        <v>168</v>
      </c>
      <c r="I145" s="85">
        <v>1172.48</v>
      </c>
      <c r="J145" s="2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45" s="2" t="str">
        <f>IFERROR(INDEX(Folha[Centro_de_Geral],MATCH(C145,Folha[Nome do Funcionário],0)),"")</f>
        <v>TRANSPORTE</v>
      </c>
      <c r="L145" s="2" t="str">
        <f>IFERROR(INDEX(Nome_Empresas[NOME PADRÃO (PLANILHAS)],MATCH(Folha_de_Pgt[[#This Row],[Nome da Empresa]],Nome_Empresas[EMPRESA],0)),"")</f>
        <v>1 - ACLANYCA MATRIZ</v>
      </c>
      <c r="M145" s="20">
        <v>45021</v>
      </c>
      <c r="N145" s="2" t="str">
        <f>UPPER(IF(Folha_de_Pgt[[#This Row],[DATA DE PGT]]="","",TEXT(Folha_de_Pgt[[#This Row],[DATA DE PGT]],"MMM")))</f>
        <v>ABR</v>
      </c>
      <c r="O145" s="2" t="str">
        <f>UPPER(IF(Folha_de_Pgt[[#This Row],[DATA DE PGT]]="","",TEXT(Folha_de_Pgt[[#This Row],[DATA DE PGT]],"aaaa")))</f>
        <v>2023</v>
      </c>
      <c r="P145" s="50" t="s">
        <v>914</v>
      </c>
      <c r="Q145" s="48"/>
      <c r="R145" s="2" t="str">
        <f>Folha_de_Pgt[[#This Row],[Nome do Funcionário]]&amp;" - "&amp;Folha_de_Pgt[[#This Row],[TIPO DE PGT]]</f>
        <v>PATRICK BARBOSA DE SOUZA LUCINDO - SALARIO - REF. A MAR/2023</v>
      </c>
      <c r="S145" s="21"/>
      <c r="T145" s="51" t="str">
        <f t="shared" si="3"/>
        <v/>
      </c>
      <c r="U145" s="21"/>
      <c r="V145" s="80"/>
      <c r="AB145" s="60">
        <v>2</v>
      </c>
      <c r="AC145" s="54" t="s">
        <v>20</v>
      </c>
      <c r="AD145" s="54">
        <v>200145</v>
      </c>
      <c r="AE145" s="54" t="s">
        <v>29</v>
      </c>
      <c r="AF145" s="54" t="s">
        <v>22</v>
      </c>
      <c r="AG145" s="55">
        <v>44532</v>
      </c>
      <c r="AH145" s="54">
        <v>5883978738</v>
      </c>
      <c r="AI145" s="54" t="s">
        <v>1023</v>
      </c>
      <c r="AJ145" s="56" t="str">
        <f>IFERROR(INDEX(ADM[Centro de Custo],MATCH(Folha[[#This Row],[Nome do Funcionário]],ADM[Nome do Funcionário],0)),"")</f>
        <v>ADM</v>
      </c>
      <c r="AK145" s="56" t="s">
        <v>769</v>
      </c>
      <c r="AL145" s="56" t="str">
        <f>IFERROR(INDEX(Nome_Empresas[NOME PADRÃO (PLANILHAS)],MATCH(AC145,Nome_Empresas[EMPRESA],0)),"NÃO ENCONTREI")</f>
        <v>2 - PAGE DEPOSITO</v>
      </c>
      <c r="AM145" s="56"/>
      <c r="AN145" s="56"/>
      <c r="AO145" s="56"/>
      <c r="AP145" s="64">
        <v>155</v>
      </c>
      <c r="AQ145" s="62" t="s">
        <v>463</v>
      </c>
      <c r="AR145" s="62">
        <v>33</v>
      </c>
      <c r="AS145" s="62" t="s">
        <v>489</v>
      </c>
      <c r="AT145" s="62" t="s">
        <v>490</v>
      </c>
      <c r="AU145" s="62"/>
      <c r="AV145" s="98">
        <v>44847</v>
      </c>
      <c r="AW145" s="62" t="s">
        <v>1063</v>
      </c>
      <c r="AX145" s="66" t="str">
        <f>ADM[[#This Row],[Nome da Empresa]]&amp;ADM[[#This Row],[Nome do Funcionário]]&amp;ADM[[#This Row],[Centro de Custo]]</f>
        <v>DUTRA GAS REVENDEDORA DE GLP LTDAFELIPE DA SILVA OLIVEIRA DOS SANTOSOUTROS</v>
      </c>
    </row>
    <row r="146" spans="1:50" customFormat="1" ht="14.25" customHeight="1" x14ac:dyDescent="0.25">
      <c r="A146" s="82">
        <v>155</v>
      </c>
      <c r="B146" s="83" t="s">
        <v>463</v>
      </c>
      <c r="C146" s="83" t="s">
        <v>486</v>
      </c>
      <c r="D146" s="83" t="s">
        <v>161</v>
      </c>
      <c r="E146" s="84" t="s">
        <v>876</v>
      </c>
      <c r="F146" s="84" t="s">
        <v>876</v>
      </c>
      <c r="G146" s="84" t="s">
        <v>881</v>
      </c>
      <c r="H146" s="84" t="s">
        <v>488</v>
      </c>
      <c r="I146" s="85">
        <v>782.83</v>
      </c>
      <c r="J146" s="2" t="str">
        <f>Folha_de_Pgt[[#This Row],[Nome da Empresa]]&amp;Folha_de_Pgt[[#This Row],[Nome do Funcionário]]&amp;Folha_de_Pgt[[#This Row],[Departamento]]</f>
        <v>DUTRA GAS REVENDEDORA DE GLP LTDAPATRICK RODRIGUES DE SOUZAPLATAFORMA</v>
      </c>
      <c r="K146" s="2" t="str">
        <f>IFERROR(INDEX(Folha[Centro_de_Geral],MATCH(C146,Folha[Nome do Funcionário],0)),"")</f>
        <v>TRANSPORTE</v>
      </c>
      <c r="L146" s="2" t="str">
        <f>IFERROR(INDEX(Nome_Empresas[NOME PADRÃO (PLANILHAS)],MATCH(Folha_de_Pgt[[#This Row],[Nome da Empresa]],Nome_Empresas[EMPRESA],0)),"")</f>
        <v>155 - DUTRA</v>
      </c>
      <c r="M146" s="20">
        <v>45021</v>
      </c>
      <c r="N146" s="2" t="str">
        <f>UPPER(IF(Folha_de_Pgt[[#This Row],[DATA DE PGT]]="","",TEXT(Folha_de_Pgt[[#This Row],[DATA DE PGT]],"MMM")))</f>
        <v>ABR</v>
      </c>
      <c r="O146" s="2" t="str">
        <f>UPPER(IF(Folha_de_Pgt[[#This Row],[DATA DE PGT]]="","",TEXT(Folha_de_Pgt[[#This Row],[DATA DE PGT]],"aaaa")))</f>
        <v>2023</v>
      </c>
      <c r="P146" s="50" t="s">
        <v>914</v>
      </c>
      <c r="Q146" s="48"/>
      <c r="R146" s="2" t="str">
        <f>Folha_de_Pgt[[#This Row],[Nome do Funcionário]]&amp;" - "&amp;Folha_de_Pgt[[#This Row],[TIPO DE PGT]]</f>
        <v>PATRICK RODRIGUES DE SOUZA - SALARIO - REF. A MAR/2023</v>
      </c>
      <c r="S146" s="21"/>
      <c r="T146" s="51" t="str">
        <f t="shared" si="3"/>
        <v/>
      </c>
      <c r="U146" s="21"/>
      <c r="V146" s="80"/>
      <c r="AB146" s="60">
        <v>2</v>
      </c>
      <c r="AC146" s="54" t="s">
        <v>20</v>
      </c>
      <c r="AD146" s="54">
        <v>200153</v>
      </c>
      <c r="AE146" s="54" t="s">
        <v>33</v>
      </c>
      <c r="AF146" s="54" t="s">
        <v>22</v>
      </c>
      <c r="AG146" s="55">
        <v>44860</v>
      </c>
      <c r="AH146" s="54">
        <v>13576385746</v>
      </c>
      <c r="AI146" s="54" t="s">
        <v>1023</v>
      </c>
      <c r="AJ146" s="56" t="str">
        <f>IFERROR(INDEX(ADM[Centro de Custo],MATCH(Folha[[#This Row],[Nome do Funcionário]],ADM[Nome do Funcionário],0)),"")</f>
        <v>ADM</v>
      </c>
      <c r="AK146" s="56" t="s">
        <v>769</v>
      </c>
      <c r="AL146" s="56" t="str">
        <f>IFERROR(INDEX(Nome_Empresas[NOME PADRÃO (PLANILHAS)],MATCH(AC146,Nome_Empresas[EMPRESA],0)),"NÃO ENCONTREI")</f>
        <v>2 - PAGE DEPOSITO</v>
      </c>
      <c r="AM146" s="56"/>
      <c r="AN146" s="56"/>
      <c r="AO146" s="56"/>
      <c r="AP146" s="64">
        <v>155</v>
      </c>
      <c r="AQ146" s="62" t="s">
        <v>463</v>
      </c>
      <c r="AR146" s="62">
        <v>34</v>
      </c>
      <c r="AS146" s="62" t="s">
        <v>493</v>
      </c>
      <c r="AT146" s="62" t="s">
        <v>490</v>
      </c>
      <c r="AU146" s="62"/>
      <c r="AV146" s="98">
        <v>43651</v>
      </c>
      <c r="AW146" s="62" t="s">
        <v>1063</v>
      </c>
      <c r="AX146" s="66" t="str">
        <f>ADM[[#This Row],[Nome da Empresa]]&amp;ADM[[#This Row],[Nome do Funcionário]]&amp;ADM[[#This Row],[Centro de Custo]]</f>
        <v>DUTRA GAS REVENDEDORA DE GLP LTDAJORGE LUIS DOS SANTOS ARAUJOOUTROS</v>
      </c>
    </row>
    <row r="147" spans="1:50" customFormat="1" ht="14.25" customHeight="1" x14ac:dyDescent="0.25">
      <c r="A147" s="82">
        <v>150</v>
      </c>
      <c r="B147" s="83" t="s">
        <v>431</v>
      </c>
      <c r="C147" s="83" t="s">
        <v>432</v>
      </c>
      <c r="D147" s="83" t="s">
        <v>154</v>
      </c>
      <c r="E147" s="84" t="s">
        <v>16</v>
      </c>
      <c r="F147" s="84" t="s">
        <v>63</v>
      </c>
      <c r="G147" s="84" t="s">
        <v>433</v>
      </c>
      <c r="H147" s="84" t="s">
        <v>434</v>
      </c>
      <c r="I147" s="85">
        <v>1093.8800000000001</v>
      </c>
      <c r="J147" s="2" t="str">
        <f>Folha_de_Pgt[[#This Row],[Nome da Empresa]]&amp;Folha_de_Pgt[[#This Row],[Nome do Funcionário]]&amp;Folha_de_Pgt[[#This Row],[Departamento]]</f>
        <v>PAGE DE JACONE 96 COMERCIO DE GAS LTDAPAULO FELIPE DA SILVAPORTARIA</v>
      </c>
      <c r="K147" s="2" t="str">
        <f>IFERROR(INDEX(Folha[Centro_de_Geral],MATCH(C147,Folha[Nome do Funcionário],0)),"")</f>
        <v>150 - PAGE DE JACONE</v>
      </c>
      <c r="L147" s="2" t="str">
        <f>IFERROR(INDEX(Nome_Empresas[NOME PADRÃO (PLANILHAS)],MATCH(Folha_de_Pgt[[#This Row],[Nome da Empresa]],Nome_Empresas[EMPRESA],0)),"")</f>
        <v>150 - PAGE DE JACONE</v>
      </c>
      <c r="M147" s="20">
        <v>45022</v>
      </c>
      <c r="N147" s="2" t="str">
        <f>UPPER(IF(Folha_de_Pgt[[#This Row],[DATA DE PGT]]="","",TEXT(Folha_de_Pgt[[#This Row],[DATA DE PGT]],"MMM")))</f>
        <v>ABR</v>
      </c>
      <c r="O147" s="2" t="str">
        <f>UPPER(IF(Folha_de_Pgt[[#This Row],[DATA DE PGT]]="","",TEXT(Folha_de_Pgt[[#This Row],[DATA DE PGT]],"aaaa")))</f>
        <v>2023</v>
      </c>
      <c r="P147" s="50" t="s">
        <v>914</v>
      </c>
      <c r="Q147" s="48"/>
      <c r="R147" s="2" t="str">
        <f>Folha_de_Pgt[[#This Row],[Nome do Funcionário]]&amp;" - "&amp;Folha_de_Pgt[[#This Row],[TIPO DE PGT]]</f>
        <v>PAULO FELIPE DA SILVA - SALARIO - REF. A MAR/2023</v>
      </c>
      <c r="S147" s="21"/>
      <c r="T147" s="51" t="str">
        <f t="shared" si="3"/>
        <v/>
      </c>
      <c r="U147" s="21"/>
      <c r="V147" s="80"/>
      <c r="AB147" s="61">
        <v>3</v>
      </c>
      <c r="AC147" s="57" t="s">
        <v>37</v>
      </c>
      <c r="AD147" s="57">
        <v>300018</v>
      </c>
      <c r="AE147" s="57" t="s">
        <v>38</v>
      </c>
      <c r="AF147" s="57" t="s">
        <v>39</v>
      </c>
      <c r="AG147" s="58">
        <v>44586</v>
      </c>
      <c r="AH147" s="57">
        <v>19914021719</v>
      </c>
      <c r="AI147" s="57" t="s">
        <v>1023</v>
      </c>
      <c r="AJ147" s="56" t="str">
        <f>IFERROR(INDEX(ADM[Centro de Custo],MATCH(Folha[[#This Row],[Nome do Funcionário]],ADM[Nome do Funcionário],0)),"")</f>
        <v>ADM</v>
      </c>
      <c r="AK147" s="56" t="s">
        <v>769</v>
      </c>
      <c r="AL147" s="56" t="str">
        <f>IFERROR(INDEX(Nome_Empresas[NOME PADRÃO (PLANILHAS)],MATCH(AC147,Nome_Empresas[EMPRESA],0)),"NÃO ENCONTREI")</f>
        <v>3 - CACIQUE DE SANTA MARGARIDA</v>
      </c>
      <c r="AM147" s="56"/>
      <c r="AN147" s="56"/>
      <c r="AO147" s="56"/>
      <c r="AP147" s="64">
        <v>159</v>
      </c>
      <c r="AQ147" s="62" t="s">
        <v>496</v>
      </c>
      <c r="AR147" s="62">
        <v>5</v>
      </c>
      <c r="AS147" s="62" t="s">
        <v>512</v>
      </c>
      <c r="AT147" s="62" t="s">
        <v>154</v>
      </c>
      <c r="AU147" s="62"/>
      <c r="AV147" s="98">
        <v>43783</v>
      </c>
      <c r="AW147" s="62" t="s">
        <v>1063</v>
      </c>
      <c r="AX147" s="66" t="str">
        <f>ADM[[#This Row],[Nome da Empresa]]&amp;ADM[[#This Row],[Nome do Funcionário]]&amp;ADM[[#This Row],[Centro de Custo]]</f>
        <v>PS DISTRIBUIDORA E COMERCIO DE GAS LTDAJEFERSON FERNANDO LIMA DA SILVAOUTROS</v>
      </c>
    </row>
    <row r="148" spans="1:50" customFormat="1" ht="14.25" customHeight="1" x14ac:dyDescent="0.25">
      <c r="A148" s="82">
        <v>139</v>
      </c>
      <c r="B148" s="83" t="s">
        <v>418</v>
      </c>
      <c r="C148" s="83" t="s">
        <v>419</v>
      </c>
      <c r="D148" s="83" t="s">
        <v>420</v>
      </c>
      <c r="E148" s="84" t="s">
        <v>94</v>
      </c>
      <c r="F148" s="84" t="s">
        <v>95</v>
      </c>
      <c r="G148" s="84" t="s">
        <v>421</v>
      </c>
      <c r="H148" s="84" t="s">
        <v>422</v>
      </c>
      <c r="I148" s="85">
        <v>908.8</v>
      </c>
      <c r="J148" s="2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148" s="2" t="str">
        <f>IFERROR(INDEX(Folha[Centro_de_Geral],MATCH(C148,Folha[Nome do Funcionário],0)),"")</f>
        <v>139 - PAGE DE SAQUAREMA</v>
      </c>
      <c r="L148" s="2" t="str">
        <f>IFERROR(INDEX(Nome_Empresas[NOME PADRÃO (PLANILHAS)],MATCH(Folha_de_Pgt[[#This Row],[Nome da Empresa]],Nome_Empresas[EMPRESA],0)),"")</f>
        <v>139 - PAGE DE SAQUAREMA</v>
      </c>
      <c r="M148" s="20">
        <v>45021</v>
      </c>
      <c r="N148" s="2" t="str">
        <f>UPPER(IF(Folha_de_Pgt[[#This Row],[DATA DE PGT]]="","",TEXT(Folha_de_Pgt[[#This Row],[DATA DE PGT]],"MMM")))</f>
        <v>ABR</v>
      </c>
      <c r="O148" s="2" t="str">
        <f>UPPER(IF(Folha_de_Pgt[[#This Row],[DATA DE PGT]]="","",TEXT(Folha_de_Pgt[[#This Row],[DATA DE PGT]],"aaaa")))</f>
        <v>2023</v>
      </c>
      <c r="P148" s="50" t="s">
        <v>914</v>
      </c>
      <c r="Q148" s="48"/>
      <c r="R148" s="2" t="str">
        <f>Folha_de_Pgt[[#This Row],[Nome do Funcionário]]&amp;" - "&amp;Folha_de_Pgt[[#This Row],[TIPO DE PGT]]</f>
        <v>PAULO HENRIQUE DA SILVA BARBOSA - SALARIO - REF. A MAR/2023</v>
      </c>
      <c r="S148" s="21"/>
      <c r="T148" s="51" t="str">
        <f t="shared" si="3"/>
        <v/>
      </c>
      <c r="U148" s="21"/>
      <c r="V148" s="80"/>
      <c r="AB148" s="60">
        <v>3</v>
      </c>
      <c r="AC148" s="54" t="s">
        <v>37</v>
      </c>
      <c r="AD148" s="54">
        <v>300023</v>
      </c>
      <c r="AE148" s="54" t="s">
        <v>42</v>
      </c>
      <c r="AF148" s="54" t="s">
        <v>39</v>
      </c>
      <c r="AG148" s="55">
        <v>45001</v>
      </c>
      <c r="AH148" s="54">
        <v>7859286777</v>
      </c>
      <c r="AI148" s="54" t="s">
        <v>1023</v>
      </c>
      <c r="AJ148" s="56" t="str">
        <f>IFERROR(INDEX(ADM[Centro de Custo],MATCH(Folha[[#This Row],[Nome do Funcionário]],ADM[Nome do Funcionário],0)),"")</f>
        <v>ADM</v>
      </c>
      <c r="AK148" s="56" t="s">
        <v>769</v>
      </c>
      <c r="AL148" s="56" t="str">
        <f>IFERROR(INDEX(Nome_Empresas[NOME PADRÃO (PLANILHAS)],MATCH(AC148,Nome_Empresas[EMPRESA],0)),"NÃO ENCONTREI")</f>
        <v>3 - CACIQUE DE SANTA MARGARIDA</v>
      </c>
      <c r="AM148" s="56"/>
      <c r="AN148" s="56"/>
      <c r="AO148" s="56"/>
      <c r="AP148" s="64">
        <v>159</v>
      </c>
      <c r="AQ148" s="62" t="s">
        <v>496</v>
      </c>
      <c r="AR148" s="62">
        <v>6</v>
      </c>
      <c r="AS148" s="62" t="s">
        <v>515</v>
      </c>
      <c r="AT148" s="62" t="s">
        <v>154</v>
      </c>
      <c r="AU148" s="62"/>
      <c r="AV148" s="98">
        <v>44104</v>
      </c>
      <c r="AW148" s="62" t="s">
        <v>1063</v>
      </c>
      <c r="AX148" s="66" t="str">
        <f>ADM[[#This Row],[Nome da Empresa]]&amp;ADM[[#This Row],[Nome do Funcionário]]&amp;ADM[[#This Row],[Centro de Custo]]</f>
        <v>PS DISTRIBUIDORA E COMERCIO DE GAS LTDAEDUARDO HERMINIO DOS SANTOSOUTROS</v>
      </c>
    </row>
    <row r="149" spans="1:50" customFormat="1" ht="14.25" customHeight="1" x14ac:dyDescent="0.25">
      <c r="A149" s="82">
        <v>105</v>
      </c>
      <c r="B149" s="83" t="s">
        <v>81</v>
      </c>
      <c r="C149" s="83" t="s">
        <v>82</v>
      </c>
      <c r="D149" s="83" t="s">
        <v>22</v>
      </c>
      <c r="E149" s="84" t="s">
        <v>16</v>
      </c>
      <c r="F149" s="84" t="s">
        <v>17</v>
      </c>
      <c r="G149" s="84" t="s">
        <v>83</v>
      </c>
      <c r="H149" s="84" t="s">
        <v>84</v>
      </c>
      <c r="I149" s="85">
        <v>901.46</v>
      </c>
      <c r="J149" s="2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149" s="2" t="str">
        <f>IFERROR(INDEX(Folha[Centro_de_Geral],MATCH(C149,Folha[Nome do Funcionário],0)),"")</f>
        <v>ADM</v>
      </c>
      <c r="L149" s="2" t="str">
        <f>IFERROR(INDEX(Nome_Empresas[NOME PADRÃO (PLANILHAS)],MATCH(Folha_de_Pgt[[#This Row],[Nome da Empresa]],Nome_Empresas[EMPRESA],0)),"")</f>
        <v>105 - TRIBUS</v>
      </c>
      <c r="M149" s="20">
        <v>45020</v>
      </c>
      <c r="N149" s="2" t="str">
        <f>UPPER(IF(Folha_de_Pgt[[#This Row],[DATA DE PGT]]="","",TEXT(Folha_de_Pgt[[#This Row],[DATA DE PGT]],"MMM")))</f>
        <v>ABR</v>
      </c>
      <c r="O149" s="2" t="str">
        <f>UPPER(IF(Folha_de_Pgt[[#This Row],[DATA DE PGT]]="","",TEXT(Folha_de_Pgt[[#This Row],[DATA DE PGT]],"aaaa")))</f>
        <v>2023</v>
      </c>
      <c r="P149" s="50" t="s">
        <v>914</v>
      </c>
      <c r="Q149" s="48"/>
      <c r="R149" s="2" t="str">
        <f>Folha_de_Pgt[[#This Row],[Nome do Funcionário]]&amp;" - "&amp;Folha_de_Pgt[[#This Row],[TIPO DE PGT]]</f>
        <v>PAULO ROBERTO NASCIMENTO DIMAS - SALARIO - REF. A MAR/2023</v>
      </c>
      <c r="S149" s="21"/>
      <c r="T149" s="51" t="str">
        <f t="shared" si="3"/>
        <v/>
      </c>
      <c r="U149" s="21"/>
      <c r="V149" s="80"/>
      <c r="AB149" s="61">
        <v>3</v>
      </c>
      <c r="AC149" s="57" t="s">
        <v>37</v>
      </c>
      <c r="AD149" s="57">
        <v>300024</v>
      </c>
      <c r="AE149" s="57" t="s">
        <v>47</v>
      </c>
      <c r="AF149" s="57" t="s">
        <v>39</v>
      </c>
      <c r="AG149" s="58">
        <v>44999</v>
      </c>
      <c r="AH149" s="57">
        <v>14480732780</v>
      </c>
      <c r="AI149" s="57" t="s">
        <v>1023</v>
      </c>
      <c r="AJ149" s="56" t="str">
        <f>IFERROR(INDEX(ADM[Centro de Custo],MATCH(Folha[[#This Row],[Nome do Funcionário]],ADM[Nome do Funcionário],0)),"")</f>
        <v>ADM</v>
      </c>
      <c r="AK149" s="56" t="s">
        <v>769</v>
      </c>
      <c r="AL149" s="56" t="str">
        <f>IFERROR(INDEX(Nome_Empresas[NOME PADRÃO (PLANILHAS)],MATCH(AC149,Nome_Empresas[EMPRESA],0)),"NÃO ENCONTREI")</f>
        <v>3 - CACIQUE DE SANTA MARGARIDA</v>
      </c>
      <c r="AM149" s="56"/>
      <c r="AN149" s="56"/>
      <c r="AO149" s="56"/>
      <c r="AP149" s="64">
        <v>160</v>
      </c>
      <c r="AQ149" s="62" t="s">
        <v>518</v>
      </c>
      <c r="AR149" s="62">
        <v>6</v>
      </c>
      <c r="AS149" s="62" t="s">
        <v>519</v>
      </c>
      <c r="AT149" s="62" t="s">
        <v>154</v>
      </c>
      <c r="AU149" s="62"/>
      <c r="AV149" s="98">
        <v>44274</v>
      </c>
      <c r="AW149" s="62" t="s">
        <v>1063</v>
      </c>
      <c r="AX149" s="66" t="str">
        <f>ADM[[#This Row],[Nome da Empresa]]&amp;ADM[[#This Row],[Nome do Funcionário]]&amp;ADM[[#This Row],[Centro de Custo]]</f>
        <v>NOVATO REVENDA E TRANSPORTE DE GLP LTDAFERNANDO LUCIO SILVAOUTROS</v>
      </c>
    </row>
    <row r="150" spans="1:50" customFormat="1" ht="14.25" customHeight="1" x14ac:dyDescent="0.25">
      <c r="A150" s="82">
        <v>2</v>
      </c>
      <c r="B150" s="83" t="s">
        <v>20</v>
      </c>
      <c r="C150" s="83" t="s">
        <v>21</v>
      </c>
      <c r="D150" s="83" t="s">
        <v>22</v>
      </c>
      <c r="E150" s="84" t="s">
        <v>16</v>
      </c>
      <c r="F150" s="84" t="s">
        <v>17</v>
      </c>
      <c r="G150" s="84" t="s">
        <v>23</v>
      </c>
      <c r="H150" s="84" t="s">
        <v>24</v>
      </c>
      <c r="I150" s="85">
        <v>1896.99</v>
      </c>
      <c r="J150" s="2" t="str">
        <f>Folha_de_Pgt[[#This Row],[Nome da Empresa]]&amp;Folha_de_Pgt[[#This Row],[Nome do Funcionário]]&amp;Folha_de_Pgt[[#This Row],[Departamento]]</f>
        <v>PAGE DEPOSITO DE GAS LTDA - MEPEDRO CESAR ROLIM BRAZADMINISTRAÇÃO</v>
      </c>
      <c r="K150" s="2" t="str">
        <f>IFERROR(INDEX(Folha[Centro_de_Geral],MATCH(C150,Folha[Nome do Funcionário],0)),"")</f>
        <v>ADM</v>
      </c>
      <c r="L150" s="2" t="str">
        <f>IFERROR(INDEX(Nome_Empresas[NOME PADRÃO (PLANILHAS)],MATCH(Folha_de_Pgt[[#This Row],[Nome da Empresa]],Nome_Empresas[EMPRESA],0)),"")</f>
        <v>2 - PAGE DEPOSITO</v>
      </c>
      <c r="M150" s="20">
        <v>45020</v>
      </c>
      <c r="N150" s="2" t="str">
        <f>UPPER(IF(Folha_de_Pgt[[#This Row],[DATA DE PGT]]="","",TEXT(Folha_de_Pgt[[#This Row],[DATA DE PGT]],"MMM")))</f>
        <v>ABR</v>
      </c>
      <c r="O150" s="2" t="str">
        <f>UPPER(IF(Folha_de_Pgt[[#This Row],[DATA DE PGT]]="","",TEXT(Folha_de_Pgt[[#This Row],[DATA DE PGT]],"aaaa")))</f>
        <v>2023</v>
      </c>
      <c r="P150" s="50" t="s">
        <v>914</v>
      </c>
      <c r="Q150" s="48"/>
      <c r="R150" s="2" t="str">
        <f>Folha_de_Pgt[[#This Row],[Nome do Funcionário]]&amp;" - "&amp;Folha_de_Pgt[[#This Row],[TIPO DE PGT]]</f>
        <v>PEDRO CESAR ROLIM BRAZ - SALARIO - REF. A MAR/2023</v>
      </c>
      <c r="S150" s="21"/>
      <c r="T150" s="51" t="str">
        <f t="shared" si="3"/>
        <v/>
      </c>
      <c r="U150" s="21"/>
      <c r="V150" s="80"/>
      <c r="AB150" s="61">
        <v>6</v>
      </c>
      <c r="AC150" s="57" t="s">
        <v>50</v>
      </c>
      <c r="AD150" s="57">
        <v>600010</v>
      </c>
      <c r="AE150" s="57" t="s">
        <v>57</v>
      </c>
      <c r="AF150" s="57" t="s">
        <v>58</v>
      </c>
      <c r="AG150" s="58">
        <v>44673</v>
      </c>
      <c r="AH150" s="57">
        <v>18583558779</v>
      </c>
      <c r="AI150" s="57" t="s">
        <v>1023</v>
      </c>
      <c r="AJ150" s="56" t="str">
        <f>IFERROR(INDEX(ADM[Centro de Custo],MATCH(Folha[[#This Row],[Nome do Funcionário]],ADM[Nome do Funcionário],0)),"")</f>
        <v>ADM</v>
      </c>
      <c r="AK150" s="56" t="s">
        <v>769</v>
      </c>
      <c r="AL150" s="56" t="str">
        <f>IFERROR(INDEX(Nome_Empresas[NOME PADRÃO (PLANILHAS)],MATCH(AC150,Nome_Empresas[EMPRESA],0)),"NÃO ENCONTREI")</f>
        <v>6 - BRAVOX</v>
      </c>
      <c r="AM150" s="56"/>
      <c r="AN150" s="56"/>
      <c r="AO150" s="56"/>
      <c r="AP150" s="64">
        <v>160</v>
      </c>
      <c r="AQ150" s="62" t="s">
        <v>518</v>
      </c>
      <c r="AR150" s="62">
        <v>7</v>
      </c>
      <c r="AS150" s="62" t="s">
        <v>522</v>
      </c>
      <c r="AT150" s="62" t="s">
        <v>154</v>
      </c>
      <c r="AU150" s="62"/>
      <c r="AV150" s="98">
        <v>44647</v>
      </c>
      <c r="AW150" s="62" t="s">
        <v>1063</v>
      </c>
      <c r="AX150" s="66" t="str">
        <f>ADM[[#This Row],[Nome da Empresa]]&amp;ADM[[#This Row],[Nome do Funcionário]]&amp;ADM[[#This Row],[Centro de Custo]]</f>
        <v>NOVATO REVENDA E TRANSPORTE DE GLP LTDAEDVALDO NOGUEIRA ABREUOUTROS</v>
      </c>
    </row>
    <row r="151" spans="1:50" customFormat="1" ht="14.25" customHeight="1" x14ac:dyDescent="0.25">
      <c r="A151" s="87">
        <v>185</v>
      </c>
      <c r="B151" s="88" t="s">
        <v>672</v>
      </c>
      <c r="C151" s="88" t="s">
        <v>675</v>
      </c>
      <c r="D151" s="88" t="s">
        <v>154</v>
      </c>
      <c r="E151" s="88" t="s">
        <v>876</v>
      </c>
      <c r="F151" s="88" t="s">
        <v>876</v>
      </c>
      <c r="G151" s="88" t="s">
        <v>676</v>
      </c>
      <c r="H151" s="88" t="s">
        <v>676</v>
      </c>
      <c r="I151" s="89">
        <v>628.38</v>
      </c>
      <c r="J151" s="28" t="str">
        <f>Folha_de_Pgt[[#This Row],[Nome da Empresa]]&amp;Folha_de_Pgt[[#This Row],[Nome do Funcionário]]&amp;Folha_de_Pgt[[#This Row],[Departamento]]</f>
        <v>DISTRIBUIDORA DE GLP DA BISA LTDARAFAEL BROWN DA SILVAPORTARIA</v>
      </c>
      <c r="K151" s="28" t="str">
        <f>IFERROR(INDEX(Folha[Centro_de_Geral],MATCH(C151,Folha[Nome do Funcionário],0)),"")</f>
        <v>185 - BISA</v>
      </c>
      <c r="L151" s="28" t="str">
        <f>IFERROR(INDEX(Nome_Empresas[NOME PADRÃO (PLANILHAS)],MATCH(Folha_de_Pgt[[#This Row],[Nome da Empresa]],Nome_Empresas[EMPRESA],0)),"")</f>
        <v>185 - BISA</v>
      </c>
      <c r="M151" s="20">
        <v>45022</v>
      </c>
      <c r="N151" s="28" t="str">
        <f>UPPER(IF(Folha_de_Pgt[[#This Row],[DATA DE PGT]]="","",TEXT(Folha_de_Pgt[[#This Row],[DATA DE PGT]],"MMM")))</f>
        <v>ABR</v>
      </c>
      <c r="O151" s="28" t="str">
        <f>UPPER(IF(Folha_de_Pgt[[#This Row],[DATA DE PGT]]="","",TEXT(Folha_de_Pgt[[#This Row],[DATA DE PGT]],"aaaa")))</f>
        <v>2023</v>
      </c>
      <c r="P151" s="50" t="s">
        <v>914</v>
      </c>
      <c r="Q151" s="48"/>
      <c r="R151" s="2" t="str">
        <f>Folha_de_Pgt[[#This Row],[Nome do Funcionário]]&amp;" - "&amp;Folha_de_Pgt[[#This Row],[TIPO DE PGT]]</f>
        <v>RAFAEL BROWN DA SILVA - SALARIO - REF. A MAR/2023</v>
      </c>
      <c r="S151" s="21"/>
      <c r="T151" s="51" t="str">
        <f t="shared" si="3"/>
        <v/>
      </c>
      <c r="U151" s="21"/>
      <c r="V151" s="80"/>
      <c r="AB151" s="60">
        <v>6</v>
      </c>
      <c r="AC151" s="54" t="s">
        <v>50</v>
      </c>
      <c r="AD151" s="54">
        <v>600011</v>
      </c>
      <c r="AE151" s="54" t="s">
        <v>51</v>
      </c>
      <c r="AF151" s="54" t="s">
        <v>52</v>
      </c>
      <c r="AG151" s="55">
        <v>45001</v>
      </c>
      <c r="AH151" s="54">
        <v>17689692729</v>
      </c>
      <c r="AI151" s="54" t="s">
        <v>1023</v>
      </c>
      <c r="AJ151" s="56" t="str">
        <f>IFERROR(INDEX(ADM[Centro de Custo],MATCH(Folha[[#This Row],[Nome do Funcionário]],ADM[Nome do Funcionário],0)),"")</f>
        <v>ADM</v>
      </c>
      <c r="AK151" s="56" t="s">
        <v>769</v>
      </c>
      <c r="AL151" s="56" t="str">
        <f>IFERROR(INDEX(Nome_Empresas[NOME PADRÃO (PLANILHAS)],MATCH(AC151,Nome_Empresas[EMPRESA],0)),"NÃO ENCONTREI")</f>
        <v>6 - BRAVOX</v>
      </c>
      <c r="AM151" s="56"/>
      <c r="AN151" s="56"/>
      <c r="AO151" s="56"/>
      <c r="AP151" s="64">
        <v>161</v>
      </c>
      <c r="AQ151" s="62" t="s">
        <v>525</v>
      </c>
      <c r="AR151" s="62">
        <v>6</v>
      </c>
      <c r="AS151" s="62" t="s">
        <v>526</v>
      </c>
      <c r="AT151" s="62" t="s">
        <v>154</v>
      </c>
      <c r="AU151" s="62"/>
      <c r="AV151" s="98">
        <v>44681</v>
      </c>
      <c r="AW151" s="62" t="s">
        <v>1063</v>
      </c>
      <c r="AX151" s="66" t="str">
        <f>ADM[[#This Row],[Nome da Empresa]]&amp;ADM[[#This Row],[Nome do Funcionário]]&amp;ADM[[#This Row],[Centro de Custo]]</f>
        <v>MANHOSO REVENDEDOR DE GAS LTDAFERNANDO DA SILVA BARBOSAOUTROS</v>
      </c>
    </row>
    <row r="152" spans="1:50" customFormat="1" ht="14.25" customHeight="1" x14ac:dyDescent="0.25">
      <c r="A152" s="82">
        <v>9</v>
      </c>
      <c r="B152" s="83" t="s">
        <v>254</v>
      </c>
      <c r="C152" s="83" t="s">
        <v>255</v>
      </c>
      <c r="D152" s="83" t="s">
        <v>154</v>
      </c>
      <c r="E152" s="84" t="s">
        <v>94</v>
      </c>
      <c r="F152" s="84" t="s">
        <v>95</v>
      </c>
      <c r="G152" s="84" t="s">
        <v>256</v>
      </c>
      <c r="H152" s="84" t="s">
        <v>257</v>
      </c>
      <c r="I152" s="85">
        <v>908.8</v>
      </c>
      <c r="J152" s="2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152" s="2" t="str">
        <f>IFERROR(INDEX(Folha[Centro_de_Geral],MATCH(C152,Folha[Nome do Funcionário],0)),"")</f>
        <v>9 - RICARDO LOPES</v>
      </c>
      <c r="L152" s="2" t="str">
        <f>IFERROR(INDEX(Nome_Empresas[NOME PADRÃO (PLANILHAS)],MATCH(Folha_de_Pgt[[#This Row],[Nome da Empresa]],Nome_Empresas[EMPRESA],0)),"")</f>
        <v>9 - RICARDO LOPES</v>
      </c>
      <c r="M152" s="20">
        <v>45022</v>
      </c>
      <c r="N152" s="2" t="str">
        <f>UPPER(IF(Folha_de_Pgt[[#This Row],[DATA DE PGT]]="","",TEXT(Folha_de_Pgt[[#This Row],[DATA DE PGT]],"MMM")))</f>
        <v>ABR</v>
      </c>
      <c r="O152" s="2" t="str">
        <f>UPPER(IF(Folha_de_Pgt[[#This Row],[DATA DE PGT]]="","",TEXT(Folha_de_Pgt[[#This Row],[DATA DE PGT]],"aaaa")))</f>
        <v>2023</v>
      </c>
      <c r="P152" s="50" t="s">
        <v>914</v>
      </c>
      <c r="Q152" s="48"/>
      <c r="R152" s="2" t="str">
        <f>Folha_de_Pgt[[#This Row],[Nome do Funcionário]]&amp;" - "&amp;Folha_de_Pgt[[#This Row],[TIPO DE PGT]]</f>
        <v>RAFAEL CANDIDO DA SILVA - SALARIO - REF. A MAR/2023</v>
      </c>
      <c r="S152" s="21"/>
      <c r="T152" s="51" t="str">
        <f t="shared" si="3"/>
        <v/>
      </c>
      <c r="U152" s="21"/>
      <c r="V152" s="80"/>
      <c r="AB152" s="61">
        <v>7</v>
      </c>
      <c r="AC152" s="57" t="s">
        <v>61</v>
      </c>
      <c r="AD152" s="57">
        <v>700002</v>
      </c>
      <c r="AE152" s="57" t="s">
        <v>62</v>
      </c>
      <c r="AF152" s="57" t="s">
        <v>22</v>
      </c>
      <c r="AG152" s="58">
        <v>42979</v>
      </c>
      <c r="AH152" s="57">
        <v>14164796782</v>
      </c>
      <c r="AI152" s="57" t="s">
        <v>1023</v>
      </c>
      <c r="AJ152" s="56" t="str">
        <f>IFERROR(INDEX(ADM[Centro de Custo],MATCH(Folha[[#This Row],[Nome do Funcionário]],ADM[Nome do Funcionário],0)),"")</f>
        <v>ADM</v>
      </c>
      <c r="AK152" s="56" t="s">
        <v>769</v>
      </c>
      <c r="AL152" s="56" t="str">
        <f>IFERROR(INDEX(Nome_Empresas[NOME PADRÃO (PLANILHAS)],MATCH(AC152,Nome_Empresas[EMPRESA],0)),"NÃO ENCONTREI")</f>
        <v>7 - XES MATRIZ</v>
      </c>
      <c r="AM152" s="56"/>
      <c r="AN152" s="56"/>
      <c r="AO152" s="56"/>
      <c r="AP152" s="64">
        <v>161</v>
      </c>
      <c r="AQ152" s="62" t="s">
        <v>525</v>
      </c>
      <c r="AR152" s="62">
        <v>8</v>
      </c>
      <c r="AS152" s="62" t="s">
        <v>529</v>
      </c>
      <c r="AT152" s="62" t="s">
        <v>154</v>
      </c>
      <c r="AU152" s="62"/>
      <c r="AV152" s="98">
        <v>44988</v>
      </c>
      <c r="AW152" s="62" t="s">
        <v>1063</v>
      </c>
      <c r="AX152" s="66" t="str">
        <f>ADM[[#This Row],[Nome da Empresa]]&amp;ADM[[#This Row],[Nome do Funcionário]]&amp;ADM[[#This Row],[Centro de Custo]]</f>
        <v>MANHOSO REVENDEDOR DE GAS LTDAWELLINGTON RAMALHO DOS SANTOSOUTROS</v>
      </c>
    </row>
    <row r="153" spans="1:50" customFormat="1" ht="14.25" customHeight="1" x14ac:dyDescent="0.25">
      <c r="A153" s="82">
        <v>121</v>
      </c>
      <c r="B153" s="83" t="s">
        <v>362</v>
      </c>
      <c r="C153" s="83" t="s">
        <v>372</v>
      </c>
      <c r="D153" s="83" t="s">
        <v>368</v>
      </c>
      <c r="E153" s="84" t="s">
        <v>16</v>
      </c>
      <c r="F153" s="84" t="s">
        <v>373</v>
      </c>
      <c r="G153" s="84" t="s">
        <v>374</v>
      </c>
      <c r="H153" s="84" t="s">
        <v>375</v>
      </c>
      <c r="I153" s="85">
        <v>835.02</v>
      </c>
      <c r="J153" s="2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153" s="2" t="str">
        <f>IFERROR(INDEX(Folha[Centro_de_Geral],MATCH(C153,Folha[Nome do Funcionário],0)),"")</f>
        <v>121 - ACLANYCA FILIAL</v>
      </c>
      <c r="L153" s="2" t="str">
        <f>IFERROR(INDEX(Nome_Empresas[NOME PADRÃO (PLANILHAS)],MATCH(Folha_de_Pgt[[#This Row],[Nome da Empresa]],Nome_Empresas[EMPRESA],0)),"")</f>
        <v>121 - ACLANYCA FILIAL</v>
      </c>
      <c r="M153" s="20">
        <v>45022</v>
      </c>
      <c r="N153" s="2" t="str">
        <f>UPPER(IF(Folha_de_Pgt[[#This Row],[DATA DE PGT]]="","",TEXT(Folha_de_Pgt[[#This Row],[DATA DE PGT]],"MMM")))</f>
        <v>ABR</v>
      </c>
      <c r="O153" s="2" t="str">
        <f>UPPER(IF(Folha_de_Pgt[[#This Row],[DATA DE PGT]]="","",TEXT(Folha_de_Pgt[[#This Row],[DATA DE PGT]],"aaaa")))</f>
        <v>2023</v>
      </c>
      <c r="P153" s="50" t="s">
        <v>914</v>
      </c>
      <c r="Q153" s="48"/>
      <c r="R153" s="2" t="str">
        <f>Folha_de_Pgt[[#This Row],[Nome do Funcionário]]&amp;" - "&amp;Folha_de_Pgt[[#This Row],[TIPO DE PGT]]</f>
        <v>RAFAEL CESAR SILVA LEMOS - SALARIO - REF. A MAR/2023</v>
      </c>
      <c r="S153" s="21"/>
      <c r="T153" s="51" t="str">
        <f t="shared" si="3"/>
        <v/>
      </c>
      <c r="U153" s="21"/>
      <c r="V153" s="80"/>
      <c r="AB153" s="60">
        <v>7</v>
      </c>
      <c r="AC153" s="54" t="s">
        <v>61</v>
      </c>
      <c r="AD153" s="54">
        <v>700044</v>
      </c>
      <c r="AE153" s="54" t="s">
        <v>66</v>
      </c>
      <c r="AF153" s="54" t="s">
        <v>22</v>
      </c>
      <c r="AG153" s="55">
        <v>43075</v>
      </c>
      <c r="AH153" s="54">
        <v>350747288</v>
      </c>
      <c r="AI153" s="54" t="s">
        <v>1023</v>
      </c>
      <c r="AJ153" s="56" t="str">
        <f>IFERROR(INDEX(ADM[Centro de Custo],MATCH(Folha[[#This Row],[Nome do Funcionário]],ADM[Nome do Funcionário],0)),"")</f>
        <v>ADM</v>
      </c>
      <c r="AK153" s="56" t="s">
        <v>769</v>
      </c>
      <c r="AL153" s="56" t="str">
        <f>IFERROR(INDEX(Nome_Empresas[NOME PADRÃO (PLANILHAS)],MATCH(AC153,Nome_Empresas[EMPRESA],0)),"NÃO ENCONTREI")</f>
        <v>7 - XES MATRIZ</v>
      </c>
      <c r="AM153" s="56"/>
      <c r="AN153" s="56"/>
      <c r="AO153" s="56"/>
      <c r="AP153" s="64">
        <v>162</v>
      </c>
      <c r="AQ153" s="62" t="s">
        <v>123</v>
      </c>
      <c r="AR153" s="62">
        <v>2</v>
      </c>
      <c r="AS153" s="62" t="s">
        <v>531</v>
      </c>
      <c r="AT153" s="62" t="s">
        <v>154</v>
      </c>
      <c r="AU153" s="62"/>
      <c r="AV153" s="98">
        <v>44278</v>
      </c>
      <c r="AW153" s="62" t="s">
        <v>1063</v>
      </c>
      <c r="AX153" s="66" t="str">
        <f>ADM[[#This Row],[Nome da Empresa]]&amp;ADM[[#This Row],[Nome do Funcionário]]&amp;ADM[[#This Row],[Centro de Custo]]</f>
        <v>TRES IRMAOS COMERCIO E TRANSPORTE DE GAS EIRELIGABRIEL DE NICACIO DE SOUZAOUTROS</v>
      </c>
    </row>
    <row r="154" spans="1:50" customFormat="1" ht="14.25" customHeight="1" x14ac:dyDescent="0.25">
      <c r="A154" s="82">
        <v>9</v>
      </c>
      <c r="B154" s="83" t="s">
        <v>254</v>
      </c>
      <c r="C154" s="83" t="s">
        <v>258</v>
      </c>
      <c r="D154" s="83" t="s">
        <v>154</v>
      </c>
      <c r="E154" s="84" t="s">
        <v>16</v>
      </c>
      <c r="F154" s="84" t="s">
        <v>259</v>
      </c>
      <c r="G154" s="84" t="s">
        <v>260</v>
      </c>
      <c r="H154" s="84" t="s">
        <v>261</v>
      </c>
      <c r="I154" s="85">
        <v>1028.44</v>
      </c>
      <c r="J154" s="2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154" s="2" t="str">
        <f>IFERROR(INDEX(Folha[Centro_de_Geral],MATCH(C154,Folha[Nome do Funcionário],0)),"")</f>
        <v>9 - RICARDO LOPES</v>
      </c>
      <c r="L154" s="2" t="str">
        <f>IFERROR(INDEX(Nome_Empresas[NOME PADRÃO (PLANILHAS)],MATCH(Folha_de_Pgt[[#This Row],[Nome da Empresa]],Nome_Empresas[EMPRESA],0)),"")</f>
        <v>9 - RICARDO LOPES</v>
      </c>
      <c r="M154" s="20">
        <v>45021</v>
      </c>
      <c r="N154" s="2" t="str">
        <f>UPPER(IF(Folha_de_Pgt[[#This Row],[DATA DE PGT]]="","",TEXT(Folha_de_Pgt[[#This Row],[DATA DE PGT]],"MMM")))</f>
        <v>ABR</v>
      </c>
      <c r="O154" s="2" t="str">
        <f>UPPER(IF(Folha_de_Pgt[[#This Row],[DATA DE PGT]]="","",TEXT(Folha_de_Pgt[[#This Row],[DATA DE PGT]],"aaaa")))</f>
        <v>2023</v>
      </c>
      <c r="P154" s="50" t="s">
        <v>914</v>
      </c>
      <c r="Q154" s="48"/>
      <c r="R154" s="2" t="str">
        <f>Folha_de_Pgt[[#This Row],[Nome do Funcionário]]&amp;" - "&amp;Folha_de_Pgt[[#This Row],[TIPO DE PGT]]</f>
        <v>RAPHAEL LIMA DE SOUZA - SALARIO - REF. A MAR/2023</v>
      </c>
      <c r="S154" s="21"/>
      <c r="T154" s="51" t="str">
        <f t="shared" si="3"/>
        <v/>
      </c>
      <c r="U154" s="21"/>
      <c r="V154" s="80"/>
      <c r="AB154" s="61">
        <v>12</v>
      </c>
      <c r="AC154" s="57" t="s">
        <v>70</v>
      </c>
      <c r="AD154" s="57">
        <v>120017</v>
      </c>
      <c r="AE154" s="57" t="s">
        <v>71</v>
      </c>
      <c r="AF154" s="57" t="s">
        <v>52</v>
      </c>
      <c r="AG154" s="58">
        <v>44961</v>
      </c>
      <c r="AH154" s="57">
        <v>17153051759</v>
      </c>
      <c r="AI154" s="57" t="s">
        <v>1023</v>
      </c>
      <c r="AJ154" s="56" t="str">
        <f>IFERROR(INDEX(ADM[Centro de Custo],MATCH(Folha[[#This Row],[Nome do Funcionário]],ADM[Nome do Funcionário],0)),"")</f>
        <v>ADM</v>
      </c>
      <c r="AK154" s="56" t="s">
        <v>769</v>
      </c>
      <c r="AL154" s="56" t="str">
        <f>IFERROR(INDEX(Nome_Empresas[NOME PADRÃO (PLANILHAS)],MATCH(AC154,Nome_Empresas[EMPRESA],0)),"NÃO ENCONTREI")</f>
        <v>12 - SYLVIO PINHEIRO</v>
      </c>
      <c r="AM154" s="56"/>
      <c r="AN154" s="56"/>
      <c r="AO154" s="56"/>
      <c r="AP154" s="64">
        <v>162</v>
      </c>
      <c r="AQ154" s="62" t="s">
        <v>123</v>
      </c>
      <c r="AR154" s="62">
        <v>4</v>
      </c>
      <c r="AS154" s="62" t="s">
        <v>534</v>
      </c>
      <c r="AT154" s="62" t="s">
        <v>154</v>
      </c>
      <c r="AU154" s="62"/>
      <c r="AV154" s="98">
        <v>44609</v>
      </c>
      <c r="AW154" s="62" t="s">
        <v>1063</v>
      </c>
      <c r="AX154" s="66" t="str">
        <f>ADM[[#This Row],[Nome da Empresa]]&amp;ADM[[#This Row],[Nome do Funcionário]]&amp;ADM[[#This Row],[Centro de Custo]]</f>
        <v>TRES IRMAOS COMERCIO E TRANSPORTE DE GAS EIRELIMATHEUS HERDY CAMILLOOUTROS</v>
      </c>
    </row>
    <row r="155" spans="1:50" customFormat="1" ht="14.25" customHeight="1" x14ac:dyDescent="0.25">
      <c r="A155" s="82">
        <v>125</v>
      </c>
      <c r="B155" s="83" t="s">
        <v>385</v>
      </c>
      <c r="C155" s="83" t="s">
        <v>389</v>
      </c>
      <c r="D155" s="83" t="s">
        <v>154</v>
      </c>
      <c r="E155" s="84" t="s">
        <v>16</v>
      </c>
      <c r="F155" s="84" t="s">
        <v>201</v>
      </c>
      <c r="G155" s="84" t="s">
        <v>390</v>
      </c>
      <c r="H155" s="84" t="s">
        <v>391</v>
      </c>
      <c r="I155" s="85">
        <v>828.8</v>
      </c>
      <c r="J155" s="2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155" s="2" t="str">
        <f>IFERROR(INDEX(Folha[Centro_de_Geral],MATCH(C155,Folha[Nome do Funcionário],0)),"")</f>
        <v>125 - MARINE</v>
      </c>
      <c r="L155" s="2" t="str">
        <f>IFERROR(INDEX(Nome_Empresas[NOME PADRÃO (PLANILHAS)],MATCH(Folha_de_Pgt[[#This Row],[Nome da Empresa]],Nome_Empresas[EMPRESA],0)),"")</f>
        <v>125 - MARINE</v>
      </c>
      <c r="M155" s="20">
        <v>45022</v>
      </c>
      <c r="N155" s="2" t="str">
        <f>UPPER(IF(Folha_de_Pgt[[#This Row],[DATA DE PGT]]="","",TEXT(Folha_de_Pgt[[#This Row],[DATA DE PGT]],"MMM")))</f>
        <v>ABR</v>
      </c>
      <c r="O155" s="2" t="str">
        <f>UPPER(IF(Folha_de_Pgt[[#This Row],[DATA DE PGT]]="","",TEXT(Folha_de_Pgt[[#This Row],[DATA DE PGT]],"aaaa")))</f>
        <v>2023</v>
      </c>
      <c r="P155" s="50" t="s">
        <v>914</v>
      </c>
      <c r="Q155" s="48"/>
      <c r="R155" s="2" t="str">
        <f>Folha_de_Pgt[[#This Row],[Nome do Funcionário]]&amp;" - "&amp;Folha_de_Pgt[[#This Row],[TIPO DE PGT]]</f>
        <v>RENAN CARVALHO DOS SANTOS - SALARIO - REF. A MAR/2023</v>
      </c>
      <c r="S155" s="21"/>
      <c r="T155" s="51" t="str">
        <f t="shared" si="3"/>
        <v/>
      </c>
      <c r="U155" s="21"/>
      <c r="V155" s="80"/>
      <c r="AB155" s="60">
        <v>101</v>
      </c>
      <c r="AC155" s="54" t="s">
        <v>74</v>
      </c>
      <c r="AD155" s="54">
        <v>101062</v>
      </c>
      <c r="AE155" s="54" t="s">
        <v>75</v>
      </c>
      <c r="AF155" s="54" t="s">
        <v>76</v>
      </c>
      <c r="AG155" s="55">
        <v>44085</v>
      </c>
      <c r="AH155" s="54">
        <v>7364424725</v>
      </c>
      <c r="AI155" s="54" t="s">
        <v>1023</v>
      </c>
      <c r="AJ155" s="56" t="str">
        <f>IFERROR(INDEX(ADM[Centro de Custo],MATCH(Folha[[#This Row],[Nome do Funcionário]],ADM[Nome do Funcionário],0)),"")</f>
        <v>ADM</v>
      </c>
      <c r="AK155" s="56" t="s">
        <v>769</v>
      </c>
      <c r="AL155" s="56" t="str">
        <f>IFERROR(INDEX(Nome_Empresas[NOME PADRÃO (PLANILHAS)],MATCH(AC155,Nome_Empresas[EMPRESA],0)),"NÃO ENCONTREI")</f>
        <v>101 - FULLGAZ</v>
      </c>
      <c r="AM155" s="56"/>
      <c r="AN155" s="56"/>
      <c r="AO155" s="56"/>
      <c r="AP155" s="64">
        <v>163</v>
      </c>
      <c r="AQ155" s="62" t="s">
        <v>544</v>
      </c>
      <c r="AR155" s="62">
        <v>1</v>
      </c>
      <c r="AS155" s="62" t="s">
        <v>545</v>
      </c>
      <c r="AT155" s="62" t="s">
        <v>154</v>
      </c>
      <c r="AU155" s="62"/>
      <c r="AV155" s="98">
        <v>44411</v>
      </c>
      <c r="AW155" s="62" t="s">
        <v>1063</v>
      </c>
      <c r="AX155" s="66" t="str">
        <f>ADM[[#This Row],[Nome da Empresa]]&amp;ADM[[#This Row],[Nome do Funcionário]]&amp;ADM[[#This Row],[Centro de Custo]]</f>
        <v>MARIA P A DIAS COMERCIO VAREJISTA DE GAS LTDAKAUAN SILVA DOS SANTOSOUTROS</v>
      </c>
    </row>
    <row r="156" spans="1:50" customFormat="1" ht="14.25" customHeight="1" x14ac:dyDescent="0.25">
      <c r="A156" s="87">
        <v>192</v>
      </c>
      <c r="B156" s="88" t="s">
        <v>688</v>
      </c>
      <c r="C156" s="88" t="s">
        <v>689</v>
      </c>
      <c r="D156" s="88" t="s">
        <v>154</v>
      </c>
      <c r="E156" s="88" t="s">
        <v>876</v>
      </c>
      <c r="F156" s="88" t="s">
        <v>876</v>
      </c>
      <c r="G156" s="88" t="s">
        <v>898</v>
      </c>
      <c r="H156" s="88" t="s">
        <v>690</v>
      </c>
      <c r="I156" s="89">
        <v>740.68</v>
      </c>
      <c r="J156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156" s="28" t="str">
        <f>IFERROR(INDEX(Folha[Centro_de_Geral],MATCH(C156,Folha[Nome do Funcionário],0)),"")</f>
        <v>192 - CALIFORNIA</v>
      </c>
      <c r="L156" s="28" t="str">
        <f>IFERROR(INDEX(Nome_Empresas[NOME PADRÃO (PLANILHAS)],MATCH(Folha_de_Pgt[[#This Row],[Nome da Empresa]],Nome_Empresas[EMPRESA],0)),"")</f>
        <v>192 - CALIFORNIA</v>
      </c>
      <c r="M156" s="20">
        <v>45022</v>
      </c>
      <c r="N156" s="28" t="str">
        <f>UPPER(IF(Folha_de_Pgt[[#This Row],[DATA DE PGT]]="","",TEXT(Folha_de_Pgt[[#This Row],[DATA DE PGT]],"MMM")))</f>
        <v>ABR</v>
      </c>
      <c r="O156" s="28" t="str">
        <f>UPPER(IF(Folha_de_Pgt[[#This Row],[DATA DE PGT]]="","",TEXT(Folha_de_Pgt[[#This Row],[DATA DE PGT]],"aaaa")))</f>
        <v>2023</v>
      </c>
      <c r="P156" s="50" t="s">
        <v>914</v>
      </c>
      <c r="Q156" s="48"/>
      <c r="R156" s="2" t="str">
        <f>Folha_de_Pgt[[#This Row],[Nome do Funcionário]]&amp;" - "&amp;Folha_de_Pgt[[#This Row],[TIPO DE PGT]]</f>
        <v>RENAN CHAVES SENA  - SALARIO - REF. A MAR/2023</v>
      </c>
      <c r="S156" s="21"/>
      <c r="T156" s="51" t="str">
        <f t="shared" ref="T156:T187" si="4">IFERROR(INDEX($L$2:$L$572,MATCH(S156,$C$2:$C$572,0)),"")</f>
        <v/>
      </c>
      <c r="U156" s="21"/>
      <c r="V156" s="80"/>
      <c r="AB156" s="60">
        <v>105</v>
      </c>
      <c r="AC156" s="54" t="s">
        <v>81</v>
      </c>
      <c r="AD156" s="54">
        <v>105002</v>
      </c>
      <c r="AE156" s="54" t="s">
        <v>82</v>
      </c>
      <c r="AF156" s="54" t="s">
        <v>22</v>
      </c>
      <c r="AG156" s="55">
        <v>42754</v>
      </c>
      <c r="AH156" s="54">
        <v>67077684768</v>
      </c>
      <c r="AI156" s="54" t="s">
        <v>1023</v>
      </c>
      <c r="AJ156" s="56" t="str">
        <f>IFERROR(INDEX(ADM[Centro de Custo],MATCH(Folha[[#This Row],[Nome do Funcionário]],ADM[Nome do Funcionário],0)),"")</f>
        <v>ADM</v>
      </c>
      <c r="AK156" s="56" t="s">
        <v>769</v>
      </c>
      <c r="AL156" s="56" t="str">
        <f>IFERROR(INDEX(Nome_Empresas[NOME PADRÃO (PLANILHAS)],MATCH(AC156,Nome_Empresas[EMPRESA],0)),"NÃO ENCONTREI")</f>
        <v>105 - TRIBUS</v>
      </c>
      <c r="AM156" s="56"/>
      <c r="AN156" s="56"/>
      <c r="AO156" s="56"/>
      <c r="AP156" s="64">
        <v>163</v>
      </c>
      <c r="AQ156" s="62" t="s">
        <v>544</v>
      </c>
      <c r="AR156" s="62">
        <v>2</v>
      </c>
      <c r="AS156" s="62" t="s">
        <v>549</v>
      </c>
      <c r="AT156" s="62" t="s">
        <v>154</v>
      </c>
      <c r="AU156" s="62"/>
      <c r="AV156" s="98">
        <v>44410</v>
      </c>
      <c r="AW156" s="62" t="s">
        <v>1063</v>
      </c>
      <c r="AX156" s="66" t="str">
        <f>ADM[[#This Row],[Nome da Empresa]]&amp;ADM[[#This Row],[Nome do Funcionário]]&amp;ADM[[#This Row],[Centro de Custo]]</f>
        <v>MARIA P A DIAS COMERCIO VAREJISTA DE GAS LTDAWALLACE LOPES CARDOSOOUTROS</v>
      </c>
    </row>
    <row r="157" spans="1:50" customFormat="1" ht="14.25" customHeight="1" x14ac:dyDescent="0.25">
      <c r="A157" s="82">
        <v>155</v>
      </c>
      <c r="B157" s="83" t="s">
        <v>463</v>
      </c>
      <c r="C157" s="83" t="s">
        <v>467</v>
      </c>
      <c r="D157" s="83" t="s">
        <v>154</v>
      </c>
      <c r="E157" s="84" t="s">
        <v>94</v>
      </c>
      <c r="F157" s="84" t="s">
        <v>95</v>
      </c>
      <c r="G157" s="84" t="s">
        <v>468</v>
      </c>
      <c r="H157" s="84" t="s">
        <v>469</v>
      </c>
      <c r="I157" s="85">
        <v>924.01</v>
      </c>
      <c r="J157" s="2" t="str">
        <f>Folha_de_Pgt[[#This Row],[Nome da Empresa]]&amp;Folha_de_Pgt[[#This Row],[Nome do Funcionário]]&amp;Folha_de_Pgt[[#This Row],[Departamento]]</f>
        <v>DUTRA GAS REVENDEDORA DE GLP LTDARENAN DA SILVA SANTOSPORTARIA</v>
      </c>
      <c r="K157" s="2" t="str">
        <f>IFERROR(INDEX(Folha[Centro_de_Geral],MATCH(C157,Folha[Nome do Funcionário],0)),"")</f>
        <v>155 - DUTRA</v>
      </c>
      <c r="L157" s="2" t="str">
        <f>IFERROR(INDEX(Nome_Empresas[NOME PADRÃO (PLANILHAS)],MATCH(Folha_de_Pgt[[#This Row],[Nome da Empresa]],Nome_Empresas[EMPRESA],0)),"")</f>
        <v>155 - DUTRA</v>
      </c>
      <c r="M157" s="20">
        <v>45021</v>
      </c>
      <c r="N157" s="2" t="str">
        <f>UPPER(IF(Folha_de_Pgt[[#This Row],[DATA DE PGT]]="","",TEXT(Folha_de_Pgt[[#This Row],[DATA DE PGT]],"MMM")))</f>
        <v>ABR</v>
      </c>
      <c r="O157" s="2" t="str">
        <f>UPPER(IF(Folha_de_Pgt[[#This Row],[DATA DE PGT]]="","",TEXT(Folha_de_Pgt[[#This Row],[DATA DE PGT]],"aaaa")))</f>
        <v>2023</v>
      </c>
      <c r="P157" s="50" t="s">
        <v>914</v>
      </c>
      <c r="Q157" s="48"/>
      <c r="R157" s="2" t="str">
        <f>Folha_de_Pgt[[#This Row],[Nome do Funcionário]]&amp;" - "&amp;Folha_de_Pgt[[#This Row],[TIPO DE PGT]]</f>
        <v>RENAN DA SILVA SANTOS - SALARIO - REF. A MAR/2023</v>
      </c>
      <c r="S157" s="21"/>
      <c r="T157" s="51" t="str">
        <f t="shared" si="4"/>
        <v/>
      </c>
      <c r="U157" s="21"/>
      <c r="V157" s="80"/>
      <c r="AB157" s="61">
        <v>105</v>
      </c>
      <c r="AC157" s="57" t="s">
        <v>81</v>
      </c>
      <c r="AD157" s="57">
        <v>105157</v>
      </c>
      <c r="AE157" s="57" t="s">
        <v>85</v>
      </c>
      <c r="AF157" s="57" t="s">
        <v>22</v>
      </c>
      <c r="AG157" s="58">
        <v>42675</v>
      </c>
      <c r="AH157" s="57">
        <v>72958979768</v>
      </c>
      <c r="AI157" s="57" t="s">
        <v>1023</v>
      </c>
      <c r="AJ157" s="56" t="str">
        <f>IFERROR(INDEX(ADM[Centro de Custo],MATCH(Folha[[#This Row],[Nome do Funcionário]],ADM[Nome do Funcionário],0)),"")</f>
        <v>ADM</v>
      </c>
      <c r="AK157" s="56" t="s">
        <v>769</v>
      </c>
      <c r="AL157" s="56" t="str">
        <f>IFERROR(INDEX(Nome_Empresas[NOME PADRÃO (PLANILHAS)],MATCH(AC157,Nome_Empresas[EMPRESA],0)),"NÃO ENCONTREI")</f>
        <v>105 - TRIBUS</v>
      </c>
      <c r="AM157" s="56"/>
      <c r="AN157" s="56"/>
      <c r="AO157" s="56"/>
      <c r="AP157" s="64">
        <v>165</v>
      </c>
      <c r="AQ157" s="62" t="s">
        <v>552</v>
      </c>
      <c r="AR157" s="62">
        <v>2</v>
      </c>
      <c r="AS157" s="62" t="s">
        <v>553</v>
      </c>
      <c r="AT157" s="62" t="s">
        <v>154</v>
      </c>
      <c r="AU157" s="62"/>
      <c r="AV157" s="98">
        <v>44618</v>
      </c>
      <c r="AW157" s="62" t="s">
        <v>1063</v>
      </c>
      <c r="AX157" s="66" t="str">
        <f>ADM[[#This Row],[Nome da Empresa]]&amp;ADM[[#This Row],[Nome do Funcionário]]&amp;ADM[[#This Row],[Centro de Custo]]</f>
        <v>DEPOSITO DE GAS INDIO DE SAQUAREMA LTDAMACIEL RIBEIRO DE SOUZAOUTROS</v>
      </c>
    </row>
    <row r="158" spans="1:50" customFormat="1" ht="14.25" customHeight="1" x14ac:dyDescent="0.25">
      <c r="A158" s="82">
        <v>119</v>
      </c>
      <c r="B158" s="83" t="s">
        <v>342</v>
      </c>
      <c r="C158" s="83" t="s">
        <v>343</v>
      </c>
      <c r="D158" s="83" t="s">
        <v>154</v>
      </c>
      <c r="E158" s="84" t="s">
        <v>16</v>
      </c>
      <c r="F158" s="84" t="s">
        <v>344</v>
      </c>
      <c r="G158" s="84" t="s">
        <v>345</v>
      </c>
      <c r="H158" s="84" t="s">
        <v>346</v>
      </c>
      <c r="I158" s="85">
        <v>908.8</v>
      </c>
      <c r="J158" s="2" t="str">
        <f>Folha_de_Pgt[[#This Row],[Nome da Empresa]]&amp;Folha_de_Pgt[[#This Row],[Nome do Funcionário]]&amp;Folha_de_Pgt[[#This Row],[Departamento]]</f>
        <v>JOIA COMERCIO DE GAS LP LTDA - EPPRENATO SALLES HENRIQUEPORTARIA</v>
      </c>
      <c r="K158" s="2" t="str">
        <f>IFERROR(INDEX(Folha[Centro_de_Geral],MATCH(C158,Folha[Nome do Funcionário],0)),"")</f>
        <v>119 - JOIA</v>
      </c>
      <c r="L158" s="2" t="str">
        <f>IFERROR(INDEX(Nome_Empresas[NOME PADRÃO (PLANILHAS)],MATCH(Folha_de_Pgt[[#This Row],[Nome da Empresa]],Nome_Empresas[EMPRESA],0)),"")</f>
        <v>119 - JOIA</v>
      </c>
      <c r="M158" s="20">
        <v>45022</v>
      </c>
      <c r="N158" s="2" t="str">
        <f>UPPER(IF(Folha_de_Pgt[[#This Row],[DATA DE PGT]]="","",TEXT(Folha_de_Pgt[[#This Row],[DATA DE PGT]],"MMM")))</f>
        <v>ABR</v>
      </c>
      <c r="O158" s="2" t="str">
        <f>UPPER(IF(Folha_de_Pgt[[#This Row],[DATA DE PGT]]="","",TEXT(Folha_de_Pgt[[#This Row],[DATA DE PGT]],"aaaa")))</f>
        <v>2023</v>
      </c>
      <c r="P158" s="50" t="s">
        <v>914</v>
      </c>
      <c r="Q158" s="48"/>
      <c r="R158" s="2" t="str">
        <f>Folha_de_Pgt[[#This Row],[Nome do Funcionário]]&amp;" - "&amp;Folha_de_Pgt[[#This Row],[TIPO DE PGT]]</f>
        <v>RENATO SALLES HENRIQUE - SALARIO - REF. A MAR/2023</v>
      </c>
      <c r="S158" s="21"/>
      <c r="T158" s="51" t="str">
        <f t="shared" si="4"/>
        <v/>
      </c>
      <c r="U158" s="21"/>
      <c r="V158" s="80"/>
      <c r="AB158" s="60">
        <v>105</v>
      </c>
      <c r="AC158" s="54" t="s">
        <v>81</v>
      </c>
      <c r="AD158" s="54">
        <v>105165</v>
      </c>
      <c r="AE158" s="54" t="s">
        <v>89</v>
      </c>
      <c r="AF158" s="54" t="s">
        <v>22</v>
      </c>
      <c r="AG158" s="55">
        <v>44707</v>
      </c>
      <c r="AH158" s="54">
        <v>20750478713</v>
      </c>
      <c r="AI158" s="54" t="s">
        <v>1023</v>
      </c>
      <c r="AJ158" s="56" t="str">
        <f>IFERROR(INDEX(ADM[Centro de Custo],MATCH(Folha[[#This Row],[Nome do Funcionário]],ADM[Nome do Funcionário],0)),"")</f>
        <v>ADM</v>
      </c>
      <c r="AK158" s="56" t="s">
        <v>769</v>
      </c>
      <c r="AL158" s="56" t="str">
        <f>IFERROR(INDEX(Nome_Empresas[NOME PADRÃO (PLANILHAS)],MATCH(AC158,Nome_Empresas[EMPRESA],0)),"NÃO ENCONTREI")</f>
        <v>105 - TRIBUS</v>
      </c>
      <c r="AM158" s="56"/>
      <c r="AN158" s="56"/>
      <c r="AO158" s="56"/>
      <c r="AP158" s="64">
        <v>165</v>
      </c>
      <c r="AQ158" s="62" t="s">
        <v>552</v>
      </c>
      <c r="AR158" s="62">
        <v>3</v>
      </c>
      <c r="AS158" s="62" t="s">
        <v>556</v>
      </c>
      <c r="AT158" s="62" t="s">
        <v>154</v>
      </c>
      <c r="AU158" s="62"/>
      <c r="AV158" s="98">
        <v>42979</v>
      </c>
      <c r="AW158" s="62" t="s">
        <v>1063</v>
      </c>
      <c r="AX158" s="66" t="str">
        <f>ADM[[#This Row],[Nome da Empresa]]&amp;ADM[[#This Row],[Nome do Funcionário]]&amp;ADM[[#This Row],[Centro de Custo]]</f>
        <v>DEPOSITO DE GAS INDIO DE SAQUAREMA LTDAFELIPE DOS SANTOS LINDOLFOOUTROS</v>
      </c>
    </row>
    <row r="159" spans="1:50" customFormat="1" ht="14.25" customHeight="1" x14ac:dyDescent="0.25">
      <c r="A159" s="82">
        <v>153</v>
      </c>
      <c r="B159" s="83" t="s">
        <v>449</v>
      </c>
      <c r="C159" s="83" t="s">
        <v>450</v>
      </c>
      <c r="D159" s="83" t="s">
        <v>154</v>
      </c>
      <c r="E159" s="84" t="s">
        <v>16</v>
      </c>
      <c r="F159" s="84" t="s">
        <v>67</v>
      </c>
      <c r="G159" s="84" t="s">
        <v>451</v>
      </c>
      <c r="H159" s="84" t="s">
        <v>452</v>
      </c>
      <c r="I159" s="85">
        <v>968.86</v>
      </c>
      <c r="J159" s="2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159" s="2" t="str">
        <f>IFERROR(INDEX(Folha[Centro_de_Geral],MATCH(C159,Folha[Nome do Funcionário],0)),"")</f>
        <v>153 - CACIQUE DE MARICÁ</v>
      </c>
      <c r="L159" s="2" t="str">
        <f>IFERROR(INDEX(Nome_Empresas[NOME PADRÃO (PLANILHAS)],MATCH(Folha_de_Pgt[[#This Row],[Nome da Empresa]],Nome_Empresas[EMPRESA],0)),"")</f>
        <v>153 - CACIQUE DE MARICÁ</v>
      </c>
      <c r="M159" s="20">
        <v>45022</v>
      </c>
      <c r="N159" s="2" t="str">
        <f>UPPER(IF(Folha_de_Pgt[[#This Row],[DATA DE PGT]]="","",TEXT(Folha_de_Pgt[[#This Row],[DATA DE PGT]],"MMM")))</f>
        <v>ABR</v>
      </c>
      <c r="O159" s="2" t="str">
        <f>UPPER(IF(Folha_de_Pgt[[#This Row],[DATA DE PGT]]="","",TEXT(Folha_de_Pgt[[#This Row],[DATA DE PGT]],"aaaa")))</f>
        <v>2023</v>
      </c>
      <c r="P159" s="50" t="s">
        <v>914</v>
      </c>
      <c r="Q159" s="48"/>
      <c r="R159" s="2" t="str">
        <f>Folha_de_Pgt[[#This Row],[Nome do Funcionário]]&amp;" - "&amp;Folha_de_Pgt[[#This Row],[TIPO DE PGT]]</f>
        <v>RICARDO ANTUNES DOS SANTOS - SALARIO - REF. A MAR/2023</v>
      </c>
      <c r="S159" s="21"/>
      <c r="T159" s="51" t="str">
        <f t="shared" si="4"/>
        <v/>
      </c>
      <c r="U159" s="21"/>
      <c r="V159" s="80"/>
      <c r="AB159" s="61">
        <v>107</v>
      </c>
      <c r="AC159" s="57" t="s">
        <v>92</v>
      </c>
      <c r="AD159" s="57">
        <v>107008</v>
      </c>
      <c r="AE159" s="57" t="s">
        <v>93</v>
      </c>
      <c r="AF159" s="57" t="s">
        <v>22</v>
      </c>
      <c r="AG159" s="58">
        <v>43634</v>
      </c>
      <c r="AH159" s="57">
        <v>9424828756</v>
      </c>
      <c r="AI159" s="57" t="s">
        <v>1023</v>
      </c>
      <c r="AJ159" s="56" t="str">
        <f>IFERROR(INDEX(ADM[Centro de Custo],MATCH(Folha[[#This Row],[Nome do Funcionário]],ADM[Nome do Funcionário],0)),"")</f>
        <v>ADM</v>
      </c>
      <c r="AK159" s="56" t="s">
        <v>769</v>
      </c>
      <c r="AL159" s="56" t="str">
        <f>IFERROR(INDEX(Nome_Empresas[NOME PADRÃO (PLANILHAS)],MATCH(AC159,Nome_Empresas[EMPRESA],0)),"NÃO ENCONTREI")</f>
        <v>107 - CAS DAMAZIO</v>
      </c>
      <c r="AM159" s="56"/>
      <c r="AN159" s="56"/>
      <c r="AO159" s="56"/>
      <c r="AP159" s="64">
        <v>168</v>
      </c>
      <c r="AQ159" s="62" t="s">
        <v>558</v>
      </c>
      <c r="AR159" s="62">
        <v>1</v>
      </c>
      <c r="AS159" s="62" t="s">
        <v>559</v>
      </c>
      <c r="AT159" s="62" t="s">
        <v>560</v>
      </c>
      <c r="AU159" s="62"/>
      <c r="AV159" s="98">
        <v>44713</v>
      </c>
      <c r="AW159" s="62" t="s">
        <v>1063</v>
      </c>
      <c r="AX159" s="66" t="str">
        <f>ADM[[#This Row],[Nome da Empresa]]&amp;ADM[[#This Row],[Nome do Funcionário]]&amp;ADM[[#This Row],[Centro de Custo]]</f>
        <v>TUPI DEPOSITO VAREJISTA DE GAZ LTDACAIO RONALD CARLOS DA SILVA OUTROS</v>
      </c>
    </row>
    <row r="160" spans="1:50" customFormat="1" ht="14.25" customHeight="1" x14ac:dyDescent="0.25">
      <c r="A160" s="82">
        <v>1</v>
      </c>
      <c r="B160" s="83" t="s">
        <v>13</v>
      </c>
      <c r="C160" s="83" t="s">
        <v>144</v>
      </c>
      <c r="D160" s="83" t="s">
        <v>145</v>
      </c>
      <c r="E160" s="84" t="s">
        <v>146</v>
      </c>
      <c r="F160" s="84" t="s">
        <v>147</v>
      </c>
      <c r="G160" s="84" t="s">
        <v>148</v>
      </c>
      <c r="H160" s="84" t="s">
        <v>149</v>
      </c>
      <c r="I160" s="85">
        <v>1257.46</v>
      </c>
      <c r="J160" s="2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60" s="2" t="str">
        <f>IFERROR(INDEX(Folha[Centro_de_Geral],MATCH(C160,Folha[Nome do Funcionário],0)),"")</f>
        <v>1 - ACLANYCA MATRIZ</v>
      </c>
      <c r="L160" s="2" t="str">
        <f>IFERROR(INDEX(Nome_Empresas[NOME PADRÃO (PLANILHAS)],MATCH(Folha_de_Pgt[[#This Row],[Nome da Empresa]],Nome_Empresas[EMPRESA],0)),"")</f>
        <v>1 - ACLANYCA MATRIZ</v>
      </c>
      <c r="M160" s="20">
        <v>45021</v>
      </c>
      <c r="N160" s="3" t="str">
        <f>UPPER(IF(Folha_de_Pgt[[#This Row],[DATA DE PGT]]="","",TEXT(Folha_de_Pgt[[#This Row],[DATA DE PGT]],"MMM")))</f>
        <v>ABR</v>
      </c>
      <c r="O160" s="2" t="str">
        <f>UPPER(IF(Folha_de_Pgt[[#This Row],[DATA DE PGT]]="","",TEXT(Folha_de_Pgt[[#This Row],[DATA DE PGT]],"aaaa")))</f>
        <v>2023</v>
      </c>
      <c r="P160" s="50" t="s">
        <v>914</v>
      </c>
      <c r="Q160" s="48"/>
      <c r="R160" s="2" t="str">
        <f>Folha_de_Pgt[[#This Row],[Nome do Funcionário]]&amp;" - "&amp;Folha_de_Pgt[[#This Row],[TIPO DE PGT]]</f>
        <v>ROBERTO BRANDES DA CONCEIÇÃO - SALARIO - REF. A MAR/2023</v>
      </c>
      <c r="S160" s="21"/>
      <c r="T160" s="51" t="str">
        <f t="shared" si="4"/>
        <v/>
      </c>
      <c r="U160" s="21"/>
      <c r="V160" s="80"/>
      <c r="AB160" s="60">
        <v>107</v>
      </c>
      <c r="AC160" s="54" t="s">
        <v>92</v>
      </c>
      <c r="AD160" s="54">
        <v>107010</v>
      </c>
      <c r="AE160" s="54" t="s">
        <v>98</v>
      </c>
      <c r="AF160" s="54" t="s">
        <v>22</v>
      </c>
      <c r="AG160" s="55">
        <v>43342</v>
      </c>
      <c r="AH160" s="54">
        <v>953502767</v>
      </c>
      <c r="AI160" s="54" t="s">
        <v>1023</v>
      </c>
      <c r="AJ160" s="56" t="str">
        <f>IFERROR(INDEX(ADM[Centro de Custo],MATCH(Folha[[#This Row],[Nome do Funcionário]],ADM[Nome do Funcionário],0)),"")</f>
        <v>ADM</v>
      </c>
      <c r="AK160" s="56" t="s">
        <v>769</v>
      </c>
      <c r="AL160" s="56" t="str">
        <f>IFERROR(INDEX(Nome_Empresas[NOME PADRÃO (PLANILHAS)],MATCH(AC160,Nome_Empresas[EMPRESA],0)),"NÃO ENCONTREI")</f>
        <v>107 - CAS DAMAZIO</v>
      </c>
      <c r="AM160" s="56"/>
      <c r="AN160" s="56"/>
      <c r="AO160" s="56"/>
      <c r="AP160" s="64">
        <v>168</v>
      </c>
      <c r="AQ160" s="62" t="s">
        <v>558</v>
      </c>
      <c r="AR160" s="62">
        <v>2</v>
      </c>
      <c r="AS160" s="62" t="s">
        <v>563</v>
      </c>
      <c r="AT160" s="62" t="s">
        <v>560</v>
      </c>
      <c r="AU160" s="62"/>
      <c r="AV160" s="98">
        <v>44713</v>
      </c>
      <c r="AW160" s="62" t="s">
        <v>1063</v>
      </c>
      <c r="AX160" s="66" t="str">
        <f>ADM[[#This Row],[Nome da Empresa]]&amp;ADM[[#This Row],[Nome do Funcionário]]&amp;ADM[[#This Row],[Centro de Custo]]</f>
        <v>TUPI DEPOSITO VAREJISTA DE GAZ LTDAIGOR PEDROSA DE CARVALHO OUTROS</v>
      </c>
    </row>
    <row r="161" spans="1:50" customFormat="1" ht="14.25" customHeight="1" x14ac:dyDescent="0.25">
      <c r="A161" s="82">
        <v>155</v>
      </c>
      <c r="B161" s="83" t="s">
        <v>463</v>
      </c>
      <c r="C161" s="83" t="s">
        <v>482</v>
      </c>
      <c r="D161" s="83" t="s">
        <v>170</v>
      </c>
      <c r="E161" s="84" t="s">
        <v>876</v>
      </c>
      <c r="F161" s="84" t="s">
        <v>876</v>
      </c>
      <c r="G161" s="84" t="s">
        <v>879</v>
      </c>
      <c r="H161" s="84" t="s">
        <v>483</v>
      </c>
      <c r="I161" s="85">
        <v>2267.83</v>
      </c>
      <c r="J161" s="2" t="str">
        <f>Folha_de_Pgt[[#This Row],[Nome da Empresa]]&amp;Folha_de_Pgt[[#This Row],[Nome do Funcionário]]&amp;Folha_de_Pgt[[#This Row],[Departamento]]</f>
        <v>DUTRA GAS REVENDEDORA DE GLP LTDAROBSON GONÇALVES DOS SANTOSTRANSPORTE</v>
      </c>
      <c r="K161" s="2" t="str">
        <f>IFERROR(INDEX(Folha[Centro_de_Geral],MATCH(C161,Folha[Nome do Funcionário],0)),"")</f>
        <v>TRANSPORTE</v>
      </c>
      <c r="L161" s="2" t="str">
        <f>IFERROR(INDEX(Nome_Empresas[NOME PADRÃO (PLANILHAS)],MATCH(Folha_de_Pgt[[#This Row],[Nome da Empresa]],Nome_Empresas[EMPRESA],0)),"")</f>
        <v>155 - DUTRA</v>
      </c>
      <c r="M161" s="20">
        <v>45021</v>
      </c>
      <c r="N161" s="2" t="str">
        <f>UPPER(IF(Folha_de_Pgt[[#This Row],[DATA DE PGT]]="","",TEXT(Folha_de_Pgt[[#This Row],[DATA DE PGT]],"MMM")))</f>
        <v>ABR</v>
      </c>
      <c r="O161" s="2" t="str">
        <f>UPPER(IF(Folha_de_Pgt[[#This Row],[DATA DE PGT]]="","",TEXT(Folha_de_Pgt[[#This Row],[DATA DE PGT]],"aaaa")))</f>
        <v>2023</v>
      </c>
      <c r="P161" s="50" t="s">
        <v>914</v>
      </c>
      <c r="Q161" s="48"/>
      <c r="R161" s="2" t="str">
        <f>Folha_de_Pgt[[#This Row],[Nome do Funcionário]]&amp;" - "&amp;Folha_de_Pgt[[#This Row],[TIPO DE PGT]]</f>
        <v>ROBSON GONÇALVES DOS SANTOS - SALARIO - REF. A MAR/2023</v>
      </c>
      <c r="S161" s="21"/>
      <c r="T161" s="51" t="str">
        <f t="shared" si="4"/>
        <v/>
      </c>
      <c r="U161" s="21"/>
      <c r="V161" s="80"/>
      <c r="AB161" s="61">
        <v>120</v>
      </c>
      <c r="AC161" s="57" t="s">
        <v>101</v>
      </c>
      <c r="AD161" s="57">
        <v>18</v>
      </c>
      <c r="AE161" s="57" t="s">
        <v>102</v>
      </c>
      <c r="AF161" s="57" t="s">
        <v>52</v>
      </c>
      <c r="AG161" s="58">
        <v>44939</v>
      </c>
      <c r="AH161" s="57">
        <v>18112223742</v>
      </c>
      <c r="AI161" s="57" t="s">
        <v>1023</v>
      </c>
      <c r="AJ161" s="56" t="str">
        <f>IFERROR(INDEX(ADM[Centro de Custo],MATCH(Folha[[#This Row],[Nome do Funcionário]],ADM[Nome do Funcionário],0)),"")</f>
        <v>ADM</v>
      </c>
      <c r="AK161" s="56" t="s">
        <v>769</v>
      </c>
      <c r="AL161" s="56" t="str">
        <f>IFERROR(INDEX(Nome_Empresas[NOME PADRÃO (PLANILHAS)],MATCH(AC161,Nome_Empresas[EMPRESA],0)),"NÃO ENCONTREI")</f>
        <v>120 - GIGLIO</v>
      </c>
      <c r="AM161" s="56"/>
      <c r="AN161" s="56"/>
      <c r="AO161" s="56"/>
      <c r="AP161" s="64">
        <v>169</v>
      </c>
      <c r="AQ161" s="62" t="s">
        <v>566</v>
      </c>
      <c r="AR161" s="62">
        <v>2</v>
      </c>
      <c r="AS161" s="62" t="s">
        <v>567</v>
      </c>
      <c r="AT161" s="62" t="s">
        <v>154</v>
      </c>
      <c r="AU161" s="62"/>
      <c r="AV161" s="98">
        <v>44523</v>
      </c>
      <c r="AW161" s="62" t="s">
        <v>1063</v>
      </c>
      <c r="AX161" s="66" t="str">
        <f>ADM[[#This Row],[Nome da Empresa]]&amp;ADM[[#This Row],[Nome do Funcionário]]&amp;ADM[[#This Row],[Centro de Custo]]</f>
        <v>KEROGAS COMERCIO DE GLP LTDAROGERIO LEONARDO SILVAOUTROS</v>
      </c>
    </row>
    <row r="162" spans="1:50" customFormat="1" ht="14.25" customHeight="1" x14ac:dyDescent="0.25">
      <c r="A162" s="82">
        <v>171</v>
      </c>
      <c r="B162" s="83" t="s">
        <v>128</v>
      </c>
      <c r="C162" s="83" t="s">
        <v>598</v>
      </c>
      <c r="D162" s="83" t="s">
        <v>154</v>
      </c>
      <c r="E162" s="84" t="s">
        <v>16</v>
      </c>
      <c r="F162" s="84" t="s">
        <v>263</v>
      </c>
      <c r="G162" s="84" t="s">
        <v>599</v>
      </c>
      <c r="H162" s="84" t="s">
        <v>600</v>
      </c>
      <c r="I162" s="85">
        <v>596.84</v>
      </c>
      <c r="J162" s="2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162" s="2" t="str">
        <f>IFERROR(INDEX(Folha[Centro_de_Geral],MATCH(C162,Folha[Nome do Funcionário],0)),"")</f>
        <v>171 - JURUNA</v>
      </c>
      <c r="L162" s="2" t="str">
        <f>IFERROR(INDEX(Nome_Empresas[NOME PADRÃO (PLANILHAS)],MATCH(Folha_de_Pgt[[#This Row],[Nome da Empresa]],Nome_Empresas[EMPRESA],0)),"")</f>
        <v>171 - JURUNA</v>
      </c>
      <c r="M162" s="20">
        <v>45021</v>
      </c>
      <c r="N162" s="2" t="str">
        <f>UPPER(IF(Folha_de_Pgt[[#This Row],[DATA DE PGT]]="","",TEXT(Folha_de_Pgt[[#This Row],[DATA DE PGT]],"MMM")))</f>
        <v>ABR</v>
      </c>
      <c r="O162" s="2" t="str">
        <f>UPPER(IF(Folha_de_Pgt[[#This Row],[DATA DE PGT]]="","",TEXT(Folha_de_Pgt[[#This Row],[DATA DE PGT]],"aaaa")))</f>
        <v>2023</v>
      </c>
      <c r="P162" s="50" t="s">
        <v>914</v>
      </c>
      <c r="Q162" s="48"/>
      <c r="R162" s="2" t="str">
        <f>Folha_de_Pgt[[#This Row],[Nome do Funcionário]]&amp;" - "&amp;Folha_de_Pgt[[#This Row],[TIPO DE PGT]]</f>
        <v>RODRIGO AMORIM DE SOUSA LUIZ - SALARIO - REF. A MAR/2023</v>
      </c>
      <c r="S162" s="21"/>
      <c r="T162" s="51" t="str">
        <f t="shared" si="4"/>
        <v/>
      </c>
      <c r="U162" s="21"/>
      <c r="V162" s="80"/>
      <c r="AB162" s="60">
        <v>120</v>
      </c>
      <c r="AC162" s="54" t="s">
        <v>101</v>
      </c>
      <c r="AD162" s="54">
        <v>19</v>
      </c>
      <c r="AE162" s="54" t="s">
        <v>106</v>
      </c>
      <c r="AF162" s="54" t="s">
        <v>22</v>
      </c>
      <c r="AG162" s="55">
        <v>44954</v>
      </c>
      <c r="AH162" s="54">
        <v>16233678757</v>
      </c>
      <c r="AI162" s="54" t="s">
        <v>1023</v>
      </c>
      <c r="AJ162" s="56" t="str">
        <f>IFERROR(INDEX(ADM[Centro de Custo],MATCH(Folha[[#This Row],[Nome do Funcionário]],ADM[Nome do Funcionário],0)),"")</f>
        <v>ADM</v>
      </c>
      <c r="AK162" s="56" t="s">
        <v>769</v>
      </c>
      <c r="AL162" s="56" t="str">
        <f>IFERROR(INDEX(Nome_Empresas[NOME PADRÃO (PLANILHAS)],MATCH(AC162,Nome_Empresas[EMPRESA],0)),"NÃO ENCONTREI")</f>
        <v>120 - GIGLIO</v>
      </c>
      <c r="AM162" s="56"/>
      <c r="AN162" s="56"/>
      <c r="AO162" s="56"/>
      <c r="AP162" s="64">
        <v>169</v>
      </c>
      <c r="AQ162" s="62" t="s">
        <v>566</v>
      </c>
      <c r="AR162" s="62">
        <v>3</v>
      </c>
      <c r="AS162" s="62" t="s">
        <v>571</v>
      </c>
      <c r="AT162" s="62" t="s">
        <v>154</v>
      </c>
      <c r="AU162" s="62"/>
      <c r="AV162" s="98">
        <v>44593</v>
      </c>
      <c r="AW162" s="62" t="s">
        <v>1063</v>
      </c>
      <c r="AX162" s="66" t="str">
        <f>ADM[[#This Row],[Nome da Empresa]]&amp;ADM[[#This Row],[Nome do Funcionário]]&amp;ADM[[#This Row],[Centro de Custo]]</f>
        <v>KEROGAS COMERCIO DE GLP LTDAJONES DOS SANTOS LINHARES DA SILVAOUTROS</v>
      </c>
    </row>
    <row r="163" spans="1:50" customFormat="1" ht="14.25" customHeight="1" x14ac:dyDescent="0.25">
      <c r="A163" s="82">
        <v>169</v>
      </c>
      <c r="B163" s="83" t="s">
        <v>566</v>
      </c>
      <c r="C163" s="83" t="s">
        <v>567</v>
      </c>
      <c r="D163" s="83" t="s">
        <v>154</v>
      </c>
      <c r="E163" s="84" t="s">
        <v>16</v>
      </c>
      <c r="F163" s="84" t="s">
        <v>568</v>
      </c>
      <c r="G163" s="84" t="s">
        <v>569</v>
      </c>
      <c r="H163" s="84" t="s">
        <v>570</v>
      </c>
      <c r="I163" s="85">
        <v>1065</v>
      </c>
      <c r="J163" s="2" t="str">
        <f>Folha_de_Pgt[[#This Row],[Nome da Empresa]]&amp;Folha_de_Pgt[[#This Row],[Nome do Funcionário]]&amp;Folha_de_Pgt[[#This Row],[Departamento]]</f>
        <v>KEROGAS COMERCIO DE GLP LTDAROGERIO LEONARDO SILVAPORTARIA</v>
      </c>
      <c r="K163" s="2" t="str">
        <f>IFERROR(INDEX(Folha[Centro_de_Geral],MATCH(C163,Folha[Nome do Funcionário],0)),"")</f>
        <v>169 - KERO GÁS</v>
      </c>
      <c r="L163" s="2" t="str">
        <f>IFERROR(INDEX(Nome_Empresas[NOME PADRÃO (PLANILHAS)],MATCH(Folha_de_Pgt[[#This Row],[Nome da Empresa]],Nome_Empresas[EMPRESA],0)),"")</f>
        <v>169 - KERO GÁS</v>
      </c>
      <c r="M163" s="20">
        <v>45022</v>
      </c>
      <c r="N163" s="2" t="str">
        <f>UPPER(IF(Folha_de_Pgt[[#This Row],[DATA DE PGT]]="","",TEXT(Folha_de_Pgt[[#This Row],[DATA DE PGT]],"MMM")))</f>
        <v>ABR</v>
      </c>
      <c r="O163" s="2" t="str">
        <f>UPPER(IF(Folha_de_Pgt[[#This Row],[DATA DE PGT]]="","",TEXT(Folha_de_Pgt[[#This Row],[DATA DE PGT]],"aaaa")))</f>
        <v>2023</v>
      </c>
      <c r="P163" s="50" t="s">
        <v>914</v>
      </c>
      <c r="Q163" s="48"/>
      <c r="R163" s="2" t="str">
        <f>Folha_de_Pgt[[#This Row],[Nome do Funcionário]]&amp;" - "&amp;Folha_de_Pgt[[#This Row],[TIPO DE PGT]]</f>
        <v>ROGERIO LEONARDO SILVA - SALARIO - REF. A MAR/2023</v>
      </c>
      <c r="S163" s="21"/>
      <c r="T163" s="51" t="str">
        <f t="shared" si="4"/>
        <v/>
      </c>
      <c r="U163" s="21"/>
      <c r="V163" s="80"/>
      <c r="AB163" s="60">
        <v>136</v>
      </c>
      <c r="AC163" s="54" t="s">
        <v>110</v>
      </c>
      <c r="AD163" s="54">
        <v>17</v>
      </c>
      <c r="AE163" s="54" t="s">
        <v>111</v>
      </c>
      <c r="AF163" s="54" t="s">
        <v>22</v>
      </c>
      <c r="AG163" s="55">
        <v>44622</v>
      </c>
      <c r="AH163" s="54">
        <v>17900256725</v>
      </c>
      <c r="AI163" s="54" t="s">
        <v>1023</v>
      </c>
      <c r="AJ163" s="56" t="str">
        <f>IFERROR(INDEX(ADM[Centro de Custo],MATCH(Folha[[#This Row],[Nome do Funcionário]],ADM[Nome do Funcionário],0)),"")</f>
        <v>ADM</v>
      </c>
      <c r="AK163" s="56" t="s">
        <v>769</v>
      </c>
      <c r="AL163" s="56" t="str">
        <f>IFERROR(INDEX(Nome_Empresas[NOME PADRÃO (PLANILHAS)],MATCH(AC163,Nome_Empresas[EMPRESA],0)),"NÃO ENCONTREI")</f>
        <v>136 - CERÂMICA</v>
      </c>
      <c r="AM163" s="56"/>
      <c r="AN163" s="56"/>
      <c r="AO163" s="56"/>
      <c r="AP163" s="64">
        <v>169</v>
      </c>
      <c r="AQ163" s="62" t="s">
        <v>566</v>
      </c>
      <c r="AR163" s="62">
        <v>5</v>
      </c>
      <c r="AS163" s="62" t="s">
        <v>575</v>
      </c>
      <c r="AT163" s="62" t="s">
        <v>154</v>
      </c>
      <c r="AU163" s="62"/>
      <c r="AV163" s="98">
        <v>44998</v>
      </c>
      <c r="AW163" s="62" t="s">
        <v>1063</v>
      </c>
      <c r="AX163" s="66" t="str">
        <f>ADM[[#This Row],[Nome da Empresa]]&amp;ADM[[#This Row],[Nome do Funcionário]]&amp;ADM[[#This Row],[Centro de Custo]]</f>
        <v>KEROGAS COMERCIO DE GLP LTDAADELCIMAR BISPO DOS SANTOSOUTROS</v>
      </c>
    </row>
    <row r="164" spans="1:50" customFormat="1" ht="14.25" customHeight="1" x14ac:dyDescent="0.25">
      <c r="A164" s="82">
        <v>7</v>
      </c>
      <c r="B164" s="83" t="s">
        <v>61</v>
      </c>
      <c r="C164" s="83" t="s">
        <v>234</v>
      </c>
      <c r="D164" s="83" t="s">
        <v>170</v>
      </c>
      <c r="E164" s="84" t="s">
        <v>16</v>
      </c>
      <c r="F164" s="84" t="s">
        <v>67</v>
      </c>
      <c r="G164" s="84" t="s">
        <v>235</v>
      </c>
      <c r="H164" s="84" t="s">
        <v>236</v>
      </c>
      <c r="I164" s="85">
        <v>1384.12</v>
      </c>
      <c r="J164" s="2" t="str">
        <f>Folha_de_Pgt[[#This Row],[Nome da Empresa]]&amp;Folha_de_Pgt[[#This Row],[Nome do Funcionário]]&amp;Folha_de_Pgt[[#This Row],[Departamento]]</f>
        <v>XES - COMERCIO DE GAS LTDARONILDO ARAUJO DOS SANTOS TRANSPORTE</v>
      </c>
      <c r="K164" s="2" t="str">
        <f>IFERROR(INDEX(Folha[Centro_de_Geral],MATCH(C164,Folha[Nome do Funcionário],0)),"")</f>
        <v>TRANSPORTE</v>
      </c>
      <c r="L164" s="2" t="str">
        <f>IFERROR(INDEX(Nome_Empresas[NOME PADRÃO (PLANILHAS)],MATCH(Folha_de_Pgt[[#This Row],[Nome da Empresa]],Nome_Empresas[EMPRESA],0)),"")</f>
        <v>7 - XES MATRIZ</v>
      </c>
      <c r="M164" s="20">
        <v>45021</v>
      </c>
      <c r="N164" s="2" t="str">
        <f>UPPER(IF(Folha_de_Pgt[[#This Row],[DATA DE PGT]]="","",TEXT(Folha_de_Pgt[[#This Row],[DATA DE PGT]],"MMM")))</f>
        <v>ABR</v>
      </c>
      <c r="O164" s="2" t="str">
        <f>UPPER(IF(Folha_de_Pgt[[#This Row],[DATA DE PGT]]="","",TEXT(Folha_de_Pgt[[#This Row],[DATA DE PGT]],"aaaa")))</f>
        <v>2023</v>
      </c>
      <c r="P164" s="50" t="s">
        <v>914</v>
      </c>
      <c r="Q164" s="48"/>
      <c r="R164" s="2" t="str">
        <f>Folha_de_Pgt[[#This Row],[Nome do Funcionário]]&amp;" - "&amp;Folha_de_Pgt[[#This Row],[TIPO DE PGT]]</f>
        <v>RONILDO ARAUJO DOS SANTOS  - SALARIO - REF. A MAR/2023</v>
      </c>
      <c r="S164" s="21"/>
      <c r="T164" s="51" t="str">
        <f t="shared" si="4"/>
        <v/>
      </c>
      <c r="U164" s="21"/>
      <c r="V164" s="80"/>
      <c r="AB164" s="61">
        <v>143</v>
      </c>
      <c r="AC164" s="57" t="s">
        <v>116</v>
      </c>
      <c r="AD164" s="57">
        <v>15</v>
      </c>
      <c r="AE164" s="57" t="s">
        <v>117</v>
      </c>
      <c r="AF164" s="57" t="s">
        <v>22</v>
      </c>
      <c r="AG164" s="58">
        <v>44036</v>
      </c>
      <c r="AH164" s="57">
        <v>15534663731</v>
      </c>
      <c r="AI164" s="57" t="s">
        <v>1023</v>
      </c>
      <c r="AJ164" s="56" t="str">
        <f>IFERROR(INDEX(ADM[Centro de Custo],MATCH(Folha[[#This Row],[Nome do Funcionário]],ADM[Nome do Funcionário],0)),"")</f>
        <v>ADM</v>
      </c>
      <c r="AK164" s="56" t="s">
        <v>769</v>
      </c>
      <c r="AL164" s="56" t="str">
        <f>IFERROR(INDEX(Nome_Empresas[NOME PADRÃO (PLANILHAS)],MATCH(AC164,Nome_Empresas[EMPRESA],0)),"NÃO ENCONTREI")</f>
        <v>143 - SUPER ATACADO</v>
      </c>
      <c r="AM164" s="56"/>
      <c r="AN164" s="56"/>
      <c r="AO164" s="56"/>
      <c r="AP164" s="64">
        <v>170</v>
      </c>
      <c r="AQ164" s="62" t="s">
        <v>579</v>
      </c>
      <c r="AR164" s="62">
        <v>2</v>
      </c>
      <c r="AS164" s="62" t="s">
        <v>580</v>
      </c>
      <c r="AT164" s="62" t="s">
        <v>154</v>
      </c>
      <c r="AU164" s="62"/>
      <c r="AV164" s="98">
        <v>44579</v>
      </c>
      <c r="AW164" s="62" t="s">
        <v>1063</v>
      </c>
      <c r="AX164" s="66" t="str">
        <f>ADM[[#This Row],[Nome da Empresa]]&amp;ADM[[#This Row],[Nome do Funcionário]]&amp;ADM[[#This Row],[Centro de Custo]]</f>
        <v>FF GAS DISTRIBUIDORA LTDAFLÁVIO SILVINO SANTOS ALVESOUTROS</v>
      </c>
    </row>
    <row r="165" spans="1:50" customFormat="1" ht="14.25" customHeight="1" x14ac:dyDescent="0.25">
      <c r="A165" s="82">
        <v>7</v>
      </c>
      <c r="B165" s="83" t="s">
        <v>61</v>
      </c>
      <c r="C165" s="83" t="s">
        <v>66</v>
      </c>
      <c r="D165" s="83" t="s">
        <v>22</v>
      </c>
      <c r="E165" s="84" t="s">
        <v>16</v>
      </c>
      <c r="F165" s="84" t="s">
        <v>67</v>
      </c>
      <c r="G165" s="84" t="s">
        <v>68</v>
      </c>
      <c r="H165" s="84" t="s">
        <v>69</v>
      </c>
      <c r="I165" s="85">
        <v>1147.3</v>
      </c>
      <c r="J165" s="2" t="str">
        <f>Folha_de_Pgt[[#This Row],[Nome da Empresa]]&amp;Folha_de_Pgt[[#This Row],[Nome do Funcionário]]&amp;Folha_de_Pgt[[#This Row],[Departamento]]</f>
        <v>XES - COMERCIO DE GAS LTDARONNI RODRIGUES AGUIARADMINISTRAÇÃO</v>
      </c>
      <c r="K165" s="2" t="str">
        <f>IFERROR(INDEX(Folha[Centro_de_Geral],MATCH(C165,Folha[Nome do Funcionário],0)),"")</f>
        <v>ADM</v>
      </c>
      <c r="L165" s="2" t="str">
        <f>IFERROR(INDEX(Nome_Empresas[NOME PADRÃO (PLANILHAS)],MATCH(Folha_de_Pgt[[#This Row],[Nome da Empresa]],Nome_Empresas[EMPRESA],0)),"")</f>
        <v>7 - XES MATRIZ</v>
      </c>
      <c r="M165" s="20">
        <v>45020</v>
      </c>
      <c r="N165" s="2" t="str">
        <f>UPPER(IF(Folha_de_Pgt[[#This Row],[DATA DE PGT]]="","",TEXT(Folha_de_Pgt[[#This Row],[DATA DE PGT]],"MMM")))</f>
        <v>ABR</v>
      </c>
      <c r="O165" s="2" t="str">
        <f>UPPER(IF(Folha_de_Pgt[[#This Row],[DATA DE PGT]]="","",TEXT(Folha_de_Pgt[[#This Row],[DATA DE PGT]],"aaaa")))</f>
        <v>2023</v>
      </c>
      <c r="P165" s="50" t="s">
        <v>914</v>
      </c>
      <c r="Q165" s="48"/>
      <c r="R165" s="2" t="str">
        <f>Folha_de_Pgt[[#This Row],[Nome do Funcionário]]&amp;" - "&amp;Folha_de_Pgt[[#This Row],[TIPO DE PGT]]</f>
        <v>RONNI RODRIGUES AGUIAR - SALARIO - REF. A MAR/2023</v>
      </c>
      <c r="S165" s="21"/>
      <c r="T165" s="51" t="str">
        <f t="shared" si="4"/>
        <v/>
      </c>
      <c r="U165" s="21"/>
      <c r="V165" s="80"/>
      <c r="AB165" s="61">
        <v>143</v>
      </c>
      <c r="AC165" s="57" t="s">
        <v>116</v>
      </c>
      <c r="AD165" s="57">
        <v>24</v>
      </c>
      <c r="AE165" s="57" t="s">
        <v>120</v>
      </c>
      <c r="AF165" s="57" t="s">
        <v>121</v>
      </c>
      <c r="AG165" s="58">
        <v>44968</v>
      </c>
      <c r="AH165" s="57">
        <v>9191117771</v>
      </c>
      <c r="AI165" s="57" t="s">
        <v>1023</v>
      </c>
      <c r="AJ165" s="56" t="str">
        <f>IFERROR(INDEX(ADM[Centro de Custo],MATCH(Folha[[#This Row],[Nome do Funcionário]],ADM[Nome do Funcionário],0)),"")</f>
        <v>ADM</v>
      </c>
      <c r="AK165" s="56" t="s">
        <v>769</v>
      </c>
      <c r="AL165" s="56" t="str">
        <f>IFERROR(INDEX(Nome_Empresas[NOME PADRÃO (PLANILHAS)],MATCH(AC165,Nome_Empresas[EMPRESA],0)),"NÃO ENCONTREI")</f>
        <v>143 - SUPER ATACADO</v>
      </c>
      <c r="AM165" s="56"/>
      <c r="AN165" s="56"/>
      <c r="AO165" s="56"/>
      <c r="AP165" s="64">
        <v>170</v>
      </c>
      <c r="AQ165" s="62" t="s">
        <v>579</v>
      </c>
      <c r="AR165" s="62">
        <v>3</v>
      </c>
      <c r="AS165" s="62" t="s">
        <v>583</v>
      </c>
      <c r="AT165" s="62" t="s">
        <v>154</v>
      </c>
      <c r="AU165" s="62"/>
      <c r="AV165" s="98">
        <v>44646</v>
      </c>
      <c r="AW165" s="62" t="s">
        <v>1063</v>
      </c>
      <c r="AX165" s="66" t="str">
        <f>ADM[[#This Row],[Nome da Empresa]]&amp;ADM[[#This Row],[Nome do Funcionário]]&amp;ADM[[#This Row],[Centro de Custo]]</f>
        <v>FF GAS DISTRIBUIDORA LTDADIEGO DE MATTOS PEREIRA COSTAOUTROS</v>
      </c>
    </row>
    <row r="166" spans="1:50" customFormat="1" ht="14.25" customHeight="1" x14ac:dyDescent="0.25">
      <c r="A166" s="82">
        <v>2</v>
      </c>
      <c r="B166" s="83" t="s">
        <v>20</v>
      </c>
      <c r="C166" s="83" t="s">
        <v>33</v>
      </c>
      <c r="D166" s="83" t="s">
        <v>22</v>
      </c>
      <c r="E166" s="84" t="s">
        <v>16</v>
      </c>
      <c r="F166" s="84" t="s">
        <v>34</v>
      </c>
      <c r="G166" s="84" t="s">
        <v>35</v>
      </c>
      <c r="H166" s="84" t="s">
        <v>36</v>
      </c>
      <c r="I166" s="85">
        <v>347.27</v>
      </c>
      <c r="J166" s="2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166" s="2" t="str">
        <f>IFERROR(INDEX(Folha[Centro_de_Geral],MATCH(C166,Folha[Nome do Funcionário],0)),"")</f>
        <v>ADM</v>
      </c>
      <c r="L166" s="2" t="str">
        <f>IFERROR(INDEX(Nome_Empresas[NOME PADRÃO (PLANILHAS)],MATCH(Folha_de_Pgt[[#This Row],[Nome da Empresa]],Nome_Empresas[EMPRESA],0)),"")</f>
        <v>2 - PAGE DEPOSITO</v>
      </c>
      <c r="M166" s="20">
        <v>45020</v>
      </c>
      <c r="N166" s="2" t="str">
        <f>UPPER(IF(Folha_de_Pgt[[#This Row],[DATA DE PGT]]="","",TEXT(Folha_de_Pgt[[#This Row],[DATA DE PGT]],"MMM")))</f>
        <v>ABR</v>
      </c>
      <c r="O166" s="2" t="str">
        <f>UPPER(IF(Folha_de_Pgt[[#This Row],[DATA DE PGT]]="","",TEXT(Folha_de_Pgt[[#This Row],[DATA DE PGT]],"aaaa")))</f>
        <v>2023</v>
      </c>
      <c r="P166" s="50" t="s">
        <v>914</v>
      </c>
      <c r="Q166" s="48"/>
      <c r="R166" s="2" t="str">
        <f>Folha_de_Pgt[[#This Row],[Nome do Funcionário]]&amp;" - "&amp;Folha_de_Pgt[[#This Row],[TIPO DE PGT]]</f>
        <v>RUY BRANDAO DE OLIVEIRA FILHO - SALARIO - REF. A MAR/2023</v>
      </c>
      <c r="S166" s="21"/>
      <c r="T166" s="51" t="str">
        <f t="shared" si="4"/>
        <v/>
      </c>
      <c r="U166" s="21"/>
      <c r="V166" s="80"/>
      <c r="AB166" s="61">
        <v>162</v>
      </c>
      <c r="AC166" s="57" t="s">
        <v>123</v>
      </c>
      <c r="AD166" s="57">
        <v>6</v>
      </c>
      <c r="AE166" s="57" t="s">
        <v>124</v>
      </c>
      <c r="AF166" s="57" t="s">
        <v>22</v>
      </c>
      <c r="AG166" s="58">
        <v>44824</v>
      </c>
      <c r="AH166" s="57">
        <v>9612011770</v>
      </c>
      <c r="AI166" s="57" t="s">
        <v>1023</v>
      </c>
      <c r="AJ166" s="56" t="str">
        <f>IFERROR(INDEX(ADM[Centro de Custo],MATCH(Folha[[#This Row],[Nome do Funcionário]],ADM[Nome do Funcionário],0)),"")</f>
        <v>ADM</v>
      </c>
      <c r="AK166" s="56" t="s">
        <v>769</v>
      </c>
      <c r="AL166" s="56" t="str">
        <f>IFERROR(INDEX(Nome_Empresas[NOME PADRÃO (PLANILHAS)],MATCH(AC166,Nome_Empresas[EMPRESA],0)),"NÃO ENCONTREI")</f>
        <v>162 - TRÊS IRMÃOS</v>
      </c>
      <c r="AM166" s="56"/>
      <c r="AN166" s="56"/>
      <c r="AO166" s="56"/>
      <c r="AP166" s="64">
        <v>170</v>
      </c>
      <c r="AQ166" s="62" t="s">
        <v>579</v>
      </c>
      <c r="AR166" s="62">
        <v>4</v>
      </c>
      <c r="AS166" s="62" t="s">
        <v>587</v>
      </c>
      <c r="AT166" s="62" t="s">
        <v>588</v>
      </c>
      <c r="AU166" s="62"/>
      <c r="AV166" s="98">
        <v>44886</v>
      </c>
      <c r="AW166" s="62" t="s">
        <v>1063</v>
      </c>
      <c r="AX166" s="66" t="str">
        <f>ADM[[#This Row],[Nome da Empresa]]&amp;ADM[[#This Row],[Nome do Funcionário]]&amp;ADM[[#This Row],[Centro de Custo]]</f>
        <v>FF GAS DISTRIBUIDORA LTDAJOAO PEDRO MENEZES DAMASIOOUTROS</v>
      </c>
    </row>
    <row r="167" spans="1:50" customFormat="1" ht="14.25" customHeight="1" x14ac:dyDescent="0.25">
      <c r="A167" s="82">
        <v>153</v>
      </c>
      <c r="B167" s="83" t="s">
        <v>449</v>
      </c>
      <c r="C167" s="83" t="s">
        <v>457</v>
      </c>
      <c r="D167" s="83" t="s">
        <v>154</v>
      </c>
      <c r="E167" s="84" t="s">
        <v>876</v>
      </c>
      <c r="F167" s="84" t="s">
        <v>876</v>
      </c>
      <c r="G167" s="84">
        <v>19018280771</v>
      </c>
      <c r="H167" s="84" t="s">
        <v>458</v>
      </c>
      <c r="I167" s="85">
        <v>908.8</v>
      </c>
      <c r="J167" s="2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167" s="2" t="str">
        <f>IFERROR(INDEX(Folha[Centro_de_Geral],MATCH(C167,Folha[Nome do Funcionário],0)),"")</f>
        <v>153 - CACIQUE DE MARICÁ</v>
      </c>
      <c r="L167" s="2" t="str">
        <f>IFERROR(INDEX(Nome_Empresas[NOME PADRÃO (PLANILHAS)],MATCH(Folha_de_Pgt[[#This Row],[Nome da Empresa]],Nome_Empresas[EMPRESA],0)),"")</f>
        <v>153 - CACIQUE DE MARICÁ</v>
      </c>
      <c r="M167" s="20">
        <v>45022</v>
      </c>
      <c r="N167" s="2" t="str">
        <f>UPPER(IF(Folha_de_Pgt[[#This Row],[DATA DE PGT]]="","",TEXT(Folha_de_Pgt[[#This Row],[DATA DE PGT]],"MMM")))</f>
        <v>ABR</v>
      </c>
      <c r="O167" s="2" t="str">
        <f>UPPER(IF(Folha_de_Pgt[[#This Row],[DATA DE PGT]]="","",TEXT(Folha_de_Pgt[[#This Row],[DATA DE PGT]],"aaaa")))</f>
        <v>2023</v>
      </c>
      <c r="P167" s="50" t="s">
        <v>914</v>
      </c>
      <c r="Q167" s="48"/>
      <c r="R167" s="2" t="str">
        <f>Folha_de_Pgt[[#This Row],[Nome do Funcionário]]&amp;" - "&amp;Folha_de_Pgt[[#This Row],[TIPO DE PGT]]</f>
        <v>SAMUEL BARBOSA BRAZ - SALARIO - REF. A MAR/2023</v>
      </c>
      <c r="S167" s="21"/>
      <c r="T167" s="51" t="str">
        <f t="shared" si="4"/>
        <v/>
      </c>
      <c r="U167" s="21"/>
      <c r="V167" s="80"/>
      <c r="AB167" s="60">
        <v>171</v>
      </c>
      <c r="AC167" s="54" t="s">
        <v>128</v>
      </c>
      <c r="AD167" s="54">
        <v>8</v>
      </c>
      <c r="AE167" s="54" t="s">
        <v>129</v>
      </c>
      <c r="AF167" s="54" t="s">
        <v>52</v>
      </c>
      <c r="AG167" s="55">
        <v>44942</v>
      </c>
      <c r="AH167" s="54">
        <v>19248715729</v>
      </c>
      <c r="AI167" s="54" t="s">
        <v>1023</v>
      </c>
      <c r="AJ167" s="56" t="str">
        <f>IFERROR(INDEX(ADM[Centro de Custo],MATCH(Folha[[#This Row],[Nome do Funcionário]],ADM[Nome do Funcionário],0)),"")</f>
        <v>ADM</v>
      </c>
      <c r="AK167" s="56" t="s">
        <v>769</v>
      </c>
      <c r="AL167" s="56" t="str">
        <f>IFERROR(INDEX(Nome_Empresas[NOME PADRÃO (PLANILHAS)],MATCH(AC167,Nome_Empresas[EMPRESA],0)),"NÃO ENCONTREI")</f>
        <v>171 - JURUNA</v>
      </c>
      <c r="AM167" s="56"/>
      <c r="AN167" s="56"/>
      <c r="AO167" s="56"/>
      <c r="AP167" s="64">
        <v>171</v>
      </c>
      <c r="AQ167" s="62" t="s">
        <v>128</v>
      </c>
      <c r="AR167" s="62">
        <v>4</v>
      </c>
      <c r="AS167" s="62" t="s">
        <v>592</v>
      </c>
      <c r="AT167" s="62" t="s">
        <v>154</v>
      </c>
      <c r="AU167" s="62"/>
      <c r="AV167" s="98">
        <v>44727</v>
      </c>
      <c r="AW167" s="62" t="s">
        <v>1063</v>
      </c>
      <c r="AX167" s="66" t="str">
        <f>ADM[[#This Row],[Nome da Empresa]]&amp;ADM[[#This Row],[Nome do Funcionário]]&amp;ADM[[#This Row],[Centro de Custo]]</f>
        <v>DEPOSITO DE GAS JURUNA DO MENDANHA LTDAALEXANDRO ROBERTO RODRIGUESOUTROS</v>
      </c>
    </row>
    <row r="168" spans="1:50" customFormat="1" ht="14.25" customHeight="1" x14ac:dyDescent="0.25">
      <c r="A168" s="82">
        <v>173</v>
      </c>
      <c r="B168" s="83" t="s">
        <v>606</v>
      </c>
      <c r="C168" s="83" t="s">
        <v>607</v>
      </c>
      <c r="D168" s="83" t="s">
        <v>154</v>
      </c>
      <c r="E168" s="84" t="s">
        <v>16</v>
      </c>
      <c r="F168" s="84" t="s">
        <v>608</v>
      </c>
      <c r="G168" s="84" t="s">
        <v>609</v>
      </c>
      <c r="H168" s="84" t="s">
        <v>610</v>
      </c>
      <c r="I168" s="85">
        <v>972.5</v>
      </c>
      <c r="J168" s="2" t="str">
        <f>Folha_de_Pgt[[#This Row],[Nome da Empresa]]&amp;Folha_de_Pgt[[#This Row],[Nome do Funcionário]]&amp;Folha_de_Pgt[[#This Row],[Departamento]]</f>
        <v>DEPOSITO DE GAS ARICURI LTDASAMUEL RODRIGUES DA SILVAPORTARIA</v>
      </c>
      <c r="K168" s="2" t="str">
        <f>IFERROR(INDEX(Folha[Centro_de_Geral],MATCH(C168,Folha[Nome do Funcionário],0)),"")</f>
        <v>173 - ARICURI</v>
      </c>
      <c r="L168" s="2" t="str">
        <f>IFERROR(INDEX(Nome_Empresas[NOME PADRÃO (PLANILHAS)],MATCH(Folha_de_Pgt[[#This Row],[Nome da Empresa]],Nome_Empresas[EMPRESA],0)),"")</f>
        <v>173 - ARICURI</v>
      </c>
      <c r="M168" s="20">
        <v>45022</v>
      </c>
      <c r="N168" s="2" t="str">
        <f>UPPER(IF(Folha_de_Pgt[[#This Row],[DATA DE PGT]]="","",TEXT(Folha_de_Pgt[[#This Row],[DATA DE PGT]],"MMM")))</f>
        <v>ABR</v>
      </c>
      <c r="O168" s="2" t="str">
        <f>UPPER(IF(Folha_de_Pgt[[#This Row],[DATA DE PGT]]="","",TEXT(Folha_de_Pgt[[#This Row],[DATA DE PGT]],"aaaa")))</f>
        <v>2023</v>
      </c>
      <c r="P168" s="50" t="s">
        <v>914</v>
      </c>
      <c r="Q168" s="48"/>
      <c r="R168" s="2" t="str">
        <f>Folha_de_Pgt[[#This Row],[Nome do Funcionário]]&amp;" - "&amp;Folha_de_Pgt[[#This Row],[TIPO DE PGT]]</f>
        <v>SAMUEL RODRIGUES DA SILVA - SALARIO - REF. A MAR/2023</v>
      </c>
      <c r="S168" s="21"/>
      <c r="T168" s="51" t="str">
        <f t="shared" si="4"/>
        <v/>
      </c>
      <c r="U168" s="21"/>
      <c r="V168" s="80"/>
      <c r="AB168" s="60">
        <v>178</v>
      </c>
      <c r="AC168" s="54" t="s">
        <v>131</v>
      </c>
      <c r="AD168" s="54">
        <v>3</v>
      </c>
      <c r="AE168" s="54" t="s">
        <v>132</v>
      </c>
      <c r="AF168" s="54" t="s">
        <v>133</v>
      </c>
      <c r="AG168" s="55">
        <v>44622</v>
      </c>
      <c r="AH168" s="54">
        <v>7858113704</v>
      </c>
      <c r="AI168" s="54" t="s">
        <v>1023</v>
      </c>
      <c r="AJ168" s="56" t="str">
        <f>IFERROR(INDEX(ADM[Centro de Custo],MATCH(Folha[[#This Row],[Nome do Funcionário]],ADM[Nome do Funcionário],0)),"")</f>
        <v>ADM</v>
      </c>
      <c r="AK168" s="56" t="s">
        <v>769</v>
      </c>
      <c r="AL168" s="56" t="str">
        <f>IFERROR(INDEX(Nome_Empresas[NOME PADRÃO (PLANILHAS)],MATCH(AC168,Nome_Empresas[EMPRESA],0)),"NÃO ENCONTREI")</f>
        <v>178 - MIX</v>
      </c>
      <c r="AM168" s="56"/>
      <c r="AN168" s="56"/>
      <c r="AO168" s="56"/>
      <c r="AP168" s="64">
        <v>171</v>
      </c>
      <c r="AQ168" s="62" t="s">
        <v>128</v>
      </c>
      <c r="AR168" s="62">
        <v>5</v>
      </c>
      <c r="AS168" s="62" t="s">
        <v>595</v>
      </c>
      <c r="AT168" s="62" t="s">
        <v>154</v>
      </c>
      <c r="AU168" s="62"/>
      <c r="AV168" s="98">
        <v>43855</v>
      </c>
      <c r="AW168" s="62" t="s">
        <v>1063</v>
      </c>
      <c r="AX168" s="66" t="str">
        <f>ADM[[#This Row],[Nome da Empresa]]&amp;ADM[[#This Row],[Nome do Funcionário]]&amp;ADM[[#This Row],[Centro de Custo]]</f>
        <v>DEPOSITO DE GAS JURUNA DO MENDANHA LTDAELBERT MORAIS DA SILVAOUTROS</v>
      </c>
    </row>
    <row r="169" spans="1:50" customFormat="1" ht="14.25" customHeight="1" x14ac:dyDescent="0.25">
      <c r="A169" s="87">
        <v>185</v>
      </c>
      <c r="B169" s="88" t="s">
        <v>672</v>
      </c>
      <c r="C169" s="88" t="s">
        <v>673</v>
      </c>
      <c r="D169" s="88" t="s">
        <v>154</v>
      </c>
      <c r="E169" s="88" t="s">
        <v>876</v>
      </c>
      <c r="F169" s="88" t="s">
        <v>876</v>
      </c>
      <c r="G169" s="88" t="s">
        <v>674</v>
      </c>
      <c r="H169" s="88" t="s">
        <v>674</v>
      </c>
      <c r="I169" s="89">
        <v>628.38</v>
      </c>
      <c r="J169" s="28" t="str">
        <f>Folha_de_Pgt[[#This Row],[Nome da Empresa]]&amp;Folha_de_Pgt[[#This Row],[Nome do Funcionário]]&amp;Folha_de_Pgt[[#This Row],[Departamento]]</f>
        <v>DISTRIBUIDORA DE GLP DA BISA LTDASEVERINO MACENA SILVAPORTARIA</v>
      </c>
      <c r="K169" s="28" t="str">
        <f>IFERROR(INDEX(Folha[Centro_de_Geral],MATCH(C169,Folha[Nome do Funcionário],0)),"")</f>
        <v>185 - BISA</v>
      </c>
      <c r="L169" s="28" t="str">
        <f>IFERROR(INDEX(Nome_Empresas[NOME PADRÃO (PLANILHAS)],MATCH(Folha_de_Pgt[[#This Row],[Nome da Empresa]],Nome_Empresas[EMPRESA],0)),"")</f>
        <v>185 - BISA</v>
      </c>
      <c r="M169" s="20">
        <v>45022</v>
      </c>
      <c r="N169" s="28" t="str">
        <f>UPPER(IF(Folha_de_Pgt[[#This Row],[DATA DE PGT]]="","",TEXT(Folha_de_Pgt[[#This Row],[DATA DE PGT]],"MMM")))</f>
        <v>ABR</v>
      </c>
      <c r="O169" s="28" t="str">
        <f>UPPER(IF(Folha_de_Pgt[[#This Row],[DATA DE PGT]]="","",TEXT(Folha_de_Pgt[[#This Row],[DATA DE PGT]],"aaaa")))</f>
        <v>2023</v>
      </c>
      <c r="P169" s="50" t="s">
        <v>914</v>
      </c>
      <c r="Q169" s="48"/>
      <c r="R169" s="2" t="str">
        <f>Folha_de_Pgt[[#This Row],[Nome do Funcionário]]&amp;" - "&amp;Folha_de_Pgt[[#This Row],[TIPO DE PGT]]</f>
        <v>SEVERINO MACENA SILVA - SALARIO - REF. A MAR/2023</v>
      </c>
      <c r="S169" s="21"/>
      <c r="T169" s="51" t="str">
        <f t="shared" si="4"/>
        <v/>
      </c>
      <c r="U169" s="21"/>
      <c r="V169" s="80"/>
      <c r="AB169" s="61">
        <v>1</v>
      </c>
      <c r="AC169" s="57" t="s">
        <v>13</v>
      </c>
      <c r="AD169" s="57">
        <v>100027</v>
      </c>
      <c r="AE169" s="57" t="s">
        <v>169</v>
      </c>
      <c r="AF169" s="57" t="s">
        <v>170</v>
      </c>
      <c r="AG169" s="58">
        <v>42036</v>
      </c>
      <c r="AH169" s="57">
        <v>10668161744</v>
      </c>
      <c r="AI169" s="57" t="s">
        <v>1023</v>
      </c>
      <c r="AJ169" s="56" t="str">
        <f>IFERROR(INDEX(ADM[Centro de Custo],MATCH(Folha[[#This Row],[Nome do Funcionário]],ADM[Nome do Funcionário],0)),"")</f>
        <v>TRANSPORTE</v>
      </c>
      <c r="AK169" s="56" t="s">
        <v>170</v>
      </c>
      <c r="AL169" s="56" t="str">
        <f>IFERROR(INDEX(Nome_Empresas[NOME PADRÃO (PLANILHAS)],MATCH(AC169,Nome_Empresas[EMPRESA],0)),"NÃO ENCONTREI")</f>
        <v>1 - ACLANYCA MATRIZ</v>
      </c>
      <c r="AM169" s="56"/>
      <c r="AN169" s="56"/>
      <c r="AO169" s="56"/>
      <c r="AP169" s="64">
        <v>171</v>
      </c>
      <c r="AQ169" s="62" t="s">
        <v>128</v>
      </c>
      <c r="AR169" s="62">
        <v>7</v>
      </c>
      <c r="AS169" s="62" t="s">
        <v>598</v>
      </c>
      <c r="AT169" s="62" t="s">
        <v>154</v>
      </c>
      <c r="AU169" s="62"/>
      <c r="AV169" s="98">
        <v>44882</v>
      </c>
      <c r="AW169" s="62" t="s">
        <v>1063</v>
      </c>
      <c r="AX169" s="66" t="str">
        <f>ADM[[#This Row],[Nome da Empresa]]&amp;ADM[[#This Row],[Nome do Funcionário]]&amp;ADM[[#This Row],[Centro de Custo]]</f>
        <v>DEPOSITO DE GAS JURUNA DO MENDANHA LTDARODRIGO AMORIM DE SOUSA LUIZOUTROS</v>
      </c>
    </row>
    <row r="170" spans="1:50" customFormat="1" ht="14.25" customHeight="1" x14ac:dyDescent="0.25">
      <c r="A170" s="82">
        <v>177</v>
      </c>
      <c r="B170" s="83" t="s">
        <v>627</v>
      </c>
      <c r="C170" s="83" t="s">
        <v>631</v>
      </c>
      <c r="D170" s="83" t="s">
        <v>154</v>
      </c>
      <c r="E170" s="84" t="s">
        <v>94</v>
      </c>
      <c r="F170" s="84" t="s">
        <v>95</v>
      </c>
      <c r="G170" s="84" t="s">
        <v>632</v>
      </c>
      <c r="H170" s="84" t="s">
        <v>633</v>
      </c>
      <c r="I170" s="85">
        <v>908.8</v>
      </c>
      <c r="J170" s="2" t="str">
        <f>Folha_de_Pgt[[#This Row],[Nome da Empresa]]&amp;Folha_de_Pgt[[#This Row],[Nome do Funcionário]]&amp;Folha_de_Pgt[[#This Row],[Departamento]]</f>
        <v>COMERCIO DE GAS ATLANTICA LTDASILAS VIANA DE ALMEIDA PORTARIA</v>
      </c>
      <c r="K170" s="2" t="str">
        <f>IFERROR(INDEX(Folha[Centro_de_Geral],MATCH(C170,Folha[Nome do Funcionário],0)),"")</f>
        <v>177 - ATLÂNTICA</v>
      </c>
      <c r="L170" s="2" t="str">
        <f>IFERROR(INDEX(Nome_Empresas[NOME PADRÃO (PLANILHAS)],MATCH(Folha_de_Pgt[[#This Row],[Nome da Empresa]],Nome_Empresas[EMPRESA],0)),"")</f>
        <v>177 - ATLÂNTICA</v>
      </c>
      <c r="M170" s="20">
        <v>45021</v>
      </c>
      <c r="N170" s="2" t="str">
        <f>UPPER(IF(Folha_de_Pgt[[#This Row],[DATA DE PGT]]="","",TEXT(Folha_de_Pgt[[#This Row],[DATA DE PGT]],"MMM")))</f>
        <v>ABR</v>
      </c>
      <c r="O170" s="2" t="str">
        <f>UPPER(IF(Folha_de_Pgt[[#This Row],[DATA DE PGT]]="","",TEXT(Folha_de_Pgt[[#This Row],[DATA DE PGT]],"aaaa")))</f>
        <v>2023</v>
      </c>
      <c r="P170" s="50" t="s">
        <v>914</v>
      </c>
      <c r="Q170" s="48"/>
      <c r="R170" s="2" t="str">
        <f>Folha_de_Pgt[[#This Row],[Nome do Funcionário]]&amp;" - "&amp;Folha_de_Pgt[[#This Row],[TIPO DE PGT]]</f>
        <v>SILAS VIANA DE ALMEIDA  - SALARIO - REF. A MAR/2023</v>
      </c>
      <c r="S170" s="21"/>
      <c r="T170" s="51" t="str">
        <f t="shared" si="4"/>
        <v/>
      </c>
      <c r="U170" s="21"/>
      <c r="V170" s="80"/>
      <c r="AB170" s="61">
        <v>1</v>
      </c>
      <c r="AC170" s="57" t="s">
        <v>13</v>
      </c>
      <c r="AD170" s="57">
        <v>100055</v>
      </c>
      <c r="AE170" s="57" t="s">
        <v>172</v>
      </c>
      <c r="AF170" s="57" t="s">
        <v>170</v>
      </c>
      <c r="AG170" s="58">
        <v>44440</v>
      </c>
      <c r="AH170" s="57">
        <v>10962521710</v>
      </c>
      <c r="AI170" s="57" t="s">
        <v>1023</v>
      </c>
      <c r="AJ170" s="56" t="str">
        <f>IFERROR(INDEX(ADM[Centro de Custo],MATCH(Folha[[#This Row],[Nome do Funcionário]],ADM[Nome do Funcionário],0)),"")</f>
        <v>TRANSPORTE</v>
      </c>
      <c r="AK170" s="56" t="s">
        <v>170</v>
      </c>
      <c r="AL170" s="56" t="str">
        <f>IFERROR(INDEX(Nome_Empresas[NOME PADRÃO (PLANILHAS)],MATCH(AC170,Nome_Empresas[EMPRESA],0)),"NÃO ENCONTREI")</f>
        <v>1 - ACLANYCA MATRIZ</v>
      </c>
      <c r="AM170" s="56"/>
      <c r="AN170" s="56"/>
      <c r="AO170" s="56"/>
      <c r="AP170" s="64">
        <v>172</v>
      </c>
      <c r="AQ170" s="62" t="s">
        <v>601</v>
      </c>
      <c r="AR170" s="62">
        <v>3</v>
      </c>
      <c r="AS170" s="62" t="s">
        <v>1035</v>
      </c>
      <c r="AT170" s="62" t="s">
        <v>154</v>
      </c>
      <c r="AU170" s="62"/>
      <c r="AV170" s="98">
        <v>44599</v>
      </c>
      <c r="AW170" s="62" t="s">
        <v>1063</v>
      </c>
      <c r="AX170" s="66" t="str">
        <f>ADM[[#This Row],[Nome da Empresa]]&amp;ADM[[#This Row],[Nome do Funcionário]]&amp;ADM[[#This Row],[Centro de Custo]]</f>
        <v>RANATHA DISTRIBUIDORA DE GAS LTDAROBERTO CARLOS DA COSTA VIEIRA OUTROS</v>
      </c>
    </row>
    <row r="171" spans="1:50" customFormat="1" ht="14.25" customHeight="1" x14ac:dyDescent="0.25">
      <c r="A171" s="82">
        <v>172</v>
      </c>
      <c r="B171" s="83" t="s">
        <v>601</v>
      </c>
      <c r="C171" s="83" t="s">
        <v>602</v>
      </c>
      <c r="D171" s="83" t="s">
        <v>154</v>
      </c>
      <c r="E171" s="84" t="s">
        <v>876</v>
      </c>
      <c r="F171" s="84" t="s">
        <v>876</v>
      </c>
      <c r="G171" s="84">
        <v>18315210750</v>
      </c>
      <c r="H171" s="84" t="s">
        <v>603</v>
      </c>
      <c r="I171" s="85">
        <v>908.8</v>
      </c>
      <c r="J171" s="2" t="str">
        <f>Folha_de_Pgt[[#This Row],[Nome da Empresa]]&amp;Folha_de_Pgt[[#This Row],[Nome do Funcionário]]&amp;Folha_de_Pgt[[#This Row],[Departamento]]</f>
        <v>RANATHA DISTRIBUIDORA DE GAS LTDATHALES REIS CLAUDIO DA COSTAPORTARIA</v>
      </c>
      <c r="K171" s="2" t="str">
        <f>IFERROR(INDEX(Folha[Centro_de_Geral],MATCH(C171,Folha[Nome do Funcionário],0)),"")</f>
        <v>172 - RANATHA</v>
      </c>
      <c r="L171" s="2" t="str">
        <f>IFERROR(INDEX(Nome_Empresas[NOME PADRÃO (PLANILHAS)],MATCH(Folha_de_Pgt[[#This Row],[Nome da Empresa]],Nome_Empresas[EMPRESA],0)),"")</f>
        <v>172 - RANATHA</v>
      </c>
      <c r="M171" s="20">
        <v>45021</v>
      </c>
      <c r="N171" s="2" t="str">
        <f>UPPER(IF(Folha_de_Pgt[[#This Row],[DATA DE PGT]]="","",TEXT(Folha_de_Pgt[[#This Row],[DATA DE PGT]],"MMM")))</f>
        <v>ABR</v>
      </c>
      <c r="O171" s="2" t="str">
        <f>UPPER(IF(Folha_de_Pgt[[#This Row],[DATA DE PGT]]="","",TEXT(Folha_de_Pgt[[#This Row],[DATA DE PGT]],"aaaa")))</f>
        <v>2023</v>
      </c>
      <c r="P171" s="50" t="s">
        <v>914</v>
      </c>
      <c r="Q171" s="48"/>
      <c r="R171" s="2" t="str">
        <f>Folha_de_Pgt[[#This Row],[Nome do Funcionário]]&amp;" - "&amp;Folha_de_Pgt[[#This Row],[TIPO DE PGT]]</f>
        <v>THALES REIS CLAUDIO DA COSTA - SALARIO - REF. A MAR/2023</v>
      </c>
      <c r="S171" s="21"/>
      <c r="T171" s="51" t="str">
        <f t="shared" si="4"/>
        <v/>
      </c>
      <c r="U171" s="21"/>
      <c r="V171" s="80"/>
      <c r="AB171" s="60">
        <v>1</v>
      </c>
      <c r="AC171" s="54" t="s">
        <v>13</v>
      </c>
      <c r="AD171" s="54">
        <v>100056</v>
      </c>
      <c r="AE171" s="54" t="s">
        <v>176</v>
      </c>
      <c r="AF171" s="54" t="s">
        <v>170</v>
      </c>
      <c r="AG171" s="55">
        <v>44495</v>
      </c>
      <c r="AH171" s="54">
        <v>4261858703</v>
      </c>
      <c r="AI171" s="54" t="s">
        <v>1023</v>
      </c>
      <c r="AJ171" s="56" t="str">
        <f>IFERROR(INDEX(ADM[Centro de Custo],MATCH(Folha[[#This Row],[Nome do Funcionário]],ADM[Nome do Funcionário],0)),"")</f>
        <v>TRANSPORTE</v>
      </c>
      <c r="AK171" s="56" t="s">
        <v>170</v>
      </c>
      <c r="AL171" s="56" t="str">
        <f>IFERROR(INDEX(Nome_Empresas[NOME PADRÃO (PLANILHAS)],MATCH(AC171,Nome_Empresas[EMPRESA],0)),"NÃO ENCONTREI")</f>
        <v>1 - ACLANYCA MATRIZ</v>
      </c>
      <c r="AM171" s="56"/>
      <c r="AN171" s="56"/>
      <c r="AO171" s="56"/>
      <c r="AP171" s="64">
        <v>172</v>
      </c>
      <c r="AQ171" s="62" t="s">
        <v>601</v>
      </c>
      <c r="AR171" s="62">
        <v>4</v>
      </c>
      <c r="AS171" s="62" t="s">
        <v>602</v>
      </c>
      <c r="AT171" s="62" t="s">
        <v>154</v>
      </c>
      <c r="AU171" s="62"/>
      <c r="AV171" s="98">
        <v>44656</v>
      </c>
      <c r="AW171" s="62" t="s">
        <v>1063</v>
      </c>
      <c r="AX171" s="66" t="str">
        <f>ADM[[#This Row],[Nome da Empresa]]&amp;ADM[[#This Row],[Nome do Funcionário]]&amp;ADM[[#This Row],[Centro de Custo]]</f>
        <v>RANATHA DISTRIBUIDORA DE GAS LTDATHALES REIS CLAUDIO DA COSTAOUTROS</v>
      </c>
    </row>
    <row r="172" spans="1:50" customFormat="1" ht="14.25" customHeight="1" x14ac:dyDescent="0.25">
      <c r="A172" s="82">
        <v>155</v>
      </c>
      <c r="B172" s="83" t="s">
        <v>463</v>
      </c>
      <c r="C172" s="83" t="s">
        <v>476</v>
      </c>
      <c r="D172" s="83" t="s">
        <v>170</v>
      </c>
      <c r="E172" s="84" t="s">
        <v>94</v>
      </c>
      <c r="F172" s="84" t="s">
        <v>95</v>
      </c>
      <c r="G172" s="84" t="s">
        <v>477</v>
      </c>
      <c r="H172" s="84" t="s">
        <v>478</v>
      </c>
      <c r="I172" s="85">
        <v>1379.64</v>
      </c>
      <c r="J172" s="2" t="str">
        <f>Folha_de_Pgt[[#This Row],[Nome da Empresa]]&amp;Folha_de_Pgt[[#This Row],[Nome do Funcionário]]&amp;Folha_de_Pgt[[#This Row],[Departamento]]</f>
        <v>DUTRA GAS REVENDEDORA DE GLP LTDATHALES SANTOS DA SILVATRANSPORTE</v>
      </c>
      <c r="K172" s="2" t="str">
        <f>IFERROR(INDEX(Folha[Centro_de_Geral],MATCH(C172,Folha[Nome do Funcionário],0)),"")</f>
        <v>TRANSPORTE</v>
      </c>
      <c r="L172" s="2" t="str">
        <f>IFERROR(INDEX(Nome_Empresas[NOME PADRÃO (PLANILHAS)],MATCH(Folha_de_Pgt[[#This Row],[Nome da Empresa]],Nome_Empresas[EMPRESA],0)),"")</f>
        <v>155 - DUTRA</v>
      </c>
      <c r="M172" s="20">
        <v>45021</v>
      </c>
      <c r="N172" s="2" t="str">
        <f>UPPER(IF(Folha_de_Pgt[[#This Row],[DATA DE PGT]]="","",TEXT(Folha_de_Pgt[[#This Row],[DATA DE PGT]],"MMM")))</f>
        <v>ABR</v>
      </c>
      <c r="O172" s="2" t="str">
        <f>UPPER(IF(Folha_de_Pgt[[#This Row],[DATA DE PGT]]="","",TEXT(Folha_de_Pgt[[#This Row],[DATA DE PGT]],"aaaa")))</f>
        <v>2023</v>
      </c>
      <c r="P172" s="50" t="s">
        <v>914</v>
      </c>
      <c r="Q172" s="48"/>
      <c r="R172" s="2" t="str">
        <f>Folha_de_Pgt[[#This Row],[Nome do Funcionário]]&amp;" - "&amp;Folha_de_Pgt[[#This Row],[TIPO DE PGT]]</f>
        <v>THALES SANTOS DA SILVA - SALARIO - REF. A MAR/2023</v>
      </c>
      <c r="S172" s="21"/>
      <c r="T172" s="51" t="str">
        <f t="shared" si="4"/>
        <v/>
      </c>
      <c r="U172" s="21"/>
      <c r="V172" s="80"/>
      <c r="AB172" s="61">
        <v>1</v>
      </c>
      <c r="AC172" s="57" t="s">
        <v>13</v>
      </c>
      <c r="AD172" s="57">
        <v>100060</v>
      </c>
      <c r="AE172" s="57" t="s">
        <v>180</v>
      </c>
      <c r="AF172" s="57" t="s">
        <v>170</v>
      </c>
      <c r="AG172" s="58">
        <v>44702</v>
      </c>
      <c r="AH172" s="57">
        <v>15871317731</v>
      </c>
      <c r="AI172" s="57" t="s">
        <v>1023</v>
      </c>
      <c r="AJ172" s="56" t="str">
        <f>IFERROR(INDEX(ADM[Centro de Custo],MATCH(Folha[[#This Row],[Nome do Funcionário]],ADM[Nome do Funcionário],0)),"")</f>
        <v>TRANSPORTE</v>
      </c>
      <c r="AK172" s="56" t="s">
        <v>170</v>
      </c>
      <c r="AL172" s="56" t="str">
        <f>IFERROR(INDEX(Nome_Empresas[NOME PADRÃO (PLANILHAS)],MATCH(AC172,Nome_Empresas[EMPRESA],0)),"NÃO ENCONTREI")</f>
        <v>1 - ACLANYCA MATRIZ</v>
      </c>
      <c r="AM172" s="56"/>
      <c r="AN172" s="56"/>
      <c r="AO172" s="56"/>
      <c r="AP172" s="64">
        <v>172</v>
      </c>
      <c r="AQ172" s="62" t="s">
        <v>601</v>
      </c>
      <c r="AR172" s="62">
        <v>5</v>
      </c>
      <c r="AS172" s="62" t="s">
        <v>604</v>
      </c>
      <c r="AT172" s="62" t="s">
        <v>154</v>
      </c>
      <c r="AU172" s="62"/>
      <c r="AV172" s="98">
        <v>44656</v>
      </c>
      <c r="AW172" s="62" t="s">
        <v>1063</v>
      </c>
      <c r="AX172" s="66" t="str">
        <f>ADM[[#This Row],[Nome da Empresa]]&amp;ADM[[#This Row],[Nome do Funcionário]]&amp;ADM[[#This Row],[Centro de Custo]]</f>
        <v>RANATHA DISTRIBUIDORA DE GAS LTDAALEXSANDRO PEREIRA DA SILVAOUTROS</v>
      </c>
    </row>
    <row r="173" spans="1:50" customFormat="1" ht="14.25" customHeight="1" x14ac:dyDescent="0.25">
      <c r="A173" s="82">
        <v>137</v>
      </c>
      <c r="B173" s="83" t="s">
        <v>410</v>
      </c>
      <c r="C173" s="83" t="s">
        <v>411</v>
      </c>
      <c r="D173" s="83" t="s">
        <v>154</v>
      </c>
      <c r="E173" s="84" t="s">
        <v>16</v>
      </c>
      <c r="F173" s="84" t="s">
        <v>412</v>
      </c>
      <c r="G173" s="84" t="s">
        <v>413</v>
      </c>
      <c r="H173" s="84" t="s">
        <v>414</v>
      </c>
      <c r="I173" s="85">
        <v>908.8</v>
      </c>
      <c r="J173" s="2" t="str">
        <f>Folha_de_Pgt[[#This Row],[Nome da Empresa]]&amp;Folha_de_Pgt[[#This Row],[Nome do Funcionário]]&amp;Folha_de_Pgt[[#This Row],[Departamento]]</f>
        <v>YAGO DOS S VIANA COMERCIO DE GASTHAWÃ SARDINHA MOTAPORTARIA</v>
      </c>
      <c r="K173" s="2" t="str">
        <f>IFERROR(INDEX(Folha[Centro_de_Geral],MATCH(C173,Folha[Nome do Funcionário],0)),"")</f>
        <v>137 - YAGO</v>
      </c>
      <c r="L173" s="2" t="str">
        <f>IFERROR(INDEX(Nome_Empresas[NOME PADRÃO (PLANILHAS)],MATCH(Folha_de_Pgt[[#This Row],[Nome da Empresa]],Nome_Empresas[EMPRESA],0)),"")</f>
        <v>137 - YAGO</v>
      </c>
      <c r="M173" s="20">
        <v>45022</v>
      </c>
      <c r="N173" s="2" t="str">
        <f>UPPER(IF(Folha_de_Pgt[[#This Row],[DATA DE PGT]]="","",TEXT(Folha_de_Pgt[[#This Row],[DATA DE PGT]],"MMM")))</f>
        <v>ABR</v>
      </c>
      <c r="O173" s="2" t="str">
        <f>UPPER(IF(Folha_de_Pgt[[#This Row],[DATA DE PGT]]="","",TEXT(Folha_de_Pgt[[#This Row],[DATA DE PGT]],"aaaa")))</f>
        <v>2023</v>
      </c>
      <c r="P173" s="50" t="s">
        <v>914</v>
      </c>
      <c r="Q173" s="48"/>
      <c r="R173" s="2" t="str">
        <f>Folha_de_Pgt[[#This Row],[Nome do Funcionário]]&amp;" - "&amp;Folha_de_Pgt[[#This Row],[TIPO DE PGT]]</f>
        <v>THAWÃ SARDINHA MOTA - SALARIO - REF. A MAR/2023</v>
      </c>
      <c r="S173" s="21"/>
      <c r="T173" s="51" t="str">
        <f t="shared" si="4"/>
        <v/>
      </c>
      <c r="U173" s="21"/>
      <c r="V173" s="80"/>
      <c r="AB173" s="61">
        <v>1</v>
      </c>
      <c r="AC173" s="57" t="s">
        <v>13</v>
      </c>
      <c r="AD173" s="57">
        <v>100063</v>
      </c>
      <c r="AE173" s="57" t="s">
        <v>160</v>
      </c>
      <c r="AF173" s="57" t="s">
        <v>161</v>
      </c>
      <c r="AG173" s="58">
        <v>44320</v>
      </c>
      <c r="AH173" s="57">
        <v>16745607700</v>
      </c>
      <c r="AI173" s="57" t="s">
        <v>1023</v>
      </c>
      <c r="AJ173" s="56" t="str">
        <f>IFERROR(INDEX(ADM[Centro de Custo],MATCH(Folha[[#This Row],[Nome do Funcionário]],ADM[Nome do Funcionário],0)),"")</f>
        <v>TRANSPORTE</v>
      </c>
      <c r="AK173" s="56" t="s">
        <v>170</v>
      </c>
      <c r="AL173" s="56" t="str">
        <f>IFERROR(INDEX(Nome_Empresas[NOME PADRÃO (PLANILHAS)],MATCH(AC173,Nome_Empresas[EMPRESA],0)),"NÃO ENCONTREI")</f>
        <v>1 - ACLANYCA MATRIZ</v>
      </c>
      <c r="AM173" s="56"/>
      <c r="AN173" s="56"/>
      <c r="AO173" s="56"/>
      <c r="AP173" s="64">
        <v>173</v>
      </c>
      <c r="AQ173" s="62" t="s">
        <v>606</v>
      </c>
      <c r="AR173" s="62">
        <v>6</v>
      </c>
      <c r="AS173" s="62" t="s">
        <v>607</v>
      </c>
      <c r="AT173" s="62" t="s">
        <v>154</v>
      </c>
      <c r="AU173" s="62"/>
      <c r="AV173" s="98">
        <v>44899</v>
      </c>
      <c r="AW173" s="62" t="s">
        <v>1063</v>
      </c>
      <c r="AX173" s="66" t="str">
        <f>ADM[[#This Row],[Nome da Empresa]]&amp;ADM[[#This Row],[Nome do Funcionário]]&amp;ADM[[#This Row],[Centro de Custo]]</f>
        <v>DEPOSITO DE GAS ARICURI LTDASAMUEL RODRIGUES DA SILVAOUTROS</v>
      </c>
    </row>
    <row r="174" spans="1:50" customFormat="1" ht="14.25" customHeight="1" x14ac:dyDescent="0.25">
      <c r="A174" s="87">
        <v>187</v>
      </c>
      <c r="B174" s="88" t="s">
        <v>677</v>
      </c>
      <c r="C174" s="88" t="s">
        <v>680</v>
      </c>
      <c r="D174" s="88" t="s">
        <v>154</v>
      </c>
      <c r="E174" s="88" t="s">
        <v>876</v>
      </c>
      <c r="F174" s="88" t="s">
        <v>876</v>
      </c>
      <c r="G174" s="88" t="s">
        <v>895</v>
      </c>
      <c r="H174" s="88" t="s">
        <v>681</v>
      </c>
      <c r="I174" s="89">
        <v>908.8</v>
      </c>
      <c r="J174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174" s="28" t="str">
        <f>IFERROR(INDEX(Folha[Centro_de_Geral],MATCH(C174,Folha[Nome do Funcionário],0)),"")</f>
        <v>187 - GUARANI CAXIAS</v>
      </c>
      <c r="L174" s="28" t="str">
        <f>IFERROR(INDEX(Nome_Empresas[NOME PADRÃO (PLANILHAS)],MATCH(Folha_de_Pgt[[#This Row],[Nome da Empresa]],Nome_Empresas[EMPRESA],0)),"")</f>
        <v>187 - GUARANI CAXIAS</v>
      </c>
      <c r="M174" s="20">
        <v>45022</v>
      </c>
      <c r="N174" s="28" t="str">
        <f>UPPER(IF(Folha_de_Pgt[[#This Row],[DATA DE PGT]]="","",TEXT(Folha_de_Pgt[[#This Row],[DATA DE PGT]],"MMM")))</f>
        <v>ABR</v>
      </c>
      <c r="O174" s="28" t="str">
        <f>UPPER(IF(Folha_de_Pgt[[#This Row],[DATA DE PGT]]="","",TEXT(Folha_de_Pgt[[#This Row],[DATA DE PGT]],"aaaa")))</f>
        <v>2023</v>
      </c>
      <c r="P174" s="50" t="s">
        <v>914</v>
      </c>
      <c r="Q174" s="48"/>
      <c r="R174" s="2" t="str">
        <f>Folha_de_Pgt[[#This Row],[Nome do Funcionário]]&amp;" - "&amp;Folha_de_Pgt[[#This Row],[TIPO DE PGT]]</f>
        <v>THIAGO AGUSTAVO DE OLIVEIRA SILVA - SALARIO - REF. A MAR/2023</v>
      </c>
      <c r="S174" s="21"/>
      <c r="T174" s="51" t="str">
        <f t="shared" si="4"/>
        <v/>
      </c>
      <c r="U174" s="21"/>
      <c r="V174" s="80"/>
      <c r="AB174" s="61">
        <v>1</v>
      </c>
      <c r="AC174" s="57" t="s">
        <v>13</v>
      </c>
      <c r="AD174" s="57">
        <v>100070</v>
      </c>
      <c r="AE174" s="57" t="s">
        <v>165</v>
      </c>
      <c r="AF174" s="57" t="s">
        <v>161</v>
      </c>
      <c r="AG174" s="58">
        <v>44986</v>
      </c>
      <c r="AH174" s="57">
        <v>16191426780</v>
      </c>
      <c r="AI174" s="57" t="s">
        <v>1023</v>
      </c>
      <c r="AJ174" s="56" t="str">
        <f>IFERROR(INDEX(ADM[Centro de Custo],MATCH(Folha[[#This Row],[Nome do Funcionário]],ADM[Nome do Funcionário],0)),"")</f>
        <v>TRANSPORTE</v>
      </c>
      <c r="AK174" s="56" t="s">
        <v>170</v>
      </c>
      <c r="AL174" s="56" t="str">
        <f>IFERROR(INDEX(Nome_Empresas[NOME PADRÃO (PLANILHAS)],MATCH(AC174,Nome_Empresas[EMPRESA],0)),"NÃO ENCONTREI")</f>
        <v>1 - ACLANYCA MATRIZ</v>
      </c>
      <c r="AM174" s="56"/>
      <c r="AN174" s="56"/>
      <c r="AO174" s="56"/>
      <c r="AP174" s="64">
        <v>173</v>
      </c>
      <c r="AQ174" s="62" t="s">
        <v>606</v>
      </c>
      <c r="AR174" s="62">
        <v>7</v>
      </c>
      <c r="AS174" s="62" t="s">
        <v>1036</v>
      </c>
      <c r="AT174" s="62" t="s">
        <v>154</v>
      </c>
      <c r="AU174" s="62"/>
      <c r="AV174" s="98">
        <v>44914</v>
      </c>
      <c r="AW174" s="62" t="s">
        <v>1063</v>
      </c>
      <c r="AX174" s="66" t="str">
        <f>ADM[[#This Row],[Nome da Empresa]]&amp;ADM[[#This Row],[Nome do Funcionário]]&amp;ADM[[#This Row],[Centro de Custo]]</f>
        <v>DEPOSITO DE GAS ARICURI LTDACELIO MATHEUS LUCAS DA SILVA OLIVEIRAOUTROS</v>
      </c>
    </row>
    <row r="175" spans="1:50" customFormat="1" ht="14.25" customHeight="1" x14ac:dyDescent="0.25">
      <c r="A175" s="82">
        <v>6</v>
      </c>
      <c r="B175" s="83" t="s">
        <v>50</v>
      </c>
      <c r="C175" s="83" t="s">
        <v>211</v>
      </c>
      <c r="D175" s="83" t="s">
        <v>154</v>
      </c>
      <c r="E175" s="84" t="s">
        <v>876</v>
      </c>
      <c r="F175" s="84" t="s">
        <v>876</v>
      </c>
      <c r="G175" s="84">
        <v>11463388721</v>
      </c>
      <c r="H175" s="84" t="s">
        <v>212</v>
      </c>
      <c r="I175" s="85">
        <v>908.8</v>
      </c>
      <c r="J175" s="2" t="str">
        <f>Folha_de_Pgt[[#This Row],[Nome da Empresa]]&amp;Folha_de_Pgt[[#This Row],[Nome do Funcionário]]&amp;Folha_de_Pgt[[#This Row],[Departamento]]</f>
        <v>BRAVOXXX COMERCIO DE GAS LTDATHIAGO DE SOUZA GOMESPORTARIA</v>
      </c>
      <c r="K175" s="2" t="str">
        <f>IFERROR(INDEX(Folha[Centro_de_Geral],MATCH(C175,Folha[Nome do Funcionário],0)),"")</f>
        <v>6 - BRAVOX</v>
      </c>
      <c r="L175" s="2" t="str">
        <f>IFERROR(INDEX(Nome_Empresas[NOME PADRÃO (PLANILHAS)],MATCH(Folha_de_Pgt[[#This Row],[Nome da Empresa]],Nome_Empresas[EMPRESA],0)),"")</f>
        <v>6 - BRAVOX</v>
      </c>
      <c r="M175" s="20">
        <v>45022</v>
      </c>
      <c r="N175" s="2" t="str">
        <f>UPPER(IF(Folha_de_Pgt[[#This Row],[DATA DE PGT]]="","",TEXT(Folha_de_Pgt[[#This Row],[DATA DE PGT]],"MMM")))</f>
        <v>ABR</v>
      </c>
      <c r="O175" s="2" t="str">
        <f>UPPER(IF(Folha_de_Pgt[[#This Row],[DATA DE PGT]]="","",TEXT(Folha_de_Pgt[[#This Row],[DATA DE PGT]],"aaaa")))</f>
        <v>2023</v>
      </c>
      <c r="P175" s="50" t="s">
        <v>914</v>
      </c>
      <c r="Q175" s="48"/>
      <c r="R175" s="2" t="str">
        <f>Folha_de_Pgt[[#This Row],[Nome do Funcionário]]&amp;" - "&amp;Folha_de_Pgt[[#This Row],[TIPO DE PGT]]</f>
        <v>THIAGO DE SOUZA GOMES - SALARIO - REF. A MAR/2023</v>
      </c>
      <c r="S175" s="21"/>
      <c r="T175" s="51" t="str">
        <f t="shared" si="4"/>
        <v/>
      </c>
      <c r="U175" s="21"/>
      <c r="V175" s="80"/>
      <c r="AB175" s="60">
        <v>3</v>
      </c>
      <c r="AC175" s="54" t="s">
        <v>37</v>
      </c>
      <c r="AD175" s="54">
        <v>300019</v>
      </c>
      <c r="AE175" s="54" t="s">
        <v>188</v>
      </c>
      <c r="AF175" s="54" t="s">
        <v>189</v>
      </c>
      <c r="AG175" s="55">
        <v>44585</v>
      </c>
      <c r="AH175" s="54">
        <v>10887438709</v>
      </c>
      <c r="AI175" s="54" t="s">
        <v>1023</v>
      </c>
      <c r="AJ175" s="56" t="str">
        <f>IFERROR(INDEX(ADM[Centro de Custo],MATCH(Folha[[#This Row],[Nome do Funcionário]],ADM[Nome do Funcionário],0)),"")</f>
        <v>TRANSPORTE</v>
      </c>
      <c r="AK175" s="56" t="s">
        <v>170</v>
      </c>
      <c r="AL175" s="56" t="str">
        <f>IFERROR(INDEX(Nome_Empresas[NOME PADRÃO (PLANILHAS)],MATCH(AC175,Nome_Empresas[EMPRESA],0)),"NÃO ENCONTREI")</f>
        <v>3 - CACIQUE DE SANTA MARGARIDA</v>
      </c>
      <c r="AM175" s="56"/>
      <c r="AN175" s="56"/>
      <c r="AO175" s="56"/>
      <c r="AP175" s="64">
        <v>175</v>
      </c>
      <c r="AQ175" s="62" t="s">
        <v>611</v>
      </c>
      <c r="AR175" s="62">
        <v>1</v>
      </c>
      <c r="AS175" s="62" t="s">
        <v>612</v>
      </c>
      <c r="AT175" s="62" t="s">
        <v>154</v>
      </c>
      <c r="AU175" s="62"/>
      <c r="AV175" s="98">
        <v>44622</v>
      </c>
      <c r="AW175" s="62" t="s">
        <v>1063</v>
      </c>
      <c r="AX175" s="66" t="str">
        <f>ADM[[#This Row],[Nome da Empresa]]&amp;ADM[[#This Row],[Nome do Funcionário]]&amp;ADM[[#This Row],[Centro de Custo]]</f>
        <v>UNAGAS COMERCIO DE GAS LP LTDABRUNO SOARES SANTOS OUTROS</v>
      </c>
    </row>
    <row r="176" spans="1:50" customFormat="1" ht="14.25" customHeight="1" x14ac:dyDescent="0.25">
      <c r="A176" s="82">
        <v>7</v>
      </c>
      <c r="B176" s="83" t="s">
        <v>61</v>
      </c>
      <c r="C176" s="83" t="s">
        <v>224</v>
      </c>
      <c r="D176" s="83" t="s">
        <v>154</v>
      </c>
      <c r="E176" s="84" t="s">
        <v>16</v>
      </c>
      <c r="F176" s="84" t="s">
        <v>67</v>
      </c>
      <c r="G176" s="84" t="s">
        <v>225</v>
      </c>
      <c r="H176" s="84" t="s">
        <v>226</v>
      </c>
      <c r="I176" s="85">
        <v>931.31</v>
      </c>
      <c r="J176" s="2" t="str">
        <f>Folha_de_Pgt[[#This Row],[Nome da Empresa]]&amp;Folha_de_Pgt[[#This Row],[Nome do Funcionário]]&amp;Folha_de_Pgt[[#This Row],[Departamento]]</f>
        <v>XES - COMERCIO DE GAS LTDATHIAGO DE SOUZA OLIVEIRAPORTARIA</v>
      </c>
      <c r="K176" s="2" t="str">
        <f>IFERROR(INDEX(Folha[Centro_de_Geral],MATCH(C176,Folha[Nome do Funcionário],0)),"")</f>
        <v>7 - XES MATRIZ</v>
      </c>
      <c r="L176" s="2" t="str">
        <f>IFERROR(INDEX(Nome_Empresas[NOME PADRÃO (PLANILHAS)],MATCH(Folha_de_Pgt[[#This Row],[Nome da Empresa]],Nome_Empresas[EMPRESA],0)),"")</f>
        <v>7 - XES MATRIZ</v>
      </c>
      <c r="M176" s="20">
        <v>45021</v>
      </c>
      <c r="N176" s="2" t="str">
        <f>UPPER(IF(Folha_de_Pgt[[#This Row],[DATA DE PGT]]="","",TEXT(Folha_de_Pgt[[#This Row],[DATA DE PGT]],"MMM")))</f>
        <v>ABR</v>
      </c>
      <c r="O176" s="2" t="str">
        <f>UPPER(IF(Folha_de_Pgt[[#This Row],[DATA DE PGT]]="","",TEXT(Folha_de_Pgt[[#This Row],[DATA DE PGT]],"aaaa")))</f>
        <v>2023</v>
      </c>
      <c r="P176" s="50" t="s">
        <v>914</v>
      </c>
      <c r="Q176" s="48"/>
      <c r="R176" s="2" t="str">
        <f>Folha_de_Pgt[[#This Row],[Nome do Funcionário]]&amp;" - "&amp;Folha_de_Pgt[[#This Row],[TIPO DE PGT]]</f>
        <v>THIAGO DE SOUZA OLIVEIRA - SALARIO - REF. A MAR/2023</v>
      </c>
      <c r="S176" s="21"/>
      <c r="T176" s="51" t="str">
        <f t="shared" si="4"/>
        <v/>
      </c>
      <c r="U176" s="21"/>
      <c r="V176" s="80"/>
      <c r="AB176" s="61">
        <v>7</v>
      </c>
      <c r="AC176" s="57" t="s">
        <v>61</v>
      </c>
      <c r="AD176" s="57">
        <v>700043</v>
      </c>
      <c r="AE176" s="57" t="s">
        <v>227</v>
      </c>
      <c r="AF176" s="57" t="s">
        <v>170</v>
      </c>
      <c r="AG176" s="58">
        <v>42962</v>
      </c>
      <c r="AH176" s="57">
        <v>96857587787</v>
      </c>
      <c r="AI176" s="57" t="s">
        <v>1023</v>
      </c>
      <c r="AJ176" s="56" t="str">
        <f>IFERROR(INDEX(ADM[Centro de Custo],MATCH(Folha[[#This Row],[Nome do Funcionário]],ADM[Nome do Funcionário],0)),"")</f>
        <v>TRANSPORTE</v>
      </c>
      <c r="AK176" s="56" t="s">
        <v>170</v>
      </c>
      <c r="AL176" s="56" t="str">
        <f>IFERROR(INDEX(Nome_Empresas[NOME PADRÃO (PLANILHAS)],MATCH(AC176,Nome_Empresas[EMPRESA],0)),"NÃO ENCONTREI")</f>
        <v>7 - XES MATRIZ</v>
      </c>
      <c r="AM176" s="56"/>
      <c r="AN176" s="56"/>
      <c r="AO176" s="56"/>
      <c r="AP176" s="64">
        <v>175</v>
      </c>
      <c r="AQ176" s="62" t="s">
        <v>611</v>
      </c>
      <c r="AR176" s="62">
        <v>2</v>
      </c>
      <c r="AS176" s="62" t="s">
        <v>616</v>
      </c>
      <c r="AT176" s="62" t="s">
        <v>154</v>
      </c>
      <c r="AU176" s="62"/>
      <c r="AV176" s="98">
        <v>44648</v>
      </c>
      <c r="AW176" s="62" t="s">
        <v>1063</v>
      </c>
      <c r="AX176" s="66" t="str">
        <f>ADM[[#This Row],[Nome da Empresa]]&amp;ADM[[#This Row],[Nome do Funcionário]]&amp;ADM[[#This Row],[Centro de Custo]]</f>
        <v>UNAGAS COMERCIO DE GAS LP LTDADIEGO BARRETO DE LIMAOUTROS</v>
      </c>
    </row>
    <row r="177" spans="1:50" customFormat="1" ht="14.25" customHeight="1" x14ac:dyDescent="0.25">
      <c r="A177" s="82">
        <v>120</v>
      </c>
      <c r="B177" s="83" t="s">
        <v>101</v>
      </c>
      <c r="C177" s="83" t="s">
        <v>102</v>
      </c>
      <c r="D177" s="83" t="s">
        <v>52</v>
      </c>
      <c r="E177" s="84" t="s">
        <v>103</v>
      </c>
      <c r="F177" s="84" t="s">
        <v>103</v>
      </c>
      <c r="G177" s="84" t="s">
        <v>104</v>
      </c>
      <c r="H177" s="84" t="s">
        <v>105</v>
      </c>
      <c r="I177" s="85">
        <v>543.13</v>
      </c>
      <c r="J177" s="2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177" s="2" t="str">
        <f>IFERROR(INDEX(Folha[Centro_de_Geral],MATCH(C177,Folha[Nome do Funcionário],0)),"")</f>
        <v>ADM</v>
      </c>
      <c r="L177" s="2" t="str">
        <f>IFERROR(INDEX(Nome_Empresas[NOME PADRÃO (PLANILHAS)],MATCH(Folha_de_Pgt[[#This Row],[Nome da Empresa]],Nome_Empresas[EMPRESA],0)),"")</f>
        <v>120 - GIGLIO</v>
      </c>
      <c r="M177" s="20">
        <v>45020</v>
      </c>
      <c r="N177" s="2" t="str">
        <f>UPPER(IF(Folha_de_Pgt[[#This Row],[DATA DE PGT]]="","",TEXT(Folha_de_Pgt[[#This Row],[DATA DE PGT]],"MMM")))</f>
        <v>ABR</v>
      </c>
      <c r="O177" s="2" t="str">
        <f>UPPER(IF(Folha_de_Pgt[[#This Row],[DATA DE PGT]]="","",TEXT(Folha_de_Pgt[[#This Row],[DATA DE PGT]],"aaaa")))</f>
        <v>2023</v>
      </c>
      <c r="P177" s="50" t="s">
        <v>914</v>
      </c>
      <c r="Q177" s="48"/>
      <c r="R177" s="2" t="str">
        <f>Folha_de_Pgt[[#This Row],[Nome do Funcionário]]&amp;" - "&amp;Folha_de_Pgt[[#This Row],[TIPO DE PGT]]</f>
        <v>THIAGO LUIZ DE OLIVEIRA DE SOUZA - SALARIO - REF. A MAR/2023</v>
      </c>
      <c r="S177" s="21"/>
      <c r="T177" s="51" t="str">
        <f t="shared" si="4"/>
        <v/>
      </c>
      <c r="U177" s="21"/>
      <c r="V177" s="80"/>
      <c r="AB177" s="61">
        <v>7</v>
      </c>
      <c r="AC177" s="57" t="s">
        <v>61</v>
      </c>
      <c r="AD177" s="57">
        <v>700051</v>
      </c>
      <c r="AE177" s="57" t="s">
        <v>231</v>
      </c>
      <c r="AF177" s="57" t="s">
        <v>170</v>
      </c>
      <c r="AG177" s="58">
        <v>44140</v>
      </c>
      <c r="AH177" s="57">
        <v>19578689705</v>
      </c>
      <c r="AI177" s="57" t="s">
        <v>1023</v>
      </c>
      <c r="AJ177" s="56" t="str">
        <f>IFERROR(INDEX(ADM[Centro de Custo],MATCH(Folha[[#This Row],[Nome do Funcionário]],ADM[Nome do Funcionário],0)),"")</f>
        <v>TRANSPORTE</v>
      </c>
      <c r="AK177" s="56" t="s">
        <v>170</v>
      </c>
      <c r="AL177" s="56" t="str">
        <f>IFERROR(INDEX(Nome_Empresas[NOME PADRÃO (PLANILHAS)],MATCH(AC177,Nome_Empresas[EMPRESA],0)),"NÃO ENCONTREI")</f>
        <v>7 - XES MATRIZ</v>
      </c>
      <c r="AM177" s="56"/>
      <c r="AN177" s="56"/>
      <c r="AO177" s="56"/>
      <c r="AP177" s="64">
        <v>176</v>
      </c>
      <c r="AQ177" s="62" t="s">
        <v>620</v>
      </c>
      <c r="AR177" s="62">
        <v>2</v>
      </c>
      <c r="AS177" s="62" t="s">
        <v>621</v>
      </c>
      <c r="AT177" s="62" t="s">
        <v>154</v>
      </c>
      <c r="AU177" s="62"/>
      <c r="AV177" s="98">
        <v>44630</v>
      </c>
      <c r="AW177" s="62" t="s">
        <v>1063</v>
      </c>
      <c r="AX177" s="66" t="str">
        <f>ADM[[#This Row],[Nome da Empresa]]&amp;ADM[[#This Row],[Nome do Funcionário]]&amp;ADM[[#This Row],[Centro de Custo]]</f>
        <v>BRAGA &amp; TAVARES COMERCIO DE GAS LP LTDAALAHIR BARBOZA DA SILVA JUNIOR OUTROS</v>
      </c>
    </row>
    <row r="178" spans="1:50" customFormat="1" ht="14.25" customHeight="1" x14ac:dyDescent="0.25">
      <c r="A178" s="82">
        <v>3</v>
      </c>
      <c r="B178" s="83" t="s">
        <v>37</v>
      </c>
      <c r="C178" s="83" t="s">
        <v>47</v>
      </c>
      <c r="D178" s="83" t="s">
        <v>39</v>
      </c>
      <c r="E178" s="84" t="s">
        <v>16</v>
      </c>
      <c r="F178" s="84" t="s">
        <v>17</v>
      </c>
      <c r="G178" s="84" t="s">
        <v>48</v>
      </c>
      <c r="H178" s="84" t="s">
        <v>49</v>
      </c>
      <c r="I178" s="85">
        <v>903.09</v>
      </c>
      <c r="J178" s="2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178" s="2" t="str">
        <f>IFERROR(INDEX(Folha[Centro_de_Geral],MATCH(C178,Folha[Nome do Funcionário],0)),"")</f>
        <v>ADM</v>
      </c>
      <c r="L178" s="2" t="str">
        <f>IFERROR(INDEX(Nome_Empresas[NOME PADRÃO (PLANILHAS)],MATCH(Folha_de_Pgt[[#This Row],[Nome da Empresa]],Nome_Empresas[EMPRESA],0)),"")</f>
        <v>3 - CACIQUE DE SANTA MARGARIDA</v>
      </c>
      <c r="M178" s="20">
        <v>45020</v>
      </c>
      <c r="N178" s="2" t="str">
        <f>UPPER(IF(Folha_de_Pgt[[#This Row],[DATA DE PGT]]="","",TEXT(Folha_de_Pgt[[#This Row],[DATA DE PGT]],"MMM")))</f>
        <v>ABR</v>
      </c>
      <c r="O178" s="2" t="str">
        <f>UPPER(IF(Folha_de_Pgt[[#This Row],[DATA DE PGT]]="","",TEXT(Folha_de_Pgt[[#This Row],[DATA DE PGT]],"aaaa")))</f>
        <v>2023</v>
      </c>
      <c r="P178" s="50" t="s">
        <v>914</v>
      </c>
      <c r="Q178" s="48"/>
      <c r="R178" s="2" t="str">
        <f>Folha_de_Pgt[[#This Row],[Nome do Funcionário]]&amp;" - "&amp;Folha_de_Pgt[[#This Row],[TIPO DE PGT]]</f>
        <v>THYAGO STEVAN SEGATI DE SOUZA - SALARIO - REF. A MAR/2023</v>
      </c>
      <c r="S178" s="21"/>
      <c r="T178" s="51" t="str">
        <f t="shared" si="4"/>
        <v/>
      </c>
      <c r="U178" s="21"/>
      <c r="V178" s="80"/>
      <c r="AB178" s="60">
        <v>7</v>
      </c>
      <c r="AC178" s="54" t="s">
        <v>61</v>
      </c>
      <c r="AD178" s="54">
        <v>700052</v>
      </c>
      <c r="AE178" s="54" t="s">
        <v>234</v>
      </c>
      <c r="AF178" s="54" t="s">
        <v>170</v>
      </c>
      <c r="AG178" s="55">
        <v>44140</v>
      </c>
      <c r="AH178" s="54">
        <v>2802834401</v>
      </c>
      <c r="AI178" s="54" t="s">
        <v>1023</v>
      </c>
      <c r="AJ178" s="56" t="str">
        <f>IFERROR(INDEX(ADM[Centro de Custo],MATCH(Folha[[#This Row],[Nome do Funcionário]],ADM[Nome do Funcionário],0)),"")</f>
        <v>TRANSPORTE</v>
      </c>
      <c r="AK178" s="56" t="s">
        <v>170</v>
      </c>
      <c r="AL178" s="56" t="str">
        <f>IFERROR(INDEX(Nome_Empresas[NOME PADRÃO (PLANILHAS)],MATCH(AC178,Nome_Empresas[EMPRESA],0)),"NÃO ENCONTREI")</f>
        <v>7 - XES MATRIZ</v>
      </c>
      <c r="AM178" s="56"/>
      <c r="AN178" s="56"/>
      <c r="AO178" s="56"/>
      <c r="AP178" s="64">
        <v>176</v>
      </c>
      <c r="AQ178" s="62" t="s">
        <v>620</v>
      </c>
      <c r="AR178" s="62">
        <v>3</v>
      </c>
      <c r="AS178" s="62" t="s">
        <v>624</v>
      </c>
      <c r="AT178" s="62" t="s">
        <v>154</v>
      </c>
      <c r="AU178" s="62"/>
      <c r="AV178" s="98">
        <v>44622</v>
      </c>
      <c r="AW178" s="62" t="s">
        <v>1063</v>
      </c>
      <c r="AX178" s="66" t="str">
        <f>ADM[[#This Row],[Nome da Empresa]]&amp;ADM[[#This Row],[Nome do Funcionário]]&amp;ADM[[#This Row],[Centro de Custo]]</f>
        <v>BRAGA &amp; TAVARES COMERCIO DE GAS LP LTDADARLAN MARTINS PEREIRA OUTROS</v>
      </c>
    </row>
    <row r="179" spans="1:50" customFormat="1" ht="14.25" customHeight="1" x14ac:dyDescent="0.25">
      <c r="A179" s="87">
        <v>192</v>
      </c>
      <c r="B179" s="88" t="s">
        <v>688</v>
      </c>
      <c r="C179" s="88" t="s">
        <v>691</v>
      </c>
      <c r="D179" s="88" t="s">
        <v>154</v>
      </c>
      <c r="E179" s="88" t="s">
        <v>876</v>
      </c>
      <c r="F179" s="88" t="s">
        <v>876</v>
      </c>
      <c r="G179" s="88">
        <v>12805995708</v>
      </c>
      <c r="H179" s="88" t="s">
        <v>692</v>
      </c>
      <c r="I179" s="89">
        <v>830.68</v>
      </c>
      <c r="J179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179" s="28" t="str">
        <f>IFERROR(INDEX(Folha[Centro_de_Geral],MATCH(C179,Folha[Nome do Funcionário],0)),"")</f>
        <v>192 - CALIFORNIA</v>
      </c>
      <c r="L179" s="28" t="str">
        <f>IFERROR(INDEX(Nome_Empresas[NOME PADRÃO (PLANILHAS)],MATCH(Folha_de_Pgt[[#This Row],[Nome da Empresa]],Nome_Empresas[EMPRESA],0)),"")</f>
        <v>192 - CALIFORNIA</v>
      </c>
      <c r="M179" s="20">
        <v>45022</v>
      </c>
      <c r="N179" s="28" t="str">
        <f>UPPER(IF(Folha_de_Pgt[[#This Row],[DATA DE PGT]]="","",TEXT(Folha_de_Pgt[[#This Row],[DATA DE PGT]],"MMM")))</f>
        <v>ABR</v>
      </c>
      <c r="O179" s="28" t="str">
        <f>UPPER(IF(Folha_de_Pgt[[#This Row],[DATA DE PGT]]="","",TEXT(Folha_de_Pgt[[#This Row],[DATA DE PGT]],"aaaa")))</f>
        <v>2023</v>
      </c>
      <c r="P179" s="50" t="s">
        <v>914</v>
      </c>
      <c r="Q179" s="48"/>
      <c r="R179" s="2" t="str">
        <f>Folha_de_Pgt[[#This Row],[Nome do Funcionário]]&amp;" - "&amp;Folha_de_Pgt[[#This Row],[TIPO DE PGT]]</f>
        <v>TIAGO LOBO DOS SANTOS  - SALARIO - REF. A MAR/2023</v>
      </c>
      <c r="S179" s="21"/>
      <c r="T179" s="51" t="str">
        <f t="shared" si="4"/>
        <v/>
      </c>
      <c r="U179" s="21"/>
      <c r="V179" s="80"/>
      <c r="AB179" s="60">
        <v>7</v>
      </c>
      <c r="AC179" s="54" t="s">
        <v>61</v>
      </c>
      <c r="AD179" s="54">
        <v>700059</v>
      </c>
      <c r="AE179" s="54" t="s">
        <v>240</v>
      </c>
      <c r="AF179" s="54" t="s">
        <v>161</v>
      </c>
      <c r="AG179" s="55">
        <v>44587</v>
      </c>
      <c r="AH179" s="54">
        <v>20665414781</v>
      </c>
      <c r="AI179" s="54" t="s">
        <v>1023</v>
      </c>
      <c r="AJ179" s="56" t="str">
        <f>IFERROR(INDEX(ADM[Centro de Custo],MATCH(Folha[[#This Row],[Nome do Funcionário]],ADM[Nome do Funcionário],0)),"")</f>
        <v>TRANSPORTE</v>
      </c>
      <c r="AK179" s="56" t="s">
        <v>170</v>
      </c>
      <c r="AL179" s="56" t="str">
        <f>IFERROR(INDEX(Nome_Empresas[NOME PADRÃO (PLANILHAS)],MATCH(AC179,Nome_Empresas[EMPRESA],0)),"NÃO ENCONTREI")</f>
        <v>7 - XES MATRIZ</v>
      </c>
      <c r="AM179" s="56"/>
      <c r="AN179" s="56"/>
      <c r="AO179" s="56"/>
      <c r="AP179" s="64">
        <v>177</v>
      </c>
      <c r="AQ179" s="62" t="s">
        <v>627</v>
      </c>
      <c r="AR179" s="62">
        <v>1</v>
      </c>
      <c r="AS179" s="62" t="s">
        <v>628</v>
      </c>
      <c r="AT179" s="62" t="s">
        <v>154</v>
      </c>
      <c r="AU179" s="62"/>
      <c r="AV179" s="98">
        <v>44622</v>
      </c>
      <c r="AW179" s="62" t="s">
        <v>1063</v>
      </c>
      <c r="AX179" s="66" t="str">
        <f>ADM[[#This Row],[Nome da Empresa]]&amp;ADM[[#This Row],[Nome do Funcionário]]&amp;ADM[[#This Row],[Centro de Custo]]</f>
        <v>COMERCIO DE GAS ATLANTICA LTDAEDUARDO GOMES MANAHUOUTROS</v>
      </c>
    </row>
    <row r="180" spans="1:50" customFormat="1" ht="14.25" customHeight="1" x14ac:dyDescent="0.25">
      <c r="A180" s="82">
        <v>1</v>
      </c>
      <c r="B180" s="83" t="s">
        <v>13</v>
      </c>
      <c r="C180" s="83" t="s">
        <v>157</v>
      </c>
      <c r="D180" s="83" t="s">
        <v>154</v>
      </c>
      <c r="E180" s="84" t="s">
        <v>16</v>
      </c>
      <c r="F180" s="84" t="s">
        <v>17</v>
      </c>
      <c r="G180" s="84" t="s">
        <v>158</v>
      </c>
      <c r="H180" s="84" t="s">
        <v>159</v>
      </c>
      <c r="I180" s="85">
        <v>679.44</v>
      </c>
      <c r="J180" s="2" t="str">
        <f>Folha_de_Pgt[[#This Row],[Nome da Empresa]]&amp;Folha_de_Pgt[[#This Row],[Nome do Funcionário]]&amp;Folha_de_Pgt[[#This Row],[Departamento]]</f>
        <v>ACLANYCA COMERCIO DE GAS LTDA - EPPVALDIR CARDOSOPORTARIA</v>
      </c>
      <c r="K180" s="2" t="str">
        <f>IFERROR(INDEX(Folha[Centro_de_Geral],MATCH(C180,Folha[Nome do Funcionário],0)),"")</f>
        <v>1 - ACLANYCA MATRIZ</v>
      </c>
      <c r="L180" s="2" t="str">
        <f>IFERROR(INDEX(Nome_Empresas[NOME PADRÃO (PLANILHAS)],MATCH(Folha_de_Pgt[[#This Row],[Nome da Empresa]],Nome_Empresas[EMPRESA],0)),"")</f>
        <v>1 - ACLANYCA MATRIZ</v>
      </c>
      <c r="M180" s="20">
        <v>45021</v>
      </c>
      <c r="N180" s="2" t="str">
        <f>UPPER(IF(Folha_de_Pgt[[#This Row],[DATA DE PGT]]="","",TEXT(Folha_de_Pgt[[#This Row],[DATA DE PGT]],"MMM")))</f>
        <v>ABR</v>
      </c>
      <c r="O180" s="2" t="str">
        <f>UPPER(IF(Folha_de_Pgt[[#This Row],[DATA DE PGT]]="","",TEXT(Folha_de_Pgt[[#This Row],[DATA DE PGT]],"aaaa")))</f>
        <v>2023</v>
      </c>
      <c r="P180" s="50" t="s">
        <v>914</v>
      </c>
      <c r="Q180" s="48"/>
      <c r="R180" s="2" t="str">
        <f>Folha_de_Pgt[[#This Row],[Nome do Funcionário]]&amp;" - "&amp;Folha_de_Pgt[[#This Row],[TIPO DE PGT]]</f>
        <v>VALDIR CARDOSO - SALARIO - REF. A MAR/2023</v>
      </c>
      <c r="S180" s="21"/>
      <c r="T180" s="51" t="str">
        <f t="shared" si="4"/>
        <v/>
      </c>
      <c r="U180" s="21"/>
      <c r="V180" s="80"/>
      <c r="AB180" s="61">
        <v>7</v>
      </c>
      <c r="AC180" s="57" t="s">
        <v>61</v>
      </c>
      <c r="AD180" s="57">
        <v>700061</v>
      </c>
      <c r="AE180" s="57" t="s">
        <v>237</v>
      </c>
      <c r="AF180" s="57" t="s">
        <v>170</v>
      </c>
      <c r="AG180" s="58">
        <v>44815</v>
      </c>
      <c r="AH180" s="57">
        <v>86283063586</v>
      </c>
      <c r="AI180" s="57" t="s">
        <v>1023</v>
      </c>
      <c r="AJ180" s="56" t="str">
        <f>IFERROR(INDEX(ADM[Centro de Custo],MATCH(Folha[[#This Row],[Nome do Funcionário]],ADM[Nome do Funcionário],0)),"")</f>
        <v>TRANSPORTE</v>
      </c>
      <c r="AK180" s="56" t="s">
        <v>170</v>
      </c>
      <c r="AL180" s="56" t="str">
        <f>IFERROR(INDEX(Nome_Empresas[NOME PADRÃO (PLANILHAS)],MATCH(AC180,Nome_Empresas[EMPRESA],0)),"NÃO ENCONTREI")</f>
        <v>7 - XES MATRIZ</v>
      </c>
      <c r="AM180" s="56"/>
      <c r="AN180" s="56"/>
      <c r="AO180" s="56"/>
      <c r="AP180" s="64">
        <v>177</v>
      </c>
      <c r="AQ180" s="62" t="s">
        <v>627</v>
      </c>
      <c r="AR180" s="62">
        <v>2</v>
      </c>
      <c r="AS180" s="62" t="s">
        <v>631</v>
      </c>
      <c r="AT180" s="62" t="s">
        <v>154</v>
      </c>
      <c r="AU180" s="62"/>
      <c r="AV180" s="98">
        <v>44641</v>
      </c>
      <c r="AW180" s="62" t="s">
        <v>1063</v>
      </c>
      <c r="AX180" s="66" t="str">
        <f>ADM[[#This Row],[Nome da Empresa]]&amp;ADM[[#This Row],[Nome do Funcionário]]&amp;ADM[[#This Row],[Centro de Custo]]</f>
        <v>COMERCIO DE GAS ATLANTICA LTDASILAS VIANA DE ALMEIDA OUTROS</v>
      </c>
    </row>
    <row r="181" spans="1:50" customFormat="1" ht="14.25" customHeight="1" x14ac:dyDescent="0.25">
      <c r="A181" s="82">
        <v>8</v>
      </c>
      <c r="B181" s="83" t="s">
        <v>246</v>
      </c>
      <c r="C181" s="83" t="s">
        <v>247</v>
      </c>
      <c r="D181" s="83" t="s">
        <v>154</v>
      </c>
      <c r="E181" s="84" t="s">
        <v>16</v>
      </c>
      <c r="F181" s="84" t="s">
        <v>30</v>
      </c>
      <c r="G181" s="84" t="s">
        <v>248</v>
      </c>
      <c r="H181" s="84" t="s">
        <v>249</v>
      </c>
      <c r="I181" s="85">
        <v>908.8</v>
      </c>
      <c r="J181" s="2" t="str">
        <f>Folha_de_Pgt[[#This Row],[Nome da Empresa]]&amp;Folha_de_Pgt[[#This Row],[Nome do Funcionário]]&amp;Folha_de_Pgt[[#This Row],[Departamento]]</f>
        <v>CSS  COMERCIO DE GÁS LTDA MEVANDERSON SOARES GONÇALVESPORTARIA</v>
      </c>
      <c r="K181" s="2" t="str">
        <f>IFERROR(INDEX(Folha[Centro_de_Geral],MATCH(C181,Folha[Nome do Funcionário],0)),"")</f>
        <v>8 - CSS COMERCIO</v>
      </c>
      <c r="L181" s="2" t="str">
        <f>IFERROR(INDEX(Nome_Empresas[NOME PADRÃO (PLANILHAS)],MATCH(Folha_de_Pgt[[#This Row],[Nome da Empresa]],Nome_Empresas[EMPRESA],0)),"")</f>
        <v>8 - CSS COMERCIO</v>
      </c>
      <c r="M181" s="20">
        <v>45021</v>
      </c>
      <c r="N181" s="2" t="str">
        <f>UPPER(IF(Folha_de_Pgt[[#This Row],[DATA DE PGT]]="","",TEXT(Folha_de_Pgt[[#This Row],[DATA DE PGT]],"MMM")))</f>
        <v>ABR</v>
      </c>
      <c r="O181" s="2" t="str">
        <f>UPPER(IF(Folha_de_Pgt[[#This Row],[DATA DE PGT]]="","",TEXT(Folha_de_Pgt[[#This Row],[DATA DE PGT]],"aaaa")))</f>
        <v>2023</v>
      </c>
      <c r="P181" s="50" t="s">
        <v>914</v>
      </c>
      <c r="Q181" s="48"/>
      <c r="R181" s="2" t="str">
        <f>Folha_de_Pgt[[#This Row],[Nome do Funcionário]]&amp;" - "&amp;Folha_de_Pgt[[#This Row],[TIPO DE PGT]]</f>
        <v>VANDERSON SOARES GONÇALVES - SALARIO - REF. A MAR/2023</v>
      </c>
      <c r="S181" s="21"/>
      <c r="T181" s="51" t="str">
        <f t="shared" si="4"/>
        <v/>
      </c>
      <c r="U181" s="21"/>
      <c r="V181" s="80"/>
      <c r="AB181" s="61">
        <v>7</v>
      </c>
      <c r="AC181" s="57" t="s">
        <v>61</v>
      </c>
      <c r="AD181" s="57">
        <v>700066</v>
      </c>
      <c r="AE181" s="57" t="s">
        <v>243</v>
      </c>
      <c r="AF181" s="57" t="s">
        <v>161</v>
      </c>
      <c r="AG181" s="58">
        <v>45002</v>
      </c>
      <c r="AH181" s="57">
        <v>18544329748</v>
      </c>
      <c r="AI181" s="57" t="s">
        <v>1023</v>
      </c>
      <c r="AJ181" s="56" t="str">
        <f>IFERROR(INDEX(ADM[Centro de Custo],MATCH(Folha[[#This Row],[Nome do Funcionário]],ADM[Nome do Funcionário],0)),"")</f>
        <v>TRANSPORTE</v>
      </c>
      <c r="AK181" s="56" t="s">
        <v>170</v>
      </c>
      <c r="AL181" s="56" t="str">
        <f>IFERROR(INDEX(Nome_Empresas[NOME PADRÃO (PLANILHAS)],MATCH(AC181,Nome_Empresas[EMPRESA],0)),"NÃO ENCONTREI")</f>
        <v>7 - XES MATRIZ</v>
      </c>
      <c r="AM181" s="56"/>
      <c r="AN181" s="56"/>
      <c r="AO181" s="56"/>
      <c r="AP181" s="64">
        <v>178</v>
      </c>
      <c r="AQ181" s="62" t="s">
        <v>131</v>
      </c>
      <c r="AR181" s="62">
        <v>4</v>
      </c>
      <c r="AS181" s="62" t="s">
        <v>637</v>
      </c>
      <c r="AT181" s="62" t="s">
        <v>154</v>
      </c>
      <c r="AU181" s="62"/>
      <c r="AV181" s="98">
        <v>44880</v>
      </c>
      <c r="AW181" s="62" t="s">
        <v>1063</v>
      </c>
      <c r="AX181" s="66" t="str">
        <f>ADM[[#This Row],[Nome da Empresa]]&amp;ADM[[#This Row],[Nome do Funcionário]]&amp;ADM[[#This Row],[Centro de Custo]]</f>
        <v>M.I.X. GAS LTDAMAYCON ALVES DA CONCEIÇÃOOUTROS</v>
      </c>
    </row>
    <row r="182" spans="1:50" customFormat="1" ht="14.25" customHeight="1" x14ac:dyDescent="0.25">
      <c r="A182" s="82">
        <v>1</v>
      </c>
      <c r="B182" s="83" t="s">
        <v>13</v>
      </c>
      <c r="C182" s="83" t="s">
        <v>180</v>
      </c>
      <c r="D182" s="83" t="s">
        <v>170</v>
      </c>
      <c r="E182" s="84" t="s">
        <v>16</v>
      </c>
      <c r="F182" s="84" t="s">
        <v>181</v>
      </c>
      <c r="G182" s="84" t="s">
        <v>182</v>
      </c>
      <c r="H182" s="84" t="s">
        <v>183</v>
      </c>
      <c r="I182" s="85">
        <v>829.68</v>
      </c>
      <c r="J182" s="2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182" s="2" t="str">
        <f>IFERROR(INDEX(Folha[Centro_de_Geral],MATCH(C182,Folha[Nome do Funcionário],0)),"")</f>
        <v>TRANSPORTE</v>
      </c>
      <c r="L182" s="2" t="str">
        <f>IFERROR(INDEX(Nome_Empresas[NOME PADRÃO (PLANILHAS)],MATCH(Folha_de_Pgt[[#This Row],[Nome da Empresa]],Nome_Empresas[EMPRESA],0)),"")</f>
        <v>1 - ACLANYCA MATRIZ</v>
      </c>
      <c r="M182" s="20">
        <v>45021</v>
      </c>
      <c r="N182" s="2" t="str">
        <f>UPPER(IF(Folha_de_Pgt[[#This Row],[DATA DE PGT]]="","",TEXT(Folha_de_Pgt[[#This Row],[DATA DE PGT]],"MMM")))</f>
        <v>ABR</v>
      </c>
      <c r="O182" s="2" t="str">
        <f>UPPER(IF(Folha_de_Pgt[[#This Row],[DATA DE PGT]]="","",TEXT(Folha_de_Pgt[[#This Row],[DATA DE PGT]],"aaaa")))</f>
        <v>2023</v>
      </c>
      <c r="P182" s="50" t="s">
        <v>914</v>
      </c>
      <c r="Q182" s="48"/>
      <c r="R182" s="2" t="str">
        <f>Folha_de_Pgt[[#This Row],[Nome do Funcionário]]&amp;" - "&amp;Folha_de_Pgt[[#This Row],[TIPO DE PGT]]</f>
        <v>VICTOR GABRIEL AUGUSTO LOURENÇO - SALARIO - REF. A MAR/2023</v>
      </c>
      <c r="S182" s="21"/>
      <c r="T182" s="51" t="str">
        <f t="shared" si="4"/>
        <v/>
      </c>
      <c r="U182" s="21"/>
      <c r="V182" s="80"/>
      <c r="AB182" s="60">
        <v>9</v>
      </c>
      <c r="AC182" s="54" t="s">
        <v>254</v>
      </c>
      <c r="AD182" s="54">
        <v>7</v>
      </c>
      <c r="AE182" s="54" t="s">
        <v>262</v>
      </c>
      <c r="AF182" s="54" t="s">
        <v>170</v>
      </c>
      <c r="AG182" s="55">
        <v>44971</v>
      </c>
      <c r="AH182" s="54">
        <v>20678262713</v>
      </c>
      <c r="AI182" s="54" t="s">
        <v>1023</v>
      </c>
      <c r="AJ182" s="56" t="str">
        <f>IFERROR(INDEX(ADM[Centro de Custo],MATCH(Folha[[#This Row],[Nome do Funcionário]],ADM[Nome do Funcionário],0)),"")</f>
        <v>TRANSPORTE</v>
      </c>
      <c r="AK182" s="56" t="s">
        <v>170</v>
      </c>
      <c r="AL182" s="56" t="str">
        <f>IFERROR(INDEX(Nome_Empresas[NOME PADRÃO (PLANILHAS)],MATCH(AC182,Nome_Empresas[EMPRESA],0)),"NÃO ENCONTREI")</f>
        <v>9 - RICARDO LOPES</v>
      </c>
      <c r="AM182" s="56"/>
      <c r="AN182" s="56"/>
      <c r="AO182" s="56"/>
      <c r="AP182" s="64">
        <v>178</v>
      </c>
      <c r="AQ182" s="62" t="s">
        <v>131</v>
      </c>
      <c r="AR182" s="62">
        <v>5</v>
      </c>
      <c r="AS182" s="62" t="s">
        <v>1003</v>
      </c>
      <c r="AT182" s="62" t="s">
        <v>154</v>
      </c>
      <c r="AU182" s="62"/>
      <c r="AV182" s="98">
        <v>45016</v>
      </c>
      <c r="AW182" s="62" t="s">
        <v>1063</v>
      </c>
      <c r="AX182" s="66" t="str">
        <f>ADM[[#This Row],[Nome da Empresa]]&amp;ADM[[#This Row],[Nome do Funcionário]]&amp;ADM[[#This Row],[Centro de Custo]]</f>
        <v>M.I.X. GAS LTDAMATHEUS DE PAULOOUTROS</v>
      </c>
    </row>
    <row r="183" spans="1:50" customFormat="1" ht="14.25" customHeight="1" x14ac:dyDescent="0.25">
      <c r="A183" s="82">
        <v>171</v>
      </c>
      <c r="B183" s="83" t="s">
        <v>128</v>
      </c>
      <c r="C183" s="83" t="s">
        <v>129</v>
      </c>
      <c r="D183" s="83" t="s">
        <v>52</v>
      </c>
      <c r="E183" s="84" t="s">
        <v>103</v>
      </c>
      <c r="F183" s="84" t="s">
        <v>103</v>
      </c>
      <c r="G183" s="84" t="s">
        <v>104</v>
      </c>
      <c r="H183" s="84" t="s">
        <v>130</v>
      </c>
      <c r="I183" s="85">
        <v>733.27</v>
      </c>
      <c r="J183" s="2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183" s="2" t="str">
        <f>IFERROR(INDEX(Folha[Centro_de_Geral],MATCH(C183,Folha[Nome do Funcionário],0)),"")</f>
        <v>ADM</v>
      </c>
      <c r="L183" s="2" t="str">
        <f>IFERROR(INDEX(Nome_Empresas[NOME PADRÃO (PLANILHAS)],MATCH(Folha_de_Pgt[[#This Row],[Nome da Empresa]],Nome_Empresas[EMPRESA],0)),"")</f>
        <v>171 - JURUNA</v>
      </c>
      <c r="M183" s="20">
        <v>45020</v>
      </c>
      <c r="N183" s="2" t="str">
        <f>UPPER(IF(Folha_de_Pgt[[#This Row],[DATA DE PGT]]="","",TEXT(Folha_de_Pgt[[#This Row],[DATA DE PGT]],"MMM")))</f>
        <v>ABR</v>
      </c>
      <c r="O183" s="2" t="str">
        <f>UPPER(IF(Folha_de_Pgt[[#This Row],[DATA DE PGT]]="","",TEXT(Folha_de_Pgt[[#This Row],[DATA DE PGT]],"aaaa")))</f>
        <v>2023</v>
      </c>
      <c r="P183" s="50" t="s">
        <v>914</v>
      </c>
      <c r="Q183" s="48"/>
      <c r="R183" s="2" t="str">
        <f>Folha_de_Pgt[[#This Row],[Nome do Funcionário]]&amp;" - "&amp;Folha_de_Pgt[[#This Row],[TIPO DE PGT]]</f>
        <v>VICTOR MATHEUS LUIZ MARQUES - SALARIO - REF. A MAR/2023</v>
      </c>
      <c r="S183" s="21"/>
      <c r="T183" s="51" t="str">
        <f t="shared" si="4"/>
        <v/>
      </c>
      <c r="U183" s="21"/>
      <c r="V183" s="80"/>
      <c r="AB183" s="61">
        <v>101</v>
      </c>
      <c r="AC183" s="57" t="s">
        <v>74</v>
      </c>
      <c r="AD183" s="57">
        <v>101061</v>
      </c>
      <c r="AE183" s="57" t="s">
        <v>287</v>
      </c>
      <c r="AF183" s="57" t="s">
        <v>170</v>
      </c>
      <c r="AG183" s="58">
        <v>44085</v>
      </c>
      <c r="AH183" s="57">
        <v>636610713</v>
      </c>
      <c r="AI183" s="57" t="s">
        <v>1023</v>
      </c>
      <c r="AJ183" s="56" t="str">
        <f>IFERROR(INDEX(ADM[Centro de Custo],MATCH(Folha[[#This Row],[Nome do Funcionário]],ADM[Nome do Funcionário],0)),"")</f>
        <v>TRANSPORTE</v>
      </c>
      <c r="AK183" s="56" t="s">
        <v>170</v>
      </c>
      <c r="AL183" s="56" t="str">
        <f>IFERROR(INDEX(Nome_Empresas[NOME PADRÃO (PLANILHAS)],MATCH(AC183,Nome_Empresas[EMPRESA],0)),"NÃO ENCONTREI")</f>
        <v>101 - FULLGAZ</v>
      </c>
      <c r="AM183" s="56"/>
      <c r="AN183" s="56"/>
      <c r="AO183" s="56"/>
      <c r="AP183" s="64">
        <v>179</v>
      </c>
      <c r="AQ183" s="62" t="s">
        <v>640</v>
      </c>
      <c r="AR183" s="62">
        <v>2</v>
      </c>
      <c r="AS183" s="62" t="s">
        <v>641</v>
      </c>
      <c r="AT183" s="62" t="s">
        <v>560</v>
      </c>
      <c r="AU183" s="62"/>
      <c r="AV183" s="98">
        <v>44755</v>
      </c>
      <c r="AW183" s="62" t="s">
        <v>1063</v>
      </c>
      <c r="AX183" s="66" t="str">
        <f>ADM[[#This Row],[Nome da Empresa]]&amp;ADM[[#This Row],[Nome do Funcionário]]&amp;ADM[[#This Row],[Centro de Custo]]</f>
        <v>PEDRINHO DE SANTA MARGARIDA REVENDA DE GLP LTDAGABRIEL FERREIRA ROLEMBERGOUTROS</v>
      </c>
    </row>
    <row r="184" spans="1:50" customFormat="1" ht="14.25" customHeight="1" x14ac:dyDescent="0.25">
      <c r="A184" s="87">
        <v>184</v>
      </c>
      <c r="B184" s="88" t="s">
        <v>661</v>
      </c>
      <c r="C184" s="88" t="s">
        <v>669</v>
      </c>
      <c r="D184" s="88" t="s">
        <v>154</v>
      </c>
      <c r="E184" s="88" t="s">
        <v>16</v>
      </c>
      <c r="F184" s="88" t="s">
        <v>663</v>
      </c>
      <c r="G184" s="88" t="s">
        <v>670</v>
      </c>
      <c r="H184" s="88" t="s">
        <v>671</v>
      </c>
      <c r="I184" s="89">
        <v>835.02</v>
      </c>
      <c r="J184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184" s="28" t="str">
        <f>IFERROR(INDEX(Folha[Centro_de_Geral],MATCH(C184,Folha[Nome do Funcionário],0)),"")</f>
        <v>184 - BIBI</v>
      </c>
      <c r="L184" s="28" t="str">
        <f>IFERROR(INDEX(Nome_Empresas[NOME PADRÃO (PLANILHAS)],MATCH(Folha_de_Pgt[[#This Row],[Nome da Empresa]],Nome_Empresas[EMPRESA],0)),"")</f>
        <v>184 - BIBI</v>
      </c>
      <c r="M184" s="20">
        <v>45022</v>
      </c>
      <c r="N184" s="28" t="str">
        <f>UPPER(IF(Folha_de_Pgt[[#This Row],[DATA DE PGT]]="","",TEXT(Folha_de_Pgt[[#This Row],[DATA DE PGT]],"MMM")))</f>
        <v>ABR</v>
      </c>
      <c r="O184" s="28" t="str">
        <f>UPPER(IF(Folha_de_Pgt[[#This Row],[DATA DE PGT]]="","",TEXT(Folha_de_Pgt[[#This Row],[DATA DE PGT]],"aaaa")))</f>
        <v>2023</v>
      </c>
      <c r="P184" s="50" t="s">
        <v>914</v>
      </c>
      <c r="Q184" s="48"/>
      <c r="R184" s="2" t="str">
        <f>Folha_de_Pgt[[#This Row],[Nome do Funcionário]]&amp;" - "&amp;Folha_de_Pgt[[#This Row],[TIPO DE PGT]]</f>
        <v>VINICIUS CARDOSO ANDRADE - SALARIO - REF. A MAR/2023</v>
      </c>
      <c r="S184" s="21"/>
      <c r="T184" s="51" t="str">
        <f t="shared" si="4"/>
        <v/>
      </c>
      <c r="U184" s="21"/>
      <c r="V184" s="80"/>
      <c r="AB184" s="61">
        <v>101</v>
      </c>
      <c r="AC184" s="57" t="s">
        <v>74</v>
      </c>
      <c r="AD184" s="57">
        <v>101066</v>
      </c>
      <c r="AE184" s="57" t="s">
        <v>280</v>
      </c>
      <c r="AF184" s="57" t="s">
        <v>281</v>
      </c>
      <c r="AG184" s="58">
        <v>44322</v>
      </c>
      <c r="AH184" s="57">
        <v>13163125778</v>
      </c>
      <c r="AI184" s="57" t="s">
        <v>1023</v>
      </c>
      <c r="AJ184" s="56" t="str">
        <f>IFERROR(INDEX(ADM[Centro de Custo],MATCH(Folha[[#This Row],[Nome do Funcionário]],ADM[Nome do Funcionário],0)),"")</f>
        <v>TRANSPORTE</v>
      </c>
      <c r="AK184" s="56" t="s">
        <v>170</v>
      </c>
      <c r="AL184" s="56" t="str">
        <f>IFERROR(INDEX(Nome_Empresas[NOME PADRÃO (PLANILHAS)],MATCH(AC184,Nome_Empresas[EMPRESA],0)),"NÃO ENCONTREI")</f>
        <v>101 - FULLGAZ</v>
      </c>
      <c r="AM184" s="56"/>
      <c r="AN184" s="56"/>
      <c r="AO184" s="56"/>
      <c r="AP184" s="64">
        <v>179</v>
      </c>
      <c r="AQ184" s="62" t="s">
        <v>640</v>
      </c>
      <c r="AR184" s="62">
        <v>3</v>
      </c>
      <c r="AS184" s="62" t="s">
        <v>643</v>
      </c>
      <c r="AT184" s="62" t="s">
        <v>560</v>
      </c>
      <c r="AU184" s="62"/>
      <c r="AV184" s="98">
        <v>44829</v>
      </c>
      <c r="AW184" s="62" t="s">
        <v>1063</v>
      </c>
      <c r="AX184" s="66" t="str">
        <f>ADM[[#This Row],[Nome da Empresa]]&amp;ADM[[#This Row],[Nome do Funcionário]]&amp;ADM[[#This Row],[Centro de Custo]]</f>
        <v>PEDRINHO DE SANTA MARGARIDA REVENDA DE GLP LTDAMATHEUS JEFERSON DA COSTA DE SOUZAOUTROS</v>
      </c>
    </row>
    <row r="185" spans="1:50" customFormat="1" ht="14.25" customHeight="1" x14ac:dyDescent="0.25">
      <c r="A185" s="82">
        <v>159</v>
      </c>
      <c r="B185" s="83" t="s">
        <v>496</v>
      </c>
      <c r="C185" s="83" t="s">
        <v>503</v>
      </c>
      <c r="D185" s="83" t="s">
        <v>170</v>
      </c>
      <c r="E185" s="84" t="s">
        <v>94</v>
      </c>
      <c r="F185" s="84" t="s">
        <v>95</v>
      </c>
      <c r="G185" s="84" t="s">
        <v>504</v>
      </c>
      <c r="H185" s="84" t="s">
        <v>505</v>
      </c>
      <c r="I185" s="85">
        <v>1252.8</v>
      </c>
      <c r="J185" s="2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185" s="2" t="str">
        <f>IFERROR(INDEX(Folha[Centro_de_Geral],MATCH(C185,Folha[Nome do Funcionário],0)),"")</f>
        <v>TRANSPORTE</v>
      </c>
      <c r="L185" s="2" t="str">
        <f>IFERROR(INDEX(Nome_Empresas[NOME PADRÃO (PLANILHAS)],MATCH(Folha_de_Pgt[[#This Row],[Nome da Empresa]],Nome_Empresas[EMPRESA],0)),"")</f>
        <v>159 - PS DISTRIBUIDORA</v>
      </c>
      <c r="M185" s="20">
        <v>45022</v>
      </c>
      <c r="N185" s="2" t="str">
        <f>UPPER(IF(Folha_de_Pgt[[#This Row],[DATA DE PGT]]="","",TEXT(Folha_de_Pgt[[#This Row],[DATA DE PGT]],"MMM")))</f>
        <v>ABR</v>
      </c>
      <c r="O185" s="2" t="str">
        <f>UPPER(IF(Folha_de_Pgt[[#This Row],[DATA DE PGT]]="","",TEXT(Folha_de_Pgt[[#This Row],[DATA DE PGT]],"aaaa")))</f>
        <v>2023</v>
      </c>
      <c r="P185" s="50" t="s">
        <v>914</v>
      </c>
      <c r="Q185" s="48"/>
      <c r="R185" s="2" t="str">
        <f>Folha_de_Pgt[[#This Row],[Nome do Funcionário]]&amp;" - "&amp;Folha_de_Pgt[[#This Row],[TIPO DE PGT]]</f>
        <v>VITOR DANIEL POLICARPE PIEDADE - SALARIO - REF. A MAR/2023</v>
      </c>
      <c r="S185" s="21"/>
      <c r="T185" s="51" t="str">
        <f t="shared" si="4"/>
        <v/>
      </c>
      <c r="U185" s="21"/>
      <c r="V185" s="80"/>
      <c r="AB185" s="61">
        <v>101</v>
      </c>
      <c r="AC185" s="57" t="s">
        <v>74</v>
      </c>
      <c r="AD185" s="57">
        <v>101068</v>
      </c>
      <c r="AE185" s="57" t="s">
        <v>284</v>
      </c>
      <c r="AF185" s="57" t="s">
        <v>285</v>
      </c>
      <c r="AG185" s="58">
        <v>44940</v>
      </c>
      <c r="AH185" s="57">
        <v>6319468700</v>
      </c>
      <c r="AI185" s="57" t="s">
        <v>1023</v>
      </c>
      <c r="AJ185" s="56" t="str">
        <f>IFERROR(INDEX(ADM[Centro de Custo],MATCH(Folha[[#This Row],[Nome do Funcionário]],ADM[Nome do Funcionário],0)),"")</f>
        <v>TRANSPORTE</v>
      </c>
      <c r="AK185" s="56" t="s">
        <v>170</v>
      </c>
      <c r="AL185" s="56" t="str">
        <f>IFERROR(INDEX(Nome_Empresas[NOME PADRÃO (PLANILHAS)],MATCH(AC185,Nome_Empresas[EMPRESA],0)),"NÃO ENCONTREI")</f>
        <v>101 - FULLGAZ</v>
      </c>
      <c r="AM185" s="56"/>
      <c r="AN185" s="56"/>
      <c r="AO185" s="56"/>
      <c r="AP185" s="64">
        <v>180</v>
      </c>
      <c r="AQ185" s="62" t="s">
        <v>646</v>
      </c>
      <c r="AR185" s="62">
        <v>2</v>
      </c>
      <c r="AS185" s="62" t="s">
        <v>647</v>
      </c>
      <c r="AT185" s="62" t="s">
        <v>154</v>
      </c>
      <c r="AU185" s="62"/>
      <c r="AV185" s="98">
        <v>44663</v>
      </c>
      <c r="AW185" s="62" t="s">
        <v>1063</v>
      </c>
      <c r="AX185" s="66" t="str">
        <f>ADM[[#This Row],[Nome da Empresa]]&amp;ADM[[#This Row],[Nome do Funcionário]]&amp;ADM[[#This Row],[Centro de Custo]]</f>
        <v>PAGE DE CAXIAS REVENDEDOR DE GAS LTDAVITOR FRANÇA LEMOSOUTROS</v>
      </c>
    </row>
    <row r="186" spans="1:50" customFormat="1" ht="14.25" customHeight="1" x14ac:dyDescent="0.25">
      <c r="A186" s="82">
        <v>180</v>
      </c>
      <c r="B186" s="83" t="s">
        <v>646</v>
      </c>
      <c r="C186" s="83" t="s">
        <v>647</v>
      </c>
      <c r="D186" s="83" t="s">
        <v>154</v>
      </c>
      <c r="E186" s="84" t="s">
        <v>16</v>
      </c>
      <c r="F186" s="84" t="s">
        <v>648</v>
      </c>
      <c r="G186" s="84" t="s">
        <v>649</v>
      </c>
      <c r="H186" s="84" t="s">
        <v>650</v>
      </c>
      <c r="I186" s="85">
        <v>920.7</v>
      </c>
      <c r="J186" s="2" t="str">
        <f>Folha_de_Pgt[[#This Row],[Nome da Empresa]]&amp;Folha_de_Pgt[[#This Row],[Nome do Funcionário]]&amp;Folha_de_Pgt[[#This Row],[Departamento]]</f>
        <v>PAGE DE CAXIAS REVENDEDOR DE GAS LTDAVITOR FRANÇA LEMOSPORTARIA</v>
      </c>
      <c r="K186" s="2" t="str">
        <f>IFERROR(INDEX(Folha[Centro_de_Geral],MATCH(C186,Folha[Nome do Funcionário],0)),"")</f>
        <v>180 - PAGE DE CAXIAS</v>
      </c>
      <c r="L186" s="2" t="str">
        <f>IFERROR(INDEX(Nome_Empresas[NOME PADRÃO (PLANILHAS)],MATCH(Folha_de_Pgt[[#This Row],[Nome da Empresa]],Nome_Empresas[EMPRESA],0)),"")</f>
        <v>180 - PAGE DE CAXIAS</v>
      </c>
      <c r="M186" s="20">
        <v>45022</v>
      </c>
      <c r="N186" s="2" t="str">
        <f>UPPER(IF(Folha_de_Pgt[[#This Row],[DATA DE PGT]]="","",TEXT(Folha_de_Pgt[[#This Row],[DATA DE PGT]],"MMM")))</f>
        <v>ABR</v>
      </c>
      <c r="O186" s="2" t="str">
        <f>UPPER(IF(Folha_de_Pgt[[#This Row],[DATA DE PGT]]="","",TEXT(Folha_de_Pgt[[#This Row],[DATA DE PGT]],"aaaa")))</f>
        <v>2023</v>
      </c>
      <c r="P186" s="50" t="s">
        <v>914</v>
      </c>
      <c r="Q186" s="48"/>
      <c r="R186" s="2" t="str">
        <f>Folha_de_Pgt[[#This Row],[Nome do Funcionário]]&amp;" - "&amp;Folha_de_Pgt[[#This Row],[TIPO DE PGT]]</f>
        <v>VITOR FRANÇA LEMOS - SALARIO - REF. A MAR/2023</v>
      </c>
      <c r="S186" s="21"/>
      <c r="T186" s="51" t="str">
        <f t="shared" si="4"/>
        <v/>
      </c>
      <c r="U186" s="21"/>
      <c r="V186" s="80"/>
      <c r="AB186" s="60">
        <v>110</v>
      </c>
      <c r="AC186" s="54" t="s">
        <v>315</v>
      </c>
      <c r="AD186" s="54">
        <v>110030</v>
      </c>
      <c r="AE186" s="54" t="s">
        <v>1029</v>
      </c>
      <c r="AF186" s="54" t="s">
        <v>170</v>
      </c>
      <c r="AG186" s="55">
        <v>44000</v>
      </c>
      <c r="AH186" s="54">
        <v>5140384701</v>
      </c>
      <c r="AI186" s="54" t="s">
        <v>1023</v>
      </c>
      <c r="AJ186" s="56" t="str">
        <f>IFERROR(INDEX(ADM[Centro de Custo],MATCH(Folha[[#This Row],[Nome do Funcionário]],ADM[Nome do Funcionário],0)),"")</f>
        <v>TRANSPORTE</v>
      </c>
      <c r="AK186" s="56" t="s">
        <v>170</v>
      </c>
      <c r="AL186" s="56" t="str">
        <f>IFERROR(INDEX(Nome_Empresas[NOME PADRÃO (PLANILHAS)],MATCH(AC186,Nome_Empresas[EMPRESA],0)),"NÃO ENCONTREI")</f>
        <v>110 - PAGE DE SÃO GONÇALO</v>
      </c>
      <c r="AM186" s="56"/>
      <c r="AN186" s="56"/>
      <c r="AO186" s="56"/>
      <c r="AP186" s="64">
        <v>180</v>
      </c>
      <c r="AQ186" s="62" t="s">
        <v>646</v>
      </c>
      <c r="AR186" s="62">
        <v>3</v>
      </c>
      <c r="AS186" s="62" t="s">
        <v>651</v>
      </c>
      <c r="AT186" s="62" t="s">
        <v>154</v>
      </c>
      <c r="AU186" s="62"/>
      <c r="AV186" s="98">
        <v>45008</v>
      </c>
      <c r="AW186" s="62" t="s">
        <v>1063</v>
      </c>
      <c r="AX186" s="66" t="str">
        <f>ADM[[#This Row],[Nome da Empresa]]&amp;ADM[[#This Row],[Nome do Funcionário]]&amp;ADM[[#This Row],[Centro de Custo]]</f>
        <v>PAGE DE CAXIAS REVENDEDOR DE GAS LTDACARLOS HENRIQUE CARVALHO MATTOSOUTROS</v>
      </c>
    </row>
    <row r="187" spans="1:50" customFormat="1" ht="14.25" customHeight="1" x14ac:dyDescent="0.25">
      <c r="A187" s="82">
        <v>7</v>
      </c>
      <c r="B187" s="83" t="s">
        <v>61</v>
      </c>
      <c r="C187" s="83" t="s">
        <v>218</v>
      </c>
      <c r="D187" s="83" t="s">
        <v>214</v>
      </c>
      <c r="E187" s="84" t="s">
        <v>16</v>
      </c>
      <c r="F187" s="84" t="s">
        <v>67</v>
      </c>
      <c r="G187" s="84" t="s">
        <v>219</v>
      </c>
      <c r="H187" s="84" t="s">
        <v>220</v>
      </c>
      <c r="I187" s="85">
        <v>1596.23</v>
      </c>
      <c r="J187" s="2" t="str">
        <f>Folha_de_Pgt[[#This Row],[Nome da Empresa]]&amp;Folha_de_Pgt[[#This Row],[Nome do Funcionário]]&amp;Folha_de_Pgt[[#This Row],[Departamento]]</f>
        <v>XES - COMERCIO DE GAS LTDAVITOR SIMOES DE ALMEIDAXES - VIGIA</v>
      </c>
      <c r="K187" s="2" t="str">
        <f>IFERROR(INDEX(Folha[Centro_de_Geral],MATCH(C187,Folha[Nome do Funcionário],0)),"")</f>
        <v>7 - XES MATRIZ</v>
      </c>
      <c r="L187" s="2" t="str">
        <f>IFERROR(INDEX(Nome_Empresas[NOME PADRÃO (PLANILHAS)],MATCH(Folha_de_Pgt[[#This Row],[Nome da Empresa]],Nome_Empresas[EMPRESA],0)),"")</f>
        <v>7 - XES MATRIZ</v>
      </c>
      <c r="M187" s="20">
        <v>45021</v>
      </c>
      <c r="N187" s="2" t="str">
        <f>UPPER(IF(Folha_de_Pgt[[#This Row],[DATA DE PGT]]="","",TEXT(Folha_de_Pgt[[#This Row],[DATA DE PGT]],"MMM")))</f>
        <v>ABR</v>
      </c>
      <c r="O187" s="2" t="str">
        <f>UPPER(IF(Folha_de_Pgt[[#This Row],[DATA DE PGT]]="","",TEXT(Folha_de_Pgt[[#This Row],[DATA DE PGT]],"aaaa")))</f>
        <v>2023</v>
      </c>
      <c r="P187" s="50" t="s">
        <v>914</v>
      </c>
      <c r="Q187" s="48"/>
      <c r="R187" s="2" t="str">
        <f>Folha_de_Pgt[[#This Row],[Nome do Funcionário]]&amp;" - "&amp;Folha_de_Pgt[[#This Row],[TIPO DE PGT]]</f>
        <v>VITOR SIMOES DE ALMEIDA - SALARIO - REF. A MAR/2023</v>
      </c>
      <c r="S187" s="21"/>
      <c r="T187" s="51" t="str">
        <f t="shared" si="4"/>
        <v/>
      </c>
      <c r="U187" s="21"/>
      <c r="V187" s="80"/>
      <c r="AB187" s="61">
        <v>110</v>
      </c>
      <c r="AC187" s="57" t="s">
        <v>315</v>
      </c>
      <c r="AD187" s="57">
        <v>110031</v>
      </c>
      <c r="AE187" s="57" t="s">
        <v>322</v>
      </c>
      <c r="AF187" s="57" t="s">
        <v>170</v>
      </c>
      <c r="AG187" s="58">
        <v>44272</v>
      </c>
      <c r="AH187" s="57">
        <v>5380732763</v>
      </c>
      <c r="AI187" s="57" t="s">
        <v>1023</v>
      </c>
      <c r="AJ187" s="56" t="str">
        <f>IFERROR(INDEX(ADM[Centro de Custo],MATCH(Folha[[#This Row],[Nome do Funcionário]],ADM[Nome do Funcionário],0)),"")</f>
        <v>TRANSPORTE</v>
      </c>
      <c r="AK187" s="56" t="s">
        <v>170</v>
      </c>
      <c r="AL187" s="56" t="str">
        <f>IFERROR(INDEX(Nome_Empresas[NOME PADRÃO (PLANILHAS)],MATCH(AC187,Nome_Empresas[EMPRESA],0)),"NÃO ENCONTREI")</f>
        <v>110 - PAGE DE SÃO GONÇALO</v>
      </c>
      <c r="AM187" s="56"/>
      <c r="AN187" s="56"/>
      <c r="AO187" s="56"/>
      <c r="AP187" s="64">
        <v>183</v>
      </c>
      <c r="AQ187" s="62" t="s">
        <v>653</v>
      </c>
      <c r="AR187" s="62">
        <v>2</v>
      </c>
      <c r="AS187" s="62" t="s">
        <v>654</v>
      </c>
      <c r="AT187" s="62" t="s">
        <v>154</v>
      </c>
      <c r="AU187" s="62"/>
      <c r="AV187" s="98">
        <v>44798</v>
      </c>
      <c r="AW187" s="62" t="s">
        <v>1063</v>
      </c>
      <c r="AX187" s="66" t="str">
        <f>ADM[[#This Row],[Nome da Empresa]]&amp;ADM[[#This Row],[Nome do Funcionário]]&amp;ADM[[#This Row],[Centro de Custo]]</f>
        <v>MM REVENDA DE GAS LTDADOUGLAS DE HOLANDA ARRUDA OUTROS</v>
      </c>
    </row>
    <row r="188" spans="1:50" customFormat="1" ht="14.25" customHeight="1" x14ac:dyDescent="0.25">
      <c r="A188" s="82">
        <v>162</v>
      </c>
      <c r="B188" s="83" t="s">
        <v>123</v>
      </c>
      <c r="C188" s="83" t="s">
        <v>537</v>
      </c>
      <c r="D188" s="83" t="s">
        <v>170</v>
      </c>
      <c r="E188" s="84" t="s">
        <v>94</v>
      </c>
      <c r="F188" s="84" t="s">
        <v>95</v>
      </c>
      <c r="G188" s="84" t="s">
        <v>538</v>
      </c>
      <c r="H188" s="84" t="s">
        <v>539</v>
      </c>
      <c r="I188" s="85">
        <v>2143.5100000000002</v>
      </c>
      <c r="J188" s="2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188" s="2" t="str">
        <f>IFERROR(INDEX(Folha[Centro_de_Geral],MATCH(C188,Folha[Nome do Funcionário],0)),"")</f>
        <v>TRANSPORTE</v>
      </c>
      <c r="L188" s="2" t="str">
        <f>IFERROR(INDEX(Nome_Empresas[NOME PADRÃO (PLANILHAS)],MATCH(Folha_de_Pgt[[#This Row],[Nome da Empresa]],Nome_Empresas[EMPRESA],0)),"")</f>
        <v>162 - TRÊS IRMÃOS</v>
      </c>
      <c r="M188" s="20">
        <v>45022</v>
      </c>
      <c r="N188" s="2" t="str">
        <f>UPPER(IF(Folha_de_Pgt[[#This Row],[DATA DE PGT]]="","",TEXT(Folha_de_Pgt[[#This Row],[DATA DE PGT]],"MMM")))</f>
        <v>ABR</v>
      </c>
      <c r="O188" s="2" t="str">
        <f>UPPER(IF(Folha_de_Pgt[[#This Row],[DATA DE PGT]]="","",TEXT(Folha_de_Pgt[[#This Row],[DATA DE PGT]],"aaaa")))</f>
        <v>2023</v>
      </c>
      <c r="P188" s="50" t="s">
        <v>914</v>
      </c>
      <c r="Q188" s="48"/>
      <c r="R188" s="2" t="str">
        <f>Folha_de_Pgt[[#This Row],[Nome do Funcionário]]&amp;" - "&amp;Folha_de_Pgt[[#This Row],[TIPO DE PGT]]</f>
        <v>WALLACE ARRUDA DA SILVA - SALARIO - REF. A MAR/2023</v>
      </c>
      <c r="S188" s="21"/>
      <c r="T188" s="51" t="str">
        <f t="shared" ref="T188:T195" si="5">IFERROR(INDEX($L$2:$L$572,MATCH(S188,$C$2:$C$572,0)),"")</f>
        <v/>
      </c>
      <c r="U188" s="21"/>
      <c r="V188" s="80"/>
      <c r="AB188" s="61">
        <v>150</v>
      </c>
      <c r="AC188" s="57" t="s">
        <v>431</v>
      </c>
      <c r="AD188" s="57">
        <v>4</v>
      </c>
      <c r="AE188" s="57" t="s">
        <v>443</v>
      </c>
      <c r="AF188" s="57" t="s">
        <v>170</v>
      </c>
      <c r="AG188" s="58">
        <v>44049</v>
      </c>
      <c r="AH188" s="57">
        <v>7869795771</v>
      </c>
      <c r="AI188" s="57" t="s">
        <v>1023</v>
      </c>
      <c r="AJ188" s="56" t="str">
        <f>IFERROR(INDEX(ADM[Centro de Custo],MATCH(Folha[[#This Row],[Nome do Funcionário]],ADM[Nome do Funcionário],0)),"")</f>
        <v>TRANSPORTE</v>
      </c>
      <c r="AK188" s="56" t="s">
        <v>170</v>
      </c>
      <c r="AL188" s="56" t="str">
        <f>IFERROR(INDEX(Nome_Empresas[NOME PADRÃO (PLANILHAS)],MATCH(AC188,Nome_Empresas[EMPRESA],0)),"NÃO ENCONTREI")</f>
        <v>150 - PAGE DE JACONE</v>
      </c>
      <c r="AM188" s="56"/>
      <c r="AN188" s="56"/>
      <c r="AO188" s="56"/>
      <c r="AP188" s="64">
        <v>183</v>
      </c>
      <c r="AQ188" s="62" t="s">
        <v>653</v>
      </c>
      <c r="AR188" s="62">
        <v>3</v>
      </c>
      <c r="AS188" s="62" t="s">
        <v>658</v>
      </c>
      <c r="AT188" s="62" t="s">
        <v>154</v>
      </c>
      <c r="AU188" s="62"/>
      <c r="AV188" s="98">
        <v>44848</v>
      </c>
      <c r="AW188" s="62" t="s">
        <v>1063</v>
      </c>
      <c r="AX188" s="66" t="str">
        <f>ADM[[#This Row],[Nome da Empresa]]&amp;ADM[[#This Row],[Nome do Funcionário]]&amp;ADM[[#This Row],[Centro de Custo]]</f>
        <v>MM REVENDA DE GAS LTDAGILBERLAN DA SILVA SOUZAOUTROS</v>
      </c>
    </row>
    <row r="189" spans="1:50" customFormat="1" ht="14.25" customHeight="1" x14ac:dyDescent="0.25">
      <c r="A189" s="82">
        <v>163</v>
      </c>
      <c r="B189" s="83" t="s">
        <v>544</v>
      </c>
      <c r="C189" s="83" t="s">
        <v>549</v>
      </c>
      <c r="D189" s="83" t="s">
        <v>154</v>
      </c>
      <c r="E189" s="84" t="s">
        <v>16</v>
      </c>
      <c r="F189" s="84" t="s">
        <v>546</v>
      </c>
      <c r="G189" s="84" t="s">
        <v>550</v>
      </c>
      <c r="H189" s="84" t="s">
        <v>551</v>
      </c>
      <c r="I189" s="85">
        <v>908.8</v>
      </c>
      <c r="J189" s="2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189" s="2" t="str">
        <f>IFERROR(INDEX(Folha[Centro_de_Geral],MATCH(C189,Folha[Nome do Funcionário],0)),"")</f>
        <v>163 - MARIA P A</v>
      </c>
      <c r="L189" s="2" t="str">
        <f>IFERROR(INDEX(Nome_Empresas[NOME PADRÃO (PLANILHAS)],MATCH(Folha_de_Pgt[[#This Row],[Nome da Empresa]],Nome_Empresas[EMPRESA],0)),"")</f>
        <v>163 - MARIA P A</v>
      </c>
      <c r="M189" s="20">
        <v>45022</v>
      </c>
      <c r="N189" s="2" t="str">
        <f>UPPER(IF(Folha_de_Pgt[[#This Row],[DATA DE PGT]]="","",TEXT(Folha_de_Pgt[[#This Row],[DATA DE PGT]],"MMM")))</f>
        <v>ABR</v>
      </c>
      <c r="O189" s="2" t="str">
        <f>UPPER(IF(Folha_de_Pgt[[#This Row],[DATA DE PGT]]="","",TEXT(Folha_de_Pgt[[#This Row],[DATA DE PGT]],"aaaa")))</f>
        <v>2023</v>
      </c>
      <c r="P189" s="50" t="s">
        <v>914</v>
      </c>
      <c r="Q189" s="48"/>
      <c r="R189" s="2" t="str">
        <f>Folha_de_Pgt[[#This Row],[Nome do Funcionário]]&amp;" - "&amp;Folha_de_Pgt[[#This Row],[TIPO DE PGT]]</f>
        <v>WALLACE LOPES CARDOSO - SALARIO - REF. A MAR/2023</v>
      </c>
      <c r="S189" s="21"/>
      <c r="T189" s="51" t="str">
        <f t="shared" si="5"/>
        <v/>
      </c>
      <c r="U189" s="21"/>
      <c r="V189" s="80"/>
      <c r="AB189" s="61">
        <v>150</v>
      </c>
      <c r="AC189" s="57" t="s">
        <v>431</v>
      </c>
      <c r="AD189" s="57">
        <v>8</v>
      </c>
      <c r="AE189" s="57" t="s">
        <v>446</v>
      </c>
      <c r="AF189" s="57" t="s">
        <v>170</v>
      </c>
      <c r="AG189" s="58">
        <v>44749</v>
      </c>
      <c r="AH189" s="57">
        <v>11575014785</v>
      </c>
      <c r="AI189" s="57" t="s">
        <v>1023</v>
      </c>
      <c r="AJ189" s="56" t="str">
        <f>IFERROR(INDEX(ADM[Centro de Custo],MATCH(Folha[[#This Row],[Nome do Funcionário]],ADM[Nome do Funcionário],0)),"")</f>
        <v>TRANSPORTE</v>
      </c>
      <c r="AK189" s="56" t="s">
        <v>170</v>
      </c>
      <c r="AL189" s="56" t="str">
        <f>IFERROR(INDEX(Nome_Empresas[NOME PADRÃO (PLANILHAS)],MATCH(AC189,Nome_Empresas[EMPRESA],0)),"NÃO ENCONTREI")</f>
        <v>150 - PAGE DE JACONE</v>
      </c>
      <c r="AM189" s="56"/>
      <c r="AN189" s="56"/>
      <c r="AO189" s="56"/>
      <c r="AP189" s="64">
        <v>184</v>
      </c>
      <c r="AQ189" s="62" t="s">
        <v>661</v>
      </c>
      <c r="AR189" s="62">
        <v>2</v>
      </c>
      <c r="AS189" s="62" t="s">
        <v>662</v>
      </c>
      <c r="AT189" s="62" t="s">
        <v>154</v>
      </c>
      <c r="AU189" s="62"/>
      <c r="AV189" s="98">
        <v>44783</v>
      </c>
      <c r="AW189" s="62" t="s">
        <v>1063</v>
      </c>
      <c r="AX189" s="66" t="str">
        <f>ADM[[#This Row],[Nome da Empresa]]&amp;ADM[[#This Row],[Nome do Funcionário]]&amp;ADM[[#This Row],[Centro de Custo]]</f>
        <v>BIBI GAS COMERCIO VAREJISTA DE GAS LIQUEFEITO DE PJHONATA DA COSTA NERESOUTROS</v>
      </c>
    </row>
    <row r="190" spans="1:50" customFormat="1" ht="14.25" customHeight="1" x14ac:dyDescent="0.25">
      <c r="A190" s="82">
        <v>12</v>
      </c>
      <c r="B190" s="83" t="s">
        <v>70</v>
      </c>
      <c r="C190" s="83" t="s">
        <v>269</v>
      </c>
      <c r="D190" s="83" t="s">
        <v>154</v>
      </c>
      <c r="E190" s="84" t="s">
        <v>16</v>
      </c>
      <c r="F190" s="84" t="s">
        <v>270</v>
      </c>
      <c r="G190" s="84" t="s">
        <v>271</v>
      </c>
      <c r="H190" s="84" t="s">
        <v>272</v>
      </c>
      <c r="I190" s="85">
        <v>1048.8599999999999</v>
      </c>
      <c r="J190" s="2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190" s="2" t="str">
        <f>IFERROR(INDEX(Folha[Centro_de_Geral],MATCH(C190,Folha[Nome do Funcionário],0)),"")</f>
        <v>12 - SYLVIO PINHEIRO</v>
      </c>
      <c r="L190" s="2" t="str">
        <f>IFERROR(INDEX(Nome_Empresas[NOME PADRÃO (PLANILHAS)],MATCH(Folha_de_Pgt[[#This Row],[Nome da Empresa]],Nome_Empresas[EMPRESA],0)),"")</f>
        <v>12 - SYLVIO PINHEIRO</v>
      </c>
      <c r="M190" s="20">
        <v>45021</v>
      </c>
      <c r="N190" s="2" t="str">
        <f>UPPER(IF(Folha_de_Pgt[[#This Row],[DATA DE PGT]]="","",TEXT(Folha_de_Pgt[[#This Row],[DATA DE PGT]],"MMM")))</f>
        <v>ABR</v>
      </c>
      <c r="O190" s="2" t="str">
        <f>UPPER(IF(Folha_de_Pgt[[#This Row],[DATA DE PGT]]="","",TEXT(Folha_de_Pgt[[#This Row],[DATA DE PGT]],"aaaa")))</f>
        <v>2023</v>
      </c>
      <c r="P190" s="50" t="s">
        <v>914</v>
      </c>
      <c r="Q190" s="48"/>
      <c r="R190" s="2" t="str">
        <f>Folha_de_Pgt[[#This Row],[Nome do Funcionário]]&amp;" - "&amp;Folha_de_Pgt[[#This Row],[TIPO DE PGT]]</f>
        <v>WASHINGTON GOMES SOARES DA SILVA - SALARIO - REF. A MAR/2023</v>
      </c>
      <c r="S190" s="21"/>
      <c r="T190" s="51" t="str">
        <f t="shared" si="5"/>
        <v/>
      </c>
      <c r="U190" s="21"/>
      <c r="V190" s="80"/>
      <c r="AB190" s="61">
        <v>155</v>
      </c>
      <c r="AC190" s="57" t="s">
        <v>463</v>
      </c>
      <c r="AD190" s="57">
        <v>11</v>
      </c>
      <c r="AE190" s="57" t="s">
        <v>906</v>
      </c>
      <c r="AF190" s="57" t="s">
        <v>170</v>
      </c>
      <c r="AG190" s="58">
        <v>44104</v>
      </c>
      <c r="AH190" s="57">
        <v>17800965775</v>
      </c>
      <c r="AI190" s="57" t="s">
        <v>1023</v>
      </c>
      <c r="AJ190" s="56" t="str">
        <f>IFERROR(INDEX(ADM[Centro de Custo],MATCH(Folha[[#This Row],[Nome do Funcionário]],ADM[Nome do Funcionário],0)),"")</f>
        <v>TRANSPORTE</v>
      </c>
      <c r="AK190" s="56" t="s">
        <v>170</v>
      </c>
      <c r="AL190" s="56" t="str">
        <f>IFERROR(INDEX(Nome_Empresas[NOME PADRÃO (PLANILHAS)],MATCH(AC190,Nome_Empresas[EMPRESA],0)),"NÃO ENCONTREI")</f>
        <v>155 - DUTRA</v>
      </c>
      <c r="AM190" s="56"/>
      <c r="AN190" s="56"/>
      <c r="AO190" s="56"/>
      <c r="AP190" s="64">
        <v>184</v>
      </c>
      <c r="AQ190" s="62" t="s">
        <v>661</v>
      </c>
      <c r="AR190" s="62">
        <v>3</v>
      </c>
      <c r="AS190" s="62" t="s">
        <v>666</v>
      </c>
      <c r="AT190" s="62" t="s">
        <v>154</v>
      </c>
      <c r="AU190" s="62"/>
      <c r="AV190" s="98">
        <v>44988</v>
      </c>
      <c r="AW190" s="62" t="s">
        <v>1063</v>
      </c>
      <c r="AX190" s="66" t="str">
        <f>ADM[[#This Row],[Nome da Empresa]]&amp;ADM[[#This Row],[Nome do Funcionário]]&amp;ADM[[#This Row],[Centro de Custo]]</f>
        <v>BIBI GAS COMERCIO VAREJISTA DE GAS LIQUEFEITO DE PLEANDRO DE OLIVEIRA MACHADO SANTOSOUTROS</v>
      </c>
    </row>
    <row r="191" spans="1:50" customFormat="1" ht="14.25" customHeight="1" x14ac:dyDescent="0.25">
      <c r="A191" s="82">
        <v>5</v>
      </c>
      <c r="B191" s="83" t="s">
        <v>199</v>
      </c>
      <c r="C191" s="83" t="s">
        <v>204</v>
      </c>
      <c r="D191" s="83" t="s">
        <v>154</v>
      </c>
      <c r="E191" s="84" t="s">
        <v>16</v>
      </c>
      <c r="F191" s="84" t="s">
        <v>205</v>
      </c>
      <c r="G191" s="84" t="s">
        <v>206</v>
      </c>
      <c r="H191" s="84" t="s">
        <v>207</v>
      </c>
      <c r="I191" s="85">
        <v>813.8</v>
      </c>
      <c r="J191" s="2" t="str">
        <f>Folha_de_Pgt[[#This Row],[Nome da Empresa]]&amp;Folha_de_Pgt[[#This Row],[Nome do Funcionário]]&amp;Folha_de_Pgt[[#This Row],[Departamento]]</f>
        <v>EQUIPE ALPHA COMERCIO DE GLP LTDAWELLINGTON DA SILVA AGUIARPORTARIA</v>
      </c>
      <c r="K191" s="2" t="str">
        <f>IFERROR(INDEX(Folha[Centro_de_Geral],MATCH(C191,Folha[Nome do Funcionário],0)),"")</f>
        <v>5 - EQUIPE ALPHA</v>
      </c>
      <c r="L191" s="2" t="str">
        <f>IFERROR(INDEX(Nome_Empresas[NOME PADRÃO (PLANILHAS)],MATCH(Folha_de_Pgt[[#This Row],[Nome da Empresa]],Nome_Empresas[EMPRESA],0)),"")</f>
        <v>5 - EQUIPE ALPHA</v>
      </c>
      <c r="M191" s="20">
        <v>45021</v>
      </c>
      <c r="N191" s="2" t="str">
        <f>UPPER(IF(Folha_de_Pgt[[#This Row],[DATA DE PGT]]="","",TEXT(Folha_de_Pgt[[#This Row],[DATA DE PGT]],"MMM")))</f>
        <v>ABR</v>
      </c>
      <c r="O191" s="2" t="str">
        <f>UPPER(IF(Folha_de_Pgt[[#This Row],[DATA DE PGT]]="","",TEXT(Folha_de_Pgt[[#This Row],[DATA DE PGT]],"aaaa")))</f>
        <v>2023</v>
      </c>
      <c r="P191" s="50" t="s">
        <v>914</v>
      </c>
      <c r="Q191" s="48"/>
      <c r="R191" s="2" t="str">
        <f>Folha_de_Pgt[[#This Row],[Nome do Funcionário]]&amp;" - "&amp;Folha_de_Pgt[[#This Row],[TIPO DE PGT]]</f>
        <v>WELLINGTON DA SILVA AGUIAR - SALARIO - REF. A MAR/2023</v>
      </c>
      <c r="S191" s="21"/>
      <c r="T191" s="51" t="str">
        <f t="shared" si="5"/>
        <v/>
      </c>
      <c r="U191" s="21"/>
      <c r="V191" s="80"/>
      <c r="AB191" s="61">
        <v>155</v>
      </c>
      <c r="AC191" s="57" t="s">
        <v>463</v>
      </c>
      <c r="AD191" s="57">
        <v>23</v>
      </c>
      <c r="AE191" s="57" t="s">
        <v>470</v>
      </c>
      <c r="AF191" s="57" t="s">
        <v>170</v>
      </c>
      <c r="AG191" s="58">
        <v>44541</v>
      </c>
      <c r="AH191" s="57">
        <v>10390462748</v>
      </c>
      <c r="AI191" s="57" t="s">
        <v>1023</v>
      </c>
      <c r="AJ191" s="56" t="str">
        <f>IFERROR(INDEX(ADM[Centro de Custo],MATCH(Folha[[#This Row],[Nome do Funcionário]],ADM[Nome do Funcionário],0)),"")</f>
        <v>TRANSPORTE</v>
      </c>
      <c r="AK191" s="56" t="s">
        <v>170</v>
      </c>
      <c r="AL191" s="56" t="str">
        <f>IFERROR(INDEX(Nome_Empresas[NOME PADRÃO (PLANILHAS)],MATCH(AC191,Nome_Empresas[EMPRESA],0)),"NÃO ENCONTREI")</f>
        <v>155 - DUTRA</v>
      </c>
      <c r="AM191" s="56"/>
      <c r="AN191" s="56"/>
      <c r="AO191" s="56"/>
      <c r="AP191" s="64">
        <v>184</v>
      </c>
      <c r="AQ191" s="62" t="s">
        <v>661</v>
      </c>
      <c r="AR191" s="62">
        <v>4</v>
      </c>
      <c r="AS191" s="62" t="s">
        <v>669</v>
      </c>
      <c r="AT191" s="62" t="s">
        <v>154</v>
      </c>
      <c r="AU191" s="62"/>
      <c r="AV191" s="98">
        <v>45000</v>
      </c>
      <c r="AW191" s="62" t="s">
        <v>1063</v>
      </c>
      <c r="AX191" s="66" t="str">
        <f>ADM[[#This Row],[Nome da Empresa]]&amp;ADM[[#This Row],[Nome do Funcionário]]&amp;ADM[[#This Row],[Centro de Custo]]</f>
        <v>BIBI GAS COMERCIO VAREJISTA DE GAS LIQUEFEITO DE PVINICIUS CARDOSO ANDRADEOUTROS</v>
      </c>
    </row>
    <row r="192" spans="1:50" customFormat="1" ht="14.25" customHeight="1" x14ac:dyDescent="0.25">
      <c r="A192" s="82">
        <v>161</v>
      </c>
      <c r="B192" s="83" t="s">
        <v>525</v>
      </c>
      <c r="C192" s="83" t="s">
        <v>529</v>
      </c>
      <c r="D192" s="83" t="s">
        <v>154</v>
      </c>
      <c r="E192" s="84" t="s">
        <v>876</v>
      </c>
      <c r="F192" s="84" t="s">
        <v>876</v>
      </c>
      <c r="G192" s="84" t="s">
        <v>882</v>
      </c>
      <c r="H192" s="84" t="s">
        <v>530</v>
      </c>
      <c r="I192" s="85">
        <v>1457.12</v>
      </c>
      <c r="J192" s="2" t="str">
        <f>Folha_de_Pgt[[#This Row],[Nome da Empresa]]&amp;Folha_de_Pgt[[#This Row],[Nome do Funcionário]]&amp;Folha_de_Pgt[[#This Row],[Departamento]]</f>
        <v>MANHOSO REVENDEDOR DE GAS LTDAWELLINGTON RAMALHO DOS SANTOSPORTARIA</v>
      </c>
      <c r="K192" s="2" t="str">
        <f>IFERROR(INDEX(Folha[Centro_de_Geral],MATCH(C192,Folha[Nome do Funcionário],0)),"")</f>
        <v>161 - MANHOSO</v>
      </c>
      <c r="L192" s="2" t="str">
        <f>IFERROR(INDEX(Nome_Empresas[NOME PADRÃO (PLANILHAS)],MATCH(Folha_de_Pgt[[#This Row],[Nome da Empresa]],Nome_Empresas[EMPRESA],0)),"")</f>
        <v>161 - MANHOSO</v>
      </c>
      <c r="M192" s="20">
        <v>45021</v>
      </c>
      <c r="N192" s="2" t="str">
        <f>UPPER(IF(Folha_de_Pgt[[#This Row],[DATA DE PGT]]="","",TEXT(Folha_de_Pgt[[#This Row],[DATA DE PGT]],"MMM")))</f>
        <v>ABR</v>
      </c>
      <c r="O192" s="2" t="str">
        <f>UPPER(IF(Folha_de_Pgt[[#This Row],[DATA DE PGT]]="","",TEXT(Folha_de_Pgt[[#This Row],[DATA DE PGT]],"aaaa")))</f>
        <v>2023</v>
      </c>
      <c r="P192" s="50" t="s">
        <v>914</v>
      </c>
      <c r="Q192" s="48"/>
      <c r="R192" s="2" t="str">
        <f>Folha_de_Pgt[[#This Row],[Nome do Funcionário]]&amp;" - "&amp;Folha_de_Pgt[[#This Row],[TIPO DE PGT]]</f>
        <v>WELLINGTON RAMALHO DOS SANTOS - SALARIO - REF. A MAR/2023</v>
      </c>
      <c r="S192" s="21"/>
      <c r="T192" s="51" t="str">
        <f t="shared" si="5"/>
        <v/>
      </c>
      <c r="U192" s="21"/>
      <c r="V192" s="80"/>
      <c r="AB192" s="60">
        <v>155</v>
      </c>
      <c r="AC192" s="54" t="s">
        <v>463</v>
      </c>
      <c r="AD192" s="54">
        <v>24</v>
      </c>
      <c r="AE192" s="54" t="s">
        <v>473</v>
      </c>
      <c r="AF192" s="54" t="s">
        <v>170</v>
      </c>
      <c r="AG192" s="55">
        <v>44578</v>
      </c>
      <c r="AH192" s="54">
        <v>15455558773</v>
      </c>
      <c r="AI192" s="54" t="s">
        <v>1023</v>
      </c>
      <c r="AJ192" s="56" t="str">
        <f>IFERROR(INDEX(ADM[Centro de Custo],MATCH(Folha[[#This Row],[Nome do Funcionário]],ADM[Nome do Funcionário],0)),"")</f>
        <v>TRANSPORTE</v>
      </c>
      <c r="AK192" s="56" t="s">
        <v>170</v>
      </c>
      <c r="AL192" s="56" t="str">
        <f>IFERROR(INDEX(Nome_Empresas[NOME PADRÃO (PLANILHAS)],MATCH(AC192,Nome_Empresas[EMPRESA],0)),"NÃO ENCONTREI")</f>
        <v>155 - DUTRA</v>
      </c>
      <c r="AM192" s="56"/>
      <c r="AN192" s="56"/>
      <c r="AO192" s="56"/>
      <c r="AP192" s="64">
        <v>185</v>
      </c>
      <c r="AQ192" s="62" t="s">
        <v>672</v>
      </c>
      <c r="AR192" s="62">
        <v>1</v>
      </c>
      <c r="AS192" s="62" t="s">
        <v>673</v>
      </c>
      <c r="AT192" s="62" t="s">
        <v>154</v>
      </c>
      <c r="AU192" s="62"/>
      <c r="AV192" s="98">
        <v>44784</v>
      </c>
      <c r="AW192" s="62" t="s">
        <v>1063</v>
      </c>
      <c r="AX192" s="66" t="str">
        <f>ADM[[#This Row],[Nome da Empresa]]&amp;ADM[[#This Row],[Nome do Funcionário]]&amp;ADM[[#This Row],[Centro de Custo]]</f>
        <v>DISTRIBUIDORA DE GLP DA BISA LTDASEVERINO MACENA SILVAOUTROS</v>
      </c>
    </row>
    <row r="193" spans="1:50" customFormat="1" ht="14.25" customHeight="1" x14ac:dyDescent="0.25">
      <c r="A193" s="82">
        <v>120</v>
      </c>
      <c r="B193" s="83" t="s">
        <v>101</v>
      </c>
      <c r="C193" s="83" t="s">
        <v>106</v>
      </c>
      <c r="D193" s="83" t="s">
        <v>22</v>
      </c>
      <c r="E193" s="84" t="s">
        <v>16</v>
      </c>
      <c r="F193" s="84" t="s">
        <v>107</v>
      </c>
      <c r="G193" s="84" t="s">
        <v>108</v>
      </c>
      <c r="H193" s="84" t="s">
        <v>109</v>
      </c>
      <c r="I193" s="85">
        <v>1381.07</v>
      </c>
      <c r="J193" s="2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193" s="2" t="str">
        <f>IFERROR(INDEX(Folha[Centro_de_Geral],MATCH(C193,Folha[Nome do Funcionário],0)),"")</f>
        <v>ADM</v>
      </c>
      <c r="L193" s="2" t="str">
        <f>IFERROR(INDEX(Nome_Empresas[NOME PADRÃO (PLANILHAS)],MATCH(Folha_de_Pgt[[#This Row],[Nome da Empresa]],Nome_Empresas[EMPRESA],0)),"")</f>
        <v>120 - GIGLIO</v>
      </c>
      <c r="M193" s="20">
        <v>45020</v>
      </c>
      <c r="N193" s="2" t="str">
        <f>UPPER(IF(Folha_de_Pgt[[#This Row],[DATA DE PGT]]="","",TEXT(Folha_de_Pgt[[#This Row],[DATA DE PGT]],"MMM")))</f>
        <v>ABR</v>
      </c>
      <c r="O193" s="2" t="str">
        <f>UPPER(IF(Folha_de_Pgt[[#This Row],[DATA DE PGT]]="","",TEXT(Folha_de_Pgt[[#This Row],[DATA DE PGT]],"aaaa")))</f>
        <v>2023</v>
      </c>
      <c r="P193" s="50" t="s">
        <v>914</v>
      </c>
      <c r="Q193" s="48"/>
      <c r="R193" s="2" t="str">
        <f>Folha_de_Pgt[[#This Row],[Nome do Funcionário]]&amp;" - "&amp;Folha_de_Pgt[[#This Row],[TIPO DE PGT]]</f>
        <v>WESLEY DA SILVA LEIRA - SALARIO - REF. A MAR/2023</v>
      </c>
      <c r="S193" s="21"/>
      <c r="T193" s="51" t="str">
        <f t="shared" si="5"/>
        <v/>
      </c>
      <c r="U193" s="21"/>
      <c r="V193" s="80"/>
      <c r="AB193" s="60">
        <v>155</v>
      </c>
      <c r="AC193" s="54" t="s">
        <v>463</v>
      </c>
      <c r="AD193" s="54">
        <v>29</v>
      </c>
      <c r="AE193" s="54" t="s">
        <v>476</v>
      </c>
      <c r="AF193" s="54" t="s">
        <v>170</v>
      </c>
      <c r="AG193" s="55">
        <v>44040</v>
      </c>
      <c r="AH193" s="54">
        <v>14474329759</v>
      </c>
      <c r="AI193" s="54" t="s">
        <v>1023</v>
      </c>
      <c r="AJ193" s="56" t="str">
        <f>IFERROR(INDEX(ADM[Centro de Custo],MATCH(Folha[[#This Row],[Nome do Funcionário]],ADM[Nome do Funcionário],0)),"")</f>
        <v>TRANSPORTE</v>
      </c>
      <c r="AK193" s="56" t="s">
        <v>170</v>
      </c>
      <c r="AL193" s="56" t="str">
        <f>IFERROR(INDEX(Nome_Empresas[NOME PADRÃO (PLANILHAS)],MATCH(AC193,Nome_Empresas[EMPRESA],0)),"NÃO ENCONTREI")</f>
        <v>155 - DUTRA</v>
      </c>
      <c r="AM193" s="56"/>
      <c r="AN193" s="56"/>
      <c r="AO193" s="56"/>
      <c r="AP193" s="64">
        <v>185</v>
      </c>
      <c r="AQ193" s="62" t="s">
        <v>672</v>
      </c>
      <c r="AR193" s="62">
        <v>2</v>
      </c>
      <c r="AS193" s="62" t="s">
        <v>675</v>
      </c>
      <c r="AT193" s="62" t="s">
        <v>154</v>
      </c>
      <c r="AU193" s="62"/>
      <c r="AV193" s="98">
        <v>44783</v>
      </c>
      <c r="AW193" s="62" t="s">
        <v>1063</v>
      </c>
      <c r="AX193" s="66" t="str">
        <f>ADM[[#This Row],[Nome da Empresa]]&amp;ADM[[#This Row],[Nome do Funcionário]]&amp;ADM[[#This Row],[Centro de Custo]]</f>
        <v>DISTRIBUIDORA DE GLP DA BISA LTDARAFAEL BROWN DA SILVAOUTROS</v>
      </c>
    </row>
    <row r="194" spans="1:50" customFormat="1" ht="14.25" customHeight="1" x14ac:dyDescent="0.25">
      <c r="A194" s="82">
        <v>162</v>
      </c>
      <c r="B194" s="83" t="s">
        <v>123</v>
      </c>
      <c r="C194" s="83" t="s">
        <v>540</v>
      </c>
      <c r="D194" s="83" t="s">
        <v>170</v>
      </c>
      <c r="E194" s="84" t="s">
        <v>16</v>
      </c>
      <c r="F194" s="84" t="s">
        <v>541</v>
      </c>
      <c r="G194" s="84" t="s">
        <v>542</v>
      </c>
      <c r="H194" s="84" t="s">
        <v>543</v>
      </c>
      <c r="I194" s="85">
        <v>1625.34</v>
      </c>
      <c r="J194" s="2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194" s="2" t="str">
        <f>IFERROR(INDEX(Folha[Centro_de_Geral],MATCH(C194,Folha[Nome do Funcionário],0)),"")</f>
        <v>TRANSPORTE</v>
      </c>
      <c r="L194" s="2" t="str">
        <f>IFERROR(INDEX(Nome_Empresas[NOME PADRÃO (PLANILHAS)],MATCH(Folha_de_Pgt[[#This Row],[Nome da Empresa]],Nome_Empresas[EMPRESA],0)),"")</f>
        <v>162 - TRÊS IRMÃOS</v>
      </c>
      <c r="M194" s="20">
        <v>45022</v>
      </c>
      <c r="N194" s="2" t="str">
        <f>UPPER(IF(Folha_de_Pgt[[#This Row],[DATA DE PGT]]="","",TEXT(Folha_de_Pgt[[#This Row],[DATA DE PGT]],"MMM")))</f>
        <v>ABR</v>
      </c>
      <c r="O194" s="2" t="str">
        <f>UPPER(IF(Folha_de_Pgt[[#This Row],[DATA DE PGT]]="","",TEXT(Folha_de_Pgt[[#This Row],[DATA DE PGT]],"aaaa")))</f>
        <v>2023</v>
      </c>
      <c r="P194" s="50" t="s">
        <v>914</v>
      </c>
      <c r="Q194" s="48"/>
      <c r="R194" s="2" t="str">
        <f>Folha_de_Pgt[[#This Row],[Nome do Funcionário]]&amp;" - "&amp;Folha_de_Pgt[[#This Row],[TIPO DE PGT]]</f>
        <v>WILLIAN ARRUDA DA SILVA DE QUEIROZ - SALARIO - REF. A MAR/2023</v>
      </c>
      <c r="S194" s="21"/>
      <c r="T194" s="51" t="str">
        <f t="shared" si="5"/>
        <v/>
      </c>
      <c r="U194" s="21"/>
      <c r="V194" s="80"/>
      <c r="AB194" s="61">
        <v>155</v>
      </c>
      <c r="AC194" s="57" t="s">
        <v>463</v>
      </c>
      <c r="AD194" s="57">
        <v>30</v>
      </c>
      <c r="AE194" s="57" t="s">
        <v>1034</v>
      </c>
      <c r="AF194" s="57" t="s">
        <v>170</v>
      </c>
      <c r="AG194" s="58">
        <v>44816</v>
      </c>
      <c r="AH194" s="57">
        <v>8877005785</v>
      </c>
      <c r="AI194" s="57" t="s">
        <v>1023</v>
      </c>
      <c r="AJ194" s="56" t="str">
        <f>IFERROR(INDEX(ADM[Centro de Custo],MATCH(Folha[[#This Row],[Nome do Funcionário]],ADM[Nome do Funcionário],0)),"")</f>
        <v>TRANSPORTE</v>
      </c>
      <c r="AK194" s="56" t="s">
        <v>170</v>
      </c>
      <c r="AL194" s="56" t="str">
        <f>IFERROR(INDEX(Nome_Empresas[NOME PADRÃO (PLANILHAS)],MATCH(AC194,Nome_Empresas[EMPRESA],0)),"NÃO ENCONTREI")</f>
        <v>155 - DUTRA</v>
      </c>
      <c r="AM194" s="56"/>
      <c r="AN194" s="56"/>
      <c r="AO194" s="56"/>
      <c r="AP194" s="64">
        <v>187</v>
      </c>
      <c r="AQ194" s="62" t="s">
        <v>677</v>
      </c>
      <c r="AR194" s="62">
        <v>1</v>
      </c>
      <c r="AS194" s="62" t="s">
        <v>678</v>
      </c>
      <c r="AT194" s="62" t="s">
        <v>154</v>
      </c>
      <c r="AU194" s="62"/>
      <c r="AV194" s="98">
        <v>44943</v>
      </c>
      <c r="AW194" s="62" t="s">
        <v>1063</v>
      </c>
      <c r="AX194" s="66" t="str">
        <f>ADM[[#This Row],[Nome da Empresa]]&amp;ADM[[#This Row],[Nome do Funcionário]]&amp;ADM[[#This Row],[Centro de Custo]]</f>
        <v>DEPOSITO DE GAS VAREJISTA GUARANI CAXIAS LTDAADSON LIMA NOBREGA DA SILVAOUTROS</v>
      </c>
    </row>
    <row r="195" spans="1:50" customFormat="1" ht="14.25" customHeight="1" x14ac:dyDescent="0.25">
      <c r="A195" s="82">
        <v>112</v>
      </c>
      <c r="B195" s="83" t="s">
        <v>334</v>
      </c>
      <c r="C195" s="83" t="s">
        <v>339</v>
      </c>
      <c r="D195" s="83" t="s">
        <v>336</v>
      </c>
      <c r="E195" s="84" t="s">
        <v>94</v>
      </c>
      <c r="F195" s="84" t="s">
        <v>95</v>
      </c>
      <c r="G195" s="84" t="s">
        <v>340</v>
      </c>
      <c r="H195" s="84" t="s">
        <v>341</v>
      </c>
      <c r="I195" s="85">
        <v>908.8</v>
      </c>
      <c r="J195" s="2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195" s="2" t="str">
        <f>IFERROR(INDEX(Folha[Centro_de_Geral],MATCH(C195,Folha[Nome do Funcionário],0)),"")</f>
        <v>112 - PAGE DE MESQUITA</v>
      </c>
      <c r="L195" s="2" t="str">
        <f>IFERROR(INDEX(Nome_Empresas[NOME PADRÃO (PLANILHAS)],MATCH(Folha_de_Pgt[[#This Row],[Nome da Empresa]],Nome_Empresas[EMPRESA],0)),"")</f>
        <v>112 - PAGE DE MESQUITA</v>
      </c>
      <c r="M195" s="20">
        <v>45021</v>
      </c>
      <c r="N195" s="2" t="str">
        <f>UPPER(IF(Folha_de_Pgt[[#This Row],[DATA DE PGT]]="","",TEXT(Folha_de_Pgt[[#This Row],[DATA DE PGT]],"MMM")))</f>
        <v>ABR</v>
      </c>
      <c r="O195" s="2" t="str">
        <f>UPPER(IF(Folha_de_Pgt[[#This Row],[DATA DE PGT]]="","",TEXT(Folha_de_Pgt[[#This Row],[DATA DE PGT]],"aaaa")))</f>
        <v>2023</v>
      </c>
      <c r="P195" s="50" t="s">
        <v>914</v>
      </c>
      <c r="Q195" s="48"/>
      <c r="R195" s="2" t="str">
        <f>Folha_de_Pgt[[#This Row],[Nome do Funcionário]]&amp;" - "&amp;Folha_de_Pgt[[#This Row],[TIPO DE PGT]]</f>
        <v>YURI SILVA CARDOSO - SALARIO - REF. A MAR/2023</v>
      </c>
      <c r="S195" s="21"/>
      <c r="T195" s="51" t="str">
        <f t="shared" si="5"/>
        <v/>
      </c>
      <c r="U195" s="21"/>
      <c r="V195" s="80"/>
      <c r="AB195" s="60">
        <v>155</v>
      </c>
      <c r="AC195" s="54" t="s">
        <v>463</v>
      </c>
      <c r="AD195" s="54">
        <v>31</v>
      </c>
      <c r="AE195" s="54" t="s">
        <v>479</v>
      </c>
      <c r="AF195" s="54" t="s">
        <v>170</v>
      </c>
      <c r="AG195" s="55">
        <v>44816</v>
      </c>
      <c r="AH195" s="54">
        <v>16811249714</v>
      </c>
      <c r="AI195" s="54" t="s">
        <v>1023</v>
      </c>
      <c r="AJ195" s="56" t="str">
        <f>IFERROR(INDEX(ADM[Centro de Custo],MATCH(Folha[[#This Row],[Nome do Funcionário]],ADM[Nome do Funcionário],0)),"")</f>
        <v>TRANSPORTE</v>
      </c>
      <c r="AK195" s="56" t="s">
        <v>170</v>
      </c>
      <c r="AL195" s="56" t="str">
        <f>IFERROR(INDEX(Nome_Empresas[NOME PADRÃO (PLANILHAS)],MATCH(AC195,Nome_Empresas[EMPRESA],0)),"NÃO ENCONTREI")</f>
        <v>155 - DUTRA</v>
      </c>
      <c r="AM195" s="56"/>
      <c r="AN195" s="56"/>
      <c r="AO195" s="56"/>
      <c r="AP195" s="64">
        <v>187</v>
      </c>
      <c r="AQ195" s="62" t="s">
        <v>677</v>
      </c>
      <c r="AR195" s="62">
        <v>2</v>
      </c>
      <c r="AS195" s="62" t="s">
        <v>680</v>
      </c>
      <c r="AT195" s="62" t="s">
        <v>154</v>
      </c>
      <c r="AU195" s="62"/>
      <c r="AV195" s="98">
        <v>44984</v>
      </c>
      <c r="AW195" s="62" t="s">
        <v>1063</v>
      </c>
      <c r="AX195" s="66" t="str">
        <f>ADM[[#This Row],[Nome da Empresa]]&amp;ADM[[#This Row],[Nome do Funcionário]]&amp;ADM[[#This Row],[Centro de Custo]]</f>
        <v>DEPOSITO DE GAS VAREJISTA GUARANI CAXIAS LTDATHIAGO AGUSTAVO DE OLIVEIRA SILVAOUTROS</v>
      </c>
    </row>
    <row r="196" spans="1:50" s="1" customFormat="1" ht="15.75" customHeight="1" x14ac:dyDescent="0.25">
      <c r="A196" s="83" t="s">
        <v>915</v>
      </c>
      <c r="B196" s="83" t="s">
        <v>13</v>
      </c>
      <c r="C196" s="83" t="s">
        <v>136</v>
      </c>
      <c r="D196" s="83" t="s">
        <v>137</v>
      </c>
      <c r="E196" s="83" t="s">
        <v>16</v>
      </c>
      <c r="F196" s="83" t="s">
        <v>17</v>
      </c>
      <c r="G196" s="83" t="s">
        <v>138</v>
      </c>
      <c r="H196" s="90"/>
      <c r="I196" s="91">
        <v>987.98</v>
      </c>
      <c r="J196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196" s="1" t="str">
        <f>IFERROR(INDEX(Folha[Centro_de_Geral],MATCH(C196,Folha[Nome do Funcionário],0)),"")</f>
        <v>1 - ACLANYCA MATRIZ</v>
      </c>
      <c r="L196" s="1" t="str">
        <f>IFERROR(INDEX(Nome_Empresas[NOME PADRÃO (PLANILHAS)],MATCH(Folha_de_Pgt[[#This Row],[Nome da Empresa]],Nome_Empresas[EMPRESA],0)),"")</f>
        <v>1 - ACLANYCA MATRIZ</v>
      </c>
      <c r="M196" s="52">
        <v>45035</v>
      </c>
      <c r="N196" s="1" t="str">
        <f>UPPER(IF(Folha_de_Pgt[[#This Row],[DATA DE PGT]]="","",TEXT(Folha_de_Pgt[[#This Row],[DATA DE PGT]],"MMM")))</f>
        <v>ABR</v>
      </c>
      <c r="O196" s="1" t="str">
        <f>UPPER(IF(Folha_de_Pgt[[#This Row],[DATA DE PGT]]="","",TEXT(Folha_de_Pgt[[#This Row],[DATA DE PGT]],"aaaa")))</f>
        <v>2023</v>
      </c>
      <c r="P196" s="1" t="s">
        <v>964</v>
      </c>
      <c r="R196" s="2" t="str">
        <f>Folha_de_Pgt[[#This Row],[Nome do Funcionário]]&amp;" - "&amp;Folha_de_Pgt[[#This Row],[TIPO DE PGT]]</f>
        <v>JOAO DE JESUS GONCALVES SANCHES - ADIANTAMENTO - REF A ABR/2023</v>
      </c>
      <c r="V196" s="80"/>
      <c r="W196"/>
      <c r="X196"/>
      <c r="Y196"/>
      <c r="AB196" s="61">
        <v>155</v>
      </c>
      <c r="AC196" s="57" t="s">
        <v>463</v>
      </c>
      <c r="AD196" s="57">
        <v>37</v>
      </c>
      <c r="AE196" s="57" t="s">
        <v>482</v>
      </c>
      <c r="AF196" s="57" t="s">
        <v>170</v>
      </c>
      <c r="AG196" s="58">
        <v>44935</v>
      </c>
      <c r="AH196" s="57">
        <v>93302835787</v>
      </c>
      <c r="AI196" s="57" t="s">
        <v>1023</v>
      </c>
      <c r="AJ196" s="56" t="str">
        <f>IFERROR(INDEX(ADM[Centro de Custo],MATCH(Folha[[#This Row],[Nome do Funcionário]],ADM[Nome do Funcionário],0)),"")</f>
        <v>TRANSPORTE</v>
      </c>
      <c r="AK196" s="56" t="s">
        <v>170</v>
      </c>
      <c r="AL196" s="56" t="str">
        <f>IFERROR(INDEX(Nome_Empresas[NOME PADRÃO (PLANILHAS)],MATCH(AC196,Nome_Empresas[EMPRESA],0)),"NÃO ENCONTREI")</f>
        <v>155 - DUTRA</v>
      </c>
      <c r="AM196" s="56"/>
      <c r="AN196" s="56"/>
      <c r="AO196" s="56"/>
      <c r="AP196" s="64">
        <v>187</v>
      </c>
      <c r="AQ196" s="62" t="s">
        <v>677</v>
      </c>
      <c r="AR196" s="62">
        <v>3</v>
      </c>
      <c r="AS196" s="62" t="s">
        <v>682</v>
      </c>
      <c r="AT196" s="62" t="s">
        <v>154</v>
      </c>
      <c r="AU196" s="62"/>
      <c r="AV196" s="98">
        <v>44984</v>
      </c>
      <c r="AW196" s="62" t="s">
        <v>1063</v>
      </c>
      <c r="AX196" s="66" t="str">
        <f>ADM[[#This Row],[Nome da Empresa]]&amp;ADM[[#This Row],[Nome do Funcionário]]&amp;ADM[[#This Row],[Centro de Custo]]</f>
        <v>DEPOSITO DE GAS VAREJISTA GUARANI CAXIAS LTDAGABRIEL ITOR DA SILVAOUTROS</v>
      </c>
    </row>
    <row r="197" spans="1:50" s="1" customFormat="1" ht="15.75" customHeight="1" x14ac:dyDescent="0.25">
      <c r="A197" s="83" t="s">
        <v>915</v>
      </c>
      <c r="B197" s="83" t="s">
        <v>13</v>
      </c>
      <c r="C197" s="83" t="s">
        <v>144</v>
      </c>
      <c r="D197" s="83" t="s">
        <v>145</v>
      </c>
      <c r="E197" s="83" t="s">
        <v>146</v>
      </c>
      <c r="F197" s="83" t="s">
        <v>147</v>
      </c>
      <c r="G197" s="83" t="s">
        <v>148</v>
      </c>
      <c r="H197" s="90"/>
      <c r="I197" s="91">
        <v>753.54</v>
      </c>
      <c r="J197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197" s="1" t="str">
        <f>IFERROR(INDEX(Folha[Centro_de_Geral],MATCH(C197,Folha[Nome do Funcionário],0)),"")</f>
        <v>1 - ACLANYCA MATRIZ</v>
      </c>
      <c r="L197" s="1" t="str">
        <f>IFERROR(INDEX(Nome_Empresas[NOME PADRÃO (PLANILHAS)],MATCH(Folha_de_Pgt[[#This Row],[Nome da Empresa]],Nome_Empresas[EMPRESA],0)),"")</f>
        <v>1 - ACLANYCA MATRIZ</v>
      </c>
      <c r="M197" s="52">
        <v>45035</v>
      </c>
      <c r="N197" s="1" t="str">
        <f>UPPER(IF(Folha_de_Pgt[[#This Row],[DATA DE PGT]]="","",TEXT(Folha_de_Pgt[[#This Row],[DATA DE PGT]],"MMM")))</f>
        <v>ABR</v>
      </c>
      <c r="O197" s="1" t="str">
        <f>UPPER(IF(Folha_de_Pgt[[#This Row],[DATA DE PGT]]="","",TEXT(Folha_de_Pgt[[#This Row],[DATA DE PGT]],"aaaa")))</f>
        <v>2023</v>
      </c>
      <c r="P197" s="1" t="s">
        <v>964</v>
      </c>
      <c r="R197" s="2" t="str">
        <f>Folha_de_Pgt[[#This Row],[Nome do Funcionário]]&amp;" - "&amp;Folha_de_Pgt[[#This Row],[TIPO DE PGT]]</f>
        <v>ROBERTO BRANDES DA CONCEIÇÃO - ADIANTAMENTO - REF A ABR/2023</v>
      </c>
      <c r="V197" s="80"/>
      <c r="W197"/>
      <c r="X197"/>
      <c r="Y197"/>
      <c r="AB197" s="60">
        <v>155</v>
      </c>
      <c r="AC197" s="54" t="s">
        <v>463</v>
      </c>
      <c r="AD197" s="54">
        <v>39</v>
      </c>
      <c r="AE197" s="54" t="s">
        <v>486</v>
      </c>
      <c r="AF197" s="54" t="s">
        <v>161</v>
      </c>
      <c r="AG197" s="55">
        <v>45001</v>
      </c>
      <c r="AH197" s="54">
        <v>6357311774</v>
      </c>
      <c r="AI197" s="54" t="s">
        <v>1023</v>
      </c>
      <c r="AJ197" s="56" t="str">
        <f>IFERROR(INDEX(ADM[Centro de Custo],MATCH(Folha[[#This Row],[Nome do Funcionário]],ADM[Nome do Funcionário],0)),"")</f>
        <v>TRANSPORTE</v>
      </c>
      <c r="AK197" s="56" t="s">
        <v>170</v>
      </c>
      <c r="AL197" s="56" t="str">
        <f>IFERROR(INDEX(Nome_Empresas[NOME PADRÃO (PLANILHAS)],MATCH(AC197,Nome_Empresas[EMPRESA],0)),"NÃO ENCONTREI")</f>
        <v>155 - DUTRA</v>
      </c>
      <c r="AM197" s="56"/>
      <c r="AN197" s="56"/>
      <c r="AO197" s="56"/>
      <c r="AP197" s="64">
        <v>188</v>
      </c>
      <c r="AQ197" s="62" t="s">
        <v>684</v>
      </c>
      <c r="AR197" s="62">
        <v>1</v>
      </c>
      <c r="AS197" s="62" t="s">
        <v>685</v>
      </c>
      <c r="AT197" s="62" t="s">
        <v>154</v>
      </c>
      <c r="AU197" s="62"/>
      <c r="AV197" s="98">
        <v>45010</v>
      </c>
      <c r="AW197" s="62" t="s">
        <v>1063</v>
      </c>
      <c r="AX197" s="66" t="str">
        <f>ADM[[#This Row],[Nome da Empresa]]&amp;ADM[[#This Row],[Nome do Funcionário]]&amp;ADM[[#This Row],[Centro de Custo]]</f>
        <v>MAPULU DEPOSITO VAREJISTA DE GAZ LTDAALOISIO DA COSTA MORAESOUTROS</v>
      </c>
    </row>
    <row r="198" spans="1:50" s="1" customFormat="1" ht="15.75" customHeight="1" x14ac:dyDescent="0.25">
      <c r="A198" s="83" t="s">
        <v>915</v>
      </c>
      <c r="B198" s="83" t="s">
        <v>13</v>
      </c>
      <c r="C198" s="83" t="s">
        <v>153</v>
      </c>
      <c r="D198" s="83" t="s">
        <v>154</v>
      </c>
      <c r="E198" s="83" t="s">
        <v>146</v>
      </c>
      <c r="F198" s="83" t="s">
        <v>147</v>
      </c>
      <c r="G198" s="83" t="s">
        <v>155</v>
      </c>
      <c r="H198" s="90"/>
      <c r="I198" s="91">
        <v>651</v>
      </c>
      <c r="J198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198" s="1" t="str">
        <f>IFERROR(INDEX(Folha[Centro_de_Geral],MATCH(C198,Folha[Nome do Funcionário],0)),"")</f>
        <v>1 - ACLANYCA MATRIZ</v>
      </c>
      <c r="L198" s="1" t="str">
        <f>IFERROR(INDEX(Nome_Empresas[NOME PADRÃO (PLANILHAS)],MATCH(Folha_de_Pgt[[#This Row],[Nome da Empresa]],Nome_Empresas[EMPRESA],0)),"")</f>
        <v>1 - ACLANYCA MATRIZ</v>
      </c>
      <c r="M198" s="52">
        <v>45035</v>
      </c>
      <c r="N198" s="1" t="str">
        <f>UPPER(IF(Folha_de_Pgt[[#This Row],[DATA DE PGT]]="","",TEXT(Folha_de_Pgt[[#This Row],[DATA DE PGT]],"MMM")))</f>
        <v>ABR</v>
      </c>
      <c r="O198" s="1" t="str">
        <f>UPPER(IF(Folha_de_Pgt[[#This Row],[DATA DE PGT]]="","",TEXT(Folha_de_Pgt[[#This Row],[DATA DE PGT]],"aaaa")))</f>
        <v>2023</v>
      </c>
      <c r="P198" s="1" t="s">
        <v>964</v>
      </c>
      <c r="R198" s="2" t="str">
        <f>Folha_de_Pgt[[#This Row],[Nome do Funcionário]]&amp;" - "&amp;Folha_de_Pgt[[#This Row],[TIPO DE PGT]]</f>
        <v>DENILSON SANTOS ANASTACIO - ADIANTAMENTO - REF A ABR/2023</v>
      </c>
      <c r="V198" s="80"/>
      <c r="W198"/>
      <c r="X198"/>
      <c r="Y198"/>
      <c r="AB198" s="61">
        <v>159</v>
      </c>
      <c r="AC198" s="57" t="s">
        <v>496</v>
      </c>
      <c r="AD198" s="57">
        <v>4</v>
      </c>
      <c r="AE198" s="57" t="s">
        <v>497</v>
      </c>
      <c r="AF198" s="57" t="s">
        <v>170</v>
      </c>
      <c r="AG198" s="58">
        <v>43783</v>
      </c>
      <c r="AH198" s="57">
        <v>9588067723</v>
      </c>
      <c r="AI198" s="57" t="s">
        <v>1023</v>
      </c>
      <c r="AJ198" s="56" t="str">
        <f>IFERROR(INDEX(ADM[Centro de Custo],MATCH(Folha[[#This Row],[Nome do Funcionário]],ADM[Nome do Funcionário],0)),"")</f>
        <v>TRANSPORTE</v>
      </c>
      <c r="AK198" s="56" t="s">
        <v>170</v>
      </c>
      <c r="AL198" s="56" t="str">
        <f>IFERROR(INDEX(Nome_Empresas[NOME PADRÃO (PLANILHAS)],MATCH(AC198,Nome_Empresas[EMPRESA],0)),"NÃO ENCONTREI")</f>
        <v>159 - PS DISTRIBUIDORA</v>
      </c>
      <c r="AM198" s="56"/>
      <c r="AN198" s="56"/>
      <c r="AO198" s="56"/>
      <c r="AP198" s="64">
        <v>188</v>
      </c>
      <c r="AQ198" s="62" t="s">
        <v>684</v>
      </c>
      <c r="AR198" s="62">
        <v>2</v>
      </c>
      <c r="AS198" s="62" t="s">
        <v>687</v>
      </c>
      <c r="AT198" s="62" t="s">
        <v>154</v>
      </c>
      <c r="AU198" s="62"/>
      <c r="AV198" s="98">
        <v>45010</v>
      </c>
      <c r="AW198" s="62" t="s">
        <v>1063</v>
      </c>
      <c r="AX198" s="66" t="str">
        <f>ADM[[#This Row],[Nome da Empresa]]&amp;ADM[[#This Row],[Nome do Funcionário]]&amp;ADM[[#This Row],[Centro de Custo]]</f>
        <v>MAPULU DEPOSITO VAREJISTA DE GAZ LTDAADILSON GOMES PEREIRAOUTROS</v>
      </c>
    </row>
    <row r="199" spans="1:50" s="1" customFormat="1" ht="15.75" customHeight="1" x14ac:dyDescent="0.25">
      <c r="A199" s="83" t="s">
        <v>915</v>
      </c>
      <c r="B199" s="83" t="s">
        <v>13</v>
      </c>
      <c r="C199" s="83" t="s">
        <v>165</v>
      </c>
      <c r="D199" s="83" t="s">
        <v>161</v>
      </c>
      <c r="E199" s="83" t="s">
        <v>876</v>
      </c>
      <c r="F199" s="83" t="s">
        <v>876</v>
      </c>
      <c r="G199" s="83" t="s">
        <v>916</v>
      </c>
      <c r="H199" s="90"/>
      <c r="I199" s="91">
        <v>365</v>
      </c>
      <c r="J199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199" s="1" t="str">
        <f>IFERROR(INDEX(Folha[Centro_de_Geral],MATCH(C199,Folha[Nome do Funcionário],0)),"")</f>
        <v>TRANSPORTE</v>
      </c>
      <c r="L199" s="1" t="str">
        <f>IFERROR(INDEX(Nome_Empresas[NOME PADRÃO (PLANILHAS)],MATCH(Folha_de_Pgt[[#This Row],[Nome da Empresa]],Nome_Empresas[EMPRESA],0)),"")</f>
        <v>1 - ACLANYCA MATRIZ</v>
      </c>
      <c r="M199" s="52">
        <v>45035</v>
      </c>
      <c r="N199" s="1" t="str">
        <f>UPPER(IF(Folha_de_Pgt[[#This Row],[DATA DE PGT]]="","",TEXT(Folha_de_Pgt[[#This Row],[DATA DE PGT]],"MMM")))</f>
        <v>ABR</v>
      </c>
      <c r="O199" s="1" t="str">
        <f>UPPER(IF(Folha_de_Pgt[[#This Row],[DATA DE PGT]]="","",TEXT(Folha_de_Pgt[[#This Row],[DATA DE PGT]],"aaaa")))</f>
        <v>2023</v>
      </c>
      <c r="P199" s="1" t="s">
        <v>964</v>
      </c>
      <c r="R199" s="2" t="str">
        <f>Folha_de_Pgt[[#This Row],[Nome do Funcionário]]&amp;" - "&amp;Folha_de_Pgt[[#This Row],[TIPO DE PGT]]</f>
        <v>PATRICK BARBOSA DE SOUZA LUCINDO - ADIANTAMENTO - REF A ABR/2023</v>
      </c>
      <c r="V199" s="80"/>
      <c r="W199"/>
      <c r="X199"/>
      <c r="Y199"/>
      <c r="AB199" s="60">
        <v>159</v>
      </c>
      <c r="AC199" s="54" t="s">
        <v>496</v>
      </c>
      <c r="AD199" s="54">
        <v>10</v>
      </c>
      <c r="AE199" s="54" t="s">
        <v>500</v>
      </c>
      <c r="AF199" s="54" t="s">
        <v>170</v>
      </c>
      <c r="AG199" s="55">
        <v>44825</v>
      </c>
      <c r="AH199" s="54">
        <v>20450158748</v>
      </c>
      <c r="AI199" s="54" t="s">
        <v>1023</v>
      </c>
      <c r="AJ199" s="56" t="str">
        <f>IFERROR(INDEX(ADM[Centro de Custo],MATCH(Folha[[#This Row],[Nome do Funcionário]],ADM[Nome do Funcionário],0)),"")</f>
        <v>TRANSPORTE</v>
      </c>
      <c r="AK199" s="56" t="s">
        <v>170</v>
      </c>
      <c r="AL199" s="56" t="str">
        <f>IFERROR(INDEX(Nome_Empresas[NOME PADRÃO (PLANILHAS)],MATCH(AC199,Nome_Empresas[EMPRESA],0)),"NÃO ENCONTREI")</f>
        <v>159 - PS DISTRIBUIDORA</v>
      </c>
      <c r="AM199" s="56"/>
      <c r="AN199" s="56"/>
      <c r="AO199" s="56"/>
      <c r="AP199" s="64">
        <v>192</v>
      </c>
      <c r="AQ199" s="62" t="s">
        <v>688</v>
      </c>
      <c r="AR199" s="62">
        <v>1</v>
      </c>
      <c r="AS199" s="62" t="s">
        <v>689</v>
      </c>
      <c r="AT199" s="62" t="s">
        <v>154</v>
      </c>
      <c r="AU199" s="62"/>
      <c r="AV199" s="98">
        <v>44958</v>
      </c>
      <c r="AW199" s="62" t="s">
        <v>1063</v>
      </c>
      <c r="AX199" s="66" t="str">
        <f>ADM[[#This Row],[Nome da Empresa]]&amp;ADM[[#This Row],[Nome do Funcionário]]&amp;ADM[[#This Row],[Centro de Custo]]</f>
        <v>CALIFORNIA COMERCIO E TRANSPORTE DE GAS LTDARENAN CHAVES SENA OUTROS</v>
      </c>
    </row>
    <row r="200" spans="1:50" s="1" customFormat="1" ht="15.75" customHeight="1" x14ac:dyDescent="0.25">
      <c r="A200" s="83" t="s">
        <v>915</v>
      </c>
      <c r="B200" s="83" t="s">
        <v>13</v>
      </c>
      <c r="C200" s="83" t="s">
        <v>169</v>
      </c>
      <c r="D200" s="83" t="s">
        <v>170</v>
      </c>
      <c r="E200" s="83" t="s">
        <v>146</v>
      </c>
      <c r="F200" s="83" t="s">
        <v>147</v>
      </c>
      <c r="G200" s="83" t="s">
        <v>171</v>
      </c>
      <c r="H200" s="90"/>
      <c r="I200" s="91">
        <v>987.98</v>
      </c>
      <c r="J200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200" s="1" t="str">
        <f>IFERROR(INDEX(Folha[Centro_de_Geral],MATCH(C200,Folha[Nome do Funcionário],0)),"")</f>
        <v>TRANSPORTE</v>
      </c>
      <c r="L200" s="1" t="str">
        <f>IFERROR(INDEX(Nome_Empresas[NOME PADRÃO (PLANILHAS)],MATCH(Folha_de_Pgt[[#This Row],[Nome da Empresa]],Nome_Empresas[EMPRESA],0)),"")</f>
        <v>1 - ACLANYCA MATRIZ</v>
      </c>
      <c r="M200" s="52">
        <v>45035</v>
      </c>
      <c r="N200" s="1" t="str">
        <f>UPPER(IF(Folha_de_Pgt[[#This Row],[DATA DE PGT]]="","",TEXT(Folha_de_Pgt[[#This Row],[DATA DE PGT]],"MMM")))</f>
        <v>ABR</v>
      </c>
      <c r="O200" s="1" t="str">
        <f>UPPER(IF(Folha_de_Pgt[[#This Row],[DATA DE PGT]]="","",TEXT(Folha_de_Pgt[[#This Row],[DATA DE PGT]],"aaaa")))</f>
        <v>2023</v>
      </c>
      <c r="P200" s="1" t="s">
        <v>964</v>
      </c>
      <c r="R200" s="2" t="str">
        <f>Folha_de_Pgt[[#This Row],[Nome do Funcionário]]&amp;" - "&amp;Folha_de_Pgt[[#This Row],[TIPO DE PGT]]</f>
        <v>ANDERSON ALVES FARIAS - ADIANTAMENTO - REF A ABR/2023</v>
      </c>
      <c r="V200" s="80"/>
      <c r="W200"/>
      <c r="X200"/>
      <c r="Y200"/>
      <c r="AB200" s="61">
        <v>159</v>
      </c>
      <c r="AC200" s="57" t="s">
        <v>496</v>
      </c>
      <c r="AD200" s="57">
        <v>11</v>
      </c>
      <c r="AE200" s="57" t="s">
        <v>503</v>
      </c>
      <c r="AF200" s="57" t="s">
        <v>170</v>
      </c>
      <c r="AG200" s="58">
        <v>44849</v>
      </c>
      <c r="AH200" s="57">
        <v>21687698775</v>
      </c>
      <c r="AI200" s="57" t="s">
        <v>1023</v>
      </c>
      <c r="AJ200" s="56" t="str">
        <f>IFERROR(INDEX(ADM[Centro de Custo],MATCH(Folha[[#This Row],[Nome do Funcionário]],ADM[Nome do Funcionário],0)),"")</f>
        <v>TRANSPORTE</v>
      </c>
      <c r="AK200" s="56" t="s">
        <v>170</v>
      </c>
      <c r="AL200" s="56" t="str">
        <f>IFERROR(INDEX(Nome_Empresas[NOME PADRÃO (PLANILHAS)],MATCH(AC200,Nome_Empresas[EMPRESA],0)),"NÃO ENCONTREI")</f>
        <v>159 - PS DISTRIBUIDORA</v>
      </c>
      <c r="AM200" s="56"/>
      <c r="AN200" s="56"/>
      <c r="AO200" s="56"/>
      <c r="AP200" s="64">
        <v>192</v>
      </c>
      <c r="AQ200" s="62" t="s">
        <v>688</v>
      </c>
      <c r="AR200" s="62">
        <v>2</v>
      </c>
      <c r="AS200" s="62" t="s">
        <v>691</v>
      </c>
      <c r="AT200" s="62" t="s">
        <v>154</v>
      </c>
      <c r="AU200" s="62"/>
      <c r="AV200" s="98">
        <v>44958</v>
      </c>
      <c r="AW200" s="62" t="s">
        <v>1063</v>
      </c>
      <c r="AX200" s="66" t="str">
        <f>ADM[[#This Row],[Nome da Empresa]]&amp;ADM[[#This Row],[Nome do Funcionário]]&amp;ADM[[#This Row],[Centro de Custo]]</f>
        <v>CALIFORNIA COMERCIO E TRANSPORTE DE GAS LTDATIAGO LOBO DOS SANTOS OUTROS</v>
      </c>
    </row>
    <row r="201" spans="1:50" s="1" customFormat="1" ht="15.75" customHeight="1" x14ac:dyDescent="0.25">
      <c r="A201" s="83" t="s">
        <v>915</v>
      </c>
      <c r="B201" s="83" t="s">
        <v>13</v>
      </c>
      <c r="C201" s="83" t="s">
        <v>172</v>
      </c>
      <c r="D201" s="83" t="s">
        <v>170</v>
      </c>
      <c r="E201" s="83" t="s">
        <v>146</v>
      </c>
      <c r="F201" s="83" t="s">
        <v>173</v>
      </c>
      <c r="G201" s="83" t="s">
        <v>174</v>
      </c>
      <c r="H201" s="90"/>
      <c r="I201" s="91">
        <v>1301.21</v>
      </c>
      <c r="J201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201" s="1" t="str">
        <f>IFERROR(INDEX(Folha[Centro_de_Geral],MATCH(C201,Folha[Nome do Funcionário],0)),"")</f>
        <v>TRANSPORTE</v>
      </c>
      <c r="L201" s="1" t="str">
        <f>IFERROR(INDEX(Nome_Empresas[NOME PADRÃO (PLANILHAS)],MATCH(Folha_de_Pgt[[#This Row],[Nome da Empresa]],Nome_Empresas[EMPRESA],0)),"")</f>
        <v>1 - ACLANYCA MATRIZ</v>
      </c>
      <c r="M201" s="52">
        <v>45035</v>
      </c>
      <c r="N201" s="1" t="str">
        <f>UPPER(IF(Folha_de_Pgt[[#This Row],[DATA DE PGT]]="","",TEXT(Folha_de_Pgt[[#This Row],[DATA DE PGT]],"MMM")))</f>
        <v>ABR</v>
      </c>
      <c r="O201" s="1" t="str">
        <f>UPPER(IF(Folha_de_Pgt[[#This Row],[DATA DE PGT]]="","",TEXT(Folha_de_Pgt[[#This Row],[DATA DE PGT]],"aaaa")))</f>
        <v>2023</v>
      </c>
      <c r="P201" s="1" t="s">
        <v>964</v>
      </c>
      <c r="R201" s="2" t="str">
        <f>Folha_de_Pgt[[#This Row],[Nome do Funcionário]]&amp;" - "&amp;Folha_de_Pgt[[#This Row],[TIPO DE PGT]]</f>
        <v>LEANDRO DA CONCEIÇAO LIRA - ADIANTAMENTO - REF A ABR/2023</v>
      </c>
      <c r="V201" s="80"/>
      <c r="W201"/>
      <c r="X201"/>
      <c r="Y201"/>
      <c r="AB201" s="60">
        <v>159</v>
      </c>
      <c r="AC201" s="54" t="s">
        <v>496</v>
      </c>
      <c r="AD201" s="54">
        <v>12</v>
      </c>
      <c r="AE201" s="54" t="s">
        <v>506</v>
      </c>
      <c r="AF201" s="54" t="s">
        <v>170</v>
      </c>
      <c r="AG201" s="55">
        <v>44963</v>
      </c>
      <c r="AH201" s="54">
        <v>92234143772</v>
      </c>
      <c r="AI201" s="54" t="s">
        <v>1023</v>
      </c>
      <c r="AJ201" s="56" t="str">
        <f>IFERROR(INDEX(ADM[Centro de Custo],MATCH(Folha[[#This Row],[Nome do Funcionário]],ADM[Nome do Funcionário],0)),"")</f>
        <v>TRANSPORTE</v>
      </c>
      <c r="AK201" s="56" t="s">
        <v>170</v>
      </c>
      <c r="AL201" s="56" t="str">
        <f>IFERROR(INDEX(Nome_Empresas[NOME PADRÃO (PLANILHAS)],MATCH(AC201,Nome_Empresas[EMPRESA],0)),"NÃO ENCONTREI")</f>
        <v>159 - PS DISTRIBUIDORA</v>
      </c>
      <c r="AM201" s="56"/>
      <c r="AN201" s="56"/>
      <c r="AO201" s="56"/>
      <c r="AP201" s="64">
        <v>193</v>
      </c>
      <c r="AQ201" s="62" t="s">
        <v>693</v>
      </c>
      <c r="AR201" s="62">
        <v>1</v>
      </c>
      <c r="AS201" s="62" t="s">
        <v>694</v>
      </c>
      <c r="AT201" s="62" t="s">
        <v>154</v>
      </c>
      <c r="AU201" s="62"/>
      <c r="AV201" s="98">
        <v>44971</v>
      </c>
      <c r="AW201" s="62" t="s">
        <v>1063</v>
      </c>
      <c r="AX201" s="66" t="str">
        <f>ADM[[#This Row],[Nome da Empresa]]&amp;ADM[[#This Row],[Nome do Funcionário]]&amp;ADM[[#This Row],[Centro de Custo]]</f>
        <v>WK COMERCIO VAREJISTA DE GAS LTDALEONARDO CLAUDIO ALVES GOMESOUTROS</v>
      </c>
    </row>
    <row r="202" spans="1:50" s="1" customFormat="1" ht="15.75" customHeight="1" x14ac:dyDescent="0.25">
      <c r="A202" s="83" t="s">
        <v>915</v>
      </c>
      <c r="B202" s="83" t="s">
        <v>13</v>
      </c>
      <c r="C202" s="83" t="s">
        <v>180</v>
      </c>
      <c r="D202" s="83" t="s">
        <v>170</v>
      </c>
      <c r="E202" s="83" t="s">
        <v>16</v>
      </c>
      <c r="F202" s="83" t="s">
        <v>181</v>
      </c>
      <c r="G202" s="83" t="s">
        <v>182</v>
      </c>
      <c r="H202" s="90"/>
      <c r="I202" s="91">
        <v>651</v>
      </c>
      <c r="J202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202" s="1" t="str">
        <f>IFERROR(INDEX(Folha[Centro_de_Geral],MATCH(C202,Folha[Nome do Funcionário],0)),"")</f>
        <v>TRANSPORTE</v>
      </c>
      <c r="L202" s="1" t="str">
        <f>IFERROR(INDEX(Nome_Empresas[NOME PADRÃO (PLANILHAS)],MATCH(Folha_de_Pgt[[#This Row],[Nome da Empresa]],Nome_Empresas[EMPRESA],0)),"")</f>
        <v>1 - ACLANYCA MATRIZ</v>
      </c>
      <c r="M202" s="52">
        <v>45035</v>
      </c>
      <c r="N202" s="1" t="str">
        <f>UPPER(IF(Folha_de_Pgt[[#This Row],[DATA DE PGT]]="","",TEXT(Folha_de_Pgt[[#This Row],[DATA DE PGT]],"MMM")))</f>
        <v>ABR</v>
      </c>
      <c r="O202" s="1" t="str">
        <f>UPPER(IF(Folha_de_Pgt[[#This Row],[DATA DE PGT]]="","",TEXT(Folha_de_Pgt[[#This Row],[DATA DE PGT]],"aaaa")))</f>
        <v>2023</v>
      </c>
      <c r="P202" s="1" t="s">
        <v>964</v>
      </c>
      <c r="R202" s="2" t="str">
        <f>Folha_de_Pgt[[#This Row],[Nome do Funcionário]]&amp;" - "&amp;Folha_de_Pgt[[#This Row],[TIPO DE PGT]]</f>
        <v>VICTOR GABRIEL AUGUSTO LOURENÇO - ADIANTAMENTO - REF A ABR/2023</v>
      </c>
      <c r="V202" s="80"/>
      <c r="W202"/>
      <c r="X202"/>
      <c r="Y202"/>
      <c r="AB202" s="61">
        <v>159</v>
      </c>
      <c r="AC202" s="57" t="s">
        <v>496</v>
      </c>
      <c r="AD202" s="57">
        <v>13</v>
      </c>
      <c r="AE202" s="57" t="s">
        <v>508</v>
      </c>
      <c r="AF202" s="57" t="s">
        <v>170</v>
      </c>
      <c r="AG202" s="58">
        <v>45001</v>
      </c>
      <c r="AH202" s="57">
        <v>8696312767</v>
      </c>
      <c r="AI202" s="57" t="s">
        <v>1023</v>
      </c>
      <c r="AJ202" s="56" t="str">
        <f>IFERROR(INDEX(ADM[Centro de Custo],MATCH(Folha[[#This Row],[Nome do Funcionário]],ADM[Nome do Funcionário],0)),"")</f>
        <v>TRANSPORTE</v>
      </c>
      <c r="AK202" s="56" t="s">
        <v>170</v>
      </c>
      <c r="AL202" s="56" t="str">
        <f>IFERROR(INDEX(Nome_Empresas[NOME PADRÃO (PLANILHAS)],MATCH(AC202,Nome_Empresas[EMPRESA],0)),"NÃO ENCONTREI")</f>
        <v>159 - PS DISTRIBUIDORA</v>
      </c>
      <c r="AM202" s="56"/>
      <c r="AN202" s="56"/>
      <c r="AO202" s="56"/>
      <c r="AP202" s="64">
        <v>193</v>
      </c>
      <c r="AQ202" s="62" t="s">
        <v>693</v>
      </c>
      <c r="AR202" s="62">
        <v>2</v>
      </c>
      <c r="AS202" s="62" t="s">
        <v>696</v>
      </c>
      <c r="AT202" s="62" t="s">
        <v>154</v>
      </c>
      <c r="AU202" s="62"/>
      <c r="AV202" s="98">
        <v>44994</v>
      </c>
      <c r="AW202" s="62" t="s">
        <v>1063</v>
      </c>
      <c r="AX202" s="66" t="str">
        <f>ADM[[#This Row],[Nome da Empresa]]&amp;ADM[[#This Row],[Nome do Funcionário]]&amp;ADM[[#This Row],[Centro de Custo]]</f>
        <v>WK COMERCIO VAREJISTA DE GAS LTDAIRAILDO XAVIER CRUZOUTROS</v>
      </c>
    </row>
    <row r="203" spans="1:50" s="1" customFormat="1" ht="15.75" customHeight="1" x14ac:dyDescent="0.25">
      <c r="A203" s="83" t="s">
        <v>915</v>
      </c>
      <c r="B203" s="83" t="s">
        <v>13</v>
      </c>
      <c r="C203" s="83" t="s">
        <v>14</v>
      </c>
      <c r="D203" s="83" t="s">
        <v>15</v>
      </c>
      <c r="E203" s="83" t="s">
        <v>16</v>
      </c>
      <c r="F203" s="83" t="s">
        <v>17</v>
      </c>
      <c r="G203" s="83" t="s">
        <v>18</v>
      </c>
      <c r="H203" s="90"/>
      <c r="I203" s="91">
        <v>1210</v>
      </c>
      <c r="J203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203" s="1" t="str">
        <f>IFERROR(INDEX(Folha[Centro_de_Geral],MATCH(C203,Folha[Nome do Funcionário],0)),"")</f>
        <v>ADM</v>
      </c>
      <c r="L203" s="1" t="str">
        <f>IFERROR(INDEX(Nome_Empresas[NOME PADRÃO (PLANILHAS)],MATCH(Folha_de_Pgt[[#This Row],[Nome da Empresa]],Nome_Empresas[EMPRESA],0)),"")</f>
        <v>1 - ACLANYCA MATRIZ</v>
      </c>
      <c r="M203" s="52">
        <v>45035</v>
      </c>
      <c r="N203" s="1" t="str">
        <f>UPPER(IF(Folha_de_Pgt[[#This Row],[DATA DE PGT]]="","",TEXT(Folha_de_Pgt[[#This Row],[DATA DE PGT]],"MMM")))</f>
        <v>ABR</v>
      </c>
      <c r="O203" s="1" t="str">
        <f>UPPER(IF(Folha_de_Pgt[[#This Row],[DATA DE PGT]]="","",TEXT(Folha_de_Pgt[[#This Row],[DATA DE PGT]],"aaaa")))</f>
        <v>2023</v>
      </c>
      <c r="P203" s="1" t="s">
        <v>964</v>
      </c>
      <c r="R203" s="2" t="str">
        <f>Folha_de_Pgt[[#This Row],[Nome do Funcionário]]&amp;" - "&amp;Folha_de_Pgt[[#This Row],[TIPO DE PGT]]</f>
        <v>MARCELO SILVA DOS SANTOS - ADIANTAMENTO - REF A ABR/2023</v>
      </c>
      <c r="V203" s="80"/>
      <c r="W203"/>
      <c r="X203"/>
      <c r="Y203"/>
      <c r="AB203" s="60">
        <v>162</v>
      </c>
      <c r="AC203" s="54" t="s">
        <v>123</v>
      </c>
      <c r="AD203" s="54">
        <v>1</v>
      </c>
      <c r="AE203" s="54" t="s">
        <v>537</v>
      </c>
      <c r="AF203" s="54" t="s">
        <v>170</v>
      </c>
      <c r="AG203" s="55">
        <v>44266</v>
      </c>
      <c r="AH203" s="54">
        <v>17298752707</v>
      </c>
      <c r="AI203" s="54" t="s">
        <v>1023</v>
      </c>
      <c r="AJ203" s="56" t="str">
        <f>IFERROR(INDEX(ADM[Centro de Custo],MATCH(Folha[[#This Row],[Nome do Funcionário]],ADM[Nome do Funcionário],0)),"")</f>
        <v>TRANSPORTE</v>
      </c>
      <c r="AK203" s="56" t="s">
        <v>170</v>
      </c>
      <c r="AL203" s="56" t="str">
        <f>IFERROR(INDEX(Nome_Empresas[NOME PADRÃO (PLANILHAS)],MATCH(AC203,Nome_Empresas[EMPRESA],0)),"NÃO ENCONTREI")</f>
        <v>162 - TRÊS IRMÃOS</v>
      </c>
      <c r="AM203" s="56"/>
      <c r="AN203" s="56"/>
      <c r="AO203" s="56"/>
      <c r="AP203" s="64">
        <v>194</v>
      </c>
      <c r="AQ203" s="62" t="s">
        <v>698</v>
      </c>
      <c r="AR203" s="62">
        <v>1</v>
      </c>
      <c r="AS203" s="62" t="s">
        <v>699</v>
      </c>
      <c r="AT203" s="62" t="s">
        <v>154</v>
      </c>
      <c r="AU203" s="62"/>
      <c r="AV203" s="98">
        <v>45010</v>
      </c>
      <c r="AW203" s="62" t="s">
        <v>1063</v>
      </c>
      <c r="AX203" s="66" t="str">
        <f>ADM[[#This Row],[Nome da Empresa]]&amp;ADM[[#This Row],[Nome do Funcionário]]&amp;ADM[[#This Row],[Centro de Custo]]</f>
        <v>ARCO METROPOLITANO COMERCIO GAS E AGUA LTDAGUILHERME MEDEIROS DA SILVAOUTROS</v>
      </c>
    </row>
    <row r="204" spans="1:50" s="1" customFormat="1" ht="15.75" customHeight="1" x14ac:dyDescent="0.25">
      <c r="A204" s="83" t="s">
        <v>917</v>
      </c>
      <c r="B204" s="83" t="s">
        <v>20</v>
      </c>
      <c r="C204" s="83" t="s">
        <v>21</v>
      </c>
      <c r="D204" s="83" t="s">
        <v>22</v>
      </c>
      <c r="E204" s="83" t="s">
        <v>876</v>
      </c>
      <c r="F204" s="83" t="s">
        <v>876</v>
      </c>
      <c r="G204" s="83" t="s">
        <v>918</v>
      </c>
      <c r="H204" s="90"/>
      <c r="I204" s="91">
        <v>925</v>
      </c>
      <c r="J204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204" s="1" t="str">
        <f>IFERROR(INDEX(Folha[Centro_de_Geral],MATCH(C204,Folha[Nome do Funcionário],0)),"")</f>
        <v>ADM</v>
      </c>
      <c r="L204" s="1" t="str">
        <f>IFERROR(INDEX(Nome_Empresas[NOME PADRÃO (PLANILHAS)],MATCH(Folha_de_Pgt[[#This Row],[Nome da Empresa]],Nome_Empresas[EMPRESA],0)),"")</f>
        <v>2 - PAGE DEPOSITO</v>
      </c>
      <c r="M204" s="52">
        <v>45035</v>
      </c>
      <c r="N204" s="1" t="str">
        <f>UPPER(IF(Folha_de_Pgt[[#This Row],[DATA DE PGT]]="","",TEXT(Folha_de_Pgt[[#This Row],[DATA DE PGT]],"MMM")))</f>
        <v>ABR</v>
      </c>
      <c r="O204" s="1" t="str">
        <f>UPPER(IF(Folha_de_Pgt[[#This Row],[DATA DE PGT]]="","",TEXT(Folha_de_Pgt[[#This Row],[DATA DE PGT]],"aaaa")))</f>
        <v>2023</v>
      </c>
      <c r="P204" s="1" t="s">
        <v>964</v>
      </c>
      <c r="R204" s="2" t="str">
        <f>Folha_de_Pgt[[#This Row],[Nome do Funcionário]]&amp;" - "&amp;Folha_de_Pgt[[#This Row],[TIPO DE PGT]]</f>
        <v>PEDRO CESAR ROLIM BRAZ - ADIANTAMENTO - REF A ABR/2023</v>
      </c>
      <c r="V204" s="80"/>
      <c r="W204"/>
      <c r="X204"/>
      <c r="Y204"/>
      <c r="AB204" s="60">
        <v>162</v>
      </c>
      <c r="AC204" s="54" t="s">
        <v>123</v>
      </c>
      <c r="AD204" s="54">
        <v>7</v>
      </c>
      <c r="AE204" s="54" t="s">
        <v>540</v>
      </c>
      <c r="AF204" s="54" t="s">
        <v>170</v>
      </c>
      <c r="AG204" s="55">
        <v>44828</v>
      </c>
      <c r="AH204" s="54">
        <v>13913491724</v>
      </c>
      <c r="AI204" s="54" t="s">
        <v>1023</v>
      </c>
      <c r="AJ204" s="56" t="str">
        <f>IFERROR(INDEX(ADM[Centro de Custo],MATCH(Folha[[#This Row],[Nome do Funcionário]],ADM[Nome do Funcionário],0)),"")</f>
        <v>TRANSPORTE</v>
      </c>
      <c r="AK204" s="56" t="s">
        <v>170</v>
      </c>
      <c r="AL204" s="56" t="str">
        <f>IFERROR(INDEX(Nome_Empresas[NOME PADRÃO (PLANILHAS)],MATCH(AC204,Nome_Empresas[EMPRESA],0)),"NÃO ENCONTREI")</f>
        <v>162 - TRÊS IRMÃOS</v>
      </c>
      <c r="AM204" s="56"/>
      <c r="AN204" s="56"/>
      <c r="AO204" s="56"/>
      <c r="AP204" s="72">
        <v>194</v>
      </c>
      <c r="AQ204" s="73" t="s">
        <v>698</v>
      </c>
      <c r="AR204" s="73">
        <v>2</v>
      </c>
      <c r="AS204" s="73" t="s">
        <v>701</v>
      </c>
      <c r="AT204" s="73" t="s">
        <v>154</v>
      </c>
      <c r="AU204" s="73"/>
      <c r="AV204" s="101">
        <v>45010</v>
      </c>
      <c r="AW204" s="62" t="s">
        <v>1063</v>
      </c>
      <c r="AX204" s="74" t="str">
        <f>ADM[[#This Row],[Nome da Empresa]]&amp;ADM[[#This Row],[Nome do Funcionário]]&amp;ADM[[#This Row],[Centro de Custo]]</f>
        <v>ARCO METROPOLITANO COMERCIO GAS E AGUA LTDAJONATHAN FELIZARDO SOARES DA SILVAOUTROS</v>
      </c>
    </row>
    <row r="205" spans="1:50" s="1" customFormat="1" ht="15.75" customHeight="1" x14ac:dyDescent="0.25">
      <c r="A205" s="83" t="s">
        <v>917</v>
      </c>
      <c r="B205" s="83" t="s">
        <v>20</v>
      </c>
      <c r="C205" s="83" t="s">
        <v>29</v>
      </c>
      <c r="D205" s="83" t="s">
        <v>22</v>
      </c>
      <c r="E205" s="83" t="s">
        <v>16</v>
      </c>
      <c r="F205" s="83" t="s">
        <v>30</v>
      </c>
      <c r="G205" s="83" t="s">
        <v>31</v>
      </c>
      <c r="H205" s="90"/>
      <c r="I205" s="91">
        <v>1768.8</v>
      </c>
      <c r="J205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205" s="1" t="str">
        <f>IFERROR(INDEX(Folha[Centro_de_Geral],MATCH(C205,Folha[Nome do Funcionário],0)),"")</f>
        <v>ADM</v>
      </c>
      <c r="L205" s="1" t="str">
        <f>IFERROR(INDEX(Nome_Empresas[NOME PADRÃO (PLANILHAS)],MATCH(Folha_de_Pgt[[#This Row],[Nome da Empresa]],Nome_Empresas[EMPRESA],0)),"")</f>
        <v>2 - PAGE DEPOSITO</v>
      </c>
      <c r="M205" s="52">
        <v>45035</v>
      </c>
      <c r="N205" s="1" t="str">
        <f>UPPER(IF(Folha_de_Pgt[[#This Row],[DATA DE PGT]]="","",TEXT(Folha_de_Pgt[[#This Row],[DATA DE PGT]],"MMM")))</f>
        <v>ABR</v>
      </c>
      <c r="O205" s="1" t="str">
        <f>UPPER(IF(Folha_de_Pgt[[#This Row],[DATA DE PGT]]="","",TEXT(Folha_de_Pgt[[#This Row],[DATA DE PGT]],"aaaa")))</f>
        <v>2023</v>
      </c>
      <c r="P205" s="1" t="s">
        <v>964</v>
      </c>
      <c r="R205" s="2" t="str">
        <f>Folha_de_Pgt[[#This Row],[Nome do Funcionário]]&amp;" - "&amp;Folha_de_Pgt[[#This Row],[TIPO DE PGT]]</f>
        <v>FLAVIO REGO DE OLIVEIRA - ADIANTAMENTO - REF A ABR/2023</v>
      </c>
      <c r="V205" s="80"/>
      <c r="W205"/>
      <c r="X205"/>
      <c r="Y205"/>
      <c r="AB205" s="117" t="s">
        <v>915</v>
      </c>
      <c r="AC205" s="118" t="s">
        <v>13</v>
      </c>
      <c r="AD205" s="118"/>
      <c r="AE205" s="118" t="s">
        <v>1065</v>
      </c>
      <c r="AF205" s="54" t="s">
        <v>170</v>
      </c>
      <c r="AG205" s="119"/>
      <c r="AH205" s="118"/>
      <c r="AI205" s="118"/>
      <c r="AJ205" s="56" t="str">
        <f>IFERROR(INDEX(ADM[Centro de Custo],MATCH(Folha[[#This Row],[Nome do Funcionário]],ADM[Nome do Funcionário],0)),"")</f>
        <v>TRANSPORTE</v>
      </c>
      <c r="AK205" s="56" t="s">
        <v>170</v>
      </c>
      <c r="AL205" s="56" t="str">
        <f>IFERROR(INDEX(Nome_Empresas[NOME PADRÃO (PLANILHAS)],MATCH(AC205,Nome_Empresas[EMPRESA],0)),"NÃO ENCONTREI")</f>
        <v>1 - ACLANYCA MATRIZ</v>
      </c>
      <c r="AM205" s="56"/>
      <c r="AN205" s="56"/>
      <c r="AO205" s="56"/>
      <c r="AP205" s="64" t="s">
        <v>915</v>
      </c>
      <c r="AQ205" s="62" t="s">
        <v>13</v>
      </c>
      <c r="AR205" s="62"/>
      <c r="AS205" s="62" t="s">
        <v>1065</v>
      </c>
      <c r="AT205" s="62" t="s">
        <v>170</v>
      </c>
      <c r="AU205" s="62"/>
      <c r="AV205" s="98"/>
      <c r="AW205" s="62" t="s">
        <v>170</v>
      </c>
      <c r="AX205" s="66" t="str">
        <f>ADM[[#This Row],[Nome da Empresa]]&amp;ADM[[#This Row],[Nome do Funcionário]]&amp;ADM[[#This Row],[Centro de Custo]]</f>
        <v>ACLANYCA COMERCIO DE GAS LTDA - EPPEVERTON NOGUEIRA REGOTRANSPORTE</v>
      </c>
    </row>
    <row r="206" spans="1:50" s="1" customFormat="1" ht="15.75" customHeight="1" x14ac:dyDescent="0.25">
      <c r="A206" s="83" t="s">
        <v>917</v>
      </c>
      <c r="B206" s="83" t="s">
        <v>20</v>
      </c>
      <c r="C206" s="83" t="s">
        <v>33</v>
      </c>
      <c r="D206" s="83" t="s">
        <v>22</v>
      </c>
      <c r="E206" s="83" t="s">
        <v>16</v>
      </c>
      <c r="F206" s="83" t="s">
        <v>34</v>
      </c>
      <c r="G206" s="83" t="s">
        <v>35</v>
      </c>
      <c r="H206" s="90"/>
      <c r="I206" s="91">
        <v>990</v>
      </c>
      <c r="J206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206" s="1" t="str">
        <f>IFERROR(INDEX(Folha[Centro_de_Geral],MATCH(C206,Folha[Nome do Funcionário],0)),"")</f>
        <v>ADM</v>
      </c>
      <c r="L206" s="1" t="str">
        <f>IFERROR(INDEX(Nome_Empresas[NOME PADRÃO (PLANILHAS)],MATCH(Folha_de_Pgt[[#This Row],[Nome da Empresa]],Nome_Empresas[EMPRESA],0)),"")</f>
        <v>2 - PAGE DEPOSITO</v>
      </c>
      <c r="M206" s="52">
        <v>45035</v>
      </c>
      <c r="N206" s="1" t="str">
        <f>UPPER(IF(Folha_de_Pgt[[#This Row],[DATA DE PGT]]="","",TEXT(Folha_de_Pgt[[#This Row],[DATA DE PGT]],"MMM")))</f>
        <v>ABR</v>
      </c>
      <c r="O206" s="1" t="str">
        <f>UPPER(IF(Folha_de_Pgt[[#This Row],[DATA DE PGT]]="","",TEXT(Folha_de_Pgt[[#This Row],[DATA DE PGT]],"aaaa")))</f>
        <v>2023</v>
      </c>
      <c r="P206" s="1" t="s">
        <v>964</v>
      </c>
      <c r="R206" s="2" t="str">
        <f>Folha_de_Pgt[[#This Row],[Nome do Funcionário]]&amp;" - "&amp;Folha_de_Pgt[[#This Row],[TIPO DE PGT]]</f>
        <v>RUY BRANDAO DE OLIVEIRA FILHO - ADIANTAMENTO - REF A ABR/2023</v>
      </c>
      <c r="V206" s="80"/>
      <c r="W206"/>
      <c r="X206"/>
      <c r="Y206"/>
      <c r="AB206" s="117" t="s">
        <v>915</v>
      </c>
      <c r="AC206" s="118" t="s">
        <v>13</v>
      </c>
      <c r="AD206" s="118"/>
      <c r="AE206" s="118" t="s">
        <v>1071</v>
      </c>
      <c r="AF206" s="54" t="s">
        <v>170</v>
      </c>
      <c r="AG206" s="119"/>
      <c r="AH206" s="118"/>
      <c r="AI206" s="118"/>
      <c r="AJ206" s="56" t="str">
        <f>IFERROR(INDEX(ADM[Centro de Custo],MATCH(Folha[[#This Row],[Nome do Funcionário]],ADM[Nome do Funcionário],0)),"")</f>
        <v>TRANSPORTE</v>
      </c>
      <c r="AK206" s="56" t="s">
        <v>170</v>
      </c>
      <c r="AL206" s="56" t="str">
        <f>IFERROR(INDEX(Nome_Empresas[NOME PADRÃO (PLANILHAS)],MATCH(AC206,Nome_Empresas[EMPRESA],0)),"NÃO ENCONTREI")</f>
        <v>1 - ACLANYCA MATRIZ</v>
      </c>
      <c r="AM206" s="56"/>
      <c r="AN206" s="56"/>
      <c r="AO206" s="56"/>
      <c r="AP206" s="64" t="s">
        <v>915</v>
      </c>
      <c r="AQ206" s="62" t="s">
        <v>13</v>
      </c>
      <c r="AR206" s="62"/>
      <c r="AS206" s="62" t="s">
        <v>1071</v>
      </c>
      <c r="AT206" s="62" t="s">
        <v>170</v>
      </c>
      <c r="AU206" s="62"/>
      <c r="AV206" s="98"/>
      <c r="AW206" s="62" t="s">
        <v>170</v>
      </c>
      <c r="AX206" s="66" t="str">
        <f>ADM[[#This Row],[Nome da Empresa]]&amp;ADM[[#This Row],[Nome do Funcionário]]&amp;ADM[[#This Row],[Centro de Custo]]</f>
        <v>ACLANYCA COMERCIO DE GAS LTDA - EPPDANIEL BRAGA GONÇALVESTRANSPORTE</v>
      </c>
    </row>
    <row r="207" spans="1:50" s="1" customFormat="1" ht="15.75" customHeight="1" x14ac:dyDescent="0.2">
      <c r="A207" s="83" t="s">
        <v>919</v>
      </c>
      <c r="B207" s="83" t="s">
        <v>37</v>
      </c>
      <c r="C207" s="83" t="s">
        <v>188</v>
      </c>
      <c r="D207" s="83" t="s">
        <v>189</v>
      </c>
      <c r="E207" s="83" t="s">
        <v>16</v>
      </c>
      <c r="F207" s="83" t="s">
        <v>30</v>
      </c>
      <c r="G207" s="83" t="s">
        <v>190</v>
      </c>
      <c r="H207" s="90"/>
      <c r="I207" s="91">
        <v>797.71</v>
      </c>
      <c r="J207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207" s="1" t="str">
        <f>IFERROR(INDEX(Folha[Centro_de_Geral],MATCH(C207,Folha[Nome do Funcionário],0)),"")</f>
        <v>TRANSPORTE</v>
      </c>
      <c r="L207" s="1" t="str">
        <f>IFERROR(INDEX(Nome_Empresas[NOME PADRÃO (PLANILHAS)],MATCH(Folha_de_Pgt[[#This Row],[Nome da Empresa]],Nome_Empresas[EMPRESA],0)),"")</f>
        <v>3 - CACIQUE DE SANTA MARGARIDA</v>
      </c>
      <c r="M207" s="52">
        <v>45035</v>
      </c>
      <c r="N207" s="1" t="str">
        <f>UPPER(IF(Folha_de_Pgt[[#This Row],[DATA DE PGT]]="","",TEXT(Folha_de_Pgt[[#This Row],[DATA DE PGT]],"MMM")))</f>
        <v>ABR</v>
      </c>
      <c r="O207" s="1" t="str">
        <f>UPPER(IF(Folha_de_Pgt[[#This Row],[DATA DE PGT]]="","",TEXT(Folha_de_Pgt[[#This Row],[DATA DE PGT]],"aaaa")))</f>
        <v>2023</v>
      </c>
      <c r="P207" s="1" t="s">
        <v>964</v>
      </c>
      <c r="R207" s="2" t="str">
        <f>Folha_de_Pgt[[#This Row],[Nome do Funcionário]]&amp;" - "&amp;Folha_de_Pgt[[#This Row],[TIPO DE PGT]]</f>
        <v>MARCELO AFONSO XAVIER - ADIANTAMENTO - REF A ABR/2023</v>
      </c>
      <c r="V207" s="81"/>
      <c r="AB207" s="117" t="s">
        <v>954</v>
      </c>
      <c r="AC207" s="118" t="s">
        <v>101</v>
      </c>
      <c r="AD207" s="118"/>
      <c r="AE207" s="118" t="s">
        <v>1078</v>
      </c>
      <c r="AF207" s="118" t="s">
        <v>154</v>
      </c>
      <c r="AG207" s="119"/>
      <c r="AH207" s="118"/>
      <c r="AI207" s="118"/>
      <c r="AJ207" s="56" t="str">
        <f>IFERROR(INDEX(ADM[Centro de Custo],MATCH(Folha[[#This Row],[Nome do Funcionário]],ADM[Nome do Funcionário],0)),"")</f>
        <v>OUTROS</v>
      </c>
      <c r="AK207" s="56" t="s">
        <v>170</v>
      </c>
      <c r="AL207" s="56" t="str">
        <f>IFERROR(INDEX(Nome_Empresas[NOME PADRÃO (PLANILHAS)],MATCH(AC207,Nome_Empresas[EMPRESA],0)),"NÃO ENCONTREI")</f>
        <v>120 - GIGLIO</v>
      </c>
      <c r="AM207" s="56"/>
      <c r="AN207" s="56"/>
      <c r="AO207" s="56"/>
      <c r="AP207" s="64" t="s">
        <v>954</v>
      </c>
      <c r="AQ207" s="62" t="s">
        <v>101</v>
      </c>
      <c r="AR207" s="62"/>
      <c r="AS207" s="62" t="s">
        <v>1078</v>
      </c>
      <c r="AT207" s="62" t="s">
        <v>154</v>
      </c>
      <c r="AU207" s="62"/>
      <c r="AV207" s="98"/>
      <c r="AW207" s="62" t="s">
        <v>1063</v>
      </c>
      <c r="AX207" s="66" t="str">
        <f>ADM[[#This Row],[Nome da Empresa]]&amp;ADM[[#This Row],[Nome do Funcionário]]&amp;ADM[[#This Row],[Centro de Custo]]</f>
        <v>GIGLIO REVENDEDORA AUTORIZADA DE GAS LTDA - MEYGOR MORAES MORETTEOUTROS</v>
      </c>
    </row>
    <row r="208" spans="1:50" s="1" customFormat="1" ht="15.75" customHeight="1" x14ac:dyDescent="0.2">
      <c r="A208" s="83" t="s">
        <v>919</v>
      </c>
      <c r="B208" s="83" t="s">
        <v>37</v>
      </c>
      <c r="C208" s="83" t="s">
        <v>868</v>
      </c>
      <c r="D208" s="83" t="s">
        <v>39</v>
      </c>
      <c r="E208" s="83" t="s">
        <v>16</v>
      </c>
      <c r="F208" s="83" t="s">
        <v>869</v>
      </c>
      <c r="G208" s="83" t="s">
        <v>870</v>
      </c>
      <c r="H208" s="90"/>
      <c r="I208" s="91">
        <v>651</v>
      </c>
      <c r="J208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208" s="1" t="str">
        <f>IFERROR(INDEX(Folha[Centro_de_Geral],MATCH(C208,Folha[Nome do Funcionário],0)),"")</f>
        <v>3 - CACIQUE DE SANTA MARGARIDA</v>
      </c>
      <c r="L208" s="1" t="str">
        <f>IFERROR(INDEX(Nome_Empresas[NOME PADRÃO (PLANILHAS)],MATCH(Folha_de_Pgt[[#This Row],[Nome da Empresa]],Nome_Empresas[EMPRESA],0)),"")</f>
        <v>3 - CACIQUE DE SANTA MARGARIDA</v>
      </c>
      <c r="M208" s="52">
        <v>45035</v>
      </c>
      <c r="N208" s="1" t="str">
        <f>UPPER(IF(Folha_de_Pgt[[#This Row],[DATA DE PGT]]="","",TEXT(Folha_de_Pgt[[#This Row],[DATA DE PGT]],"MMM")))</f>
        <v>ABR</v>
      </c>
      <c r="O208" s="1" t="str">
        <f>UPPER(IF(Folha_de_Pgt[[#This Row],[DATA DE PGT]]="","",TEXT(Folha_de_Pgt[[#This Row],[DATA DE PGT]],"aaaa")))</f>
        <v>2023</v>
      </c>
      <c r="P208" s="1" t="s">
        <v>964</v>
      </c>
      <c r="R208" s="2" t="str">
        <f>Folha_de_Pgt[[#This Row],[Nome do Funcionário]]&amp;" - "&amp;Folha_de_Pgt[[#This Row],[TIPO DE PGT]]</f>
        <v>MURILO CONCEICAO DUTRA - ADIANTAMENTO - REF A ABR/2023</v>
      </c>
      <c r="V208" s="81"/>
      <c r="AB208" s="117" t="s">
        <v>954</v>
      </c>
      <c r="AC208" s="118" t="s">
        <v>101</v>
      </c>
      <c r="AD208" s="118"/>
      <c r="AE208" s="118" t="s">
        <v>1083</v>
      </c>
      <c r="AF208" s="118" t="s">
        <v>490</v>
      </c>
      <c r="AG208" s="119"/>
      <c r="AH208" s="118"/>
      <c r="AI208" s="118"/>
      <c r="AJ208" s="56" t="str">
        <f>IFERROR(INDEX(ADM[Centro de Custo],MATCH(Folha[[#This Row],[Nome do Funcionário]],ADM[Nome do Funcionário],0)),"")</f>
        <v>OUTROS</v>
      </c>
      <c r="AK208" s="56" t="s">
        <v>170</v>
      </c>
      <c r="AL208" s="56" t="str">
        <f>IFERROR(INDEX(Nome_Empresas[NOME PADRÃO (PLANILHAS)],MATCH(AC208,Nome_Empresas[EMPRESA],0)),"NÃO ENCONTREI")</f>
        <v>120 - GIGLIO</v>
      </c>
      <c r="AM208" s="56"/>
      <c r="AN208" s="56"/>
      <c r="AO208" s="56"/>
      <c r="AP208" s="64" t="s">
        <v>954</v>
      </c>
      <c r="AQ208" s="62" t="s">
        <v>101</v>
      </c>
      <c r="AR208" s="62"/>
      <c r="AS208" s="62" t="s">
        <v>1083</v>
      </c>
      <c r="AT208" s="62" t="s">
        <v>490</v>
      </c>
      <c r="AU208" s="62"/>
      <c r="AV208" s="98"/>
      <c r="AW208" s="62" t="s">
        <v>1063</v>
      </c>
      <c r="AX208" s="66" t="str">
        <f>ADM[[#This Row],[Nome da Empresa]]&amp;ADM[[#This Row],[Nome do Funcionário]]&amp;ADM[[#This Row],[Centro de Custo]]</f>
        <v>GIGLIO REVENDEDORA AUTORIZADA DE GAS LTDA - MEMARCIO SILVEIRA DA SILVAOUTROS</v>
      </c>
    </row>
    <row r="209" spans="1:50" s="1" customFormat="1" ht="15.75" customHeight="1" x14ac:dyDescent="0.2">
      <c r="A209" s="83" t="s">
        <v>919</v>
      </c>
      <c r="B209" s="83" t="s">
        <v>37</v>
      </c>
      <c r="C209" s="83" t="s">
        <v>38</v>
      </c>
      <c r="D209" s="83" t="s">
        <v>39</v>
      </c>
      <c r="E209" s="83" t="s">
        <v>16</v>
      </c>
      <c r="F209" s="83" t="s">
        <v>30</v>
      </c>
      <c r="G209" s="83" t="s">
        <v>40</v>
      </c>
      <c r="H209" s="90"/>
      <c r="I209" s="91">
        <v>651</v>
      </c>
      <c r="J209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209" s="1" t="str">
        <f>IFERROR(INDEX(Folha[Centro_de_Geral],MATCH(C209,Folha[Nome do Funcionário],0)),"")</f>
        <v>ADM</v>
      </c>
      <c r="L209" s="1" t="str">
        <f>IFERROR(INDEX(Nome_Empresas[NOME PADRÃO (PLANILHAS)],MATCH(Folha_de_Pgt[[#This Row],[Nome da Empresa]],Nome_Empresas[EMPRESA],0)),"")</f>
        <v>3 - CACIQUE DE SANTA MARGARIDA</v>
      </c>
      <c r="M209" s="52">
        <v>45035</v>
      </c>
      <c r="N209" s="1" t="str">
        <f>UPPER(IF(Folha_de_Pgt[[#This Row],[DATA DE PGT]]="","",TEXT(Folha_de_Pgt[[#This Row],[DATA DE PGT]],"MMM")))</f>
        <v>ABR</v>
      </c>
      <c r="O209" s="1" t="str">
        <f>UPPER(IF(Folha_de_Pgt[[#This Row],[DATA DE PGT]]="","",TEXT(Folha_de_Pgt[[#This Row],[DATA DE PGT]],"aaaa")))</f>
        <v>2023</v>
      </c>
      <c r="P209" s="1" t="s">
        <v>964</v>
      </c>
      <c r="R209" s="2" t="str">
        <f>Folha_de_Pgt[[#This Row],[Nome do Funcionário]]&amp;" - "&amp;Folha_de_Pgt[[#This Row],[TIPO DE PGT]]</f>
        <v>AILTON BRITO FERREIRA DA ROCHA - ADIANTAMENTO - REF A ABR/2023</v>
      </c>
      <c r="V209" s="81"/>
      <c r="AB209" s="117" t="s">
        <v>905</v>
      </c>
      <c r="AC209" s="118" t="s">
        <v>463</v>
      </c>
      <c r="AD209" s="118"/>
      <c r="AE209" s="118" t="s">
        <v>1087</v>
      </c>
      <c r="AF209" s="118" t="s">
        <v>170</v>
      </c>
      <c r="AG209" s="119"/>
      <c r="AH209" s="118"/>
      <c r="AI209" s="118"/>
      <c r="AJ209" s="56" t="str">
        <f>IFERROR(INDEX(ADM[Centro de Custo],MATCH(Folha[[#This Row],[Nome do Funcionário]],ADM[Nome do Funcionário],0)),"")</f>
        <v>TRANSPORTE</v>
      </c>
      <c r="AK209" s="56" t="s">
        <v>170</v>
      </c>
      <c r="AL209" s="56" t="str">
        <f>IFERROR(INDEX(Nome_Empresas[NOME PADRÃO (PLANILHAS)],MATCH(AC209,Nome_Empresas[EMPRESA],0)),"NÃO ENCONTREI")</f>
        <v>155 - DUTRA</v>
      </c>
      <c r="AM209" s="56"/>
      <c r="AN209" s="56"/>
      <c r="AO209" s="56"/>
      <c r="AP209" s="64" t="s">
        <v>905</v>
      </c>
      <c r="AQ209" s="62" t="s">
        <v>463</v>
      </c>
      <c r="AR209" s="62"/>
      <c r="AS209" s="62" t="s">
        <v>1087</v>
      </c>
      <c r="AT209" s="62" t="s">
        <v>170</v>
      </c>
      <c r="AU209" s="62"/>
      <c r="AV209" s="98"/>
      <c r="AW209" s="62" t="s">
        <v>170</v>
      </c>
      <c r="AX209" s="66" t="str">
        <f>ADM[[#This Row],[Nome da Empresa]]&amp;ADM[[#This Row],[Nome do Funcionário]]&amp;ADM[[#This Row],[Centro de Custo]]</f>
        <v>DUTRA GAS REVENDEDORA DE GLP LTDAJEFFERSON MARQUES BARBOSATRANSPORTE</v>
      </c>
    </row>
    <row r="210" spans="1:50" s="1" customFormat="1" ht="15.75" customHeight="1" x14ac:dyDescent="0.2">
      <c r="A210" s="83" t="s">
        <v>919</v>
      </c>
      <c r="B210" s="83" t="s">
        <v>37</v>
      </c>
      <c r="C210" s="83" t="s">
        <v>42</v>
      </c>
      <c r="D210" s="83" t="s">
        <v>39</v>
      </c>
      <c r="E210" s="83" t="s">
        <v>876</v>
      </c>
      <c r="F210" s="83" t="s">
        <v>876</v>
      </c>
      <c r="G210" s="83" t="s">
        <v>920</v>
      </c>
      <c r="H210" s="90"/>
      <c r="I210" s="91">
        <v>1000</v>
      </c>
      <c r="J210" s="1" t="str">
        <f>Folha_de_Pgt[[#This Row],[Nome da Empresa]]&amp;Folha_de_Pgt[[#This Row],[Nome do Funcionário]]&amp;Folha_de_Pgt[[#This Row],[Departamento]]</f>
        <v>CACIQUE DE SANTA MARGARIDA DEP. DE GAS LTDA - MEMARCIO SANT´ANA ANGELOADMINISTRATIVO</v>
      </c>
      <c r="K210" s="1" t="str">
        <f>IFERROR(INDEX(Folha[Centro_de_Geral],MATCH(C210,Folha[Nome do Funcionário],0)),"")</f>
        <v>ADM</v>
      </c>
      <c r="L210" s="1" t="str">
        <f>IFERROR(INDEX(Nome_Empresas[NOME PADRÃO (PLANILHAS)],MATCH(Folha_de_Pgt[[#This Row],[Nome da Empresa]],Nome_Empresas[EMPRESA],0)),"")</f>
        <v>3 - CACIQUE DE SANTA MARGARIDA</v>
      </c>
      <c r="M210" s="52">
        <v>45035</v>
      </c>
      <c r="N210" s="1" t="str">
        <f>UPPER(IF(Folha_de_Pgt[[#This Row],[DATA DE PGT]]="","",TEXT(Folha_de_Pgt[[#This Row],[DATA DE PGT]],"MMM")))</f>
        <v>ABR</v>
      </c>
      <c r="O210" s="1" t="str">
        <f>UPPER(IF(Folha_de_Pgt[[#This Row],[DATA DE PGT]]="","",TEXT(Folha_de_Pgt[[#This Row],[DATA DE PGT]],"aaaa")))</f>
        <v>2023</v>
      </c>
      <c r="P210" s="1" t="s">
        <v>964</v>
      </c>
      <c r="R210" s="2" t="str">
        <f>Folha_de_Pgt[[#This Row],[Nome do Funcionário]]&amp;" - "&amp;Folha_de_Pgt[[#This Row],[TIPO DE PGT]]</f>
        <v>MARCIO SANT´ANA ANGELO - ADIANTAMENTO - REF A ABR/2023</v>
      </c>
      <c r="V210" s="81"/>
      <c r="AB210" s="117" t="s">
        <v>1021</v>
      </c>
      <c r="AC210" s="118" t="s">
        <v>698</v>
      </c>
      <c r="AD210" s="118"/>
      <c r="AE210" s="118" t="s">
        <v>1095</v>
      </c>
      <c r="AF210" s="118" t="s">
        <v>154</v>
      </c>
      <c r="AG210" s="119"/>
      <c r="AH210" s="118"/>
      <c r="AI210" s="118"/>
      <c r="AJ210" s="56" t="str">
        <f>IFERROR(INDEX(ADM[Centro de Custo],MATCH(Folha[[#This Row],[Nome do Funcionário]],ADM[Nome do Funcionário],0)),"")</f>
        <v>OUTROS</v>
      </c>
      <c r="AK210" s="56" t="s">
        <v>170</v>
      </c>
      <c r="AL210" s="56" t="str">
        <f>IFERROR(INDEX(Nome_Empresas[NOME PADRÃO (PLANILHAS)],MATCH(AC210,Nome_Empresas[EMPRESA],0)),"NÃO ENCONTREI")</f>
        <v>194 - ARCO METROPOLITANO</v>
      </c>
      <c r="AM210" s="56"/>
      <c r="AN210" s="56"/>
      <c r="AO210" s="56"/>
      <c r="AP210" s="72" t="s">
        <v>1021</v>
      </c>
      <c r="AQ210" s="73" t="s">
        <v>698</v>
      </c>
      <c r="AR210" s="73"/>
      <c r="AS210" s="73" t="s">
        <v>1095</v>
      </c>
      <c r="AT210" s="73" t="s">
        <v>154</v>
      </c>
      <c r="AU210" s="73"/>
      <c r="AV210" s="101"/>
      <c r="AW210" s="73" t="s">
        <v>1063</v>
      </c>
      <c r="AX210" s="74" t="str">
        <f>ADM[[#This Row],[Nome da Empresa]]&amp;ADM[[#This Row],[Nome do Funcionário]]&amp;ADM[[#This Row],[Centro de Custo]]</f>
        <v>ARCO METROPOLITANO COMERCIO GAS E AGUA LTDALUAM PATRICK PIMENTA DA SILVAOUTROS</v>
      </c>
    </row>
    <row r="211" spans="1:50" s="1" customFormat="1" ht="15.75" customHeight="1" x14ac:dyDescent="0.2">
      <c r="A211" s="83" t="s">
        <v>919</v>
      </c>
      <c r="B211" s="83" t="s">
        <v>37</v>
      </c>
      <c r="C211" s="83" t="s">
        <v>47</v>
      </c>
      <c r="D211" s="83" t="s">
        <v>39</v>
      </c>
      <c r="E211" s="83" t="s">
        <v>16</v>
      </c>
      <c r="F211" s="83" t="s">
        <v>17</v>
      </c>
      <c r="G211" s="83" t="s">
        <v>48</v>
      </c>
      <c r="H211" s="90"/>
      <c r="I211" s="91">
        <v>651</v>
      </c>
      <c r="J211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211" s="1" t="str">
        <f>IFERROR(INDEX(Folha[Centro_de_Geral],MATCH(C211,Folha[Nome do Funcionário],0)),"")</f>
        <v>ADM</v>
      </c>
      <c r="L211" s="1" t="str">
        <f>IFERROR(INDEX(Nome_Empresas[NOME PADRÃO (PLANILHAS)],MATCH(Folha_de_Pgt[[#This Row],[Nome da Empresa]],Nome_Empresas[EMPRESA],0)),"")</f>
        <v>3 - CACIQUE DE SANTA MARGARIDA</v>
      </c>
      <c r="M211" s="52">
        <v>45035</v>
      </c>
      <c r="N211" s="1" t="str">
        <f>UPPER(IF(Folha_de_Pgt[[#This Row],[DATA DE PGT]]="","",TEXT(Folha_de_Pgt[[#This Row],[DATA DE PGT]],"MMM")))</f>
        <v>ABR</v>
      </c>
      <c r="O211" s="1" t="str">
        <f>UPPER(IF(Folha_de_Pgt[[#This Row],[DATA DE PGT]]="","",TEXT(Folha_de_Pgt[[#This Row],[DATA DE PGT]],"aaaa")))</f>
        <v>2023</v>
      </c>
      <c r="P211" s="1" t="s">
        <v>964</v>
      </c>
      <c r="R211" s="2" t="str">
        <f>Folha_de_Pgt[[#This Row],[Nome do Funcionário]]&amp;" - "&amp;Folha_de_Pgt[[#This Row],[TIPO DE PGT]]</f>
        <v>THYAGO STEVAN SEGATI DE SOUZA - ADIANTAMENTO - REF A ABR/2023</v>
      </c>
      <c r="V211" s="81"/>
      <c r="AB211" s="60" t="s">
        <v>915</v>
      </c>
      <c r="AC211" s="54" t="s">
        <v>13</v>
      </c>
      <c r="AD211" s="54"/>
      <c r="AE211" s="54" t="s">
        <v>1101</v>
      </c>
      <c r="AF211" s="54" t="s">
        <v>170</v>
      </c>
      <c r="AG211" s="55"/>
      <c r="AH211" s="54"/>
      <c r="AI211" s="54"/>
      <c r="AJ211" s="56" t="str">
        <f>IFERROR(INDEX(ADM[Centro de Custo],MATCH(Folha[[#This Row],[Nome do Funcionário]],ADM[Nome do Funcionário],0)),"")</f>
        <v>TRANSPORTE</v>
      </c>
      <c r="AK211" s="56" t="s">
        <v>170</v>
      </c>
      <c r="AL211" s="56" t="str">
        <f>IFERROR(INDEX(Nome_Empresas[NOME PADRÃO (PLANILHAS)],MATCH(AC211,Nome_Empresas[EMPRESA],0)),"NÃO ENCONTREI")</f>
        <v>1 - ACLANYCA MATRIZ</v>
      </c>
      <c r="AM211" s="56"/>
      <c r="AN211" s="56"/>
      <c r="AO211" s="56"/>
      <c r="AP211" s="64" t="s">
        <v>915</v>
      </c>
      <c r="AQ211" s="62" t="s">
        <v>13</v>
      </c>
      <c r="AR211" s="62"/>
      <c r="AS211" s="62" t="s">
        <v>1101</v>
      </c>
      <c r="AT211" s="62" t="s">
        <v>170</v>
      </c>
      <c r="AU211" s="62"/>
      <c r="AV211" s="98"/>
      <c r="AW211" s="62" t="s">
        <v>170</v>
      </c>
      <c r="AX211" s="66" t="str">
        <f>ADM[[#This Row],[Nome da Empresa]]&amp;ADM[[#This Row],[Nome do Funcionário]]&amp;ADM[[#This Row],[Centro de Custo]]</f>
        <v>ACLANYCA COMERCIO DE GAS LTDA - EPPJEFERSON LUIZ HARRIS DA ROCHATRANSPORTE</v>
      </c>
    </row>
    <row r="212" spans="1:50" s="1" customFormat="1" ht="15.75" customHeight="1" x14ac:dyDescent="0.2">
      <c r="A212" s="83" t="s">
        <v>919</v>
      </c>
      <c r="B212" s="83" t="s">
        <v>37</v>
      </c>
      <c r="C212" s="83" t="s">
        <v>192</v>
      </c>
      <c r="D212" s="83" t="s">
        <v>154</v>
      </c>
      <c r="E212" s="83" t="s">
        <v>16</v>
      </c>
      <c r="F212" s="83" t="s">
        <v>193</v>
      </c>
      <c r="G212" s="83" t="s">
        <v>194</v>
      </c>
      <c r="H212" s="90"/>
      <c r="I212" s="91">
        <v>651</v>
      </c>
      <c r="J212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212" s="1" t="str">
        <f>IFERROR(INDEX(Folha[Centro_de_Geral],MATCH(C212,Folha[Nome do Funcionário],0)),"")</f>
        <v>3 - CACIQUE DE SANTA MARGARIDA</v>
      </c>
      <c r="L212" s="1" t="str">
        <f>IFERROR(INDEX(Nome_Empresas[NOME PADRÃO (PLANILHAS)],MATCH(Folha_de_Pgt[[#This Row],[Nome da Empresa]],Nome_Empresas[EMPRESA],0)),"")</f>
        <v>3 - CACIQUE DE SANTA MARGARIDA</v>
      </c>
      <c r="M212" s="52">
        <v>45035</v>
      </c>
      <c r="N212" s="1" t="str">
        <f>UPPER(IF(Folha_de_Pgt[[#This Row],[DATA DE PGT]]="","",TEXT(Folha_de_Pgt[[#This Row],[DATA DE PGT]],"MMM")))</f>
        <v>ABR</v>
      </c>
      <c r="O212" s="1" t="str">
        <f>UPPER(IF(Folha_de_Pgt[[#This Row],[DATA DE PGT]]="","",TEXT(Folha_de_Pgt[[#This Row],[DATA DE PGT]],"aaaa")))</f>
        <v>2023</v>
      </c>
      <c r="P212" s="1" t="s">
        <v>964</v>
      </c>
      <c r="R212" s="2" t="str">
        <f>Folha_de_Pgt[[#This Row],[Nome do Funcionário]]&amp;" - "&amp;Folha_de_Pgt[[#This Row],[TIPO DE PGT]]</f>
        <v>JOAO VITOR MONTEIRO DOS SANTOS - ADIANTAMENTO - REF A ABR/2023</v>
      </c>
      <c r="V212" s="81"/>
      <c r="AB212" s="117" t="s">
        <v>940</v>
      </c>
      <c r="AC212" s="118" t="s">
        <v>297</v>
      </c>
      <c r="AD212" s="118"/>
      <c r="AE212" s="118" t="s">
        <v>1103</v>
      </c>
      <c r="AF212" s="118" t="s">
        <v>39</v>
      </c>
      <c r="AG212" s="119"/>
      <c r="AH212" s="118"/>
      <c r="AI212" s="118"/>
      <c r="AJ212" s="56" t="str">
        <f>IFERROR(INDEX(ADM[Centro de Custo],MATCH(Folha[[#This Row],[Nome do Funcionário]],ADM[Nome do Funcionário],0)),"")</f>
        <v>ADM</v>
      </c>
      <c r="AK212" s="56" t="s">
        <v>769</v>
      </c>
      <c r="AL212" s="56" t="str">
        <f>IFERROR(INDEX(Nome_Empresas[NOME PADRÃO (PLANILHAS)],MATCH(AC212,Nome_Empresas[EMPRESA],0)),"NÃO ENCONTREI")</f>
        <v>108 - FOLHAS</v>
      </c>
      <c r="AM212" s="56"/>
      <c r="AN212" s="56"/>
      <c r="AO212" s="56"/>
      <c r="AP212" s="72" t="s">
        <v>940</v>
      </c>
      <c r="AQ212" s="73" t="s">
        <v>297</v>
      </c>
      <c r="AR212" s="73"/>
      <c r="AS212" s="73" t="s">
        <v>1103</v>
      </c>
      <c r="AT212" s="73" t="s">
        <v>39</v>
      </c>
      <c r="AU212" s="73"/>
      <c r="AV212" s="101"/>
      <c r="AW212" s="73" t="s">
        <v>769</v>
      </c>
      <c r="AX212" s="74" t="str">
        <f>ADM[[#This Row],[Nome da Empresa]]&amp;ADM[[#This Row],[Nome do Funcionário]]&amp;ADM[[#This Row],[Centro de Custo]]</f>
        <v>FOLHAS REVENDEDORA DE GAS LTDA - MECRISTIANO ALVES PIRES ADM</v>
      </c>
    </row>
    <row r="213" spans="1:50" s="1" customFormat="1" ht="15.75" customHeight="1" x14ac:dyDescent="0.2">
      <c r="A213" s="83" t="s">
        <v>919</v>
      </c>
      <c r="B213" s="83" t="s">
        <v>37</v>
      </c>
      <c r="C213" s="83" t="s">
        <v>196</v>
      </c>
      <c r="D213" s="83" t="s">
        <v>154</v>
      </c>
      <c r="E213" s="83" t="s">
        <v>16</v>
      </c>
      <c r="F213" s="83" t="s">
        <v>30</v>
      </c>
      <c r="G213" s="83" t="s">
        <v>197</v>
      </c>
      <c r="H213" s="90"/>
      <c r="I213" s="91">
        <v>651</v>
      </c>
      <c r="J213" s="1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213" s="1" t="str">
        <f>IFERROR(INDEX(Folha[Centro_de_Geral],MATCH(C213,Folha[Nome do Funcionário],0)),"")</f>
        <v>3 - CACIQUE DE SANTA MARGARIDA</v>
      </c>
      <c r="L213" s="1" t="str">
        <f>IFERROR(INDEX(Nome_Empresas[NOME PADRÃO (PLANILHAS)],MATCH(Folha_de_Pgt[[#This Row],[Nome da Empresa]],Nome_Empresas[EMPRESA],0)),"")</f>
        <v>3 - CACIQUE DE SANTA MARGARIDA</v>
      </c>
      <c r="M213" s="52">
        <v>45035</v>
      </c>
      <c r="N213" s="1" t="str">
        <f>UPPER(IF(Folha_de_Pgt[[#This Row],[DATA DE PGT]]="","",TEXT(Folha_de_Pgt[[#This Row],[DATA DE PGT]],"MMM")))</f>
        <v>ABR</v>
      </c>
      <c r="O213" s="1" t="str">
        <f>UPPER(IF(Folha_de_Pgt[[#This Row],[DATA DE PGT]]="","",TEXT(Folha_de_Pgt[[#This Row],[DATA DE PGT]],"aaaa")))</f>
        <v>2023</v>
      </c>
      <c r="P213" s="1" t="s">
        <v>964</v>
      </c>
      <c r="R213" s="2" t="str">
        <f>Folha_de_Pgt[[#This Row],[Nome do Funcionário]]&amp;" - "&amp;Folha_de_Pgt[[#This Row],[TIPO DE PGT]]</f>
        <v>JOÃO VICTOR DOS SANTOS BARCELOS - ADIANTAMENTO - REF A ABR/2023</v>
      </c>
      <c r="V213" s="81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103"/>
      <c r="AW213" s="56"/>
      <c r="AX213" s="56"/>
    </row>
    <row r="214" spans="1:50" s="1" customFormat="1" ht="15.75" customHeight="1" x14ac:dyDescent="0.2">
      <c r="A214" s="83" t="s">
        <v>921</v>
      </c>
      <c r="B214" s="83" t="s">
        <v>199</v>
      </c>
      <c r="C214" s="83" t="s">
        <v>204</v>
      </c>
      <c r="D214" s="83" t="s">
        <v>154</v>
      </c>
      <c r="E214" s="83" t="s">
        <v>16</v>
      </c>
      <c r="F214" s="83" t="s">
        <v>205</v>
      </c>
      <c r="G214" s="83" t="s">
        <v>206</v>
      </c>
      <c r="H214" s="90"/>
      <c r="I214" s="91">
        <v>651</v>
      </c>
      <c r="J214" s="1" t="str">
        <f>Folha_de_Pgt[[#This Row],[Nome da Empresa]]&amp;Folha_de_Pgt[[#This Row],[Nome do Funcionário]]&amp;Folha_de_Pgt[[#This Row],[Departamento]]</f>
        <v>EQUIPE ALPHA COMERCIO DE GLP LTDAWELLINGTON DA SILVA AGUIARPORTARIA</v>
      </c>
      <c r="K214" s="1" t="str">
        <f>IFERROR(INDEX(Folha[Centro_de_Geral],MATCH(C214,Folha[Nome do Funcionário],0)),"")</f>
        <v>5 - EQUIPE ALPHA</v>
      </c>
      <c r="L214" s="1" t="str">
        <f>IFERROR(INDEX(Nome_Empresas[NOME PADRÃO (PLANILHAS)],MATCH(Folha_de_Pgt[[#This Row],[Nome da Empresa]],Nome_Empresas[EMPRESA],0)),"")</f>
        <v>5 - EQUIPE ALPHA</v>
      </c>
      <c r="M214" s="52">
        <v>45035</v>
      </c>
      <c r="N214" s="1" t="str">
        <f>UPPER(IF(Folha_de_Pgt[[#This Row],[DATA DE PGT]]="","",TEXT(Folha_de_Pgt[[#This Row],[DATA DE PGT]],"MMM")))</f>
        <v>ABR</v>
      </c>
      <c r="O214" s="1" t="str">
        <f>UPPER(IF(Folha_de_Pgt[[#This Row],[DATA DE PGT]]="","",TEXT(Folha_de_Pgt[[#This Row],[DATA DE PGT]],"aaaa")))</f>
        <v>2023</v>
      </c>
      <c r="P214" s="1" t="s">
        <v>964</v>
      </c>
      <c r="R214" s="2" t="str">
        <f>Folha_de_Pgt[[#This Row],[Nome do Funcionário]]&amp;" - "&amp;Folha_de_Pgt[[#This Row],[TIPO DE PGT]]</f>
        <v>WELLINGTON DA SILVA AGUIAR - ADIANTAMENTO - REF A ABR/2023</v>
      </c>
      <c r="V214" s="81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103"/>
      <c r="AW214" s="56"/>
      <c r="AX214" s="56"/>
    </row>
    <row r="215" spans="1:50" s="1" customFormat="1" ht="15.75" customHeight="1" x14ac:dyDescent="0.2">
      <c r="A215" s="83" t="s">
        <v>921</v>
      </c>
      <c r="B215" s="83" t="s">
        <v>199</v>
      </c>
      <c r="C215" s="83" t="s">
        <v>922</v>
      </c>
      <c r="D215" s="83" t="s">
        <v>154</v>
      </c>
      <c r="E215" s="83" t="s">
        <v>876</v>
      </c>
      <c r="F215" s="83" t="s">
        <v>876</v>
      </c>
      <c r="G215" s="83" t="s">
        <v>923</v>
      </c>
      <c r="H215" s="90"/>
      <c r="I215" s="91">
        <v>651</v>
      </c>
      <c r="J215" s="1" t="str">
        <f>Folha_de_Pgt[[#This Row],[Nome da Empresa]]&amp;Folha_de_Pgt[[#This Row],[Nome do Funcionário]]&amp;Folha_de_Pgt[[#This Row],[Departamento]]</f>
        <v>EQUIPE ALPHA COMERCIO DE GLP LTDAMAXWELL MARAIS RIBEIROPORTARIA</v>
      </c>
      <c r="K215" s="1" t="str">
        <f>IFERROR(INDEX(Folha[Centro_de_Geral],MATCH(C215,Folha[Nome do Funcionário],0)),"")</f>
        <v>5 - EQUIPE ALPHA</v>
      </c>
      <c r="L215" s="1" t="str">
        <f>IFERROR(INDEX(Nome_Empresas[NOME PADRÃO (PLANILHAS)],MATCH(Folha_de_Pgt[[#This Row],[Nome da Empresa]],Nome_Empresas[EMPRESA],0)),"")</f>
        <v>5 - EQUIPE ALPHA</v>
      </c>
      <c r="M215" s="52">
        <v>45035</v>
      </c>
      <c r="N215" s="1" t="str">
        <f>UPPER(IF(Folha_de_Pgt[[#This Row],[DATA DE PGT]]="","",TEXT(Folha_de_Pgt[[#This Row],[DATA DE PGT]],"MMM")))</f>
        <v>ABR</v>
      </c>
      <c r="O215" s="1" t="str">
        <f>UPPER(IF(Folha_de_Pgt[[#This Row],[DATA DE PGT]]="","",TEXT(Folha_de_Pgt[[#This Row],[DATA DE PGT]],"aaaa")))</f>
        <v>2023</v>
      </c>
      <c r="P215" s="1" t="s">
        <v>964</v>
      </c>
      <c r="R215" s="2" t="str">
        <f>Folha_de_Pgt[[#This Row],[Nome do Funcionário]]&amp;" - "&amp;Folha_de_Pgt[[#This Row],[TIPO DE PGT]]</f>
        <v>MAXWELL MARAIS RIBEIRO - ADIANTAMENTO - REF A ABR/2023</v>
      </c>
      <c r="V215" s="81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103"/>
      <c r="AW215" s="56"/>
      <c r="AX215" s="56"/>
    </row>
    <row r="216" spans="1:50" s="1" customFormat="1" ht="15.75" customHeight="1" x14ac:dyDescent="0.2">
      <c r="A216" s="83" t="s">
        <v>924</v>
      </c>
      <c r="B216" s="83" t="s">
        <v>50</v>
      </c>
      <c r="C216" s="83" t="s">
        <v>51</v>
      </c>
      <c r="D216" s="83" t="s">
        <v>52</v>
      </c>
      <c r="E216" s="83" t="s">
        <v>876</v>
      </c>
      <c r="F216" s="83" t="s">
        <v>876</v>
      </c>
      <c r="G216" s="83" t="s">
        <v>925</v>
      </c>
      <c r="H216" s="90"/>
      <c r="I216" s="91">
        <v>571</v>
      </c>
      <c r="J216" s="1" t="str">
        <f>Folha_de_Pgt[[#This Row],[Nome da Empresa]]&amp;Folha_de_Pgt[[#This Row],[Nome do Funcionário]]&amp;Folha_de_Pgt[[#This Row],[Departamento]]</f>
        <v>BRAVOXXX COMERCIO DE GAS LTDABRUNNO RODRIGUES SARAIVAMONITORAMENTO</v>
      </c>
      <c r="K216" s="1" t="str">
        <f>IFERROR(INDEX(Folha[Centro_de_Geral],MATCH(C216,Folha[Nome do Funcionário],0)),"")</f>
        <v>ADM</v>
      </c>
      <c r="L216" s="1" t="str">
        <f>IFERROR(INDEX(Nome_Empresas[NOME PADRÃO (PLANILHAS)],MATCH(Folha_de_Pgt[[#This Row],[Nome da Empresa]],Nome_Empresas[EMPRESA],0)),"")</f>
        <v>6 - BRAVOX</v>
      </c>
      <c r="M216" s="52">
        <v>45035</v>
      </c>
      <c r="N216" s="1" t="str">
        <f>UPPER(IF(Folha_de_Pgt[[#This Row],[DATA DE PGT]]="","",TEXT(Folha_de_Pgt[[#This Row],[DATA DE PGT]],"MMM")))</f>
        <v>ABR</v>
      </c>
      <c r="O216" s="1" t="str">
        <f>UPPER(IF(Folha_de_Pgt[[#This Row],[DATA DE PGT]]="","",TEXT(Folha_de_Pgt[[#This Row],[DATA DE PGT]],"aaaa")))</f>
        <v>2023</v>
      </c>
      <c r="P216" s="1" t="s">
        <v>964</v>
      </c>
      <c r="R216" s="2" t="str">
        <f>Folha_de_Pgt[[#This Row],[Nome do Funcionário]]&amp;" - "&amp;Folha_de_Pgt[[#This Row],[TIPO DE PGT]]</f>
        <v>BRUNNO RODRIGUES SARAIVA - ADIANTAMENTO - REF A ABR/2023</v>
      </c>
      <c r="V216" s="81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103"/>
      <c r="AW216" s="56"/>
      <c r="AX216" s="56"/>
    </row>
    <row r="217" spans="1:50" s="1" customFormat="1" ht="15.75" customHeight="1" x14ac:dyDescent="0.2">
      <c r="A217" s="83" t="s">
        <v>924</v>
      </c>
      <c r="B217" s="83" t="s">
        <v>50</v>
      </c>
      <c r="C217" s="83" t="s">
        <v>208</v>
      </c>
      <c r="D217" s="83" t="s">
        <v>154</v>
      </c>
      <c r="E217" s="83" t="s">
        <v>16</v>
      </c>
      <c r="F217" s="83" t="s">
        <v>193</v>
      </c>
      <c r="G217" s="83" t="s">
        <v>209</v>
      </c>
      <c r="H217" s="90"/>
      <c r="I217" s="91">
        <v>651</v>
      </c>
      <c r="J217" s="1" t="str">
        <f>Folha_de_Pgt[[#This Row],[Nome da Empresa]]&amp;Folha_de_Pgt[[#This Row],[Nome do Funcionário]]&amp;Folha_de_Pgt[[#This Row],[Departamento]]</f>
        <v>BRAVOXXX COMERCIO DE GAS LTDAMAYCON GOMES DE CARVALHOPORTARIA</v>
      </c>
      <c r="K217" s="1" t="str">
        <f>IFERROR(INDEX(Folha[Centro_de_Geral],MATCH(C217,Folha[Nome do Funcionário],0)),"")</f>
        <v>6 - BRAVOX</v>
      </c>
      <c r="L217" s="1" t="str">
        <f>IFERROR(INDEX(Nome_Empresas[NOME PADRÃO (PLANILHAS)],MATCH(Folha_de_Pgt[[#This Row],[Nome da Empresa]],Nome_Empresas[EMPRESA],0)),"")</f>
        <v>6 - BRAVOX</v>
      </c>
      <c r="M217" s="52">
        <v>45035</v>
      </c>
      <c r="N217" s="1" t="str">
        <f>UPPER(IF(Folha_de_Pgt[[#This Row],[DATA DE PGT]]="","",TEXT(Folha_de_Pgt[[#This Row],[DATA DE PGT]],"MMM")))</f>
        <v>ABR</v>
      </c>
      <c r="O217" s="1" t="str">
        <f>UPPER(IF(Folha_de_Pgt[[#This Row],[DATA DE PGT]]="","",TEXT(Folha_de_Pgt[[#This Row],[DATA DE PGT]],"aaaa")))</f>
        <v>2023</v>
      </c>
      <c r="P217" s="1" t="s">
        <v>964</v>
      </c>
      <c r="R217" s="2" t="str">
        <f>Folha_de_Pgt[[#This Row],[Nome do Funcionário]]&amp;" - "&amp;Folha_de_Pgt[[#This Row],[TIPO DE PGT]]</f>
        <v>MAYCON GOMES DE CARVALHO - ADIANTAMENTO - REF A ABR/2023</v>
      </c>
      <c r="V217" s="81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103"/>
      <c r="AW217" s="56"/>
      <c r="AX217" s="56"/>
    </row>
    <row r="218" spans="1:50" s="1" customFormat="1" ht="15.75" customHeight="1" x14ac:dyDescent="0.2">
      <c r="A218" s="83" t="s">
        <v>924</v>
      </c>
      <c r="B218" s="83" t="s">
        <v>50</v>
      </c>
      <c r="C218" s="83" t="s">
        <v>211</v>
      </c>
      <c r="D218" s="83" t="s">
        <v>154</v>
      </c>
      <c r="E218" s="83" t="s">
        <v>876</v>
      </c>
      <c r="F218" s="83" t="s">
        <v>876</v>
      </c>
      <c r="G218" s="83" t="s">
        <v>926</v>
      </c>
      <c r="H218" s="90"/>
      <c r="I218" s="91">
        <v>651</v>
      </c>
      <c r="J218" s="1" t="str">
        <f>Folha_de_Pgt[[#This Row],[Nome da Empresa]]&amp;Folha_de_Pgt[[#This Row],[Nome do Funcionário]]&amp;Folha_de_Pgt[[#This Row],[Departamento]]</f>
        <v>BRAVOXXX COMERCIO DE GAS LTDATHIAGO DE SOUZA GOMESPORTARIA</v>
      </c>
      <c r="K218" s="1" t="str">
        <f>IFERROR(INDEX(Folha[Centro_de_Geral],MATCH(C218,Folha[Nome do Funcionário],0)),"")</f>
        <v>6 - BRAVOX</v>
      </c>
      <c r="L218" s="1" t="str">
        <f>IFERROR(INDEX(Nome_Empresas[NOME PADRÃO (PLANILHAS)],MATCH(Folha_de_Pgt[[#This Row],[Nome da Empresa]],Nome_Empresas[EMPRESA],0)),"")</f>
        <v>6 - BRAVOX</v>
      </c>
      <c r="M218" s="52">
        <v>45035</v>
      </c>
      <c r="N218" s="1" t="str">
        <f>UPPER(IF(Folha_de_Pgt[[#This Row],[DATA DE PGT]]="","",TEXT(Folha_de_Pgt[[#This Row],[DATA DE PGT]],"MMM")))</f>
        <v>ABR</v>
      </c>
      <c r="O218" s="1" t="str">
        <f>UPPER(IF(Folha_de_Pgt[[#This Row],[DATA DE PGT]]="","",TEXT(Folha_de_Pgt[[#This Row],[DATA DE PGT]],"aaaa")))</f>
        <v>2023</v>
      </c>
      <c r="P218" s="1" t="s">
        <v>964</v>
      </c>
      <c r="R218" s="2" t="str">
        <f>Folha_de_Pgt[[#This Row],[Nome do Funcionário]]&amp;" - "&amp;Folha_de_Pgt[[#This Row],[TIPO DE PGT]]</f>
        <v>THIAGO DE SOUZA GOMES - ADIANTAMENTO - REF A ABR/2023</v>
      </c>
      <c r="V218" s="81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103"/>
      <c r="AW218" s="56"/>
      <c r="AX218" s="56"/>
    </row>
    <row r="219" spans="1:50" s="1" customFormat="1" ht="15.75" customHeight="1" x14ac:dyDescent="0.2">
      <c r="A219" s="83" t="s">
        <v>924</v>
      </c>
      <c r="B219" s="83" t="s">
        <v>50</v>
      </c>
      <c r="C219" s="83" t="s">
        <v>57</v>
      </c>
      <c r="D219" s="83" t="s">
        <v>58</v>
      </c>
      <c r="E219" s="83" t="s">
        <v>16</v>
      </c>
      <c r="F219" s="83" t="s">
        <v>17</v>
      </c>
      <c r="G219" s="83" t="s">
        <v>59</v>
      </c>
      <c r="H219" s="90"/>
      <c r="I219" s="91">
        <v>651</v>
      </c>
      <c r="J219" s="1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219" s="1" t="str">
        <f>IFERROR(INDEX(Folha[Centro_de_Geral],MATCH(C219,Folha[Nome do Funcionário],0)),"")</f>
        <v>ADM</v>
      </c>
      <c r="L219" s="1" t="str">
        <f>IFERROR(INDEX(Nome_Empresas[NOME PADRÃO (PLANILHAS)],MATCH(Folha_de_Pgt[[#This Row],[Nome da Empresa]],Nome_Empresas[EMPRESA],0)),"")</f>
        <v>6 - BRAVOX</v>
      </c>
      <c r="M219" s="52">
        <v>45035</v>
      </c>
      <c r="N219" s="1" t="str">
        <f>UPPER(IF(Folha_de_Pgt[[#This Row],[DATA DE PGT]]="","",TEXT(Folha_de_Pgt[[#This Row],[DATA DE PGT]],"MMM")))</f>
        <v>ABR</v>
      </c>
      <c r="O219" s="1" t="str">
        <f>UPPER(IF(Folha_de_Pgt[[#This Row],[DATA DE PGT]]="","",TEXT(Folha_de_Pgt[[#This Row],[DATA DE PGT]],"aaaa")))</f>
        <v>2023</v>
      </c>
      <c r="P219" s="1" t="s">
        <v>964</v>
      </c>
      <c r="R219" s="2" t="str">
        <f>Folha_de_Pgt[[#This Row],[Nome do Funcionário]]&amp;" - "&amp;Folha_de_Pgt[[#This Row],[TIPO DE PGT]]</f>
        <v>GABRIEL SALINO LOPES BARBOSA - ADIANTAMENTO - REF A ABR/2023</v>
      </c>
      <c r="V219" s="81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103"/>
      <c r="AW219" s="56"/>
      <c r="AX219" s="56"/>
    </row>
    <row r="220" spans="1:50" s="1" customFormat="1" ht="15.75" customHeight="1" x14ac:dyDescent="0.2">
      <c r="A220" s="83" t="s">
        <v>927</v>
      </c>
      <c r="B220" s="83" t="s">
        <v>61</v>
      </c>
      <c r="C220" s="83" t="s">
        <v>213</v>
      </c>
      <c r="D220" s="83" t="s">
        <v>214</v>
      </c>
      <c r="E220" s="83" t="s">
        <v>16</v>
      </c>
      <c r="F220" s="83" t="s">
        <v>215</v>
      </c>
      <c r="G220" s="83" t="s">
        <v>216</v>
      </c>
      <c r="H220" s="90"/>
      <c r="I220" s="91">
        <v>753.54</v>
      </c>
      <c r="J220" s="1" t="str">
        <f>Folha_de_Pgt[[#This Row],[Nome da Empresa]]&amp;Folha_de_Pgt[[#This Row],[Nome do Funcionário]]&amp;Folha_de_Pgt[[#This Row],[Departamento]]</f>
        <v>XES - COMERCIO DE GAS LTDAMATHEUS GOMES ALEXANDREXES - VIGIA</v>
      </c>
      <c r="K220" s="1" t="str">
        <f>IFERROR(INDEX(Folha[Centro_de_Geral],MATCH(C220,Folha[Nome do Funcionário],0)),"")</f>
        <v>7 - XES MATRIZ</v>
      </c>
      <c r="L220" s="1" t="str">
        <f>IFERROR(INDEX(Nome_Empresas[NOME PADRÃO (PLANILHAS)],MATCH(Folha_de_Pgt[[#This Row],[Nome da Empresa]],Nome_Empresas[EMPRESA],0)),"")</f>
        <v>7 - XES MATRIZ</v>
      </c>
      <c r="M220" s="52">
        <v>45035</v>
      </c>
      <c r="N220" s="1" t="str">
        <f>UPPER(IF(Folha_de_Pgt[[#This Row],[DATA DE PGT]]="","",TEXT(Folha_de_Pgt[[#This Row],[DATA DE PGT]],"MMM")))</f>
        <v>ABR</v>
      </c>
      <c r="O220" s="1" t="str">
        <f>UPPER(IF(Folha_de_Pgt[[#This Row],[DATA DE PGT]]="","",TEXT(Folha_de_Pgt[[#This Row],[DATA DE PGT]],"aaaa")))</f>
        <v>2023</v>
      </c>
      <c r="P220" s="1" t="s">
        <v>964</v>
      </c>
      <c r="R220" s="2" t="str">
        <f>Folha_de_Pgt[[#This Row],[Nome do Funcionário]]&amp;" - "&amp;Folha_de_Pgt[[#This Row],[TIPO DE PGT]]</f>
        <v>MATHEUS GOMES ALEXANDRE - ADIANTAMENTO - REF A ABR/2023</v>
      </c>
      <c r="V220" s="81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103"/>
      <c r="AW220" s="56"/>
      <c r="AX220" s="56"/>
    </row>
    <row r="221" spans="1:50" s="1" customFormat="1" ht="15.75" customHeight="1" x14ac:dyDescent="0.2">
      <c r="A221" s="83" t="s">
        <v>927</v>
      </c>
      <c r="B221" s="83" t="s">
        <v>61</v>
      </c>
      <c r="C221" s="83" t="s">
        <v>218</v>
      </c>
      <c r="D221" s="83" t="s">
        <v>214</v>
      </c>
      <c r="E221" s="83" t="s">
        <v>16</v>
      </c>
      <c r="F221" s="83" t="s">
        <v>67</v>
      </c>
      <c r="G221" s="83" t="s">
        <v>219</v>
      </c>
      <c r="H221" s="90"/>
      <c r="I221" s="91">
        <v>753.54</v>
      </c>
      <c r="J221" s="1" t="str">
        <f>Folha_de_Pgt[[#This Row],[Nome da Empresa]]&amp;Folha_de_Pgt[[#This Row],[Nome do Funcionário]]&amp;Folha_de_Pgt[[#This Row],[Departamento]]</f>
        <v>XES - COMERCIO DE GAS LTDAVITOR SIMOES DE ALMEIDAXES - VIGIA</v>
      </c>
      <c r="K221" s="1" t="str">
        <f>IFERROR(INDEX(Folha[Centro_de_Geral],MATCH(C221,Folha[Nome do Funcionário],0)),"")</f>
        <v>7 - XES MATRIZ</v>
      </c>
      <c r="L221" s="1" t="str">
        <f>IFERROR(INDEX(Nome_Empresas[NOME PADRÃO (PLANILHAS)],MATCH(Folha_de_Pgt[[#This Row],[Nome da Empresa]],Nome_Empresas[EMPRESA],0)),"")</f>
        <v>7 - XES MATRIZ</v>
      </c>
      <c r="M221" s="52">
        <v>45035</v>
      </c>
      <c r="N221" s="1" t="str">
        <f>UPPER(IF(Folha_de_Pgt[[#This Row],[DATA DE PGT]]="","",TEXT(Folha_de_Pgt[[#This Row],[DATA DE PGT]],"MMM")))</f>
        <v>ABR</v>
      </c>
      <c r="O221" s="1" t="str">
        <f>UPPER(IF(Folha_de_Pgt[[#This Row],[DATA DE PGT]]="","",TEXT(Folha_de_Pgt[[#This Row],[DATA DE PGT]],"aaaa")))</f>
        <v>2023</v>
      </c>
      <c r="P221" s="1" t="s">
        <v>964</v>
      </c>
      <c r="R221" s="2" t="str">
        <f>Folha_de_Pgt[[#This Row],[Nome do Funcionário]]&amp;" - "&amp;Folha_de_Pgt[[#This Row],[TIPO DE PGT]]</f>
        <v>VITOR SIMOES DE ALMEIDA - ADIANTAMENTO - REF A ABR/2023</v>
      </c>
      <c r="V221" s="81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103"/>
      <c r="AW221" s="56"/>
      <c r="AX221" s="56"/>
    </row>
    <row r="222" spans="1:50" s="1" customFormat="1" ht="15.75" customHeight="1" x14ac:dyDescent="0.2">
      <c r="A222" s="83" t="s">
        <v>927</v>
      </c>
      <c r="B222" s="83" t="s">
        <v>61</v>
      </c>
      <c r="C222" s="83" t="s">
        <v>62</v>
      </c>
      <c r="D222" s="83" t="s">
        <v>22</v>
      </c>
      <c r="E222" s="83" t="s">
        <v>16</v>
      </c>
      <c r="F222" s="83" t="s">
        <v>63</v>
      </c>
      <c r="G222" s="83" t="s">
        <v>64</v>
      </c>
      <c r="H222" s="90"/>
      <c r="I222" s="91">
        <v>1514.84</v>
      </c>
      <c r="J222" s="1" t="str">
        <f>Folha_de_Pgt[[#This Row],[Nome da Empresa]]&amp;Folha_de_Pgt[[#This Row],[Nome do Funcionário]]&amp;Folha_de_Pgt[[#This Row],[Departamento]]</f>
        <v>XES - COMERCIO DE GAS LTDACLEBER FERNANDES DE SANTANAADMINISTRAÇÃO</v>
      </c>
      <c r="K222" s="1" t="str">
        <f>IFERROR(INDEX(Folha[Centro_de_Geral],MATCH(C222,Folha[Nome do Funcionário],0)),"")</f>
        <v>ADM</v>
      </c>
      <c r="L222" s="1" t="str">
        <f>IFERROR(INDEX(Nome_Empresas[NOME PADRÃO (PLANILHAS)],MATCH(Folha_de_Pgt[[#This Row],[Nome da Empresa]],Nome_Empresas[EMPRESA],0)),"")</f>
        <v>7 - XES MATRIZ</v>
      </c>
      <c r="M222" s="52">
        <v>45035</v>
      </c>
      <c r="N222" s="1" t="str">
        <f>UPPER(IF(Folha_de_Pgt[[#This Row],[DATA DE PGT]]="","",TEXT(Folha_de_Pgt[[#This Row],[DATA DE PGT]],"MMM")))</f>
        <v>ABR</v>
      </c>
      <c r="O222" s="1" t="str">
        <f>UPPER(IF(Folha_de_Pgt[[#This Row],[DATA DE PGT]]="","",TEXT(Folha_de_Pgt[[#This Row],[DATA DE PGT]],"aaaa")))</f>
        <v>2023</v>
      </c>
      <c r="P222" s="1" t="s">
        <v>964</v>
      </c>
      <c r="R222" s="2" t="str">
        <f>Folha_de_Pgt[[#This Row],[Nome do Funcionário]]&amp;" - "&amp;Folha_de_Pgt[[#This Row],[TIPO DE PGT]]</f>
        <v>CLEBER FERNANDES DE SANTANA - ADIANTAMENTO - REF A ABR/2023</v>
      </c>
      <c r="V222" s="81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103"/>
      <c r="AW222" s="56"/>
      <c r="AX222" s="56"/>
    </row>
    <row r="223" spans="1:50" s="1" customFormat="1" ht="15.75" customHeight="1" x14ac:dyDescent="0.2">
      <c r="A223" s="83" t="s">
        <v>927</v>
      </c>
      <c r="B223" s="83" t="s">
        <v>61</v>
      </c>
      <c r="C223" s="83" t="s">
        <v>66</v>
      </c>
      <c r="D223" s="83" t="s">
        <v>22</v>
      </c>
      <c r="E223" s="83" t="s">
        <v>876</v>
      </c>
      <c r="F223" s="83" t="s">
        <v>876</v>
      </c>
      <c r="G223" s="83" t="s">
        <v>928</v>
      </c>
      <c r="H223" s="90"/>
      <c r="I223" s="91">
        <v>1434.84</v>
      </c>
      <c r="J223" s="1" t="str">
        <f>Folha_de_Pgt[[#This Row],[Nome da Empresa]]&amp;Folha_de_Pgt[[#This Row],[Nome do Funcionário]]&amp;Folha_de_Pgt[[#This Row],[Departamento]]</f>
        <v>XES - COMERCIO DE GAS LTDARONNI RODRIGUES AGUIARADMINISTRAÇÃO</v>
      </c>
      <c r="K223" s="1" t="str">
        <f>IFERROR(INDEX(Folha[Centro_de_Geral],MATCH(C223,Folha[Nome do Funcionário],0)),"")</f>
        <v>ADM</v>
      </c>
      <c r="L223" s="1" t="str">
        <f>IFERROR(INDEX(Nome_Empresas[NOME PADRÃO (PLANILHAS)],MATCH(Folha_de_Pgt[[#This Row],[Nome da Empresa]],Nome_Empresas[EMPRESA],0)),"")</f>
        <v>7 - XES MATRIZ</v>
      </c>
      <c r="M223" s="52">
        <v>45035</v>
      </c>
      <c r="N223" s="1" t="str">
        <f>UPPER(IF(Folha_de_Pgt[[#This Row],[DATA DE PGT]]="","",TEXT(Folha_de_Pgt[[#This Row],[DATA DE PGT]],"MMM")))</f>
        <v>ABR</v>
      </c>
      <c r="O223" s="1" t="str">
        <f>UPPER(IF(Folha_de_Pgt[[#This Row],[DATA DE PGT]]="","",TEXT(Folha_de_Pgt[[#This Row],[DATA DE PGT]],"aaaa")))</f>
        <v>2023</v>
      </c>
      <c r="P223" s="1" t="s">
        <v>964</v>
      </c>
      <c r="R223" s="2" t="str">
        <f>Folha_de_Pgt[[#This Row],[Nome do Funcionário]]&amp;" - "&amp;Folha_de_Pgt[[#This Row],[TIPO DE PGT]]</f>
        <v>RONNI RODRIGUES AGUIAR - ADIANTAMENTO - REF A ABR/2023</v>
      </c>
      <c r="V223" s="81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103"/>
      <c r="AW223" s="56"/>
      <c r="AX223" s="56"/>
    </row>
    <row r="224" spans="1:50" s="1" customFormat="1" ht="15.75" customHeight="1" x14ac:dyDescent="0.2">
      <c r="A224" s="83" t="s">
        <v>927</v>
      </c>
      <c r="B224" s="83" t="s">
        <v>61</v>
      </c>
      <c r="C224" s="83" t="s">
        <v>221</v>
      </c>
      <c r="D224" s="83" t="s">
        <v>154</v>
      </c>
      <c r="E224" s="83" t="s">
        <v>16</v>
      </c>
      <c r="F224" s="83" t="s">
        <v>67</v>
      </c>
      <c r="G224" s="83" t="s">
        <v>222</v>
      </c>
      <c r="H224" s="90"/>
      <c r="I224" s="91">
        <v>651</v>
      </c>
      <c r="J224" s="1" t="str">
        <f>Folha_de_Pgt[[#This Row],[Nome da Empresa]]&amp;Folha_de_Pgt[[#This Row],[Nome do Funcionário]]&amp;Folha_de_Pgt[[#This Row],[Departamento]]</f>
        <v>XES - COMERCIO DE GAS LTDAJAMES NASCIMENTO AGUIARPORTARIA</v>
      </c>
      <c r="K224" s="1" t="str">
        <f>IFERROR(INDEX(Folha[Centro_de_Geral],MATCH(C224,Folha[Nome do Funcionário],0)),"")</f>
        <v>7 - XES MATRIZ</v>
      </c>
      <c r="L224" s="1" t="str">
        <f>IFERROR(INDEX(Nome_Empresas[NOME PADRÃO (PLANILHAS)],MATCH(Folha_de_Pgt[[#This Row],[Nome da Empresa]],Nome_Empresas[EMPRESA],0)),"")</f>
        <v>7 - XES MATRIZ</v>
      </c>
      <c r="M224" s="52">
        <v>45035</v>
      </c>
      <c r="N224" s="1" t="str">
        <f>UPPER(IF(Folha_de_Pgt[[#This Row],[DATA DE PGT]]="","",TEXT(Folha_de_Pgt[[#This Row],[DATA DE PGT]],"MMM")))</f>
        <v>ABR</v>
      </c>
      <c r="O224" s="1" t="str">
        <f>UPPER(IF(Folha_de_Pgt[[#This Row],[DATA DE PGT]]="","",TEXT(Folha_de_Pgt[[#This Row],[DATA DE PGT]],"aaaa")))</f>
        <v>2023</v>
      </c>
      <c r="P224" s="1" t="s">
        <v>964</v>
      </c>
      <c r="R224" s="2" t="str">
        <f>Folha_de_Pgt[[#This Row],[Nome do Funcionário]]&amp;" - "&amp;Folha_de_Pgt[[#This Row],[TIPO DE PGT]]</f>
        <v>JAMES NASCIMENTO AGUIAR - ADIANTAMENTO - REF A ABR/2023</v>
      </c>
      <c r="V224" s="81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103"/>
      <c r="AW224" s="56"/>
      <c r="AX224" s="56"/>
    </row>
    <row r="225" spans="1:50" s="1" customFormat="1" ht="15.75" customHeight="1" x14ac:dyDescent="0.2">
      <c r="A225" s="83" t="s">
        <v>927</v>
      </c>
      <c r="B225" s="83" t="s">
        <v>61</v>
      </c>
      <c r="C225" s="83" t="s">
        <v>224</v>
      </c>
      <c r="D225" s="83" t="s">
        <v>154</v>
      </c>
      <c r="E225" s="83" t="s">
        <v>16</v>
      </c>
      <c r="F225" s="83" t="s">
        <v>67</v>
      </c>
      <c r="G225" s="83" t="s">
        <v>225</v>
      </c>
      <c r="H225" s="90"/>
      <c r="I225" s="91">
        <v>651</v>
      </c>
      <c r="J225" s="1" t="str">
        <f>Folha_de_Pgt[[#This Row],[Nome da Empresa]]&amp;Folha_de_Pgt[[#This Row],[Nome do Funcionário]]&amp;Folha_de_Pgt[[#This Row],[Departamento]]</f>
        <v>XES - COMERCIO DE GAS LTDATHIAGO DE SOUZA OLIVEIRAPORTARIA</v>
      </c>
      <c r="K225" s="1" t="str">
        <f>IFERROR(INDEX(Folha[Centro_de_Geral],MATCH(C225,Folha[Nome do Funcionário],0)),"")</f>
        <v>7 - XES MATRIZ</v>
      </c>
      <c r="L225" s="1" t="str">
        <f>IFERROR(INDEX(Nome_Empresas[NOME PADRÃO (PLANILHAS)],MATCH(Folha_de_Pgt[[#This Row],[Nome da Empresa]],Nome_Empresas[EMPRESA],0)),"")</f>
        <v>7 - XES MATRIZ</v>
      </c>
      <c r="M225" s="52">
        <v>45035</v>
      </c>
      <c r="N225" s="1" t="str">
        <f>UPPER(IF(Folha_de_Pgt[[#This Row],[DATA DE PGT]]="","",TEXT(Folha_de_Pgt[[#This Row],[DATA DE PGT]],"MMM")))</f>
        <v>ABR</v>
      </c>
      <c r="O225" s="1" t="str">
        <f>UPPER(IF(Folha_de_Pgt[[#This Row],[DATA DE PGT]]="","",TEXT(Folha_de_Pgt[[#This Row],[DATA DE PGT]],"aaaa")))</f>
        <v>2023</v>
      </c>
      <c r="P225" s="1" t="s">
        <v>964</v>
      </c>
      <c r="R225" s="2" t="str">
        <f>Folha_de_Pgt[[#This Row],[Nome do Funcionário]]&amp;" - "&amp;Folha_de_Pgt[[#This Row],[TIPO DE PGT]]</f>
        <v>THIAGO DE SOUZA OLIVEIRA - ADIANTAMENTO - REF A ABR/2023</v>
      </c>
      <c r="V225" s="81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103"/>
      <c r="AW225" s="56"/>
      <c r="AX225" s="56"/>
    </row>
    <row r="226" spans="1:50" s="1" customFormat="1" ht="15.75" customHeight="1" x14ac:dyDescent="0.2">
      <c r="A226" s="83" t="s">
        <v>927</v>
      </c>
      <c r="B226" s="83" t="s">
        <v>61</v>
      </c>
      <c r="C226" s="83" t="s">
        <v>227</v>
      </c>
      <c r="D226" s="83" t="s">
        <v>170</v>
      </c>
      <c r="E226" s="83" t="s">
        <v>16</v>
      </c>
      <c r="F226" s="83" t="s">
        <v>228</v>
      </c>
      <c r="G226" s="83" t="s">
        <v>229</v>
      </c>
      <c r="H226" s="90"/>
      <c r="I226" s="91">
        <v>1301.21</v>
      </c>
      <c r="J226" s="1" t="str">
        <f>Folha_de_Pgt[[#This Row],[Nome da Empresa]]&amp;Folha_de_Pgt[[#This Row],[Nome do Funcionário]]&amp;Folha_de_Pgt[[#This Row],[Departamento]]</f>
        <v>XES - COMERCIO DE GAS LTDAISAC JÚLIO DE SOUZATRANSPORTE</v>
      </c>
      <c r="K226" s="1" t="str">
        <f>IFERROR(INDEX(Folha[Centro_de_Geral],MATCH(C226,Folha[Nome do Funcionário],0)),"")</f>
        <v>TRANSPORTE</v>
      </c>
      <c r="L226" s="1" t="str">
        <f>IFERROR(INDEX(Nome_Empresas[NOME PADRÃO (PLANILHAS)],MATCH(Folha_de_Pgt[[#This Row],[Nome da Empresa]],Nome_Empresas[EMPRESA],0)),"")</f>
        <v>7 - XES MATRIZ</v>
      </c>
      <c r="M226" s="52">
        <v>45035</v>
      </c>
      <c r="N226" s="1" t="str">
        <f>UPPER(IF(Folha_de_Pgt[[#This Row],[DATA DE PGT]]="","",TEXT(Folha_de_Pgt[[#This Row],[DATA DE PGT]],"MMM")))</f>
        <v>ABR</v>
      </c>
      <c r="O226" s="1" t="str">
        <f>UPPER(IF(Folha_de_Pgt[[#This Row],[DATA DE PGT]]="","",TEXT(Folha_de_Pgt[[#This Row],[DATA DE PGT]],"aaaa")))</f>
        <v>2023</v>
      </c>
      <c r="P226" s="1" t="s">
        <v>964</v>
      </c>
      <c r="R226" s="2" t="str">
        <f>Folha_de_Pgt[[#This Row],[Nome do Funcionário]]&amp;" - "&amp;Folha_de_Pgt[[#This Row],[TIPO DE PGT]]</f>
        <v>ISAC JÚLIO DE SOUZA - ADIANTAMENTO - REF A ABR/2023</v>
      </c>
      <c r="V226" s="81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103"/>
      <c r="AW226" s="56"/>
      <c r="AX226" s="56"/>
    </row>
    <row r="227" spans="1:50" s="1" customFormat="1" ht="15.75" customHeight="1" x14ac:dyDescent="0.2">
      <c r="A227" s="83" t="s">
        <v>927</v>
      </c>
      <c r="B227" s="83" t="s">
        <v>61</v>
      </c>
      <c r="C227" s="83" t="s">
        <v>231</v>
      </c>
      <c r="D227" s="83" t="s">
        <v>170</v>
      </c>
      <c r="E227" s="83" t="s">
        <v>16</v>
      </c>
      <c r="F227" s="83" t="s">
        <v>67</v>
      </c>
      <c r="G227" s="83" t="s">
        <v>232</v>
      </c>
      <c r="H227" s="90"/>
      <c r="I227" s="91">
        <v>651</v>
      </c>
      <c r="J227" s="1" t="str">
        <f>Folha_de_Pgt[[#This Row],[Nome da Empresa]]&amp;Folha_de_Pgt[[#This Row],[Nome do Funcionário]]&amp;Folha_de_Pgt[[#This Row],[Departamento]]</f>
        <v>XES - COMERCIO DE GAS LTDAMATHEUS GUIZARRA BAPTISTATRANSPORTE</v>
      </c>
      <c r="K227" s="1" t="str">
        <f>IFERROR(INDEX(Folha[Centro_de_Geral],MATCH(C227,Folha[Nome do Funcionário],0)),"")</f>
        <v>TRANSPORTE</v>
      </c>
      <c r="L227" s="1" t="str">
        <f>IFERROR(INDEX(Nome_Empresas[NOME PADRÃO (PLANILHAS)],MATCH(Folha_de_Pgt[[#This Row],[Nome da Empresa]],Nome_Empresas[EMPRESA],0)),"")</f>
        <v>7 - XES MATRIZ</v>
      </c>
      <c r="M227" s="52">
        <v>45035</v>
      </c>
      <c r="N227" s="1" t="str">
        <f>UPPER(IF(Folha_de_Pgt[[#This Row],[DATA DE PGT]]="","",TEXT(Folha_de_Pgt[[#This Row],[DATA DE PGT]],"MMM")))</f>
        <v>ABR</v>
      </c>
      <c r="O227" s="1" t="str">
        <f>UPPER(IF(Folha_de_Pgt[[#This Row],[DATA DE PGT]]="","",TEXT(Folha_de_Pgt[[#This Row],[DATA DE PGT]],"aaaa")))</f>
        <v>2023</v>
      </c>
      <c r="P227" s="1" t="s">
        <v>964</v>
      </c>
      <c r="R227" s="2" t="str">
        <f>Folha_de_Pgt[[#This Row],[Nome do Funcionário]]&amp;" - "&amp;Folha_de_Pgt[[#This Row],[TIPO DE PGT]]</f>
        <v>MATHEUS GUIZARRA BAPTISTA - ADIANTAMENTO - REF A ABR/2023</v>
      </c>
      <c r="V227" s="81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103"/>
      <c r="AW227" s="56"/>
      <c r="AX227" s="56"/>
    </row>
    <row r="228" spans="1:50" s="1" customFormat="1" ht="15.75" customHeight="1" x14ac:dyDescent="0.2">
      <c r="A228" s="83" t="s">
        <v>927</v>
      </c>
      <c r="B228" s="83" t="s">
        <v>61</v>
      </c>
      <c r="C228" s="83" t="s">
        <v>234</v>
      </c>
      <c r="D228" s="83" t="s">
        <v>170</v>
      </c>
      <c r="E228" s="83" t="s">
        <v>16</v>
      </c>
      <c r="F228" s="83" t="s">
        <v>67</v>
      </c>
      <c r="G228" s="83" t="s">
        <v>235</v>
      </c>
      <c r="H228" s="90"/>
      <c r="I228" s="91">
        <v>987.98</v>
      </c>
      <c r="J228" s="1" t="str">
        <f>Folha_de_Pgt[[#This Row],[Nome da Empresa]]&amp;Folha_de_Pgt[[#This Row],[Nome do Funcionário]]&amp;Folha_de_Pgt[[#This Row],[Departamento]]</f>
        <v>XES - COMERCIO DE GAS LTDARONILDO ARAUJO DOS SANTOS TRANSPORTE</v>
      </c>
      <c r="K228" s="1" t="str">
        <f>IFERROR(INDEX(Folha[Centro_de_Geral],MATCH(C228,Folha[Nome do Funcionário],0)),"")</f>
        <v>TRANSPORTE</v>
      </c>
      <c r="L228" s="1" t="str">
        <f>IFERROR(INDEX(Nome_Empresas[NOME PADRÃO (PLANILHAS)],MATCH(Folha_de_Pgt[[#This Row],[Nome da Empresa]],Nome_Empresas[EMPRESA],0)),"")</f>
        <v>7 - XES MATRIZ</v>
      </c>
      <c r="M228" s="52">
        <v>45035</v>
      </c>
      <c r="N228" s="1" t="str">
        <f>UPPER(IF(Folha_de_Pgt[[#This Row],[DATA DE PGT]]="","",TEXT(Folha_de_Pgt[[#This Row],[DATA DE PGT]],"MMM")))</f>
        <v>ABR</v>
      </c>
      <c r="O228" s="1" t="str">
        <f>UPPER(IF(Folha_de_Pgt[[#This Row],[DATA DE PGT]]="","",TEXT(Folha_de_Pgt[[#This Row],[DATA DE PGT]],"aaaa")))</f>
        <v>2023</v>
      </c>
      <c r="P228" s="1" t="s">
        <v>964</v>
      </c>
      <c r="R228" s="2" t="str">
        <f>Folha_de_Pgt[[#This Row],[Nome do Funcionário]]&amp;" - "&amp;Folha_de_Pgt[[#This Row],[TIPO DE PGT]]</f>
        <v>RONILDO ARAUJO DOS SANTOS  - ADIANTAMENTO - REF A ABR/2023</v>
      </c>
      <c r="V228" s="81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103"/>
      <c r="AW228" s="56"/>
      <c r="AX228" s="56"/>
    </row>
    <row r="229" spans="1:50" s="1" customFormat="1" ht="15.75" customHeight="1" x14ac:dyDescent="0.2">
      <c r="A229" s="83" t="s">
        <v>927</v>
      </c>
      <c r="B229" s="83" t="s">
        <v>61</v>
      </c>
      <c r="C229" s="83" t="s">
        <v>237</v>
      </c>
      <c r="D229" s="83" t="s">
        <v>170</v>
      </c>
      <c r="E229" s="83" t="s">
        <v>16</v>
      </c>
      <c r="F229" s="83" t="s">
        <v>67</v>
      </c>
      <c r="G229" s="83" t="s">
        <v>238</v>
      </c>
      <c r="H229" s="90"/>
      <c r="I229" s="91">
        <v>651</v>
      </c>
      <c r="J229" s="1" t="str">
        <f>Folha_de_Pgt[[#This Row],[Nome da Empresa]]&amp;Folha_de_Pgt[[#This Row],[Nome do Funcionário]]&amp;Folha_de_Pgt[[#This Row],[Departamento]]</f>
        <v>XES - COMERCIO DE GAS LTDAEDNO DOS REIS VIEIRA JUNIORTRANSPORTE</v>
      </c>
      <c r="K229" s="1" t="str">
        <f>IFERROR(INDEX(Folha[Centro_de_Geral],MATCH(C229,Folha[Nome do Funcionário],0)),"")</f>
        <v>TRANSPORTE</v>
      </c>
      <c r="L229" s="1" t="str">
        <f>IFERROR(INDEX(Nome_Empresas[NOME PADRÃO (PLANILHAS)],MATCH(Folha_de_Pgt[[#This Row],[Nome da Empresa]],Nome_Empresas[EMPRESA],0)),"")</f>
        <v>7 - XES MATRIZ</v>
      </c>
      <c r="M229" s="52">
        <v>45035</v>
      </c>
      <c r="N229" s="1" t="str">
        <f>UPPER(IF(Folha_de_Pgt[[#This Row],[DATA DE PGT]]="","",TEXT(Folha_de_Pgt[[#This Row],[DATA DE PGT]],"MMM")))</f>
        <v>ABR</v>
      </c>
      <c r="O229" s="1" t="str">
        <f>UPPER(IF(Folha_de_Pgt[[#This Row],[DATA DE PGT]]="","",TEXT(Folha_de_Pgt[[#This Row],[DATA DE PGT]],"aaaa")))</f>
        <v>2023</v>
      </c>
      <c r="P229" s="1" t="s">
        <v>964</v>
      </c>
      <c r="R229" s="2" t="str">
        <f>Folha_de_Pgt[[#This Row],[Nome do Funcionário]]&amp;" - "&amp;Folha_de_Pgt[[#This Row],[TIPO DE PGT]]</f>
        <v>EDNO DOS REIS VIEIRA JUNIOR - ADIANTAMENTO - REF A ABR/2023</v>
      </c>
      <c r="V229" s="81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103"/>
      <c r="AW229" s="56"/>
      <c r="AX229" s="56"/>
    </row>
    <row r="230" spans="1:50" s="1" customFormat="1" ht="15.75" customHeight="1" x14ac:dyDescent="0.2">
      <c r="A230" s="83" t="s">
        <v>927</v>
      </c>
      <c r="B230" s="83" t="s">
        <v>61</v>
      </c>
      <c r="C230" s="83" t="s">
        <v>240</v>
      </c>
      <c r="D230" s="83" t="s">
        <v>161</v>
      </c>
      <c r="E230" s="83" t="s">
        <v>16</v>
      </c>
      <c r="F230" s="83" t="s">
        <v>67</v>
      </c>
      <c r="G230" s="83" t="s">
        <v>241</v>
      </c>
      <c r="H230" s="90"/>
      <c r="I230" s="91">
        <v>651</v>
      </c>
      <c r="J230" s="1" t="str">
        <f>Folha_de_Pgt[[#This Row],[Nome da Empresa]]&amp;Folha_de_Pgt[[#This Row],[Nome do Funcionário]]&amp;Folha_de_Pgt[[#This Row],[Departamento]]</f>
        <v>XES - COMERCIO DE GAS LTDALUIZ MIGUEL VARGAS PEREIRAPLATAFORMA</v>
      </c>
      <c r="K230" s="1" t="str">
        <f>IFERROR(INDEX(Folha[Centro_de_Geral],MATCH(C230,Folha[Nome do Funcionário],0)),"")</f>
        <v>TRANSPORTE</v>
      </c>
      <c r="L230" s="1" t="str">
        <f>IFERROR(INDEX(Nome_Empresas[NOME PADRÃO (PLANILHAS)],MATCH(Folha_de_Pgt[[#This Row],[Nome da Empresa]],Nome_Empresas[EMPRESA],0)),"")</f>
        <v>7 - XES MATRIZ</v>
      </c>
      <c r="M230" s="52">
        <v>45035</v>
      </c>
      <c r="N230" s="1" t="str">
        <f>UPPER(IF(Folha_de_Pgt[[#This Row],[DATA DE PGT]]="","",TEXT(Folha_de_Pgt[[#This Row],[DATA DE PGT]],"MMM")))</f>
        <v>ABR</v>
      </c>
      <c r="O230" s="1" t="str">
        <f>UPPER(IF(Folha_de_Pgt[[#This Row],[DATA DE PGT]]="","",TEXT(Folha_de_Pgt[[#This Row],[DATA DE PGT]],"aaaa")))</f>
        <v>2023</v>
      </c>
      <c r="P230" s="1" t="s">
        <v>964</v>
      </c>
      <c r="R230" s="2" t="str">
        <f>Folha_de_Pgt[[#This Row],[Nome do Funcionário]]&amp;" - "&amp;Folha_de_Pgt[[#This Row],[TIPO DE PGT]]</f>
        <v>LUIZ MIGUEL VARGAS PEREIRA - ADIANTAMENTO - REF A ABR/2023</v>
      </c>
      <c r="V230" s="81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103"/>
      <c r="AW230" s="56"/>
      <c r="AX230" s="56"/>
    </row>
    <row r="231" spans="1:50" s="1" customFormat="1" ht="15.75" customHeight="1" x14ac:dyDescent="0.2">
      <c r="A231" s="83" t="s">
        <v>927</v>
      </c>
      <c r="B231" s="83" t="s">
        <v>61</v>
      </c>
      <c r="C231" s="83" t="s">
        <v>243</v>
      </c>
      <c r="D231" s="83" t="s">
        <v>161</v>
      </c>
      <c r="E231" s="83" t="s">
        <v>16</v>
      </c>
      <c r="F231" s="83" t="s">
        <v>67</v>
      </c>
      <c r="G231" s="83" t="s">
        <v>244</v>
      </c>
      <c r="H231" s="90"/>
      <c r="I231" s="91">
        <v>651</v>
      </c>
      <c r="J231" s="1" t="str">
        <f>Folha_de_Pgt[[#This Row],[Nome da Empresa]]&amp;Folha_de_Pgt[[#This Row],[Nome do Funcionário]]&amp;Folha_de_Pgt[[#This Row],[Departamento]]</f>
        <v>XES - COMERCIO DE GAS LTDANAYRAN GABRIEL SOUSA DE ARAÚJOPLATAFORMA</v>
      </c>
      <c r="K231" s="1" t="str">
        <f>IFERROR(INDEX(Folha[Centro_de_Geral],MATCH(C231,Folha[Nome do Funcionário],0)),"")</f>
        <v>TRANSPORTE</v>
      </c>
      <c r="L231" s="1" t="str">
        <f>IFERROR(INDEX(Nome_Empresas[NOME PADRÃO (PLANILHAS)],MATCH(Folha_de_Pgt[[#This Row],[Nome da Empresa]],Nome_Empresas[EMPRESA],0)),"")</f>
        <v>7 - XES MATRIZ</v>
      </c>
      <c r="M231" s="52">
        <v>45035</v>
      </c>
      <c r="N231" s="1" t="str">
        <f>UPPER(IF(Folha_de_Pgt[[#This Row],[DATA DE PGT]]="","",TEXT(Folha_de_Pgt[[#This Row],[DATA DE PGT]],"MMM")))</f>
        <v>ABR</v>
      </c>
      <c r="O231" s="1" t="str">
        <f>UPPER(IF(Folha_de_Pgt[[#This Row],[DATA DE PGT]]="","",TEXT(Folha_de_Pgt[[#This Row],[DATA DE PGT]],"aaaa")))</f>
        <v>2023</v>
      </c>
      <c r="P231" s="1" t="s">
        <v>964</v>
      </c>
      <c r="R231" s="2" t="str">
        <f>Folha_de_Pgt[[#This Row],[Nome do Funcionário]]&amp;" - "&amp;Folha_de_Pgt[[#This Row],[TIPO DE PGT]]</f>
        <v>NAYRAN GABRIEL SOUSA DE ARAÚJO - ADIANTAMENTO - REF A ABR/2023</v>
      </c>
      <c r="V231" s="81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103"/>
      <c r="AW231" s="56"/>
      <c r="AX231" s="56"/>
    </row>
    <row r="232" spans="1:50" s="1" customFormat="1" ht="15.75" customHeight="1" x14ac:dyDescent="0.2">
      <c r="A232" s="83" t="s">
        <v>929</v>
      </c>
      <c r="B232" s="83" t="s">
        <v>246</v>
      </c>
      <c r="C232" s="83" t="s">
        <v>247</v>
      </c>
      <c r="D232" s="83" t="s">
        <v>154</v>
      </c>
      <c r="E232" s="83" t="s">
        <v>16</v>
      </c>
      <c r="F232" s="83" t="s">
        <v>30</v>
      </c>
      <c r="G232" s="83" t="s">
        <v>248</v>
      </c>
      <c r="H232" s="90"/>
      <c r="I232" s="91">
        <v>651</v>
      </c>
      <c r="J232" s="1" t="str">
        <f>Folha_de_Pgt[[#This Row],[Nome da Empresa]]&amp;Folha_de_Pgt[[#This Row],[Nome do Funcionário]]&amp;Folha_de_Pgt[[#This Row],[Departamento]]</f>
        <v>CSS  COMERCIO DE GÁS LTDA MEVANDERSON SOARES GONÇALVESPORTARIA</v>
      </c>
      <c r="K232" s="1" t="str">
        <f>IFERROR(INDEX(Folha[Centro_de_Geral],MATCH(C232,Folha[Nome do Funcionário],0)),"")</f>
        <v>8 - CSS COMERCIO</v>
      </c>
      <c r="L232" s="1" t="str">
        <f>IFERROR(INDEX(Nome_Empresas[NOME PADRÃO (PLANILHAS)],MATCH(Folha_de_Pgt[[#This Row],[Nome da Empresa]],Nome_Empresas[EMPRESA],0)),"")</f>
        <v>8 - CSS COMERCIO</v>
      </c>
      <c r="M232" s="52">
        <v>45035</v>
      </c>
      <c r="N232" s="1" t="str">
        <f>UPPER(IF(Folha_de_Pgt[[#This Row],[DATA DE PGT]]="","",TEXT(Folha_de_Pgt[[#This Row],[DATA DE PGT]],"MMM")))</f>
        <v>ABR</v>
      </c>
      <c r="O232" s="1" t="str">
        <f>UPPER(IF(Folha_de_Pgt[[#This Row],[DATA DE PGT]]="","",TEXT(Folha_de_Pgt[[#This Row],[DATA DE PGT]],"aaaa")))</f>
        <v>2023</v>
      </c>
      <c r="P232" s="1" t="s">
        <v>964</v>
      </c>
      <c r="R232" s="2" t="str">
        <f>Folha_de_Pgt[[#This Row],[Nome do Funcionário]]&amp;" - "&amp;Folha_de_Pgt[[#This Row],[TIPO DE PGT]]</f>
        <v>VANDERSON SOARES GONÇALVES - ADIANTAMENTO - REF A ABR/2023</v>
      </c>
      <c r="V232" s="81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103"/>
      <c r="AW232" s="56"/>
      <c r="AX232" s="56"/>
    </row>
    <row r="233" spans="1:50" s="1" customFormat="1" ht="15.75" customHeight="1" x14ac:dyDescent="0.2">
      <c r="A233" s="83" t="s">
        <v>929</v>
      </c>
      <c r="B233" s="83" t="s">
        <v>246</v>
      </c>
      <c r="C233" s="83" t="s">
        <v>250</v>
      </c>
      <c r="D233" s="83" t="s">
        <v>154</v>
      </c>
      <c r="E233" s="83" t="s">
        <v>16</v>
      </c>
      <c r="F233" s="83" t="s">
        <v>251</v>
      </c>
      <c r="G233" s="83" t="s">
        <v>252</v>
      </c>
      <c r="H233" s="90"/>
      <c r="I233" s="91">
        <v>651</v>
      </c>
      <c r="J233" s="1" t="str">
        <f>Folha_de_Pgt[[#This Row],[Nome da Empresa]]&amp;Folha_de_Pgt[[#This Row],[Nome do Funcionário]]&amp;Folha_de_Pgt[[#This Row],[Departamento]]</f>
        <v>CSS  COMERCIO DE GÁS LTDA MEFÁBIO FERNANDES FERREIRAPORTARIA</v>
      </c>
      <c r="K233" s="1" t="str">
        <f>IFERROR(INDEX(Folha[Centro_de_Geral],MATCH(C233,Folha[Nome do Funcionário],0)),"")</f>
        <v>8 - CSS COMERCIO</v>
      </c>
      <c r="L233" s="1" t="str">
        <f>IFERROR(INDEX(Nome_Empresas[NOME PADRÃO (PLANILHAS)],MATCH(Folha_de_Pgt[[#This Row],[Nome da Empresa]],Nome_Empresas[EMPRESA],0)),"")</f>
        <v>8 - CSS COMERCIO</v>
      </c>
      <c r="M233" s="52">
        <v>45035</v>
      </c>
      <c r="N233" s="1" t="str">
        <f>UPPER(IF(Folha_de_Pgt[[#This Row],[DATA DE PGT]]="","",TEXT(Folha_de_Pgt[[#This Row],[DATA DE PGT]],"MMM")))</f>
        <v>ABR</v>
      </c>
      <c r="O233" s="1" t="str">
        <f>UPPER(IF(Folha_de_Pgt[[#This Row],[DATA DE PGT]]="","",TEXT(Folha_de_Pgt[[#This Row],[DATA DE PGT]],"aaaa")))</f>
        <v>2023</v>
      </c>
      <c r="P233" s="1" t="s">
        <v>964</v>
      </c>
      <c r="R233" s="2" t="str">
        <f>Folha_de_Pgt[[#This Row],[Nome do Funcionário]]&amp;" - "&amp;Folha_de_Pgt[[#This Row],[TIPO DE PGT]]</f>
        <v>FÁBIO FERNANDES FERREIRA - ADIANTAMENTO - REF A ABR/2023</v>
      </c>
      <c r="V233" s="81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103"/>
      <c r="AW233" s="56"/>
      <c r="AX233" s="56"/>
    </row>
    <row r="234" spans="1:50" s="1" customFormat="1" ht="15.75" customHeight="1" x14ac:dyDescent="0.2">
      <c r="A234" s="83" t="s">
        <v>930</v>
      </c>
      <c r="B234" s="83" t="s">
        <v>254</v>
      </c>
      <c r="C234" s="83" t="s">
        <v>255</v>
      </c>
      <c r="D234" s="83" t="s">
        <v>154</v>
      </c>
      <c r="E234" s="83" t="s">
        <v>876</v>
      </c>
      <c r="F234" s="83" t="s">
        <v>876</v>
      </c>
      <c r="G234" s="83" t="s">
        <v>931</v>
      </c>
      <c r="H234" s="90"/>
      <c r="I234" s="91">
        <v>561</v>
      </c>
      <c r="J234" s="1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234" s="1" t="str">
        <f>IFERROR(INDEX(Folha[Centro_de_Geral],MATCH(C234,Folha[Nome do Funcionário],0)),"")</f>
        <v>9 - RICARDO LOPES</v>
      </c>
      <c r="L234" s="1" t="str">
        <f>IFERROR(INDEX(Nome_Empresas[NOME PADRÃO (PLANILHAS)],MATCH(Folha_de_Pgt[[#This Row],[Nome da Empresa]],Nome_Empresas[EMPRESA],0)),"")</f>
        <v>9 - RICARDO LOPES</v>
      </c>
      <c r="M234" s="52">
        <v>45035</v>
      </c>
      <c r="N234" s="1" t="str">
        <f>UPPER(IF(Folha_de_Pgt[[#This Row],[DATA DE PGT]]="","",TEXT(Folha_de_Pgt[[#This Row],[DATA DE PGT]],"MMM")))</f>
        <v>ABR</v>
      </c>
      <c r="O234" s="1" t="str">
        <f>UPPER(IF(Folha_de_Pgt[[#This Row],[DATA DE PGT]]="","",TEXT(Folha_de_Pgt[[#This Row],[DATA DE PGT]],"aaaa")))</f>
        <v>2023</v>
      </c>
      <c r="P234" s="1" t="s">
        <v>964</v>
      </c>
      <c r="R234" s="2" t="str">
        <f>Folha_de_Pgt[[#This Row],[Nome do Funcionário]]&amp;" - "&amp;Folha_de_Pgt[[#This Row],[TIPO DE PGT]]</f>
        <v>RAFAEL CANDIDO DA SILVA - ADIANTAMENTO - REF A ABR/2023</v>
      </c>
      <c r="V234" s="81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103"/>
      <c r="AW234" s="56"/>
      <c r="AX234" s="56"/>
    </row>
    <row r="235" spans="1:50" s="1" customFormat="1" ht="15.75" customHeight="1" x14ac:dyDescent="0.2">
      <c r="A235" s="83" t="s">
        <v>930</v>
      </c>
      <c r="B235" s="83" t="s">
        <v>254</v>
      </c>
      <c r="C235" s="83" t="s">
        <v>258</v>
      </c>
      <c r="D235" s="83" t="s">
        <v>154</v>
      </c>
      <c r="E235" s="83" t="s">
        <v>876</v>
      </c>
      <c r="F235" s="83" t="s">
        <v>876</v>
      </c>
      <c r="G235" s="83" t="s">
        <v>932</v>
      </c>
      <c r="H235" s="90"/>
      <c r="I235" s="91">
        <v>561</v>
      </c>
      <c r="J235" s="1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235" s="1" t="str">
        <f>IFERROR(INDEX(Folha[Centro_de_Geral],MATCH(C235,Folha[Nome do Funcionário],0)),"")</f>
        <v>9 - RICARDO LOPES</v>
      </c>
      <c r="L235" s="1" t="str">
        <f>IFERROR(INDEX(Nome_Empresas[NOME PADRÃO (PLANILHAS)],MATCH(Folha_de_Pgt[[#This Row],[Nome da Empresa]],Nome_Empresas[EMPRESA],0)),"")</f>
        <v>9 - RICARDO LOPES</v>
      </c>
      <c r="M235" s="52">
        <v>45035</v>
      </c>
      <c r="N235" s="1" t="str">
        <f>UPPER(IF(Folha_de_Pgt[[#This Row],[DATA DE PGT]]="","",TEXT(Folha_de_Pgt[[#This Row],[DATA DE PGT]],"MMM")))</f>
        <v>ABR</v>
      </c>
      <c r="O235" s="1" t="str">
        <f>UPPER(IF(Folha_de_Pgt[[#This Row],[DATA DE PGT]]="","",TEXT(Folha_de_Pgt[[#This Row],[DATA DE PGT]],"aaaa")))</f>
        <v>2023</v>
      </c>
      <c r="P235" s="1" t="s">
        <v>964</v>
      </c>
      <c r="R235" s="2" t="str">
        <f>Folha_de_Pgt[[#This Row],[Nome do Funcionário]]&amp;" - "&amp;Folha_de_Pgt[[#This Row],[TIPO DE PGT]]</f>
        <v>RAPHAEL LIMA DE SOUZA - ADIANTAMENTO - REF A ABR/2023</v>
      </c>
      <c r="V235" s="81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103"/>
      <c r="AW235" s="56"/>
      <c r="AX235" s="56"/>
    </row>
    <row r="236" spans="1:50" s="1" customFormat="1" ht="15.75" customHeight="1" x14ac:dyDescent="0.2">
      <c r="A236" s="83" t="s">
        <v>930</v>
      </c>
      <c r="B236" s="83" t="s">
        <v>254</v>
      </c>
      <c r="C236" s="83" t="s">
        <v>262</v>
      </c>
      <c r="D236" s="83" t="s">
        <v>170</v>
      </c>
      <c r="E236" s="83" t="s">
        <v>16</v>
      </c>
      <c r="F236" s="83" t="s">
        <v>263</v>
      </c>
      <c r="G236" s="83" t="s">
        <v>264</v>
      </c>
      <c r="H236" s="90"/>
      <c r="I236" s="91">
        <v>651</v>
      </c>
      <c r="J236" s="1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236" s="1" t="str">
        <f>IFERROR(INDEX(Folha[Centro_de_Geral],MATCH(C236,Folha[Nome do Funcionário],0)),"")</f>
        <v>TRANSPORTE</v>
      </c>
      <c r="L236" s="1" t="str">
        <f>IFERROR(INDEX(Nome_Empresas[NOME PADRÃO (PLANILHAS)],MATCH(Folha_de_Pgt[[#This Row],[Nome da Empresa]],Nome_Empresas[EMPRESA],0)),"")</f>
        <v>9 - RICARDO LOPES</v>
      </c>
      <c r="M236" s="52">
        <v>45035</v>
      </c>
      <c r="N236" s="1" t="str">
        <f>UPPER(IF(Folha_de_Pgt[[#This Row],[DATA DE PGT]]="","",TEXT(Folha_de_Pgt[[#This Row],[DATA DE PGT]],"MMM")))</f>
        <v>ABR</v>
      </c>
      <c r="O236" s="1" t="str">
        <f>UPPER(IF(Folha_de_Pgt[[#This Row],[DATA DE PGT]]="","",TEXT(Folha_de_Pgt[[#This Row],[DATA DE PGT]],"aaaa")))</f>
        <v>2023</v>
      </c>
      <c r="P236" s="1" t="s">
        <v>964</v>
      </c>
      <c r="R236" s="2" t="str">
        <f>Folha_de_Pgt[[#This Row],[Nome do Funcionário]]&amp;" - "&amp;Folha_de_Pgt[[#This Row],[TIPO DE PGT]]</f>
        <v>MATHEUS GABRIEL FRAGOSO BASTOS PEREIRA - ADIANTAMENTO - REF A ABR/2023</v>
      </c>
      <c r="V236" s="81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103"/>
      <c r="AW236" s="56"/>
      <c r="AX236" s="56"/>
    </row>
    <row r="237" spans="1:50" s="1" customFormat="1" ht="15.75" customHeight="1" x14ac:dyDescent="0.2">
      <c r="A237" s="83" t="s">
        <v>933</v>
      </c>
      <c r="B237" s="83" t="s">
        <v>70</v>
      </c>
      <c r="C237" s="83" t="s">
        <v>266</v>
      </c>
      <c r="D237" s="83" t="s">
        <v>154</v>
      </c>
      <c r="E237" s="83" t="s">
        <v>16</v>
      </c>
      <c r="F237" s="83" t="s">
        <v>181</v>
      </c>
      <c r="G237" s="83" t="s">
        <v>267</v>
      </c>
      <c r="H237" s="90"/>
      <c r="I237" s="91">
        <v>651</v>
      </c>
      <c r="J237" s="1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237" s="1" t="str">
        <f>IFERROR(INDEX(Folha[Centro_de_Geral],MATCH(C237,Folha[Nome do Funcionário],0)),"")</f>
        <v>12 - SYLVIO PINHEIRO</v>
      </c>
      <c r="L237" s="1" t="str">
        <f>IFERROR(INDEX(Nome_Empresas[NOME PADRÃO (PLANILHAS)],MATCH(Folha_de_Pgt[[#This Row],[Nome da Empresa]],Nome_Empresas[EMPRESA],0)),"")</f>
        <v>12 - SYLVIO PINHEIRO</v>
      </c>
      <c r="M237" s="52">
        <v>45035</v>
      </c>
      <c r="N237" s="1" t="str">
        <f>UPPER(IF(Folha_de_Pgt[[#This Row],[DATA DE PGT]]="","",TEXT(Folha_de_Pgt[[#This Row],[DATA DE PGT]],"MMM")))</f>
        <v>ABR</v>
      </c>
      <c r="O237" s="1" t="str">
        <f>UPPER(IF(Folha_de_Pgt[[#This Row],[DATA DE PGT]]="","",TEXT(Folha_de_Pgt[[#This Row],[DATA DE PGT]],"aaaa")))</f>
        <v>2023</v>
      </c>
      <c r="P237" s="1" t="s">
        <v>964</v>
      </c>
      <c r="R237" s="2" t="str">
        <f>Folha_de_Pgt[[#This Row],[Nome do Funcionário]]&amp;" - "&amp;Folha_de_Pgt[[#This Row],[TIPO DE PGT]]</f>
        <v>EVANDRO DE AGUIAR ALMEIDA  - ADIANTAMENTO - REF A ABR/2023</v>
      </c>
      <c r="V237" s="81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103"/>
      <c r="AW237" s="56"/>
      <c r="AX237" s="56"/>
    </row>
    <row r="238" spans="1:50" s="1" customFormat="1" ht="15.75" customHeight="1" x14ac:dyDescent="0.2">
      <c r="A238" s="83" t="s">
        <v>933</v>
      </c>
      <c r="B238" s="83" t="s">
        <v>70</v>
      </c>
      <c r="C238" s="83" t="s">
        <v>269</v>
      </c>
      <c r="D238" s="83" t="s">
        <v>154</v>
      </c>
      <c r="E238" s="83" t="s">
        <v>16</v>
      </c>
      <c r="F238" s="83" t="s">
        <v>270</v>
      </c>
      <c r="G238" s="83" t="s">
        <v>271</v>
      </c>
      <c r="H238" s="90"/>
      <c r="I238" s="91">
        <v>753.54</v>
      </c>
      <c r="J238" s="1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238" s="1" t="str">
        <f>IFERROR(INDEX(Folha[Centro_de_Geral],MATCH(C238,Folha[Nome do Funcionário],0)),"")</f>
        <v>12 - SYLVIO PINHEIRO</v>
      </c>
      <c r="L238" s="1" t="str">
        <f>IFERROR(INDEX(Nome_Empresas[NOME PADRÃO (PLANILHAS)],MATCH(Folha_de_Pgt[[#This Row],[Nome da Empresa]],Nome_Empresas[EMPRESA],0)),"")</f>
        <v>12 - SYLVIO PINHEIRO</v>
      </c>
      <c r="M238" s="52">
        <v>45035</v>
      </c>
      <c r="N238" s="1" t="str">
        <f>UPPER(IF(Folha_de_Pgt[[#This Row],[DATA DE PGT]]="","",TEXT(Folha_de_Pgt[[#This Row],[DATA DE PGT]],"MMM")))</f>
        <v>ABR</v>
      </c>
      <c r="O238" s="1" t="str">
        <f>UPPER(IF(Folha_de_Pgt[[#This Row],[DATA DE PGT]]="","",TEXT(Folha_de_Pgt[[#This Row],[DATA DE PGT]],"aaaa")))</f>
        <v>2023</v>
      </c>
      <c r="P238" s="1" t="s">
        <v>964</v>
      </c>
      <c r="R238" s="2" t="str">
        <f>Folha_de_Pgt[[#This Row],[Nome do Funcionário]]&amp;" - "&amp;Folha_de_Pgt[[#This Row],[TIPO DE PGT]]</f>
        <v>WASHINGTON GOMES SOARES DA SILVA - ADIANTAMENTO - REF A ABR/2023</v>
      </c>
      <c r="V238" s="81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103"/>
      <c r="AW238" s="56"/>
      <c r="AX238" s="56"/>
    </row>
    <row r="239" spans="1:50" s="1" customFormat="1" ht="15.75" customHeight="1" x14ac:dyDescent="0.2">
      <c r="A239" s="83" t="s">
        <v>933</v>
      </c>
      <c r="B239" s="83" t="s">
        <v>70</v>
      </c>
      <c r="C239" s="83" t="s">
        <v>71</v>
      </c>
      <c r="D239" s="83" t="s">
        <v>52</v>
      </c>
      <c r="E239" s="83" t="s">
        <v>16</v>
      </c>
      <c r="F239" s="83" t="s">
        <v>17</v>
      </c>
      <c r="G239" s="83" t="s">
        <v>72</v>
      </c>
      <c r="H239" s="90"/>
      <c r="I239" s="91">
        <v>651</v>
      </c>
      <c r="J239" s="1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239" s="1" t="str">
        <f>IFERROR(INDEX(Folha[Centro_de_Geral],MATCH(C239,Folha[Nome do Funcionário],0)),"")</f>
        <v>ADM</v>
      </c>
      <c r="L239" s="1" t="str">
        <f>IFERROR(INDEX(Nome_Empresas[NOME PADRÃO (PLANILHAS)],MATCH(Folha_de_Pgt[[#This Row],[Nome da Empresa]],Nome_Empresas[EMPRESA],0)),"")</f>
        <v>12 - SYLVIO PINHEIRO</v>
      </c>
      <c r="M239" s="52">
        <v>45035</v>
      </c>
      <c r="N239" s="1" t="str">
        <f>UPPER(IF(Folha_de_Pgt[[#This Row],[DATA DE PGT]]="","",TEXT(Folha_de_Pgt[[#This Row],[DATA DE PGT]],"MMM")))</f>
        <v>ABR</v>
      </c>
      <c r="O239" s="1" t="str">
        <f>UPPER(IF(Folha_de_Pgt[[#This Row],[DATA DE PGT]]="","",TEXT(Folha_de_Pgt[[#This Row],[DATA DE PGT]],"aaaa")))</f>
        <v>2023</v>
      </c>
      <c r="P239" s="1" t="s">
        <v>964</v>
      </c>
      <c r="R239" s="2" t="str">
        <f>Folha_de_Pgt[[#This Row],[Nome do Funcionário]]&amp;" - "&amp;Folha_de_Pgt[[#This Row],[TIPO DE PGT]]</f>
        <v>KENNEDY KALKE MENDES NOGUEIRA - ADIANTAMENTO - REF A ABR/2023</v>
      </c>
      <c r="V239" s="81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103"/>
      <c r="AW239" s="56"/>
      <c r="AX239" s="56"/>
    </row>
    <row r="240" spans="1:50" s="1" customFormat="1" ht="15.75" customHeight="1" x14ac:dyDescent="0.2">
      <c r="A240" s="83" t="s">
        <v>934</v>
      </c>
      <c r="B240" s="83" t="s">
        <v>74</v>
      </c>
      <c r="C240" s="83" t="s">
        <v>273</v>
      </c>
      <c r="D240" s="83" t="s">
        <v>274</v>
      </c>
      <c r="E240" s="83" t="s">
        <v>77</v>
      </c>
      <c r="F240" s="83" t="s">
        <v>78</v>
      </c>
      <c r="G240" s="83" t="s">
        <v>275</v>
      </c>
      <c r="H240" s="90"/>
      <c r="I240" s="91">
        <v>651</v>
      </c>
      <c r="J240" s="1" t="str">
        <f>Folha_de_Pgt[[#This Row],[Nome da Empresa]]&amp;Folha_de_Pgt[[#This Row],[Nome do Funcionário]]&amp;Folha_de_Pgt[[#This Row],[Departamento]]</f>
        <v>FULLGAZ DE MARICA LTDA - MEMAGNALDO ERICO DE ARAUJO SOUSA Portaria</v>
      </c>
      <c r="K240" s="1" t="str">
        <f>IFERROR(INDEX(Folha[Centro_de_Geral],MATCH(C240,Folha[Nome do Funcionário],0)),"")</f>
        <v>101 - FULLGAZ</v>
      </c>
      <c r="L240" s="1" t="str">
        <f>IFERROR(INDEX(Nome_Empresas[NOME PADRÃO (PLANILHAS)],MATCH(Folha_de_Pgt[[#This Row],[Nome da Empresa]],Nome_Empresas[EMPRESA],0)),"")</f>
        <v>101 - FULLGAZ</v>
      </c>
      <c r="M240" s="52">
        <v>45035</v>
      </c>
      <c r="N240" s="1" t="str">
        <f>UPPER(IF(Folha_de_Pgt[[#This Row],[DATA DE PGT]]="","",TEXT(Folha_de_Pgt[[#This Row],[DATA DE PGT]],"MMM")))</f>
        <v>ABR</v>
      </c>
      <c r="O240" s="1" t="str">
        <f>UPPER(IF(Folha_de_Pgt[[#This Row],[DATA DE PGT]]="","",TEXT(Folha_de_Pgt[[#This Row],[DATA DE PGT]],"aaaa")))</f>
        <v>2023</v>
      </c>
      <c r="P240" s="1" t="s">
        <v>964</v>
      </c>
      <c r="R240" s="2" t="str">
        <f>Folha_de_Pgt[[#This Row],[Nome do Funcionário]]&amp;" - "&amp;Folha_de_Pgt[[#This Row],[TIPO DE PGT]]</f>
        <v>MAGNALDO ERICO DE ARAUJO SOUSA  - ADIANTAMENTO - REF A ABR/2023</v>
      </c>
      <c r="V240" s="81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103"/>
      <c r="AW240" s="56"/>
      <c r="AX240" s="56"/>
    </row>
    <row r="241" spans="1:50" s="1" customFormat="1" ht="15.75" customHeight="1" x14ac:dyDescent="0.2">
      <c r="A241" s="83" t="s">
        <v>934</v>
      </c>
      <c r="B241" s="83" t="s">
        <v>74</v>
      </c>
      <c r="C241" s="83" t="s">
        <v>277</v>
      </c>
      <c r="D241" s="83" t="s">
        <v>274</v>
      </c>
      <c r="E241" s="83" t="s">
        <v>77</v>
      </c>
      <c r="F241" s="83" t="s">
        <v>78</v>
      </c>
      <c r="G241" s="83" t="s">
        <v>278</v>
      </c>
      <c r="H241" s="90"/>
      <c r="I241" s="91">
        <v>651</v>
      </c>
      <c r="J241" s="1" t="str">
        <f>Folha_de_Pgt[[#This Row],[Nome da Empresa]]&amp;Folha_de_Pgt[[#This Row],[Nome do Funcionário]]&amp;Folha_de_Pgt[[#This Row],[Departamento]]</f>
        <v>FULLGAZ DE MARICA LTDA - MEJUAN DE SOUZA RIBEIRO MAGALHAESPortaria</v>
      </c>
      <c r="K241" s="1" t="str">
        <f>IFERROR(INDEX(Folha[Centro_de_Geral],MATCH(C241,Folha[Nome do Funcionário],0)),"")</f>
        <v>101 - FULLGAZ</v>
      </c>
      <c r="L241" s="1" t="str">
        <f>IFERROR(INDEX(Nome_Empresas[NOME PADRÃO (PLANILHAS)],MATCH(Folha_de_Pgt[[#This Row],[Nome da Empresa]],Nome_Empresas[EMPRESA],0)),"")</f>
        <v>101 - FULLGAZ</v>
      </c>
      <c r="M241" s="52">
        <v>45035</v>
      </c>
      <c r="N241" s="1" t="str">
        <f>UPPER(IF(Folha_de_Pgt[[#This Row],[DATA DE PGT]]="","",TEXT(Folha_de_Pgt[[#This Row],[DATA DE PGT]],"MMM")))</f>
        <v>ABR</v>
      </c>
      <c r="O241" s="1" t="str">
        <f>UPPER(IF(Folha_de_Pgt[[#This Row],[DATA DE PGT]]="","",TEXT(Folha_de_Pgt[[#This Row],[DATA DE PGT]],"aaaa")))</f>
        <v>2023</v>
      </c>
      <c r="P241" s="1" t="s">
        <v>964</v>
      </c>
      <c r="R241" s="2" t="str">
        <f>Folha_de_Pgt[[#This Row],[Nome do Funcionário]]&amp;" - "&amp;Folha_de_Pgt[[#This Row],[TIPO DE PGT]]</f>
        <v>JUAN DE SOUZA RIBEIRO MAGALHAES - ADIANTAMENTO - REF A ABR/2023</v>
      </c>
      <c r="V241" s="81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103"/>
      <c r="AW241" s="56"/>
      <c r="AX241" s="56"/>
    </row>
    <row r="242" spans="1:50" s="1" customFormat="1" ht="15.75" customHeight="1" x14ac:dyDescent="0.2">
      <c r="A242" s="83" t="s">
        <v>934</v>
      </c>
      <c r="B242" s="83" t="s">
        <v>74</v>
      </c>
      <c r="C242" s="83" t="s">
        <v>284</v>
      </c>
      <c r="D242" s="83" t="s">
        <v>285</v>
      </c>
      <c r="E242" s="83" t="s">
        <v>876</v>
      </c>
      <c r="F242" s="83" t="s">
        <v>876</v>
      </c>
      <c r="G242" s="83" t="s">
        <v>877</v>
      </c>
      <c r="H242" s="90"/>
      <c r="I242" s="91">
        <v>651</v>
      </c>
      <c r="J242" s="1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242" s="1" t="str">
        <f>IFERROR(INDEX(Folha[Centro_de_Geral],MATCH(C242,Folha[Nome do Funcionário],0)),"")</f>
        <v>TRANSPORTE</v>
      </c>
      <c r="L242" s="1" t="str">
        <f>IFERROR(INDEX(Nome_Empresas[NOME PADRÃO (PLANILHAS)],MATCH(Folha_de_Pgt[[#This Row],[Nome da Empresa]],Nome_Empresas[EMPRESA],0)),"")</f>
        <v>101 - FULLGAZ</v>
      </c>
      <c r="M242" s="52">
        <v>45035</v>
      </c>
      <c r="N242" s="1" t="str">
        <f>UPPER(IF(Folha_de_Pgt[[#This Row],[DATA DE PGT]]="","",TEXT(Folha_de_Pgt[[#This Row],[DATA DE PGT]],"MMM")))</f>
        <v>ABR</v>
      </c>
      <c r="O242" s="1" t="str">
        <f>UPPER(IF(Folha_de_Pgt[[#This Row],[DATA DE PGT]]="","",TEXT(Folha_de_Pgt[[#This Row],[DATA DE PGT]],"aaaa")))</f>
        <v>2023</v>
      </c>
      <c r="P242" s="1" t="s">
        <v>964</v>
      </c>
      <c r="R242" s="2" t="str">
        <f>Folha_de_Pgt[[#This Row],[Nome do Funcionário]]&amp;" - "&amp;Folha_de_Pgt[[#This Row],[TIPO DE PGT]]</f>
        <v>JOSIAS DOS SANTOS JUNIOR - ADIANTAMENTO - REF A ABR/2023</v>
      </c>
      <c r="V242" s="81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103"/>
      <c r="AW242" s="56"/>
      <c r="AX242" s="56"/>
    </row>
    <row r="243" spans="1:50" s="1" customFormat="1" ht="15.75" customHeight="1" x14ac:dyDescent="0.2">
      <c r="A243" s="83" t="s">
        <v>934</v>
      </c>
      <c r="B243" s="83" t="s">
        <v>74</v>
      </c>
      <c r="C243" s="83" t="s">
        <v>287</v>
      </c>
      <c r="D243" s="83" t="s">
        <v>170</v>
      </c>
      <c r="E243" s="83" t="s">
        <v>77</v>
      </c>
      <c r="F243" s="83" t="s">
        <v>78</v>
      </c>
      <c r="G243" s="83" t="s">
        <v>288</v>
      </c>
      <c r="H243" s="90"/>
      <c r="I243" s="91">
        <v>651</v>
      </c>
      <c r="J243" s="1" t="str">
        <f>Folha_de_Pgt[[#This Row],[Nome da Empresa]]&amp;Folha_de_Pgt[[#This Row],[Nome do Funcionário]]&amp;Folha_de_Pgt[[#This Row],[Departamento]]</f>
        <v>FULLGAZ DE MARICA LTDA - MEALZENIR CARDOSO DE SOUZATRANSPORTE</v>
      </c>
      <c r="K243" s="1" t="str">
        <f>IFERROR(INDEX(Folha[Centro_de_Geral],MATCH(C243,Folha[Nome do Funcionário],0)),"")</f>
        <v>TRANSPORTE</v>
      </c>
      <c r="L243" s="1" t="str">
        <f>IFERROR(INDEX(Nome_Empresas[NOME PADRÃO (PLANILHAS)],MATCH(Folha_de_Pgt[[#This Row],[Nome da Empresa]],Nome_Empresas[EMPRESA],0)),"")</f>
        <v>101 - FULLGAZ</v>
      </c>
      <c r="M243" s="52">
        <v>45035</v>
      </c>
      <c r="N243" s="1" t="str">
        <f>UPPER(IF(Folha_de_Pgt[[#This Row],[DATA DE PGT]]="","",TEXT(Folha_de_Pgt[[#This Row],[DATA DE PGT]],"MMM")))</f>
        <v>ABR</v>
      </c>
      <c r="O243" s="1" t="str">
        <f>UPPER(IF(Folha_de_Pgt[[#This Row],[DATA DE PGT]]="","",TEXT(Folha_de_Pgt[[#This Row],[DATA DE PGT]],"aaaa")))</f>
        <v>2023</v>
      </c>
      <c r="P243" s="1" t="s">
        <v>964</v>
      </c>
      <c r="R243" s="2" t="str">
        <f>Folha_de_Pgt[[#This Row],[Nome do Funcionário]]&amp;" - "&amp;Folha_de_Pgt[[#This Row],[TIPO DE PGT]]</f>
        <v>ALZENIR CARDOSO DE SOUZA - ADIANTAMENTO - REF A ABR/2023</v>
      </c>
      <c r="V243" s="81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103"/>
      <c r="AW243" s="56"/>
      <c r="AX243" s="56"/>
    </row>
    <row r="244" spans="1:50" s="1" customFormat="1" ht="15.75" customHeight="1" x14ac:dyDescent="0.2">
      <c r="A244" s="83" t="s">
        <v>934</v>
      </c>
      <c r="B244" s="83" t="s">
        <v>74</v>
      </c>
      <c r="C244" s="83" t="s">
        <v>75</v>
      </c>
      <c r="D244" s="83" t="s">
        <v>76</v>
      </c>
      <c r="E244" s="83" t="s">
        <v>77</v>
      </c>
      <c r="F244" s="83" t="s">
        <v>78</v>
      </c>
      <c r="G244" s="83" t="s">
        <v>79</v>
      </c>
      <c r="H244" s="90"/>
      <c r="I244" s="91">
        <v>1514.84</v>
      </c>
      <c r="J244" s="1" t="str">
        <f>Folha_de_Pgt[[#This Row],[Nome da Empresa]]&amp;Folha_de_Pgt[[#This Row],[Nome do Funcionário]]&amp;Folha_de_Pgt[[#This Row],[Departamento]]</f>
        <v>FULLGAZ DE MARICA LTDA - MEEDUARDO PESSANHA SIMÃOADMINISTRACAO</v>
      </c>
      <c r="K244" s="1" t="str">
        <f>IFERROR(INDEX(Folha[Centro_de_Geral],MATCH(C244,Folha[Nome do Funcionário],0)),"")</f>
        <v>ADM</v>
      </c>
      <c r="L244" s="1" t="str">
        <f>IFERROR(INDEX(Nome_Empresas[NOME PADRÃO (PLANILHAS)],MATCH(Folha_de_Pgt[[#This Row],[Nome da Empresa]],Nome_Empresas[EMPRESA],0)),"")</f>
        <v>101 - FULLGAZ</v>
      </c>
      <c r="M244" s="52">
        <v>45035</v>
      </c>
      <c r="N244" s="1" t="str">
        <f>UPPER(IF(Folha_de_Pgt[[#This Row],[DATA DE PGT]]="","",TEXT(Folha_de_Pgt[[#This Row],[DATA DE PGT]],"MMM")))</f>
        <v>ABR</v>
      </c>
      <c r="O244" s="1" t="str">
        <f>UPPER(IF(Folha_de_Pgt[[#This Row],[DATA DE PGT]]="","",TEXT(Folha_de_Pgt[[#This Row],[DATA DE PGT]],"aaaa")))</f>
        <v>2023</v>
      </c>
      <c r="P244" s="1" t="s">
        <v>964</v>
      </c>
      <c r="R244" s="2" t="str">
        <f>Folha_de_Pgt[[#This Row],[Nome do Funcionário]]&amp;" - "&amp;Folha_de_Pgt[[#This Row],[TIPO DE PGT]]</f>
        <v>EDUARDO PESSANHA SIMÃO - ADIANTAMENTO - REF A ABR/2023</v>
      </c>
      <c r="V244" s="81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103"/>
      <c r="AW244" s="56"/>
      <c r="AX244" s="56"/>
    </row>
    <row r="245" spans="1:50" s="1" customFormat="1" ht="15.75" customHeight="1" x14ac:dyDescent="0.2">
      <c r="A245" s="83" t="s">
        <v>935</v>
      </c>
      <c r="B245" s="83" t="s">
        <v>81</v>
      </c>
      <c r="C245" s="83" t="s">
        <v>82</v>
      </c>
      <c r="D245" s="83" t="s">
        <v>22</v>
      </c>
      <c r="E245" s="83" t="s">
        <v>16</v>
      </c>
      <c r="F245" s="83" t="s">
        <v>17</v>
      </c>
      <c r="G245" s="83" t="s">
        <v>83</v>
      </c>
      <c r="H245" s="90"/>
      <c r="I245" s="91">
        <v>1104.6600000000001</v>
      </c>
      <c r="J245" s="1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245" s="1" t="str">
        <f>IFERROR(INDEX(Folha[Centro_de_Geral],MATCH(C245,Folha[Nome do Funcionário],0)),"")</f>
        <v>ADM</v>
      </c>
      <c r="L245" s="1" t="str">
        <f>IFERROR(INDEX(Nome_Empresas[NOME PADRÃO (PLANILHAS)],MATCH(Folha_de_Pgt[[#This Row],[Nome da Empresa]],Nome_Empresas[EMPRESA],0)),"")</f>
        <v>105 - TRIBUS</v>
      </c>
      <c r="M245" s="52">
        <v>45035</v>
      </c>
      <c r="N245" s="1" t="str">
        <f>UPPER(IF(Folha_de_Pgt[[#This Row],[DATA DE PGT]]="","",TEXT(Folha_de_Pgt[[#This Row],[DATA DE PGT]],"MMM")))</f>
        <v>ABR</v>
      </c>
      <c r="O245" s="1" t="str">
        <f>UPPER(IF(Folha_de_Pgt[[#This Row],[DATA DE PGT]]="","",TEXT(Folha_de_Pgt[[#This Row],[DATA DE PGT]],"aaaa")))</f>
        <v>2023</v>
      </c>
      <c r="P245" s="1" t="s">
        <v>964</v>
      </c>
      <c r="R245" s="2" t="str">
        <f>Folha_de_Pgt[[#This Row],[Nome do Funcionário]]&amp;" - "&amp;Folha_de_Pgt[[#This Row],[TIPO DE PGT]]</f>
        <v>PAULO ROBERTO NASCIMENTO DIMAS - ADIANTAMENTO - REF A ABR/2023</v>
      </c>
      <c r="V245" s="81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103"/>
      <c r="AW245" s="56"/>
      <c r="AX245" s="56"/>
    </row>
    <row r="246" spans="1:50" s="1" customFormat="1" ht="15.75" customHeight="1" x14ac:dyDescent="0.2">
      <c r="A246" s="83" t="s">
        <v>935</v>
      </c>
      <c r="B246" s="83" t="s">
        <v>81</v>
      </c>
      <c r="C246" s="83" t="s">
        <v>85</v>
      </c>
      <c r="D246" s="83" t="s">
        <v>22</v>
      </c>
      <c r="E246" s="83" t="s">
        <v>876</v>
      </c>
      <c r="F246" s="83" t="s">
        <v>876</v>
      </c>
      <c r="G246" s="83" t="s">
        <v>936</v>
      </c>
      <c r="H246" s="90"/>
      <c r="I246" s="91">
        <v>1928.94</v>
      </c>
      <c r="J246" s="1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246" s="1" t="str">
        <f>IFERROR(INDEX(Folha[Centro_de_Geral],MATCH(C246,Folha[Nome do Funcionário],0)),"")</f>
        <v>ADM</v>
      </c>
      <c r="L246" s="1" t="str">
        <f>IFERROR(INDEX(Nome_Empresas[NOME PADRÃO (PLANILHAS)],MATCH(Folha_de_Pgt[[#This Row],[Nome da Empresa]],Nome_Empresas[EMPRESA],0)),"")</f>
        <v>105 - TRIBUS</v>
      </c>
      <c r="M246" s="52">
        <v>45035</v>
      </c>
      <c r="N246" s="1" t="str">
        <f>UPPER(IF(Folha_de_Pgt[[#This Row],[DATA DE PGT]]="","",TEXT(Folha_de_Pgt[[#This Row],[DATA DE PGT]],"MMM")))</f>
        <v>ABR</v>
      </c>
      <c r="O246" s="1" t="str">
        <f>UPPER(IF(Folha_de_Pgt[[#This Row],[DATA DE PGT]]="","",TEXT(Folha_de_Pgt[[#This Row],[DATA DE PGT]],"aaaa")))</f>
        <v>2023</v>
      </c>
      <c r="P246" s="1" t="s">
        <v>964</v>
      </c>
      <c r="R246" s="2" t="str">
        <f>Folha_de_Pgt[[#This Row],[Nome do Funcionário]]&amp;" - "&amp;Folha_de_Pgt[[#This Row],[TIPO DE PGT]]</f>
        <v>ALVANIO ARAUJO DE SOUZA - ADIANTAMENTO - REF A ABR/2023</v>
      </c>
      <c r="V246" s="81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103"/>
      <c r="AW246" s="56"/>
      <c r="AX246" s="56"/>
    </row>
    <row r="247" spans="1:50" s="1" customFormat="1" ht="15.75" customHeight="1" x14ac:dyDescent="0.2">
      <c r="A247" s="83" t="s">
        <v>935</v>
      </c>
      <c r="B247" s="83" t="s">
        <v>81</v>
      </c>
      <c r="C247" s="83" t="s">
        <v>89</v>
      </c>
      <c r="D247" s="83" t="s">
        <v>22</v>
      </c>
      <c r="E247" s="83" t="s">
        <v>16</v>
      </c>
      <c r="F247" s="83" t="s">
        <v>30</v>
      </c>
      <c r="G247" s="83" t="s">
        <v>90</v>
      </c>
      <c r="H247" s="90"/>
      <c r="I247" s="91">
        <v>444</v>
      </c>
      <c r="J247" s="1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247" s="1" t="str">
        <f>IFERROR(INDEX(Folha[Centro_de_Geral],MATCH(C247,Folha[Nome do Funcionário],0)),"")</f>
        <v>ADM</v>
      </c>
      <c r="L247" s="1" t="str">
        <f>IFERROR(INDEX(Nome_Empresas[NOME PADRÃO (PLANILHAS)],MATCH(Folha_de_Pgt[[#This Row],[Nome da Empresa]],Nome_Empresas[EMPRESA],0)),"")</f>
        <v>105 - TRIBUS</v>
      </c>
      <c r="M247" s="52">
        <v>45035</v>
      </c>
      <c r="N247" s="1" t="str">
        <f>UPPER(IF(Folha_de_Pgt[[#This Row],[DATA DE PGT]]="","",TEXT(Folha_de_Pgt[[#This Row],[DATA DE PGT]],"MMM")))</f>
        <v>ABR</v>
      </c>
      <c r="O247" s="1" t="str">
        <f>UPPER(IF(Folha_de_Pgt[[#This Row],[DATA DE PGT]]="","",TEXT(Folha_de_Pgt[[#This Row],[DATA DE PGT]],"aaaa")))</f>
        <v>2023</v>
      </c>
      <c r="P247" s="1" t="s">
        <v>964</v>
      </c>
      <c r="R247" s="2" t="str">
        <f>Folha_de_Pgt[[#This Row],[Nome do Funcionário]]&amp;" - "&amp;Folha_de_Pgt[[#This Row],[TIPO DE PGT]]</f>
        <v>EDUARDO DIAS BRITO - ADIANTAMENTO - REF A ABR/2023</v>
      </c>
      <c r="V247" s="81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103"/>
      <c r="AW247" s="56"/>
      <c r="AX247" s="56"/>
    </row>
    <row r="248" spans="1:50" s="1" customFormat="1" ht="15.75" customHeight="1" x14ac:dyDescent="0.2">
      <c r="A248" s="83" t="s">
        <v>937</v>
      </c>
      <c r="B248" s="83" t="s">
        <v>92</v>
      </c>
      <c r="C248" s="83" t="s">
        <v>290</v>
      </c>
      <c r="D248" s="83" t="s">
        <v>154</v>
      </c>
      <c r="E248" s="83" t="s">
        <v>876</v>
      </c>
      <c r="F248" s="83" t="s">
        <v>876</v>
      </c>
      <c r="G248" s="83" t="s">
        <v>938</v>
      </c>
      <c r="H248" s="90"/>
      <c r="I248" s="91">
        <v>551</v>
      </c>
      <c r="J248" s="1" t="str">
        <f>Folha_de_Pgt[[#This Row],[Nome da Empresa]]&amp;Folha_de_Pgt[[#This Row],[Nome do Funcionário]]&amp;Folha_de_Pgt[[#This Row],[Departamento]]</f>
        <v>CAS DAMAZIO DISTRIBUIDORA DE GAS LTDALEONARDO SANTOS SILVAPORTARIA</v>
      </c>
      <c r="K248" s="1" t="str">
        <f>IFERROR(INDEX(Folha[Centro_de_Geral],MATCH(C248,Folha[Nome do Funcionário],0)),"")</f>
        <v>107 - CAS DAMAZIO</v>
      </c>
      <c r="L248" s="1" t="str">
        <f>IFERROR(INDEX(Nome_Empresas[NOME PADRÃO (PLANILHAS)],MATCH(Folha_de_Pgt[[#This Row],[Nome da Empresa]],Nome_Empresas[EMPRESA],0)),"")</f>
        <v>107 - CAS DAMAZIO</v>
      </c>
      <c r="M248" s="52">
        <v>45035</v>
      </c>
      <c r="N248" s="1" t="str">
        <f>UPPER(IF(Folha_de_Pgt[[#This Row],[DATA DE PGT]]="","",TEXT(Folha_de_Pgt[[#This Row],[DATA DE PGT]],"MMM")))</f>
        <v>ABR</v>
      </c>
      <c r="O248" s="1" t="str">
        <f>UPPER(IF(Folha_de_Pgt[[#This Row],[DATA DE PGT]]="","",TEXT(Folha_de_Pgt[[#This Row],[DATA DE PGT]],"aaaa")))</f>
        <v>2023</v>
      </c>
      <c r="P248" s="1" t="s">
        <v>964</v>
      </c>
      <c r="R248" s="2" t="str">
        <f>Folha_de_Pgt[[#This Row],[Nome do Funcionário]]&amp;" - "&amp;Folha_de_Pgt[[#This Row],[TIPO DE PGT]]</f>
        <v>LEONARDO SANTOS SILVA - ADIANTAMENTO - REF A ABR/2023</v>
      </c>
      <c r="V248" s="81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103"/>
      <c r="AW248" s="56"/>
      <c r="AX248" s="56"/>
    </row>
    <row r="249" spans="1:50" s="1" customFormat="1" ht="15.75" customHeight="1" x14ac:dyDescent="0.2">
      <c r="A249" s="83" t="s">
        <v>937</v>
      </c>
      <c r="B249" s="83" t="s">
        <v>92</v>
      </c>
      <c r="C249" s="83" t="s">
        <v>294</v>
      </c>
      <c r="D249" s="83" t="s">
        <v>154</v>
      </c>
      <c r="E249" s="83" t="s">
        <v>876</v>
      </c>
      <c r="F249" s="83" t="s">
        <v>876</v>
      </c>
      <c r="G249" s="83" t="s">
        <v>939</v>
      </c>
      <c r="H249" s="90"/>
      <c r="I249" s="91">
        <v>551</v>
      </c>
      <c r="J249" s="1" t="str">
        <f>Folha_de_Pgt[[#This Row],[Nome da Empresa]]&amp;Folha_de_Pgt[[#This Row],[Nome do Funcionário]]&amp;Folha_de_Pgt[[#This Row],[Departamento]]</f>
        <v>CAS DAMAZIO DISTRIBUIDORA DE GAS LTDAMOISES DE SOUZA NASCIMENTOPORTARIA</v>
      </c>
      <c r="K249" s="1" t="str">
        <f>IFERROR(INDEX(Folha[Centro_de_Geral],MATCH(C249,Folha[Nome do Funcionário],0)),"")</f>
        <v>107 - CAS DAMAZIO</v>
      </c>
      <c r="L249" s="1" t="str">
        <f>IFERROR(INDEX(Nome_Empresas[NOME PADRÃO (PLANILHAS)],MATCH(Folha_de_Pgt[[#This Row],[Nome da Empresa]],Nome_Empresas[EMPRESA],0)),"")</f>
        <v>107 - CAS DAMAZIO</v>
      </c>
      <c r="M249" s="52">
        <v>45035</v>
      </c>
      <c r="N249" s="1" t="str">
        <f>UPPER(IF(Folha_de_Pgt[[#This Row],[DATA DE PGT]]="","",TEXT(Folha_de_Pgt[[#This Row],[DATA DE PGT]],"MMM")))</f>
        <v>ABR</v>
      </c>
      <c r="O249" s="1" t="str">
        <f>UPPER(IF(Folha_de_Pgt[[#This Row],[DATA DE PGT]]="","",TEXT(Folha_de_Pgt[[#This Row],[DATA DE PGT]],"aaaa")))</f>
        <v>2023</v>
      </c>
      <c r="P249" s="1" t="s">
        <v>964</v>
      </c>
      <c r="R249" s="2" t="str">
        <f>Folha_de_Pgt[[#This Row],[Nome do Funcionário]]&amp;" - "&amp;Folha_de_Pgt[[#This Row],[TIPO DE PGT]]</f>
        <v>MOISES DE SOUZA NASCIMENTO - ADIANTAMENTO - REF A ABR/2023</v>
      </c>
      <c r="V249" s="81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103"/>
      <c r="AW249" s="56"/>
      <c r="AX249" s="56"/>
    </row>
    <row r="250" spans="1:50" s="1" customFormat="1" ht="15.75" customHeight="1" x14ac:dyDescent="0.2">
      <c r="A250" s="83" t="s">
        <v>937</v>
      </c>
      <c r="B250" s="83" t="s">
        <v>92</v>
      </c>
      <c r="C250" s="83" t="s">
        <v>93</v>
      </c>
      <c r="D250" s="83" t="s">
        <v>22</v>
      </c>
      <c r="E250" s="83" t="s">
        <v>876</v>
      </c>
      <c r="F250" s="83" t="s">
        <v>876</v>
      </c>
      <c r="G250" s="83"/>
      <c r="H250" s="90"/>
      <c r="I250" s="91">
        <v>698.43</v>
      </c>
      <c r="J250" s="1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250" s="1" t="str">
        <f>IFERROR(INDEX(Folha[Centro_de_Geral],MATCH(C250,Folha[Nome do Funcionário],0)),"")</f>
        <v>ADM</v>
      </c>
      <c r="L250" s="1" t="str">
        <f>IFERROR(INDEX(Nome_Empresas[NOME PADRÃO (PLANILHAS)],MATCH(Folha_de_Pgt[[#This Row],[Nome da Empresa]],Nome_Empresas[EMPRESA],0)),"")</f>
        <v>107 - CAS DAMAZIO</v>
      </c>
      <c r="M250" s="52">
        <v>45035</v>
      </c>
      <c r="N250" s="1" t="str">
        <f>UPPER(IF(Folha_de_Pgt[[#This Row],[DATA DE PGT]]="","",TEXT(Folha_de_Pgt[[#This Row],[DATA DE PGT]],"MMM")))</f>
        <v>ABR</v>
      </c>
      <c r="O250" s="1" t="str">
        <f>UPPER(IF(Folha_de_Pgt[[#This Row],[DATA DE PGT]]="","",TEXT(Folha_de_Pgt[[#This Row],[DATA DE PGT]],"aaaa")))</f>
        <v>2023</v>
      </c>
      <c r="P250" s="1" t="s">
        <v>964</v>
      </c>
      <c r="R250" s="2" t="str">
        <f>Folha_de_Pgt[[#This Row],[Nome do Funcionário]]&amp;" - "&amp;Folha_de_Pgt[[#This Row],[TIPO DE PGT]]</f>
        <v>ALEXANDRE DE MACEDO SILVA COELHO - ADIANTAMENTO - REF A ABR/2023</v>
      </c>
      <c r="V250" s="81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103"/>
      <c r="AW250" s="56"/>
      <c r="AX250" s="56"/>
    </row>
    <row r="251" spans="1:50" s="1" customFormat="1" ht="15.75" customHeight="1" x14ac:dyDescent="0.2">
      <c r="A251" s="83" t="s">
        <v>937</v>
      </c>
      <c r="B251" s="83" t="s">
        <v>92</v>
      </c>
      <c r="C251" s="83" t="s">
        <v>98</v>
      </c>
      <c r="D251" s="83" t="s">
        <v>22</v>
      </c>
      <c r="E251" s="83" t="s">
        <v>876</v>
      </c>
      <c r="F251" s="83" t="s">
        <v>876</v>
      </c>
      <c r="G251" s="83"/>
      <c r="H251" s="90"/>
      <c r="I251" s="91">
        <v>1626.26</v>
      </c>
      <c r="J251" s="1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251" s="1" t="str">
        <f>IFERROR(INDEX(Folha[Centro_de_Geral],MATCH(C251,Folha[Nome do Funcionário],0)),"")</f>
        <v>ADM</v>
      </c>
      <c r="L251" s="1" t="str">
        <f>IFERROR(INDEX(Nome_Empresas[NOME PADRÃO (PLANILHAS)],MATCH(Folha_de_Pgt[[#This Row],[Nome da Empresa]],Nome_Empresas[EMPRESA],0)),"")</f>
        <v>107 - CAS DAMAZIO</v>
      </c>
      <c r="M251" s="52">
        <v>45035</v>
      </c>
      <c r="N251" s="1" t="str">
        <f>UPPER(IF(Folha_de_Pgt[[#This Row],[DATA DE PGT]]="","",TEXT(Folha_de_Pgt[[#This Row],[DATA DE PGT]],"MMM")))</f>
        <v>ABR</v>
      </c>
      <c r="O251" s="1" t="str">
        <f>UPPER(IF(Folha_de_Pgt[[#This Row],[DATA DE PGT]]="","",TEXT(Folha_de_Pgt[[#This Row],[DATA DE PGT]],"aaaa")))</f>
        <v>2023</v>
      </c>
      <c r="P251" s="1" t="s">
        <v>964</v>
      </c>
      <c r="R251" s="2" t="str">
        <f>Folha_de_Pgt[[#This Row],[Nome do Funcionário]]&amp;" - "&amp;Folha_de_Pgt[[#This Row],[TIPO DE PGT]]</f>
        <v>LUIS CLAUDIO DO NASCIMENTO DIMAS - ADIANTAMENTO - REF A ABR/2023</v>
      </c>
      <c r="V251" s="81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103"/>
      <c r="AW251" s="56"/>
      <c r="AX251" s="56"/>
    </row>
    <row r="252" spans="1:50" s="1" customFormat="1" ht="15.75" customHeight="1" x14ac:dyDescent="0.2">
      <c r="A252" s="83" t="s">
        <v>937</v>
      </c>
      <c r="B252" s="83" t="s">
        <v>92</v>
      </c>
      <c r="C252" s="83" t="s">
        <v>872</v>
      </c>
      <c r="D252" s="83" t="s">
        <v>22</v>
      </c>
      <c r="E252" s="83" t="s">
        <v>876</v>
      </c>
      <c r="F252" s="83" t="s">
        <v>876</v>
      </c>
      <c r="G252" s="83"/>
      <c r="H252" s="90"/>
      <c r="I252" s="91">
        <v>1357.13</v>
      </c>
      <c r="J252" s="1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252" s="1" t="str">
        <f>IFERROR(INDEX(Folha[Centro_de_Geral],MATCH(C252,Folha[Nome do Funcionário],0)),"")</f>
        <v>TRANSPORTE</v>
      </c>
      <c r="L252" s="1" t="str">
        <f>IFERROR(INDEX(Nome_Empresas[NOME PADRÃO (PLANILHAS)],MATCH(Folha_de_Pgt[[#This Row],[Nome da Empresa]],Nome_Empresas[EMPRESA],0)),"")</f>
        <v>107 - CAS DAMAZIO</v>
      </c>
      <c r="M252" s="52">
        <v>45035</v>
      </c>
      <c r="N252" s="1" t="str">
        <f>UPPER(IF(Folha_de_Pgt[[#This Row],[DATA DE PGT]]="","",TEXT(Folha_de_Pgt[[#This Row],[DATA DE PGT]],"MMM")))</f>
        <v>ABR</v>
      </c>
      <c r="O252" s="1" t="str">
        <f>UPPER(IF(Folha_de_Pgt[[#This Row],[DATA DE PGT]]="","",TEXT(Folha_de_Pgt[[#This Row],[DATA DE PGT]],"aaaa")))</f>
        <v>2023</v>
      </c>
      <c r="P252" s="1" t="s">
        <v>964</v>
      </c>
      <c r="R252" s="2" t="str">
        <f>Folha_de_Pgt[[#This Row],[Nome do Funcionário]]&amp;" - "&amp;Folha_de_Pgt[[#This Row],[TIPO DE PGT]]</f>
        <v>JEFERSON FERREIRA GONZAGA - ADIANTAMENTO - REF A ABR/2023</v>
      </c>
      <c r="V252" s="81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103"/>
      <c r="AW252" s="56"/>
      <c r="AX252" s="56"/>
    </row>
    <row r="253" spans="1:50" s="1" customFormat="1" ht="15.75" customHeight="1" x14ac:dyDescent="0.2">
      <c r="A253" s="83" t="s">
        <v>940</v>
      </c>
      <c r="B253" s="83" t="s">
        <v>297</v>
      </c>
      <c r="C253" s="83" t="s">
        <v>298</v>
      </c>
      <c r="D253" s="83" t="s">
        <v>154</v>
      </c>
      <c r="E253" s="83" t="s">
        <v>876</v>
      </c>
      <c r="F253" s="83" t="s">
        <v>876</v>
      </c>
      <c r="G253" s="83" t="s">
        <v>941</v>
      </c>
      <c r="H253" s="90"/>
      <c r="I253" s="91">
        <v>651</v>
      </c>
      <c r="J253" s="1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253" s="1" t="str">
        <f>IFERROR(INDEX(Folha[Centro_de_Geral],MATCH(C253,Folha[Nome do Funcionário],0)),"")</f>
        <v>108 - FOLHAS</v>
      </c>
      <c r="L253" s="1" t="str">
        <f>IFERROR(INDEX(Nome_Empresas[NOME PADRÃO (PLANILHAS)],MATCH(Folha_de_Pgt[[#This Row],[Nome da Empresa]],Nome_Empresas[EMPRESA],0)),"")</f>
        <v>108 - FOLHAS</v>
      </c>
      <c r="M253" s="52">
        <v>45035</v>
      </c>
      <c r="N253" s="1" t="str">
        <f>UPPER(IF(Folha_de_Pgt[[#This Row],[DATA DE PGT]]="","",TEXT(Folha_de_Pgt[[#This Row],[DATA DE PGT]],"MMM")))</f>
        <v>ABR</v>
      </c>
      <c r="O253" s="1" t="str">
        <f>UPPER(IF(Folha_de_Pgt[[#This Row],[DATA DE PGT]]="","",TEXT(Folha_de_Pgt[[#This Row],[DATA DE PGT]],"aaaa")))</f>
        <v>2023</v>
      </c>
      <c r="P253" s="1" t="s">
        <v>964</v>
      </c>
      <c r="R253" s="2" t="str">
        <f>Folha_de_Pgt[[#This Row],[Nome do Funcionário]]&amp;" - "&amp;Folha_de_Pgt[[#This Row],[TIPO DE PGT]]</f>
        <v>LIBERMAN ALAN DA SILVA BADIAS - ADIANTAMENTO - REF A ABR/2023</v>
      </c>
      <c r="V253" s="81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103"/>
      <c r="AW253" s="56"/>
      <c r="AX253" s="56"/>
    </row>
    <row r="254" spans="1:50" s="1" customFormat="1" ht="15.75" customHeight="1" x14ac:dyDescent="0.2">
      <c r="A254" s="83" t="s">
        <v>940</v>
      </c>
      <c r="B254" s="83" t="s">
        <v>297</v>
      </c>
      <c r="C254" s="83" t="s">
        <v>301</v>
      </c>
      <c r="D254" s="83" t="s">
        <v>154</v>
      </c>
      <c r="E254" s="83" t="s">
        <v>876</v>
      </c>
      <c r="F254" s="83" t="s">
        <v>876</v>
      </c>
      <c r="G254" s="83" t="s">
        <v>942</v>
      </c>
      <c r="H254" s="90"/>
      <c r="I254" s="91">
        <v>651</v>
      </c>
      <c r="J254" s="1" t="str">
        <f>Folha_de_Pgt[[#This Row],[Nome da Empresa]]&amp;Folha_de_Pgt[[#This Row],[Nome do Funcionário]]&amp;Folha_de_Pgt[[#This Row],[Departamento]]</f>
        <v>FOLHAS REVENDEDORA DE GAS LTDA - MEIGOR FERREIRA DE LIMAPORTARIA</v>
      </c>
      <c r="K254" s="1" t="str">
        <f>IFERROR(INDEX(Folha[Centro_de_Geral],MATCH(C254,Folha[Nome do Funcionário],0)),"")</f>
        <v>108 - FOLHAS</v>
      </c>
      <c r="L254" s="1" t="str">
        <f>IFERROR(INDEX(Nome_Empresas[NOME PADRÃO (PLANILHAS)],MATCH(Folha_de_Pgt[[#This Row],[Nome da Empresa]],Nome_Empresas[EMPRESA],0)),"")</f>
        <v>108 - FOLHAS</v>
      </c>
      <c r="M254" s="52">
        <v>45035</v>
      </c>
      <c r="N254" s="1" t="str">
        <f>UPPER(IF(Folha_de_Pgt[[#This Row],[DATA DE PGT]]="","",TEXT(Folha_de_Pgt[[#This Row],[DATA DE PGT]],"MMM")))</f>
        <v>ABR</v>
      </c>
      <c r="O254" s="1" t="str">
        <f>UPPER(IF(Folha_de_Pgt[[#This Row],[DATA DE PGT]]="","",TEXT(Folha_de_Pgt[[#This Row],[DATA DE PGT]],"aaaa")))</f>
        <v>2023</v>
      </c>
      <c r="P254" s="1" t="s">
        <v>964</v>
      </c>
      <c r="R254" s="2" t="str">
        <f>Folha_de_Pgt[[#This Row],[Nome do Funcionário]]&amp;" - "&amp;Folha_de_Pgt[[#This Row],[TIPO DE PGT]]</f>
        <v>IGOR FERREIRA DE LIMA - ADIANTAMENTO - REF A ABR/2023</v>
      </c>
      <c r="V254" s="81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103"/>
      <c r="AW254" s="56"/>
      <c r="AX254" s="56"/>
    </row>
    <row r="255" spans="1:50" s="1" customFormat="1" ht="15.75" customHeight="1" x14ac:dyDescent="0.2">
      <c r="A255" s="83" t="s">
        <v>943</v>
      </c>
      <c r="B255" s="83" t="s">
        <v>305</v>
      </c>
      <c r="C255" s="83" t="s">
        <v>310</v>
      </c>
      <c r="D255" s="83" t="s">
        <v>307</v>
      </c>
      <c r="E255" s="83" t="s">
        <v>876</v>
      </c>
      <c r="F255" s="83" t="s">
        <v>876</v>
      </c>
      <c r="G255" s="83" t="s">
        <v>944</v>
      </c>
      <c r="H255" s="90"/>
      <c r="I255" s="91">
        <v>566</v>
      </c>
      <c r="J255" s="1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255" s="1" t="str">
        <f>IFERROR(INDEX(Folha[Centro_de_Geral],MATCH(C255,Folha[Nome do Funcionário],0)),"")</f>
        <v>109 - PAGE DA ALDEIA</v>
      </c>
      <c r="L255" s="1" t="str">
        <f>IFERROR(INDEX(Nome_Empresas[NOME PADRÃO (PLANILHAS)],MATCH(Folha_de_Pgt[[#This Row],[Nome da Empresa]],Nome_Empresas[EMPRESA],0)),"")</f>
        <v>109 - PAGE DA ALDEIA</v>
      </c>
      <c r="M255" s="52">
        <v>45035</v>
      </c>
      <c r="N255" s="1" t="str">
        <f>UPPER(IF(Folha_de_Pgt[[#This Row],[DATA DE PGT]]="","",TEXT(Folha_de_Pgt[[#This Row],[DATA DE PGT]],"MMM")))</f>
        <v>ABR</v>
      </c>
      <c r="O255" s="1" t="str">
        <f>UPPER(IF(Folha_de_Pgt[[#This Row],[DATA DE PGT]]="","",TEXT(Folha_de_Pgt[[#This Row],[DATA DE PGT]],"aaaa")))</f>
        <v>2023</v>
      </c>
      <c r="P255" s="1" t="s">
        <v>964</v>
      </c>
      <c r="R255" s="2" t="str">
        <f>Folha_de_Pgt[[#This Row],[Nome do Funcionário]]&amp;" - "&amp;Folha_de_Pgt[[#This Row],[TIPO DE PGT]]</f>
        <v>DANIEL VASCONCELOS QUINTANILHA - ADIANTAMENTO - REF A ABR/2023</v>
      </c>
      <c r="V255" s="81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103"/>
      <c r="AW255" s="56"/>
      <c r="AX255" s="56"/>
    </row>
    <row r="256" spans="1:50" s="1" customFormat="1" ht="15.75" customHeight="1" x14ac:dyDescent="0.2">
      <c r="A256" s="83" t="s">
        <v>943</v>
      </c>
      <c r="B256" s="83" t="s">
        <v>305</v>
      </c>
      <c r="C256" s="83" t="s">
        <v>312</v>
      </c>
      <c r="D256" s="83" t="s">
        <v>307</v>
      </c>
      <c r="E256" s="83" t="s">
        <v>876</v>
      </c>
      <c r="F256" s="83" t="s">
        <v>876</v>
      </c>
      <c r="G256" s="83" t="s">
        <v>945</v>
      </c>
      <c r="H256" s="90"/>
      <c r="I256" s="91">
        <v>566</v>
      </c>
      <c r="J256" s="1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256" s="1" t="str">
        <f>IFERROR(INDEX(Folha[Centro_de_Geral],MATCH(C256,Folha[Nome do Funcionário],0)),"")</f>
        <v>109 - PAGE DA ALDEIA</v>
      </c>
      <c r="L256" s="1" t="str">
        <f>IFERROR(INDEX(Nome_Empresas[NOME PADRÃO (PLANILHAS)],MATCH(Folha_de_Pgt[[#This Row],[Nome da Empresa]],Nome_Empresas[EMPRESA],0)),"")</f>
        <v>109 - PAGE DA ALDEIA</v>
      </c>
      <c r="M256" s="52">
        <v>45035</v>
      </c>
      <c r="N256" s="1" t="str">
        <f>UPPER(IF(Folha_de_Pgt[[#This Row],[DATA DE PGT]]="","",TEXT(Folha_de_Pgt[[#This Row],[DATA DE PGT]],"MMM")))</f>
        <v>ABR</v>
      </c>
      <c r="O256" s="1" t="str">
        <f>UPPER(IF(Folha_de_Pgt[[#This Row],[DATA DE PGT]]="","",TEXT(Folha_de_Pgt[[#This Row],[DATA DE PGT]],"aaaa")))</f>
        <v>2023</v>
      </c>
      <c r="P256" s="1" t="s">
        <v>964</v>
      </c>
      <c r="R256" s="2" t="str">
        <f>Folha_de_Pgt[[#This Row],[Nome do Funcionário]]&amp;" - "&amp;Folha_de_Pgt[[#This Row],[TIPO DE PGT]]</f>
        <v>MARCO AURELIO ARAUJO ESPOSITO - ADIANTAMENTO - REF A ABR/2023</v>
      </c>
      <c r="V256" s="81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103"/>
      <c r="AW256" s="56"/>
      <c r="AX256" s="56"/>
    </row>
    <row r="257" spans="1:50" s="1" customFormat="1" ht="15.75" customHeight="1" x14ac:dyDescent="0.2">
      <c r="A257" s="83" t="s">
        <v>946</v>
      </c>
      <c r="B257" s="83" t="s">
        <v>315</v>
      </c>
      <c r="C257" s="83" t="s">
        <v>316</v>
      </c>
      <c r="D257" s="83" t="s">
        <v>154</v>
      </c>
      <c r="E257" s="83" t="s">
        <v>16</v>
      </c>
      <c r="F257" s="83" t="s">
        <v>317</v>
      </c>
      <c r="G257" s="83" t="s">
        <v>318</v>
      </c>
      <c r="H257" s="90"/>
      <c r="I257" s="91">
        <v>651</v>
      </c>
      <c r="J257" s="1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257" s="1" t="str">
        <f>IFERROR(INDEX(Folha[Centro_de_Geral],MATCH(C257,Folha[Nome do Funcionário],0)),"")</f>
        <v>110 - PAGE DE SÃO GONÇALO</v>
      </c>
      <c r="L257" s="1" t="str">
        <f>IFERROR(INDEX(Nome_Empresas[NOME PADRÃO (PLANILHAS)],MATCH(Folha_de_Pgt[[#This Row],[Nome da Empresa]],Nome_Empresas[EMPRESA],0)),"")</f>
        <v>110 - PAGE DE SÃO GONÇALO</v>
      </c>
      <c r="M257" s="52">
        <v>45035</v>
      </c>
      <c r="N257" s="1" t="str">
        <f>UPPER(IF(Folha_de_Pgt[[#This Row],[DATA DE PGT]]="","",TEXT(Folha_de_Pgt[[#This Row],[DATA DE PGT]],"MMM")))</f>
        <v>ABR</v>
      </c>
      <c r="O257" s="1" t="str">
        <f>UPPER(IF(Folha_de_Pgt[[#This Row],[DATA DE PGT]]="","",TEXT(Folha_de_Pgt[[#This Row],[DATA DE PGT]],"aaaa")))</f>
        <v>2023</v>
      </c>
      <c r="P257" s="1" t="s">
        <v>964</v>
      </c>
      <c r="R257" s="2" t="str">
        <f>Folha_de_Pgt[[#This Row],[Nome do Funcionário]]&amp;" - "&amp;Folha_de_Pgt[[#This Row],[TIPO DE PGT]]</f>
        <v>EMERSON DA SILVA CONCEIÇÃO - ADIANTAMENTO - REF A ABR/2023</v>
      </c>
      <c r="V257" s="81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103"/>
      <c r="AW257" s="56"/>
      <c r="AX257" s="56"/>
    </row>
    <row r="258" spans="1:50" s="1" customFormat="1" ht="15.75" customHeight="1" x14ac:dyDescent="0.2">
      <c r="A258" s="83" t="s">
        <v>946</v>
      </c>
      <c r="B258" s="83" t="s">
        <v>315</v>
      </c>
      <c r="C258" s="83" t="s">
        <v>320</v>
      </c>
      <c r="D258" s="83" t="s">
        <v>154</v>
      </c>
      <c r="E258" s="83" t="s">
        <v>16</v>
      </c>
      <c r="F258" s="83" t="s">
        <v>947</v>
      </c>
      <c r="G258" s="83" t="s">
        <v>948</v>
      </c>
      <c r="H258" s="90"/>
      <c r="I258" s="91">
        <v>651</v>
      </c>
      <c r="J258" s="1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258" s="1" t="str">
        <f>IFERROR(INDEX(Folha[Centro_de_Geral],MATCH(C258,Folha[Nome do Funcionário],0)),"")</f>
        <v>110 - PAGE DE SÃO GONÇALO</v>
      </c>
      <c r="L258" s="1" t="str">
        <f>IFERROR(INDEX(Nome_Empresas[NOME PADRÃO (PLANILHAS)],MATCH(Folha_de_Pgt[[#This Row],[Nome da Empresa]],Nome_Empresas[EMPRESA],0)),"")</f>
        <v>110 - PAGE DE SÃO GONÇALO</v>
      </c>
      <c r="M258" s="52">
        <v>45035</v>
      </c>
      <c r="N258" s="1" t="str">
        <f>UPPER(IF(Folha_de_Pgt[[#This Row],[DATA DE PGT]]="","",TEXT(Folha_de_Pgt[[#This Row],[DATA DE PGT]],"MMM")))</f>
        <v>ABR</v>
      </c>
      <c r="O258" s="1" t="str">
        <f>UPPER(IF(Folha_de_Pgt[[#This Row],[DATA DE PGT]]="","",TEXT(Folha_de_Pgt[[#This Row],[DATA DE PGT]],"aaaa")))</f>
        <v>2023</v>
      </c>
      <c r="P258" s="1" t="s">
        <v>964</v>
      </c>
      <c r="R258" s="2" t="str">
        <f>Folha_de_Pgt[[#This Row],[Nome do Funcionário]]&amp;" - "&amp;Folha_de_Pgt[[#This Row],[TIPO DE PGT]]</f>
        <v>GABRIEL SOUSA DE FREITAS  - ADIANTAMENTO - REF A ABR/2023</v>
      </c>
      <c r="V258" s="81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103"/>
      <c r="AW258" s="56"/>
      <c r="AX258" s="56"/>
    </row>
    <row r="259" spans="1:50" s="1" customFormat="1" ht="15.75" customHeight="1" x14ac:dyDescent="0.2">
      <c r="A259" s="83" t="s">
        <v>946</v>
      </c>
      <c r="B259" s="83" t="s">
        <v>315</v>
      </c>
      <c r="C259" s="83" t="s">
        <v>322</v>
      </c>
      <c r="D259" s="83" t="s">
        <v>170</v>
      </c>
      <c r="E259" s="83" t="s">
        <v>876</v>
      </c>
      <c r="F259" s="83" t="s">
        <v>876</v>
      </c>
      <c r="G259" s="83" t="s">
        <v>949</v>
      </c>
      <c r="H259" s="90"/>
      <c r="I259" s="91">
        <v>657.98</v>
      </c>
      <c r="J259" s="1" t="str">
        <f>Folha_de_Pgt[[#This Row],[Nome da Empresa]]&amp;Folha_de_Pgt[[#This Row],[Nome do Funcionário]]&amp;Folha_de_Pgt[[#This Row],[Departamento]]</f>
        <v>PAGE DE SAO GONCALO REVENDA DE GAS LTDAELSON DOS SANTOS ROSATRANSPORTE</v>
      </c>
      <c r="K259" s="1" t="str">
        <f>IFERROR(INDEX(Folha[Centro_de_Geral],MATCH(C259,Folha[Nome do Funcionário],0)),"")</f>
        <v>TRANSPORTE</v>
      </c>
      <c r="L259" s="1" t="str">
        <f>IFERROR(INDEX(Nome_Empresas[NOME PADRÃO (PLANILHAS)],MATCH(Folha_de_Pgt[[#This Row],[Nome da Empresa]],Nome_Empresas[EMPRESA],0)),"")</f>
        <v>110 - PAGE DE SÃO GONÇALO</v>
      </c>
      <c r="M259" s="52">
        <v>45035</v>
      </c>
      <c r="N259" s="1" t="str">
        <f>UPPER(IF(Folha_de_Pgt[[#This Row],[DATA DE PGT]]="","",TEXT(Folha_de_Pgt[[#This Row],[DATA DE PGT]],"MMM")))</f>
        <v>ABR</v>
      </c>
      <c r="O259" s="1" t="str">
        <f>UPPER(IF(Folha_de_Pgt[[#This Row],[DATA DE PGT]]="","",TEXT(Folha_de_Pgt[[#This Row],[DATA DE PGT]],"aaaa")))</f>
        <v>2023</v>
      </c>
      <c r="P259" s="1" t="s">
        <v>964</v>
      </c>
      <c r="R259" s="2" t="str">
        <f>Folha_de_Pgt[[#This Row],[Nome do Funcionário]]&amp;" - "&amp;Folha_de_Pgt[[#This Row],[TIPO DE PGT]]</f>
        <v>ELSON DOS SANTOS ROSA - ADIANTAMENTO - REF A ABR/2023</v>
      </c>
      <c r="V259" s="81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103"/>
      <c r="AW259" s="56"/>
      <c r="AX259" s="56"/>
    </row>
    <row r="260" spans="1:50" s="1" customFormat="1" ht="15.75" customHeight="1" x14ac:dyDescent="0.2">
      <c r="A260" s="83" t="s">
        <v>952</v>
      </c>
      <c r="B260" s="83" t="s">
        <v>342</v>
      </c>
      <c r="C260" s="83" t="s">
        <v>343</v>
      </c>
      <c r="D260" s="83" t="s">
        <v>154</v>
      </c>
      <c r="E260" s="83" t="s">
        <v>16</v>
      </c>
      <c r="F260" s="83" t="s">
        <v>344</v>
      </c>
      <c r="G260" s="83" t="s">
        <v>345</v>
      </c>
      <c r="H260" s="90"/>
      <c r="I260" s="91">
        <v>651</v>
      </c>
      <c r="J260" s="1" t="str">
        <f>Folha_de_Pgt[[#This Row],[Nome da Empresa]]&amp;Folha_de_Pgt[[#This Row],[Nome do Funcionário]]&amp;Folha_de_Pgt[[#This Row],[Departamento]]</f>
        <v>JOIA COMERCIO DE GAS LP LTDA - EPPRENATO SALLES HENRIQUEPORTARIA</v>
      </c>
      <c r="K260" s="1" t="str">
        <f>IFERROR(INDEX(Folha[Centro_de_Geral],MATCH(C260,Folha[Nome do Funcionário],0)),"")</f>
        <v>119 - JOIA</v>
      </c>
      <c r="L260" s="1" t="str">
        <f>IFERROR(INDEX(Nome_Empresas[NOME PADRÃO (PLANILHAS)],MATCH(Folha_de_Pgt[[#This Row],[Nome da Empresa]],Nome_Empresas[EMPRESA],0)),"")</f>
        <v>119 - JOIA</v>
      </c>
      <c r="M260" s="52">
        <v>45035</v>
      </c>
      <c r="N260" s="1" t="str">
        <f>UPPER(IF(Folha_de_Pgt[[#This Row],[DATA DE PGT]]="","",TEXT(Folha_de_Pgt[[#This Row],[DATA DE PGT]],"MMM")))</f>
        <v>ABR</v>
      </c>
      <c r="O260" s="1" t="str">
        <f>UPPER(IF(Folha_de_Pgt[[#This Row],[DATA DE PGT]]="","",TEXT(Folha_de_Pgt[[#This Row],[DATA DE PGT]],"aaaa")))</f>
        <v>2023</v>
      </c>
      <c r="P260" s="1" t="s">
        <v>964</v>
      </c>
      <c r="R260" s="2" t="str">
        <f>Folha_de_Pgt[[#This Row],[Nome do Funcionário]]&amp;" - "&amp;Folha_de_Pgt[[#This Row],[TIPO DE PGT]]</f>
        <v>RENATO SALLES HENRIQUE - ADIANTAMENTO - REF A ABR/2023</v>
      </c>
      <c r="V260" s="81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103"/>
      <c r="AW260" s="56"/>
      <c r="AX260" s="56"/>
    </row>
    <row r="261" spans="1:50" s="1" customFormat="1" ht="15.75" customHeight="1" x14ac:dyDescent="0.2">
      <c r="A261" s="83" t="s">
        <v>952</v>
      </c>
      <c r="B261" s="83" t="s">
        <v>342</v>
      </c>
      <c r="C261" s="83" t="s">
        <v>347</v>
      </c>
      <c r="D261" s="83" t="s">
        <v>154</v>
      </c>
      <c r="E261" s="83" t="s">
        <v>876</v>
      </c>
      <c r="F261" s="83" t="s">
        <v>876</v>
      </c>
      <c r="G261" s="83" t="s">
        <v>953</v>
      </c>
      <c r="H261" s="90"/>
      <c r="I261" s="91">
        <v>551</v>
      </c>
      <c r="J261" s="1" t="str">
        <f>Folha_de_Pgt[[#This Row],[Nome da Empresa]]&amp;Folha_de_Pgt[[#This Row],[Nome do Funcionário]]&amp;Folha_de_Pgt[[#This Row],[Departamento]]</f>
        <v>JOIA COMERCIO DE GAS LP LTDA - EPPMATHEUS GOMES DO NASCIMENTOPORTARIA</v>
      </c>
      <c r="K261" s="1" t="str">
        <f>IFERROR(INDEX(Folha[Centro_de_Geral],MATCH(C261,Folha[Nome do Funcionário],0)),"")</f>
        <v>119 - JOIA</v>
      </c>
      <c r="L261" s="1" t="str">
        <f>IFERROR(INDEX(Nome_Empresas[NOME PADRÃO (PLANILHAS)],MATCH(Folha_de_Pgt[[#This Row],[Nome da Empresa]],Nome_Empresas[EMPRESA],0)),"")</f>
        <v>119 - JOIA</v>
      </c>
      <c r="M261" s="52">
        <v>45035</v>
      </c>
      <c r="N261" s="1" t="str">
        <f>UPPER(IF(Folha_de_Pgt[[#This Row],[DATA DE PGT]]="","",TEXT(Folha_de_Pgt[[#This Row],[DATA DE PGT]],"MMM")))</f>
        <v>ABR</v>
      </c>
      <c r="O261" s="1" t="str">
        <f>UPPER(IF(Folha_de_Pgt[[#This Row],[DATA DE PGT]]="","",TEXT(Folha_de_Pgt[[#This Row],[DATA DE PGT]],"aaaa")))</f>
        <v>2023</v>
      </c>
      <c r="P261" s="1" t="s">
        <v>964</v>
      </c>
      <c r="R261" s="2" t="str">
        <f>Folha_de_Pgt[[#This Row],[Nome do Funcionário]]&amp;" - "&amp;Folha_de_Pgt[[#This Row],[TIPO DE PGT]]</f>
        <v>MATHEUS GOMES DO NASCIMENTO - ADIANTAMENTO - REF A ABR/2023</v>
      </c>
      <c r="V261" s="81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103"/>
      <c r="AW261" s="56"/>
      <c r="AX261" s="56"/>
    </row>
    <row r="262" spans="1:50" s="1" customFormat="1" ht="15.75" customHeight="1" x14ac:dyDescent="0.2">
      <c r="A262" s="83" t="s">
        <v>952</v>
      </c>
      <c r="B262" s="83" t="s">
        <v>342</v>
      </c>
      <c r="C262" s="83" t="s">
        <v>351</v>
      </c>
      <c r="D262" s="83" t="s">
        <v>154</v>
      </c>
      <c r="E262" s="83" t="s">
        <v>16</v>
      </c>
      <c r="F262" s="83" t="s">
        <v>352</v>
      </c>
      <c r="G262" s="83" t="s">
        <v>353</v>
      </c>
      <c r="H262" s="90"/>
      <c r="I262" s="91">
        <v>651</v>
      </c>
      <c r="J262" s="1" t="str">
        <f>Folha_de_Pgt[[#This Row],[Nome da Empresa]]&amp;Folha_de_Pgt[[#This Row],[Nome do Funcionário]]&amp;Folha_de_Pgt[[#This Row],[Departamento]]</f>
        <v>JOIA COMERCIO DE GAS LP LTDA - EPPLEONARDO PEREIRA LIMAPORTARIA</v>
      </c>
      <c r="K262" s="1" t="str">
        <f>IFERROR(INDEX(Folha[Centro_de_Geral],MATCH(C262,Folha[Nome do Funcionário],0)),"")</f>
        <v>119 - JOIA</v>
      </c>
      <c r="L262" s="1" t="str">
        <f>IFERROR(INDEX(Nome_Empresas[NOME PADRÃO (PLANILHAS)],MATCH(Folha_de_Pgt[[#This Row],[Nome da Empresa]],Nome_Empresas[EMPRESA],0)),"")</f>
        <v>119 - JOIA</v>
      </c>
      <c r="M262" s="52">
        <v>45035</v>
      </c>
      <c r="N262" s="1" t="str">
        <f>UPPER(IF(Folha_de_Pgt[[#This Row],[DATA DE PGT]]="","",TEXT(Folha_de_Pgt[[#This Row],[DATA DE PGT]],"MMM")))</f>
        <v>ABR</v>
      </c>
      <c r="O262" s="1" t="str">
        <f>UPPER(IF(Folha_de_Pgt[[#This Row],[DATA DE PGT]]="","",TEXT(Folha_de_Pgt[[#This Row],[DATA DE PGT]],"aaaa")))</f>
        <v>2023</v>
      </c>
      <c r="P262" s="1" t="s">
        <v>964</v>
      </c>
      <c r="R262" s="2" t="str">
        <f>Folha_de_Pgt[[#This Row],[Nome do Funcionário]]&amp;" - "&amp;Folha_de_Pgt[[#This Row],[TIPO DE PGT]]</f>
        <v>LEONARDO PEREIRA LIMA - ADIANTAMENTO - REF A ABR/2023</v>
      </c>
      <c r="V262" s="81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103"/>
      <c r="AW262" s="56"/>
      <c r="AX262" s="56"/>
    </row>
    <row r="263" spans="1:50" s="1" customFormat="1" ht="15.75" customHeight="1" x14ac:dyDescent="0.2">
      <c r="A263" s="83" t="s">
        <v>954</v>
      </c>
      <c r="B263" s="83" t="s">
        <v>101</v>
      </c>
      <c r="C263" s="83" t="s">
        <v>102</v>
      </c>
      <c r="D263" s="83" t="s">
        <v>52</v>
      </c>
      <c r="E263" s="83" t="s">
        <v>876</v>
      </c>
      <c r="F263" s="83" t="s">
        <v>876</v>
      </c>
      <c r="G263" s="83" t="s">
        <v>955</v>
      </c>
      <c r="H263" s="90"/>
      <c r="I263" s="91">
        <v>451</v>
      </c>
      <c r="J263" s="1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263" s="1" t="str">
        <f>IFERROR(INDEX(Folha[Centro_de_Geral],MATCH(C263,Folha[Nome do Funcionário],0)),"")</f>
        <v>ADM</v>
      </c>
      <c r="L263" s="1" t="str">
        <f>IFERROR(INDEX(Nome_Empresas[NOME PADRÃO (PLANILHAS)],MATCH(Folha_de_Pgt[[#This Row],[Nome da Empresa]],Nome_Empresas[EMPRESA],0)),"")</f>
        <v>120 - GIGLIO</v>
      </c>
      <c r="M263" s="52">
        <v>45035</v>
      </c>
      <c r="N263" s="1" t="str">
        <f>UPPER(IF(Folha_de_Pgt[[#This Row],[DATA DE PGT]]="","",TEXT(Folha_de_Pgt[[#This Row],[DATA DE PGT]],"MMM")))</f>
        <v>ABR</v>
      </c>
      <c r="O263" s="1" t="str">
        <f>UPPER(IF(Folha_de_Pgt[[#This Row],[DATA DE PGT]]="","",TEXT(Folha_de_Pgt[[#This Row],[DATA DE PGT]],"aaaa")))</f>
        <v>2023</v>
      </c>
      <c r="P263" s="1" t="s">
        <v>964</v>
      </c>
      <c r="R263" s="2" t="str">
        <f>Folha_de_Pgt[[#This Row],[Nome do Funcionário]]&amp;" - "&amp;Folha_de_Pgt[[#This Row],[TIPO DE PGT]]</f>
        <v>THIAGO LUIZ DE OLIVEIRA DE SOUZA - ADIANTAMENTO - REF A ABR/2023</v>
      </c>
      <c r="V263" s="81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103"/>
      <c r="AW263" s="56"/>
      <c r="AX263" s="56"/>
    </row>
    <row r="264" spans="1:50" s="1" customFormat="1" ht="15.75" customHeight="1" x14ac:dyDescent="0.2">
      <c r="A264" s="83" t="s">
        <v>954</v>
      </c>
      <c r="B264" s="83" t="s">
        <v>101</v>
      </c>
      <c r="C264" s="83" t="s">
        <v>355</v>
      </c>
      <c r="D264" s="83" t="s">
        <v>154</v>
      </c>
      <c r="E264" s="83" t="s">
        <v>16</v>
      </c>
      <c r="F264" s="83" t="s">
        <v>181</v>
      </c>
      <c r="G264" s="83" t="s">
        <v>356</v>
      </c>
      <c r="H264" s="90"/>
      <c r="I264" s="91">
        <v>651</v>
      </c>
      <c r="J264" s="1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264" s="1" t="str">
        <f>IFERROR(INDEX(Folha[Centro_de_Geral],MATCH(C264,Folha[Nome do Funcionário],0)),"")</f>
        <v>120 - GIGLIO</v>
      </c>
      <c r="L264" s="1" t="str">
        <f>IFERROR(INDEX(Nome_Empresas[NOME PADRÃO (PLANILHAS)],MATCH(Folha_de_Pgt[[#This Row],[Nome da Empresa]],Nome_Empresas[EMPRESA],0)),"")</f>
        <v>120 - GIGLIO</v>
      </c>
      <c r="M264" s="52">
        <v>45035</v>
      </c>
      <c r="N264" s="1" t="str">
        <f>UPPER(IF(Folha_de_Pgt[[#This Row],[DATA DE PGT]]="","",TEXT(Folha_de_Pgt[[#This Row],[DATA DE PGT]],"MMM")))</f>
        <v>ABR</v>
      </c>
      <c r="O264" s="1" t="str">
        <f>UPPER(IF(Folha_de_Pgt[[#This Row],[DATA DE PGT]]="","",TEXT(Folha_de_Pgt[[#This Row],[DATA DE PGT]],"aaaa")))</f>
        <v>2023</v>
      </c>
      <c r="P264" s="1" t="s">
        <v>964</v>
      </c>
      <c r="R264" s="2" t="str">
        <f>Folha_de_Pgt[[#This Row],[Nome do Funcionário]]&amp;" - "&amp;Folha_de_Pgt[[#This Row],[TIPO DE PGT]]</f>
        <v>JOAO CARLOS BARATA DE ALMEIDA - ADIANTAMENTO - REF A ABR/2023</v>
      </c>
      <c r="V264" s="81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103"/>
      <c r="AW264" s="56"/>
      <c r="AX264" s="56"/>
    </row>
    <row r="265" spans="1:50" s="1" customFormat="1" ht="15.75" customHeight="1" x14ac:dyDescent="0.2">
      <c r="A265" s="83" t="s">
        <v>954</v>
      </c>
      <c r="B265" s="83" t="s">
        <v>101</v>
      </c>
      <c r="C265" s="83" t="s">
        <v>358</v>
      </c>
      <c r="D265" s="83" t="s">
        <v>154</v>
      </c>
      <c r="E265" s="83" t="s">
        <v>16</v>
      </c>
      <c r="F265" s="83" t="s">
        <v>359</v>
      </c>
      <c r="G265" s="83" t="s">
        <v>360</v>
      </c>
      <c r="H265" s="90"/>
      <c r="I265" s="91">
        <v>651</v>
      </c>
      <c r="J265" s="1" t="str">
        <f>Folha_de_Pgt[[#This Row],[Nome da Empresa]]&amp;Folha_de_Pgt[[#This Row],[Nome do Funcionário]]&amp;Folha_de_Pgt[[#This Row],[Departamento]]</f>
        <v>GIGLIO REVENDEDORA AUTORIZADA DE GAS LTDA - MEDIOGO BARBEITASPORTARIA</v>
      </c>
      <c r="K265" s="1" t="str">
        <f>IFERROR(INDEX(Folha[Centro_de_Geral],MATCH(C265,Folha[Nome do Funcionário],0)),"")</f>
        <v>120 - GIGLIO</v>
      </c>
      <c r="L265" s="1" t="str">
        <f>IFERROR(INDEX(Nome_Empresas[NOME PADRÃO (PLANILHAS)],MATCH(Folha_de_Pgt[[#This Row],[Nome da Empresa]],Nome_Empresas[EMPRESA],0)),"")</f>
        <v>120 - GIGLIO</v>
      </c>
      <c r="M265" s="52">
        <v>45035</v>
      </c>
      <c r="N265" s="1" t="str">
        <f>UPPER(IF(Folha_de_Pgt[[#This Row],[DATA DE PGT]]="","",TEXT(Folha_de_Pgt[[#This Row],[DATA DE PGT]],"MMM")))</f>
        <v>ABR</v>
      </c>
      <c r="O265" s="1" t="str">
        <f>UPPER(IF(Folha_de_Pgt[[#This Row],[DATA DE PGT]]="","",TEXT(Folha_de_Pgt[[#This Row],[DATA DE PGT]],"aaaa")))</f>
        <v>2023</v>
      </c>
      <c r="P265" s="1" t="s">
        <v>964</v>
      </c>
      <c r="R265" s="2" t="str">
        <f>Folha_de_Pgt[[#This Row],[Nome do Funcionário]]&amp;" - "&amp;Folha_de_Pgt[[#This Row],[TIPO DE PGT]]</f>
        <v>DIOGO BARBEITAS - ADIANTAMENTO - REF A ABR/2023</v>
      </c>
      <c r="V265" s="81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103"/>
      <c r="AW265" s="56"/>
      <c r="AX265" s="56"/>
    </row>
    <row r="266" spans="1:50" s="1" customFormat="1" ht="15.75" customHeight="1" x14ac:dyDescent="0.2">
      <c r="A266" s="83" t="s">
        <v>954</v>
      </c>
      <c r="B266" s="83" t="s">
        <v>101</v>
      </c>
      <c r="C266" s="83" t="s">
        <v>106</v>
      </c>
      <c r="D266" s="83" t="s">
        <v>22</v>
      </c>
      <c r="E266" s="83" t="s">
        <v>16</v>
      </c>
      <c r="F266" s="83" t="s">
        <v>107</v>
      </c>
      <c r="G266" s="83" t="s">
        <v>108</v>
      </c>
      <c r="H266" s="90"/>
      <c r="I266" s="91">
        <v>825</v>
      </c>
      <c r="J266" s="1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266" s="1" t="str">
        <f>IFERROR(INDEX(Folha[Centro_de_Geral],MATCH(C266,Folha[Nome do Funcionário],0)),"")</f>
        <v>ADM</v>
      </c>
      <c r="L266" s="1" t="str">
        <f>IFERROR(INDEX(Nome_Empresas[NOME PADRÃO (PLANILHAS)],MATCH(Folha_de_Pgt[[#This Row],[Nome da Empresa]],Nome_Empresas[EMPRESA],0)),"")</f>
        <v>120 - GIGLIO</v>
      </c>
      <c r="M266" s="52">
        <v>45035</v>
      </c>
      <c r="N266" s="1" t="str">
        <f>UPPER(IF(Folha_de_Pgt[[#This Row],[DATA DE PGT]]="","",TEXT(Folha_de_Pgt[[#This Row],[DATA DE PGT]],"MMM")))</f>
        <v>ABR</v>
      </c>
      <c r="O266" s="1" t="str">
        <f>UPPER(IF(Folha_de_Pgt[[#This Row],[DATA DE PGT]]="","",TEXT(Folha_de_Pgt[[#This Row],[DATA DE PGT]],"aaaa")))</f>
        <v>2023</v>
      </c>
      <c r="P266" s="1" t="s">
        <v>964</v>
      </c>
      <c r="R266" s="2" t="str">
        <f>Folha_de_Pgt[[#This Row],[Nome do Funcionário]]&amp;" - "&amp;Folha_de_Pgt[[#This Row],[TIPO DE PGT]]</f>
        <v>WESLEY DA SILVA LEIRA - ADIANTAMENTO - REF A ABR/2023</v>
      </c>
      <c r="V266" s="81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103"/>
      <c r="AW266" s="56"/>
      <c r="AX266" s="56"/>
    </row>
    <row r="267" spans="1:50" s="1" customFormat="1" ht="15.75" customHeight="1" x14ac:dyDescent="0.2">
      <c r="A267" s="83" t="s">
        <v>956</v>
      </c>
      <c r="B267" s="83" t="s">
        <v>362</v>
      </c>
      <c r="C267" s="83" t="s">
        <v>363</v>
      </c>
      <c r="D267" s="83" t="s">
        <v>364</v>
      </c>
      <c r="E267" s="83" t="s">
        <v>16</v>
      </c>
      <c r="F267" s="83" t="s">
        <v>365</v>
      </c>
      <c r="G267" s="83" t="s">
        <v>366</v>
      </c>
      <c r="H267" s="90"/>
      <c r="I267" s="91">
        <v>651</v>
      </c>
      <c r="J267" s="1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267" s="1" t="str">
        <f>IFERROR(INDEX(Folha[Centro_de_Geral],MATCH(C267,Folha[Nome do Funcionário],0)),"")</f>
        <v>121 - ACLANYCA FILIAL</v>
      </c>
      <c r="L267" s="1" t="str">
        <f>IFERROR(INDEX(Nome_Empresas[NOME PADRÃO (PLANILHAS)],MATCH(Folha_de_Pgt[[#This Row],[Nome da Empresa]],Nome_Empresas[EMPRESA],0)),"")</f>
        <v>121 - ACLANYCA FILIAL</v>
      </c>
      <c r="M267" s="52">
        <v>45035</v>
      </c>
      <c r="N267" s="1" t="str">
        <f>UPPER(IF(Folha_de_Pgt[[#This Row],[DATA DE PGT]]="","",TEXT(Folha_de_Pgt[[#This Row],[DATA DE PGT]],"MMM")))</f>
        <v>ABR</v>
      </c>
      <c r="O267" s="1" t="str">
        <f>UPPER(IF(Folha_de_Pgt[[#This Row],[DATA DE PGT]]="","",TEXT(Folha_de_Pgt[[#This Row],[DATA DE PGT]],"aaaa")))</f>
        <v>2023</v>
      </c>
      <c r="P267" s="1" t="s">
        <v>964</v>
      </c>
      <c r="R267" s="2" t="str">
        <f>Folha_de_Pgt[[#This Row],[Nome do Funcionário]]&amp;" - "&amp;Folha_de_Pgt[[#This Row],[TIPO DE PGT]]</f>
        <v>JOSEVALDO ALMEIDA BOMFIM JUNIOR - ADIANTAMENTO - REF A ABR/2023</v>
      </c>
      <c r="V267" s="81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103"/>
      <c r="AW267" s="56"/>
      <c r="AX267" s="56"/>
    </row>
    <row r="268" spans="1:50" s="1" customFormat="1" ht="15.75" customHeight="1" x14ac:dyDescent="0.2">
      <c r="A268" s="83" t="s">
        <v>956</v>
      </c>
      <c r="B268" s="83" t="s">
        <v>362</v>
      </c>
      <c r="C268" s="83" t="s">
        <v>369</v>
      </c>
      <c r="D268" s="83" t="s">
        <v>368</v>
      </c>
      <c r="E268" s="83" t="s">
        <v>876</v>
      </c>
      <c r="F268" s="83" t="s">
        <v>876</v>
      </c>
      <c r="G268" s="83" t="s">
        <v>957</v>
      </c>
      <c r="H268" s="90"/>
      <c r="I268" s="91">
        <v>753.54</v>
      </c>
      <c r="J268" s="1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268" s="1" t="str">
        <f>IFERROR(INDEX(Folha[Centro_de_Geral],MATCH(C268,Folha[Nome do Funcionário],0)),"")</f>
        <v>121 - ACLANYCA FILIAL</v>
      </c>
      <c r="L268" s="1" t="str">
        <f>IFERROR(INDEX(Nome_Empresas[NOME PADRÃO (PLANILHAS)],MATCH(Folha_de_Pgt[[#This Row],[Nome da Empresa]],Nome_Empresas[EMPRESA],0)),"")</f>
        <v>121 - ACLANYCA FILIAL</v>
      </c>
      <c r="M268" s="52">
        <v>45035</v>
      </c>
      <c r="N268" s="1" t="str">
        <f>UPPER(IF(Folha_de_Pgt[[#This Row],[DATA DE PGT]]="","",TEXT(Folha_de_Pgt[[#This Row],[DATA DE PGT]],"MMM")))</f>
        <v>ABR</v>
      </c>
      <c r="O268" s="1" t="str">
        <f>UPPER(IF(Folha_de_Pgt[[#This Row],[DATA DE PGT]]="","",TEXT(Folha_de_Pgt[[#This Row],[DATA DE PGT]],"aaaa")))</f>
        <v>2023</v>
      </c>
      <c r="P268" s="1" t="s">
        <v>964</v>
      </c>
      <c r="R268" s="2" t="str">
        <f>Folha_de_Pgt[[#This Row],[Nome do Funcionário]]&amp;" - "&amp;Folha_de_Pgt[[#This Row],[TIPO DE PGT]]</f>
        <v>JOSENILDO DOS SANTOS BOMFIM  - ADIANTAMENTO - REF A ABR/2023</v>
      </c>
      <c r="V268" s="81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103"/>
      <c r="AW268" s="56"/>
      <c r="AX268" s="56"/>
    </row>
    <row r="269" spans="1:50" s="1" customFormat="1" ht="15.75" customHeight="1" x14ac:dyDescent="0.2">
      <c r="A269" s="83" t="s">
        <v>956</v>
      </c>
      <c r="B269" s="83" t="s">
        <v>362</v>
      </c>
      <c r="C269" s="83" t="s">
        <v>372</v>
      </c>
      <c r="D269" s="83" t="s">
        <v>368</v>
      </c>
      <c r="E269" s="83" t="s">
        <v>16</v>
      </c>
      <c r="F269" s="83" t="s">
        <v>373</v>
      </c>
      <c r="G269" s="83" t="s">
        <v>374</v>
      </c>
      <c r="H269" s="90"/>
      <c r="I269" s="91">
        <v>651</v>
      </c>
      <c r="J269" s="1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269" s="1" t="str">
        <f>IFERROR(INDEX(Folha[Centro_de_Geral],MATCH(C269,Folha[Nome do Funcionário],0)),"")</f>
        <v>121 - ACLANYCA FILIAL</v>
      </c>
      <c r="L269" s="1" t="str">
        <f>IFERROR(INDEX(Nome_Empresas[NOME PADRÃO (PLANILHAS)],MATCH(Folha_de_Pgt[[#This Row],[Nome da Empresa]],Nome_Empresas[EMPRESA],0)),"")</f>
        <v>121 - ACLANYCA FILIAL</v>
      </c>
      <c r="M269" s="52">
        <v>45035</v>
      </c>
      <c r="N269" s="1" t="str">
        <f>UPPER(IF(Folha_de_Pgt[[#This Row],[DATA DE PGT]]="","",TEXT(Folha_de_Pgt[[#This Row],[DATA DE PGT]],"MMM")))</f>
        <v>ABR</v>
      </c>
      <c r="O269" s="1" t="str">
        <f>UPPER(IF(Folha_de_Pgt[[#This Row],[DATA DE PGT]]="","",TEXT(Folha_de_Pgt[[#This Row],[DATA DE PGT]],"aaaa")))</f>
        <v>2023</v>
      </c>
      <c r="P269" s="1" t="s">
        <v>964</v>
      </c>
      <c r="R269" s="2" t="str">
        <f>Folha_de_Pgt[[#This Row],[Nome do Funcionário]]&amp;" - "&amp;Folha_de_Pgt[[#This Row],[TIPO DE PGT]]</f>
        <v>RAFAEL CESAR SILVA LEMOS - ADIANTAMENTO - REF A ABR/2023</v>
      </c>
      <c r="V269" s="81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103"/>
      <c r="AW269" s="56"/>
      <c r="AX269" s="56"/>
    </row>
    <row r="270" spans="1:50" s="1" customFormat="1" ht="15.75" customHeight="1" x14ac:dyDescent="0.2">
      <c r="A270" s="83" t="s">
        <v>958</v>
      </c>
      <c r="B270" s="83" t="s">
        <v>376</v>
      </c>
      <c r="C270" s="83" t="s">
        <v>377</v>
      </c>
      <c r="D270" s="83" t="s">
        <v>378</v>
      </c>
      <c r="E270" s="83" t="s">
        <v>16</v>
      </c>
      <c r="F270" s="83" t="s">
        <v>379</v>
      </c>
      <c r="G270" s="83" t="s">
        <v>380</v>
      </c>
      <c r="H270" s="90"/>
      <c r="I270" s="91">
        <v>651</v>
      </c>
      <c r="J270" s="1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270" s="1" t="str">
        <f>IFERROR(INDEX(Folha[Centro_de_Geral],MATCH(C270,Folha[Nome do Funcionário],0)),"")</f>
        <v>124 - CACIQUE DE ARARUAMA</v>
      </c>
      <c r="L270" s="1" t="str">
        <f>IFERROR(INDEX(Nome_Empresas[NOME PADRÃO (PLANILHAS)],MATCH(Folha_de_Pgt[[#This Row],[Nome da Empresa]],Nome_Empresas[EMPRESA],0)),"")</f>
        <v>124 - CACIQUE DE ARARUAMA</v>
      </c>
      <c r="M270" s="52">
        <v>45035</v>
      </c>
      <c r="N270" s="1" t="str">
        <f>UPPER(IF(Folha_de_Pgt[[#This Row],[DATA DE PGT]]="","",TEXT(Folha_de_Pgt[[#This Row],[DATA DE PGT]],"MMM")))</f>
        <v>ABR</v>
      </c>
      <c r="O270" s="1" t="str">
        <f>UPPER(IF(Folha_de_Pgt[[#This Row],[DATA DE PGT]]="","",TEXT(Folha_de_Pgt[[#This Row],[DATA DE PGT]],"aaaa")))</f>
        <v>2023</v>
      </c>
      <c r="P270" s="1" t="s">
        <v>964</v>
      </c>
      <c r="R270" s="2" t="str">
        <f>Folha_de_Pgt[[#This Row],[Nome do Funcionário]]&amp;" - "&amp;Folha_de_Pgt[[#This Row],[TIPO DE PGT]]</f>
        <v>JEFERSON DE MELLO DUARTE - ADIANTAMENTO - REF A ABR/2023</v>
      </c>
      <c r="V270" s="81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103"/>
      <c r="AW270" s="56"/>
      <c r="AX270" s="56"/>
    </row>
    <row r="271" spans="1:50" s="1" customFormat="1" ht="15.75" customHeight="1" x14ac:dyDescent="0.2">
      <c r="A271" s="83" t="s">
        <v>958</v>
      </c>
      <c r="B271" s="83" t="s">
        <v>376</v>
      </c>
      <c r="C271" s="83" t="s">
        <v>382</v>
      </c>
      <c r="D271" s="83" t="s">
        <v>378</v>
      </c>
      <c r="E271" s="83" t="s">
        <v>16</v>
      </c>
      <c r="F271" s="83" t="s">
        <v>317</v>
      </c>
      <c r="G271" s="83" t="s">
        <v>383</v>
      </c>
      <c r="H271" s="90"/>
      <c r="I271" s="91">
        <v>651</v>
      </c>
      <c r="J271" s="1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271" s="1" t="str">
        <f>IFERROR(INDEX(Folha[Centro_de_Geral],MATCH(C271,Folha[Nome do Funcionário],0)),"")</f>
        <v>124 - CACIQUE DE ARARUAMA</v>
      </c>
      <c r="L271" s="1" t="str">
        <f>IFERROR(INDEX(Nome_Empresas[NOME PADRÃO (PLANILHAS)],MATCH(Folha_de_Pgt[[#This Row],[Nome da Empresa]],Nome_Empresas[EMPRESA],0)),"")</f>
        <v>124 - CACIQUE DE ARARUAMA</v>
      </c>
      <c r="M271" s="52">
        <v>45035</v>
      </c>
      <c r="N271" s="1" t="str">
        <f>UPPER(IF(Folha_de_Pgt[[#This Row],[DATA DE PGT]]="","",TEXT(Folha_de_Pgt[[#This Row],[DATA DE PGT]],"MMM")))</f>
        <v>ABR</v>
      </c>
      <c r="O271" s="1" t="str">
        <f>UPPER(IF(Folha_de_Pgt[[#This Row],[DATA DE PGT]]="","",TEXT(Folha_de_Pgt[[#This Row],[DATA DE PGT]],"aaaa")))</f>
        <v>2023</v>
      </c>
      <c r="P271" s="1" t="s">
        <v>964</v>
      </c>
      <c r="R271" s="2" t="str">
        <f>Folha_de_Pgt[[#This Row],[Nome do Funcionário]]&amp;" - "&amp;Folha_de_Pgt[[#This Row],[TIPO DE PGT]]</f>
        <v>ALEX JUNIOR DE SOUZA DE OLIVEIRA - ADIANTAMENTO - REF A ABR/2023</v>
      </c>
      <c r="V271" s="81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103"/>
      <c r="AW271" s="56"/>
      <c r="AX271" s="56"/>
    </row>
    <row r="272" spans="1:50" s="1" customFormat="1" ht="15.75" customHeight="1" x14ac:dyDescent="0.2">
      <c r="A272" s="83" t="s">
        <v>959</v>
      </c>
      <c r="B272" s="83" t="s">
        <v>385</v>
      </c>
      <c r="C272" s="83" t="s">
        <v>386</v>
      </c>
      <c r="D272" s="83" t="s">
        <v>154</v>
      </c>
      <c r="E272" s="83" t="s">
        <v>16</v>
      </c>
      <c r="F272" s="83" t="s">
        <v>67</v>
      </c>
      <c r="G272" s="83" t="s">
        <v>387</v>
      </c>
      <c r="H272" s="90"/>
      <c r="I272" s="91">
        <v>651</v>
      </c>
      <c r="J272" s="1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272" s="1" t="str">
        <f>IFERROR(INDEX(Folha[Centro_de_Geral],MATCH(C272,Folha[Nome do Funcionário],0)),"")</f>
        <v>125 - MARINE</v>
      </c>
      <c r="L272" s="1" t="str">
        <f>IFERROR(INDEX(Nome_Empresas[NOME PADRÃO (PLANILHAS)],MATCH(Folha_de_Pgt[[#This Row],[Nome da Empresa]],Nome_Empresas[EMPRESA],0)),"")</f>
        <v>125 - MARINE</v>
      </c>
      <c r="M272" s="52">
        <v>45035</v>
      </c>
      <c r="N272" s="1" t="str">
        <f>UPPER(IF(Folha_de_Pgt[[#This Row],[DATA DE PGT]]="","",TEXT(Folha_de_Pgt[[#This Row],[DATA DE PGT]],"MMM")))</f>
        <v>ABR</v>
      </c>
      <c r="O272" s="1" t="str">
        <f>UPPER(IF(Folha_de_Pgt[[#This Row],[DATA DE PGT]]="","",TEXT(Folha_de_Pgt[[#This Row],[DATA DE PGT]],"aaaa")))</f>
        <v>2023</v>
      </c>
      <c r="P272" s="1" t="s">
        <v>964</v>
      </c>
      <c r="R272" s="2" t="str">
        <f>Folha_de_Pgt[[#This Row],[Nome do Funcionário]]&amp;" - "&amp;Folha_de_Pgt[[#This Row],[TIPO DE PGT]]</f>
        <v>GUTHEMBERG LUIZ DOS SANTOS - ADIANTAMENTO - REF A ABR/2023</v>
      </c>
      <c r="V272" s="81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103"/>
      <c r="AW272" s="56"/>
      <c r="AX272" s="56"/>
    </row>
    <row r="273" spans="1:50" s="1" customFormat="1" ht="15.75" customHeight="1" x14ac:dyDescent="0.2">
      <c r="A273" s="83" t="s">
        <v>959</v>
      </c>
      <c r="B273" s="83" t="s">
        <v>385</v>
      </c>
      <c r="C273" s="83" t="s">
        <v>389</v>
      </c>
      <c r="D273" s="83" t="s">
        <v>154</v>
      </c>
      <c r="E273" s="83" t="s">
        <v>16</v>
      </c>
      <c r="F273" s="83" t="s">
        <v>201</v>
      </c>
      <c r="G273" s="83" t="s">
        <v>390</v>
      </c>
      <c r="H273" s="90"/>
      <c r="I273" s="91">
        <v>651</v>
      </c>
      <c r="J273" s="1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273" s="1" t="str">
        <f>IFERROR(INDEX(Folha[Centro_de_Geral],MATCH(C273,Folha[Nome do Funcionário],0)),"")</f>
        <v>125 - MARINE</v>
      </c>
      <c r="L273" s="1" t="str">
        <f>IFERROR(INDEX(Nome_Empresas[NOME PADRÃO (PLANILHAS)],MATCH(Folha_de_Pgt[[#This Row],[Nome da Empresa]],Nome_Empresas[EMPRESA],0)),"")</f>
        <v>125 - MARINE</v>
      </c>
      <c r="M273" s="52">
        <v>45035</v>
      </c>
      <c r="N273" s="1" t="str">
        <f>UPPER(IF(Folha_de_Pgt[[#This Row],[DATA DE PGT]]="","",TEXT(Folha_de_Pgt[[#This Row],[DATA DE PGT]],"MMM")))</f>
        <v>ABR</v>
      </c>
      <c r="O273" s="1" t="str">
        <f>UPPER(IF(Folha_de_Pgt[[#This Row],[DATA DE PGT]]="","",TEXT(Folha_de_Pgt[[#This Row],[DATA DE PGT]],"aaaa")))</f>
        <v>2023</v>
      </c>
      <c r="P273" s="1" t="s">
        <v>964</v>
      </c>
      <c r="R273" s="2" t="str">
        <f>Folha_de_Pgt[[#This Row],[Nome do Funcionário]]&amp;" - "&amp;Folha_de_Pgt[[#This Row],[TIPO DE PGT]]</f>
        <v>RENAN CARVALHO DOS SANTOS - ADIANTAMENTO - REF A ABR/2023</v>
      </c>
      <c r="V273" s="81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103"/>
      <c r="AW273" s="56"/>
      <c r="AX273" s="56"/>
    </row>
    <row r="274" spans="1:50" s="1" customFormat="1" ht="15.75" customHeight="1" x14ac:dyDescent="0.2">
      <c r="A274" s="83" t="s">
        <v>960</v>
      </c>
      <c r="B274" s="83" t="s">
        <v>61</v>
      </c>
      <c r="C274" s="83" t="s">
        <v>392</v>
      </c>
      <c r="D274" s="83" t="s">
        <v>154</v>
      </c>
      <c r="E274" s="83" t="s">
        <v>876</v>
      </c>
      <c r="F274" s="83" t="s">
        <v>876</v>
      </c>
      <c r="G274" s="83" t="s">
        <v>888</v>
      </c>
      <c r="H274" s="90"/>
      <c r="I274" s="91">
        <v>651</v>
      </c>
      <c r="J274" s="1" t="str">
        <f>Folha_de_Pgt[[#This Row],[Nome da Empresa]]&amp;Folha_de_Pgt[[#This Row],[Nome do Funcionário]]&amp;Folha_de_Pgt[[#This Row],[Departamento]]</f>
        <v>XES - COMERCIO DE GAS LTDAGILVANILDO MATOS DE SOUSA PORTARIA</v>
      </c>
      <c r="K274" s="1" t="str">
        <f>IFERROR(INDEX(Folha[Centro_de_Geral],MATCH(C274,Folha[Nome do Funcionário],0)),"")</f>
        <v>7 - XES MATRIZ</v>
      </c>
      <c r="L274" s="1" t="str">
        <f>IFERROR(INDEX(Nome_Empresas[NOME PADRÃO (PLANILHAS)],MATCH(Folha_de_Pgt[[#This Row],[Nome da Empresa]],Nome_Empresas[EMPRESA],0)),"")</f>
        <v>7 - XES MATRIZ</v>
      </c>
      <c r="M274" s="52">
        <v>45035</v>
      </c>
      <c r="N274" s="1" t="str">
        <f>UPPER(IF(Folha_de_Pgt[[#This Row],[DATA DE PGT]]="","",TEXT(Folha_de_Pgt[[#This Row],[DATA DE PGT]],"MMM")))</f>
        <v>ABR</v>
      </c>
      <c r="O274" s="1" t="str">
        <f>UPPER(IF(Folha_de_Pgt[[#This Row],[DATA DE PGT]]="","",TEXT(Folha_de_Pgt[[#This Row],[DATA DE PGT]],"aaaa")))</f>
        <v>2023</v>
      </c>
      <c r="P274" s="1" t="s">
        <v>964</v>
      </c>
      <c r="R274" s="2" t="str">
        <f>Folha_de_Pgt[[#This Row],[Nome do Funcionário]]&amp;" - "&amp;Folha_de_Pgt[[#This Row],[TIPO DE PGT]]</f>
        <v>GILVANILDO MATOS DE SOUSA  - ADIANTAMENTO - REF A ABR/2023</v>
      </c>
      <c r="V274" s="81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103"/>
      <c r="AW274" s="56"/>
      <c r="AX274" s="56"/>
    </row>
    <row r="275" spans="1:50" s="1" customFormat="1" ht="15.75" customHeight="1" x14ac:dyDescent="0.2">
      <c r="A275" s="83" t="s">
        <v>960</v>
      </c>
      <c r="B275" s="83" t="s">
        <v>61</v>
      </c>
      <c r="C275" s="83" t="s">
        <v>394</v>
      </c>
      <c r="D275" s="83" t="s">
        <v>395</v>
      </c>
      <c r="E275" s="83" t="s">
        <v>146</v>
      </c>
      <c r="F275" s="83" t="s">
        <v>147</v>
      </c>
      <c r="G275" s="83" t="s">
        <v>396</v>
      </c>
      <c r="H275" s="90"/>
      <c r="I275" s="91">
        <v>651</v>
      </c>
      <c r="J275" s="1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275" s="1" t="str">
        <f>IFERROR(INDEX(Folha[Centro_de_Geral],MATCH(C275,Folha[Nome do Funcionário],0)),"")</f>
        <v>7 - XES MATRIZ</v>
      </c>
      <c r="L275" s="1" t="str">
        <f>IFERROR(INDEX(Nome_Empresas[NOME PADRÃO (PLANILHAS)],MATCH(Folha_de_Pgt[[#This Row],[Nome da Empresa]],Nome_Empresas[EMPRESA],0)),"")</f>
        <v>7 - XES MATRIZ</v>
      </c>
      <c r="M275" s="52">
        <v>45035</v>
      </c>
      <c r="N275" s="1" t="str">
        <f>UPPER(IF(Folha_de_Pgt[[#This Row],[DATA DE PGT]]="","",TEXT(Folha_de_Pgt[[#This Row],[DATA DE PGT]],"MMM")))</f>
        <v>ABR</v>
      </c>
      <c r="O275" s="1" t="str">
        <f>UPPER(IF(Folha_de_Pgt[[#This Row],[DATA DE PGT]]="","",TEXT(Folha_de_Pgt[[#This Row],[DATA DE PGT]],"aaaa")))</f>
        <v>2023</v>
      </c>
      <c r="P275" s="1" t="s">
        <v>964</v>
      </c>
      <c r="R275" s="2" t="str">
        <f>Folha_de_Pgt[[#This Row],[Nome do Funcionário]]&amp;" - "&amp;Folha_de_Pgt[[#This Row],[TIPO DE PGT]]</f>
        <v>ANTONIO CARLOS DE SOUZA CARVALHO - ADIANTAMENTO - REF A ABR/2023</v>
      </c>
      <c r="V275" s="81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103"/>
      <c r="AW275" s="56"/>
      <c r="AX275" s="56"/>
    </row>
    <row r="276" spans="1:50" s="1" customFormat="1" ht="15.75" customHeight="1" x14ac:dyDescent="0.2">
      <c r="A276" s="83" t="s">
        <v>961</v>
      </c>
      <c r="B276" s="83" t="s">
        <v>398</v>
      </c>
      <c r="C276" s="83" t="s">
        <v>399</v>
      </c>
      <c r="D276" s="83" t="s">
        <v>154</v>
      </c>
      <c r="E276" s="83" t="s">
        <v>876</v>
      </c>
      <c r="F276" s="83" t="s">
        <v>876</v>
      </c>
      <c r="G276" s="83" t="s">
        <v>962</v>
      </c>
      <c r="H276" s="90"/>
      <c r="I276" s="91">
        <v>571</v>
      </c>
      <c r="J276" s="1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276" s="1" t="str">
        <f>IFERROR(INDEX(Folha[Centro_de_Geral],MATCH(C276,Folha[Nome do Funcionário],0)),"")</f>
        <v>130 - SOUZA  E PAIVA</v>
      </c>
      <c r="L276" s="1" t="str">
        <f>IFERROR(INDEX(Nome_Empresas[NOME PADRÃO (PLANILHAS)],MATCH(Folha_de_Pgt[[#This Row],[Nome da Empresa]],Nome_Empresas[EMPRESA],0)),"")</f>
        <v>130 - SOUZA  E PAIVA</v>
      </c>
      <c r="M276" s="52">
        <v>45035</v>
      </c>
      <c r="N276" s="1" t="str">
        <f>UPPER(IF(Folha_de_Pgt[[#This Row],[DATA DE PGT]]="","",TEXT(Folha_de_Pgt[[#This Row],[DATA DE PGT]],"MMM")))</f>
        <v>ABR</v>
      </c>
      <c r="O276" s="1" t="str">
        <f>UPPER(IF(Folha_de_Pgt[[#This Row],[DATA DE PGT]]="","",TEXT(Folha_de_Pgt[[#This Row],[DATA DE PGT]],"aaaa")))</f>
        <v>2023</v>
      </c>
      <c r="P276" s="1" t="s">
        <v>964</v>
      </c>
      <c r="R276" s="2" t="str">
        <f>Folha_de_Pgt[[#This Row],[Nome do Funcionário]]&amp;" - "&amp;Folha_de_Pgt[[#This Row],[TIPO DE PGT]]</f>
        <v>BRANDON RYCHARD MOREIRA DOS SANTOS - ADIANTAMENTO - REF A ABR/2023</v>
      </c>
      <c r="V276" s="81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103"/>
      <c r="AW276" s="56"/>
      <c r="AX276" s="56"/>
    </row>
    <row r="277" spans="1:50" s="1" customFormat="1" ht="15.75" customHeight="1" x14ac:dyDescent="0.2">
      <c r="A277" s="83" t="s">
        <v>961</v>
      </c>
      <c r="B277" s="83" t="s">
        <v>398</v>
      </c>
      <c r="C277" s="83" t="s">
        <v>402</v>
      </c>
      <c r="D277" s="83" t="s">
        <v>154</v>
      </c>
      <c r="E277" s="83" t="s">
        <v>16</v>
      </c>
      <c r="F277" s="83" t="s">
        <v>67</v>
      </c>
      <c r="G277" s="83" t="s">
        <v>963</v>
      </c>
      <c r="H277" s="90"/>
      <c r="I277" s="91">
        <v>651</v>
      </c>
      <c r="J277" s="1" t="str">
        <f>Folha_de_Pgt[[#This Row],[Nome da Empresa]]&amp;Folha_de_Pgt[[#This Row],[Nome do Funcionário]]&amp;Folha_de_Pgt[[#This Row],[Departamento]]</f>
        <v>SOUZA E PAIVA COMERCIO DE GAS LP LTDAEDSON AZEDIAS DA COSTAPORTARIA</v>
      </c>
      <c r="K277" s="1" t="str">
        <f>IFERROR(INDEX(Folha[Centro_de_Geral],MATCH(C277,Folha[Nome do Funcionário],0)),"")</f>
        <v>130 - SOUZA  E PAIVA</v>
      </c>
      <c r="L277" s="1" t="str">
        <f>IFERROR(INDEX(Nome_Empresas[NOME PADRÃO (PLANILHAS)],MATCH(Folha_de_Pgt[[#This Row],[Nome da Empresa]],Nome_Empresas[EMPRESA],0)),"")</f>
        <v>130 - SOUZA  E PAIVA</v>
      </c>
      <c r="M277" s="52">
        <v>45035</v>
      </c>
      <c r="N277" s="1" t="str">
        <f>UPPER(IF(Folha_de_Pgt[[#This Row],[DATA DE PGT]]="","",TEXT(Folha_de_Pgt[[#This Row],[DATA DE PGT]],"MMM")))</f>
        <v>ABR</v>
      </c>
      <c r="O277" s="1" t="str">
        <f>UPPER(IF(Folha_de_Pgt[[#This Row],[DATA DE PGT]]="","",TEXT(Folha_de_Pgt[[#This Row],[DATA DE PGT]],"aaaa")))</f>
        <v>2023</v>
      </c>
      <c r="P277" s="1" t="s">
        <v>964</v>
      </c>
      <c r="R277" s="2" t="str">
        <f>Folha_de_Pgt[[#This Row],[Nome do Funcionário]]&amp;" - "&amp;Folha_de_Pgt[[#This Row],[TIPO DE PGT]]</f>
        <v>EDSON AZEDIAS DA COSTA - ADIANTAMENTO - REF A ABR/2023</v>
      </c>
      <c r="V277" s="81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103"/>
      <c r="AW277" s="56"/>
      <c r="AX277" s="56"/>
    </row>
    <row r="278" spans="1:50" s="1" customFormat="1" ht="15.75" customHeight="1" x14ac:dyDescent="0.2">
      <c r="A278" s="83" t="s">
        <v>950</v>
      </c>
      <c r="B278" s="83" t="s">
        <v>326</v>
      </c>
      <c r="C278" s="83" t="s">
        <v>327</v>
      </c>
      <c r="D278" s="83" t="s">
        <v>328</v>
      </c>
      <c r="E278" s="83" t="s">
        <v>16</v>
      </c>
      <c r="F278" s="83" t="s">
        <v>63</v>
      </c>
      <c r="G278" s="83" t="s">
        <v>329</v>
      </c>
      <c r="H278" s="90"/>
      <c r="I278" s="91">
        <v>651</v>
      </c>
      <c r="J278" s="1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278" s="1" t="str">
        <f>IFERROR(INDEX(Folha[Centro_de_Geral],MATCH(C278,Folha[Nome do Funcionário],0)),"")</f>
        <v>111 - PAGE DE ARARUAMA</v>
      </c>
      <c r="L278" s="1" t="str">
        <f>IFERROR(INDEX(Nome_Empresas[NOME PADRÃO (PLANILHAS)],MATCH(Folha_de_Pgt[[#This Row],[Nome da Empresa]],Nome_Empresas[EMPRESA],0)),"")</f>
        <v>111 - PAGE DE ARARUAMA</v>
      </c>
      <c r="M278" s="52">
        <v>45036</v>
      </c>
      <c r="N278" s="1" t="str">
        <f>UPPER(IF(Folha_de_Pgt[[#This Row],[DATA DE PGT]]="","",TEXT(Folha_de_Pgt[[#This Row],[DATA DE PGT]],"MMM")))</f>
        <v>ABR</v>
      </c>
      <c r="O278" s="1" t="str">
        <f>UPPER(IF(Folha_de_Pgt[[#This Row],[DATA DE PGT]]="","",TEXT(Folha_de_Pgt[[#This Row],[DATA DE PGT]],"aaaa")))</f>
        <v>2023</v>
      </c>
      <c r="P278" s="1" t="s">
        <v>964</v>
      </c>
      <c r="R278" s="2" t="str">
        <f>Folha_de_Pgt[[#This Row],[Nome do Funcionário]]&amp;" - "&amp;Folha_de_Pgt[[#This Row],[TIPO DE PGT]]</f>
        <v>FILIPE FERREIRA SILVA - ADIANTAMENTO - REF A ABR/2023</v>
      </c>
      <c r="V278" s="81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103"/>
      <c r="AW278" s="56"/>
      <c r="AX278" s="56"/>
    </row>
    <row r="279" spans="1:50" s="1" customFormat="1" ht="15.75" customHeight="1" x14ac:dyDescent="0.2">
      <c r="A279" s="83" t="s">
        <v>950</v>
      </c>
      <c r="B279" s="83" t="s">
        <v>326</v>
      </c>
      <c r="C279" s="83" t="s">
        <v>331</v>
      </c>
      <c r="D279" s="83" t="s">
        <v>328</v>
      </c>
      <c r="E279" s="83" t="s">
        <v>16</v>
      </c>
      <c r="F279" s="83" t="s">
        <v>63</v>
      </c>
      <c r="G279" s="83" t="s">
        <v>332</v>
      </c>
      <c r="H279" s="90"/>
      <c r="I279" s="91">
        <v>651</v>
      </c>
      <c r="J279" s="1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279" s="1" t="str">
        <f>IFERROR(INDEX(Folha[Centro_de_Geral],MATCH(C279,Folha[Nome do Funcionário],0)),"")</f>
        <v>111 - PAGE DE ARARUAMA</v>
      </c>
      <c r="L279" s="1" t="str">
        <f>IFERROR(INDEX(Nome_Empresas[NOME PADRÃO (PLANILHAS)],MATCH(Folha_de_Pgt[[#This Row],[Nome da Empresa]],Nome_Empresas[EMPRESA],0)),"")</f>
        <v>111 - PAGE DE ARARUAMA</v>
      </c>
      <c r="M279" s="52">
        <v>45036</v>
      </c>
      <c r="N279" s="1" t="str">
        <f>UPPER(IF(Folha_de_Pgt[[#This Row],[DATA DE PGT]]="","",TEXT(Folha_de_Pgt[[#This Row],[DATA DE PGT]],"MMM")))</f>
        <v>ABR</v>
      </c>
      <c r="O279" s="1" t="str">
        <f>UPPER(IF(Folha_de_Pgt[[#This Row],[DATA DE PGT]]="","",TEXT(Folha_de_Pgt[[#This Row],[DATA DE PGT]],"aaaa")))</f>
        <v>2023</v>
      </c>
      <c r="P279" s="1" t="s">
        <v>964</v>
      </c>
      <c r="R279" s="2" t="str">
        <f>Folha_de_Pgt[[#This Row],[Nome do Funcionário]]&amp;" - "&amp;Folha_de_Pgt[[#This Row],[TIPO DE PGT]]</f>
        <v>CARLOS VENICIO BARBOSA MARTINS - ADIANTAMENTO - REF A ABR/2023</v>
      </c>
      <c r="V279" s="81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103"/>
      <c r="AW279" s="56"/>
      <c r="AX279" s="56"/>
    </row>
    <row r="280" spans="1:50" s="1" customFormat="1" ht="15.75" customHeight="1" x14ac:dyDescent="0.2">
      <c r="A280" s="83" t="s">
        <v>951</v>
      </c>
      <c r="B280" s="83" t="s">
        <v>334</v>
      </c>
      <c r="C280" s="83" t="s">
        <v>335</v>
      </c>
      <c r="D280" s="83" t="s">
        <v>336</v>
      </c>
      <c r="E280" s="83" t="s">
        <v>94</v>
      </c>
      <c r="F280" s="83" t="s">
        <v>95</v>
      </c>
      <c r="G280" s="83" t="s">
        <v>337</v>
      </c>
      <c r="H280" s="90"/>
      <c r="I280" s="91">
        <v>651</v>
      </c>
      <c r="J280" s="1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280" s="1" t="str">
        <f>IFERROR(INDEX(Folha[Centro_de_Geral],MATCH(C280,Folha[Nome do Funcionário],0)),"")</f>
        <v>112 - PAGE DE MESQUITA</v>
      </c>
      <c r="L280" s="1" t="str">
        <f>IFERROR(INDEX(Nome_Empresas[NOME PADRÃO (PLANILHAS)],MATCH(Folha_de_Pgt[[#This Row],[Nome da Empresa]],Nome_Empresas[EMPRESA],0)),"")</f>
        <v>112 - PAGE DE MESQUITA</v>
      </c>
      <c r="M280" s="52">
        <v>45036</v>
      </c>
      <c r="N280" s="1" t="str">
        <f>UPPER(IF(Folha_de_Pgt[[#This Row],[DATA DE PGT]]="","",TEXT(Folha_de_Pgt[[#This Row],[DATA DE PGT]],"MMM")))</f>
        <v>ABR</v>
      </c>
      <c r="O280" s="1" t="str">
        <f>UPPER(IF(Folha_de_Pgt[[#This Row],[DATA DE PGT]]="","",TEXT(Folha_de_Pgt[[#This Row],[DATA DE PGT]],"aaaa")))</f>
        <v>2023</v>
      </c>
      <c r="P280" s="1" t="s">
        <v>964</v>
      </c>
      <c r="R280" s="2" t="str">
        <f>Folha_de_Pgt[[#This Row],[Nome do Funcionário]]&amp;" - "&amp;Folha_de_Pgt[[#This Row],[TIPO DE PGT]]</f>
        <v>EDSON COTRIM MACHADO - ADIANTAMENTO - REF A ABR/2023</v>
      </c>
      <c r="V280" s="81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103"/>
      <c r="AW280" s="56"/>
      <c r="AX280" s="56"/>
    </row>
    <row r="281" spans="1:50" s="1" customFormat="1" ht="15.75" customHeight="1" x14ac:dyDescent="0.2">
      <c r="A281" s="83" t="s">
        <v>951</v>
      </c>
      <c r="B281" s="83" t="s">
        <v>334</v>
      </c>
      <c r="C281" s="83" t="s">
        <v>339</v>
      </c>
      <c r="D281" s="83" t="s">
        <v>336</v>
      </c>
      <c r="E281" s="83" t="s">
        <v>94</v>
      </c>
      <c r="F281" s="83" t="s">
        <v>95</v>
      </c>
      <c r="G281" s="83" t="s">
        <v>340</v>
      </c>
      <c r="H281" s="92"/>
      <c r="I281" s="91">
        <v>651</v>
      </c>
      <c r="J281" s="1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281" s="1" t="str">
        <f>IFERROR(INDEX(Folha[Centro_de_Geral],MATCH(C281,Folha[Nome do Funcionário],0)),"")</f>
        <v>112 - PAGE DE MESQUITA</v>
      </c>
      <c r="L281" s="1" t="str">
        <f>IFERROR(INDEX(Nome_Empresas[NOME PADRÃO (PLANILHAS)],MATCH(Folha_de_Pgt[[#This Row],[Nome da Empresa]],Nome_Empresas[EMPRESA],0)),"")</f>
        <v>112 - PAGE DE MESQUITA</v>
      </c>
      <c r="M281" s="52">
        <v>45036</v>
      </c>
      <c r="N281" s="1" t="str">
        <f>UPPER(IF(Folha_de_Pgt[[#This Row],[DATA DE PGT]]="","",TEXT(Folha_de_Pgt[[#This Row],[DATA DE PGT]],"MMM")))</f>
        <v>ABR</v>
      </c>
      <c r="O281" s="1" t="str">
        <f>UPPER(IF(Folha_de_Pgt[[#This Row],[DATA DE PGT]]="","",TEXT(Folha_de_Pgt[[#This Row],[DATA DE PGT]],"aaaa")))</f>
        <v>2023</v>
      </c>
      <c r="P281" s="1" t="s">
        <v>964</v>
      </c>
      <c r="R281" s="2" t="str">
        <f>Folha_de_Pgt[[#This Row],[Nome do Funcionário]]&amp;" - "&amp;Folha_de_Pgt[[#This Row],[TIPO DE PGT]]</f>
        <v>YURI SILVA CARDOSO - ADIANTAMENTO - REF A ABR/2023</v>
      </c>
      <c r="V281" s="81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103"/>
      <c r="AW281" s="56"/>
      <c r="AX281" s="56"/>
    </row>
    <row r="282" spans="1:50" customFormat="1" ht="15.75" customHeight="1" x14ac:dyDescent="0.25">
      <c r="A282" s="82" t="s">
        <v>965</v>
      </c>
      <c r="B282" s="83" t="s">
        <v>110</v>
      </c>
      <c r="C282" s="83" t="s">
        <v>404</v>
      </c>
      <c r="D282" s="83" t="s">
        <v>154</v>
      </c>
      <c r="E282" s="90" t="s">
        <v>146</v>
      </c>
      <c r="F282" s="90" t="s">
        <v>405</v>
      </c>
      <c r="G282" s="90" t="s">
        <v>406</v>
      </c>
      <c r="H282" s="92"/>
      <c r="I282" s="93">
        <v>651</v>
      </c>
      <c r="J282" s="1" t="str">
        <f>Folha_de_Pgt[[#This Row],[Nome da Empresa]]&amp;Folha_de_Pgt[[#This Row],[Nome do Funcionário]]&amp;Folha_de_Pgt[[#This Row],[Departamento]]</f>
        <v>CERAMICA REVENDEDORA DE GLP LTDALEONARDO RIBEIRO GONCALVESPORTARIA</v>
      </c>
      <c r="K282" s="1" t="str">
        <f>IFERROR(INDEX(Folha[Centro_de_Geral],MATCH(C282,Folha[Nome do Funcionário],0)),"")</f>
        <v>136 - CERÂMICA</v>
      </c>
      <c r="L282" s="1" t="str">
        <f>IFERROR(INDEX(Nome_Empresas[NOME PADRÃO (PLANILHAS)],MATCH(Folha_de_Pgt[[#This Row],[Nome da Empresa]],Nome_Empresas[EMPRESA],0)),"")</f>
        <v>136 - CERÂMICA</v>
      </c>
      <c r="M282" s="52">
        <v>45036</v>
      </c>
      <c r="N282" s="1" t="str">
        <f>UPPER(IF(Folha_de_Pgt[[#This Row],[DATA DE PGT]]="","",TEXT(Folha_de_Pgt[[#This Row],[DATA DE PGT]],"MMM")))</f>
        <v>ABR</v>
      </c>
      <c r="O282" s="1" t="str">
        <f>UPPER(IF(Folha_de_Pgt[[#This Row],[DATA DE PGT]]="","",TEXT(Folha_de_Pgt[[#This Row],[DATA DE PGT]],"aaaa")))</f>
        <v>2023</v>
      </c>
      <c r="P282" s="1" t="s">
        <v>964</v>
      </c>
      <c r="R282" s="2" t="str">
        <f>Folha_de_Pgt[[#This Row],[Nome do Funcionário]]&amp;" - "&amp;Folha_de_Pgt[[#This Row],[TIPO DE PGT]]</f>
        <v>LEONARDO RIBEIRO GONCALVES - ADIANTAMENTO - REF A ABR/2023</v>
      </c>
      <c r="U282" s="21"/>
      <c r="V282" s="81"/>
      <c r="W282" s="1"/>
      <c r="X282" s="1"/>
      <c r="Y282" s="1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103"/>
      <c r="AW282" s="56"/>
      <c r="AX282" s="56"/>
    </row>
    <row r="283" spans="1:50" customFormat="1" ht="15.75" customHeight="1" x14ac:dyDescent="0.25">
      <c r="A283" s="82" t="s">
        <v>965</v>
      </c>
      <c r="B283" s="83" t="s">
        <v>110</v>
      </c>
      <c r="C283" s="83" t="s">
        <v>408</v>
      </c>
      <c r="D283" s="83" t="s">
        <v>154</v>
      </c>
      <c r="E283" s="90" t="s">
        <v>876</v>
      </c>
      <c r="F283" s="90" t="s">
        <v>876</v>
      </c>
      <c r="G283" s="90" t="s">
        <v>966</v>
      </c>
      <c r="H283" s="92"/>
      <c r="I283" s="93">
        <v>571</v>
      </c>
      <c r="J283" s="1" t="str">
        <f>Folha_de_Pgt[[#This Row],[Nome da Empresa]]&amp;Folha_de_Pgt[[#This Row],[Nome do Funcionário]]&amp;Folha_de_Pgt[[#This Row],[Departamento]]</f>
        <v>CERAMICA REVENDEDORA DE GLP LTDALUIZ GUSTAVO SOUSA DA SILVAPORTARIA</v>
      </c>
      <c r="K283" s="1" t="str">
        <f>IFERROR(INDEX(Folha[Centro_de_Geral],MATCH(C283,Folha[Nome do Funcionário],0)),"")</f>
        <v>136 - CERÂMICA</v>
      </c>
      <c r="L283" s="1" t="str">
        <f>IFERROR(INDEX(Nome_Empresas[NOME PADRÃO (PLANILHAS)],MATCH(Folha_de_Pgt[[#This Row],[Nome da Empresa]],Nome_Empresas[EMPRESA],0)),"")</f>
        <v>136 - CERÂMICA</v>
      </c>
      <c r="M283" s="52">
        <v>45036</v>
      </c>
      <c r="N283" s="1" t="str">
        <f>UPPER(IF(Folha_de_Pgt[[#This Row],[DATA DE PGT]]="","",TEXT(Folha_de_Pgt[[#This Row],[DATA DE PGT]],"MMM")))</f>
        <v>ABR</v>
      </c>
      <c r="O283" s="1" t="str">
        <f>UPPER(IF(Folha_de_Pgt[[#This Row],[DATA DE PGT]]="","",TEXT(Folha_de_Pgt[[#This Row],[DATA DE PGT]],"aaaa")))</f>
        <v>2023</v>
      </c>
      <c r="P283" s="1" t="s">
        <v>964</v>
      </c>
      <c r="R283" s="2" t="str">
        <f>Folha_de_Pgt[[#This Row],[Nome do Funcionário]]&amp;" - "&amp;Folha_de_Pgt[[#This Row],[TIPO DE PGT]]</f>
        <v>LUIZ GUSTAVO SOUSA DA SILVA - ADIANTAMENTO - REF A ABR/2023</v>
      </c>
      <c r="U283" s="21"/>
      <c r="V283" s="81"/>
      <c r="W283" s="1"/>
      <c r="X283" s="1"/>
      <c r="Y283" s="1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103"/>
      <c r="AW283" s="56"/>
      <c r="AX283" s="56"/>
    </row>
    <row r="284" spans="1:50" customFormat="1" ht="15.75" customHeight="1" x14ac:dyDescent="0.25">
      <c r="A284" s="82" t="s">
        <v>965</v>
      </c>
      <c r="B284" s="83" t="s">
        <v>110</v>
      </c>
      <c r="C284" s="83" t="s">
        <v>111</v>
      </c>
      <c r="D284" s="83" t="s">
        <v>22</v>
      </c>
      <c r="E284" s="90" t="s">
        <v>876</v>
      </c>
      <c r="F284" s="90" t="s">
        <v>876</v>
      </c>
      <c r="G284" s="90" t="s">
        <v>967</v>
      </c>
      <c r="H284" s="92"/>
      <c r="I284" s="93">
        <v>1514.84</v>
      </c>
      <c r="J284" s="1" t="str">
        <f>Folha_de_Pgt[[#This Row],[Nome da Empresa]]&amp;Folha_de_Pgt[[#This Row],[Nome do Funcionário]]&amp;Folha_de_Pgt[[#This Row],[Departamento]]</f>
        <v>CERAMICA REVENDEDORA DE GLP LTDADOUGLAS MARTINS PEREIRA ADMINISTRAÇÃO</v>
      </c>
      <c r="K284" s="1" t="str">
        <f>IFERROR(INDEX(Folha[Centro_de_Geral],MATCH(C284,Folha[Nome do Funcionário],0)),"")</f>
        <v>ADM</v>
      </c>
      <c r="L284" s="1" t="str">
        <f>IFERROR(INDEX(Nome_Empresas[NOME PADRÃO (PLANILHAS)],MATCH(Folha_de_Pgt[[#This Row],[Nome da Empresa]],Nome_Empresas[EMPRESA],0)),"")</f>
        <v>136 - CERÂMICA</v>
      </c>
      <c r="M284" s="52">
        <v>45036</v>
      </c>
      <c r="N284" s="1" t="str">
        <f>UPPER(IF(Folha_de_Pgt[[#This Row],[DATA DE PGT]]="","",TEXT(Folha_de_Pgt[[#This Row],[DATA DE PGT]],"MMM")))</f>
        <v>ABR</v>
      </c>
      <c r="O284" s="1" t="str">
        <f>UPPER(IF(Folha_de_Pgt[[#This Row],[DATA DE PGT]]="","",TEXT(Folha_de_Pgt[[#This Row],[DATA DE PGT]],"aaaa")))</f>
        <v>2023</v>
      </c>
      <c r="P284" s="1" t="s">
        <v>964</v>
      </c>
      <c r="R284" s="2" t="str">
        <f>Folha_de_Pgt[[#This Row],[Nome do Funcionário]]&amp;" - "&amp;Folha_de_Pgt[[#This Row],[TIPO DE PGT]]</f>
        <v>DOUGLAS MARTINS PEREIRA  - ADIANTAMENTO - REF A ABR/2023</v>
      </c>
      <c r="U284" s="21"/>
      <c r="V284" s="81"/>
      <c r="W284" s="1"/>
      <c r="X284" s="1"/>
      <c r="Y284" s="1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103"/>
      <c r="AW284" s="56"/>
      <c r="AX284" s="56"/>
    </row>
    <row r="285" spans="1:50" customFormat="1" ht="15.75" customHeight="1" x14ac:dyDescent="0.25">
      <c r="A285" s="82" t="s">
        <v>968</v>
      </c>
      <c r="B285" s="83" t="s">
        <v>410</v>
      </c>
      <c r="C285" s="83" t="s">
        <v>411</v>
      </c>
      <c r="D285" s="83" t="s">
        <v>154</v>
      </c>
      <c r="E285" s="90" t="s">
        <v>16</v>
      </c>
      <c r="F285" s="90" t="s">
        <v>412</v>
      </c>
      <c r="G285" s="90" t="s">
        <v>413</v>
      </c>
      <c r="H285" s="92"/>
      <c r="I285" s="93">
        <v>651</v>
      </c>
      <c r="J285" s="1" t="str">
        <f>Folha_de_Pgt[[#This Row],[Nome da Empresa]]&amp;Folha_de_Pgt[[#This Row],[Nome do Funcionário]]&amp;Folha_de_Pgt[[#This Row],[Departamento]]</f>
        <v>YAGO DOS S VIANA COMERCIO DE GASTHAWÃ SARDINHA MOTAPORTARIA</v>
      </c>
      <c r="K285" s="1" t="str">
        <f>IFERROR(INDEX(Folha[Centro_de_Geral],MATCH(C285,Folha[Nome do Funcionário],0)),"")</f>
        <v>137 - YAGO</v>
      </c>
      <c r="L285" s="1" t="str">
        <f>IFERROR(INDEX(Nome_Empresas[NOME PADRÃO (PLANILHAS)],MATCH(Folha_de_Pgt[[#This Row],[Nome da Empresa]],Nome_Empresas[EMPRESA],0)),"")</f>
        <v>137 - YAGO</v>
      </c>
      <c r="M285" s="52">
        <v>45036</v>
      </c>
      <c r="N285" s="1" t="str">
        <f>UPPER(IF(Folha_de_Pgt[[#This Row],[DATA DE PGT]]="","",TEXT(Folha_de_Pgt[[#This Row],[DATA DE PGT]],"MMM")))</f>
        <v>ABR</v>
      </c>
      <c r="O285" s="1" t="str">
        <f>UPPER(IF(Folha_de_Pgt[[#This Row],[DATA DE PGT]]="","",TEXT(Folha_de_Pgt[[#This Row],[DATA DE PGT]],"aaaa")))</f>
        <v>2023</v>
      </c>
      <c r="P285" s="1" t="s">
        <v>964</v>
      </c>
      <c r="R285" s="2" t="str">
        <f>Folha_de_Pgt[[#This Row],[Nome do Funcionário]]&amp;" - "&amp;Folha_de_Pgt[[#This Row],[TIPO DE PGT]]</f>
        <v>THAWÃ SARDINHA MOTA - ADIANTAMENTO - REF A ABR/2023</v>
      </c>
      <c r="U285" s="21"/>
      <c r="V285" s="81"/>
      <c r="W285" s="1"/>
      <c r="X285" s="1"/>
      <c r="Y285" s="1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103"/>
      <c r="AW285" s="56"/>
      <c r="AX285" s="56"/>
    </row>
    <row r="286" spans="1:50" customFormat="1" ht="15.75" customHeight="1" x14ac:dyDescent="0.25">
      <c r="A286" s="82" t="s">
        <v>968</v>
      </c>
      <c r="B286" s="83" t="s">
        <v>410</v>
      </c>
      <c r="C286" s="83" t="s">
        <v>415</v>
      </c>
      <c r="D286" s="83" t="s">
        <v>154</v>
      </c>
      <c r="E286" s="90" t="s">
        <v>16</v>
      </c>
      <c r="F286" s="90" t="s">
        <v>412</v>
      </c>
      <c r="G286" s="90" t="s">
        <v>416</v>
      </c>
      <c r="H286" s="92"/>
      <c r="I286" s="93">
        <v>651</v>
      </c>
      <c r="J286" s="1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286" s="1" t="str">
        <f>IFERROR(INDEX(Folha[Centro_de_Geral],MATCH(C286,Folha[Nome do Funcionário],0)),"")</f>
        <v>137 - YAGO</v>
      </c>
      <c r="L286" s="1" t="str">
        <f>IFERROR(INDEX(Nome_Empresas[NOME PADRÃO (PLANILHAS)],MATCH(Folha_de_Pgt[[#This Row],[Nome da Empresa]],Nome_Empresas[EMPRESA],0)),"")</f>
        <v>137 - YAGO</v>
      </c>
      <c r="M286" s="52">
        <v>45036</v>
      </c>
      <c r="N286" s="1" t="str">
        <f>UPPER(IF(Folha_de_Pgt[[#This Row],[DATA DE PGT]]="","",TEXT(Folha_de_Pgt[[#This Row],[DATA DE PGT]],"MMM")))</f>
        <v>ABR</v>
      </c>
      <c r="O286" s="1" t="str">
        <f>UPPER(IF(Folha_de_Pgt[[#This Row],[DATA DE PGT]]="","",TEXT(Folha_de_Pgt[[#This Row],[DATA DE PGT]],"aaaa")))</f>
        <v>2023</v>
      </c>
      <c r="P286" s="1" t="s">
        <v>964</v>
      </c>
      <c r="R286" s="2" t="str">
        <f>Folha_de_Pgt[[#This Row],[Nome do Funcionário]]&amp;" - "&amp;Folha_de_Pgt[[#This Row],[TIPO DE PGT]]</f>
        <v>JOAO PEDRO DE OLIVEIRA DOS SANTOS - ADIANTAMENTO - REF A ABR/2023</v>
      </c>
      <c r="U286" s="21"/>
      <c r="V286" s="81"/>
      <c r="W286" s="1"/>
      <c r="X286" s="1"/>
      <c r="Y286" s="1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103"/>
      <c r="AW286" s="56"/>
      <c r="AX286" s="56"/>
    </row>
    <row r="287" spans="1:50" customFormat="1" ht="15.75" customHeight="1" x14ac:dyDescent="0.25">
      <c r="A287" s="82" t="s">
        <v>969</v>
      </c>
      <c r="B287" s="83" t="s">
        <v>418</v>
      </c>
      <c r="C287" s="83" t="s">
        <v>419</v>
      </c>
      <c r="D287" s="83" t="s">
        <v>420</v>
      </c>
      <c r="E287" s="90" t="s">
        <v>94</v>
      </c>
      <c r="F287" s="90" t="s">
        <v>95</v>
      </c>
      <c r="G287" s="90" t="s">
        <v>421</v>
      </c>
      <c r="H287" s="92"/>
      <c r="I287" s="93">
        <v>651</v>
      </c>
      <c r="J287" s="1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287" s="1" t="str">
        <f>IFERROR(INDEX(Folha[Centro_de_Geral],MATCH(C287,Folha[Nome do Funcionário],0)),"")</f>
        <v>139 - PAGE DE SAQUAREMA</v>
      </c>
      <c r="L287" s="1" t="str">
        <f>IFERROR(INDEX(Nome_Empresas[NOME PADRÃO (PLANILHAS)],MATCH(Folha_de_Pgt[[#This Row],[Nome da Empresa]],Nome_Empresas[EMPRESA],0)),"")</f>
        <v>139 - PAGE DE SAQUAREMA</v>
      </c>
      <c r="M287" s="52">
        <v>45036</v>
      </c>
      <c r="N287" s="1" t="str">
        <f>UPPER(IF(Folha_de_Pgt[[#This Row],[DATA DE PGT]]="","",TEXT(Folha_de_Pgt[[#This Row],[DATA DE PGT]],"MMM")))</f>
        <v>ABR</v>
      </c>
      <c r="O287" s="1" t="str">
        <f>UPPER(IF(Folha_de_Pgt[[#This Row],[DATA DE PGT]]="","",TEXT(Folha_de_Pgt[[#This Row],[DATA DE PGT]],"aaaa")))</f>
        <v>2023</v>
      </c>
      <c r="P287" s="1" t="s">
        <v>964</v>
      </c>
      <c r="R287" s="2" t="str">
        <f>Folha_de_Pgt[[#This Row],[Nome do Funcionário]]&amp;" - "&amp;Folha_de_Pgt[[#This Row],[TIPO DE PGT]]</f>
        <v>PAULO HENRIQUE DA SILVA BARBOSA - ADIANTAMENTO - REF A ABR/2023</v>
      </c>
      <c r="U287" s="21"/>
      <c r="V287" s="81"/>
      <c r="W287" s="1"/>
      <c r="X287" s="1"/>
      <c r="Y287" s="1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103"/>
      <c r="AW287" s="56"/>
      <c r="AX287" s="56"/>
    </row>
    <row r="288" spans="1:50" customFormat="1" ht="15.75" customHeight="1" x14ac:dyDescent="0.25">
      <c r="A288" s="82" t="s">
        <v>969</v>
      </c>
      <c r="B288" s="83" t="s">
        <v>418</v>
      </c>
      <c r="C288" s="83" t="s">
        <v>423</v>
      </c>
      <c r="D288" s="83" t="s">
        <v>420</v>
      </c>
      <c r="E288" s="90" t="s">
        <v>16</v>
      </c>
      <c r="F288" s="90" t="s">
        <v>63</v>
      </c>
      <c r="G288" s="90" t="s">
        <v>424</v>
      </c>
      <c r="H288" s="92"/>
      <c r="I288" s="93">
        <v>651</v>
      </c>
      <c r="J288" s="1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288" s="1" t="str">
        <f>IFERROR(INDEX(Folha[Centro_de_Geral],MATCH(C288,Folha[Nome do Funcionário],0)),"")</f>
        <v>139 - PAGE DE SAQUAREMA</v>
      </c>
      <c r="L288" s="1" t="str">
        <f>IFERROR(INDEX(Nome_Empresas[NOME PADRÃO (PLANILHAS)],MATCH(Folha_de_Pgt[[#This Row],[Nome da Empresa]],Nome_Empresas[EMPRESA],0)),"")</f>
        <v>139 - PAGE DE SAQUAREMA</v>
      </c>
      <c r="M288" s="52">
        <v>45036</v>
      </c>
      <c r="N288" s="1" t="str">
        <f>UPPER(IF(Folha_de_Pgt[[#This Row],[DATA DE PGT]]="","",TEXT(Folha_de_Pgt[[#This Row],[DATA DE PGT]],"MMM")))</f>
        <v>ABR</v>
      </c>
      <c r="O288" s="1" t="str">
        <f>UPPER(IF(Folha_de_Pgt[[#This Row],[DATA DE PGT]]="","",TEXT(Folha_de_Pgt[[#This Row],[DATA DE PGT]],"aaaa")))</f>
        <v>2023</v>
      </c>
      <c r="P288" s="1" t="s">
        <v>964</v>
      </c>
      <c r="R288" s="2" t="str">
        <f>Folha_de_Pgt[[#This Row],[Nome do Funcionário]]&amp;" - "&amp;Folha_de_Pgt[[#This Row],[TIPO DE PGT]]</f>
        <v>ALESSANDRO NASCIMENTO DE SOUZA - ADIANTAMENTO - REF A ABR/2023</v>
      </c>
      <c r="U288" s="21"/>
      <c r="V288" s="81"/>
      <c r="W288" s="1"/>
      <c r="X288" s="1"/>
      <c r="Y288" s="1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103"/>
      <c r="AW288" s="56"/>
      <c r="AX288" s="56"/>
    </row>
    <row r="289" spans="1:50" customFormat="1" ht="15.75" customHeight="1" x14ac:dyDescent="0.25">
      <c r="A289" s="82" t="s">
        <v>970</v>
      </c>
      <c r="B289" s="83" t="s">
        <v>116</v>
      </c>
      <c r="C289" s="83" t="s">
        <v>426</v>
      </c>
      <c r="D289" s="83" t="s">
        <v>154</v>
      </c>
      <c r="E289" s="90" t="s">
        <v>16</v>
      </c>
      <c r="F289" s="90" t="s">
        <v>291</v>
      </c>
      <c r="G289" s="90" t="s">
        <v>971</v>
      </c>
      <c r="H289" s="92"/>
      <c r="I289" s="93">
        <v>651</v>
      </c>
      <c r="J289" s="1" t="str">
        <f>Folha_de_Pgt[[#This Row],[Nome da Empresa]]&amp;Folha_de_Pgt[[#This Row],[Nome do Funcionário]]&amp;Folha_de_Pgt[[#This Row],[Departamento]]</f>
        <v>SUPER ATACADO COMERCIO DE GAS LTDAMAURICIO DE ANDRADEPORTARIA</v>
      </c>
      <c r="K289" s="1" t="str">
        <f>IFERROR(INDEX(Folha[Centro_de_Geral],MATCH(C289,Folha[Nome do Funcionário],0)),"")</f>
        <v>143 - SUPER ATACADO</v>
      </c>
      <c r="L289" s="1" t="str">
        <f>IFERROR(INDEX(Nome_Empresas[NOME PADRÃO (PLANILHAS)],MATCH(Folha_de_Pgt[[#This Row],[Nome da Empresa]],Nome_Empresas[EMPRESA],0)),"")</f>
        <v>143 - SUPER ATACADO</v>
      </c>
      <c r="M289" s="52">
        <v>45036</v>
      </c>
      <c r="N289" s="1" t="str">
        <f>UPPER(IF(Folha_de_Pgt[[#This Row],[DATA DE PGT]]="","",TEXT(Folha_de_Pgt[[#This Row],[DATA DE PGT]],"MMM")))</f>
        <v>ABR</v>
      </c>
      <c r="O289" s="1" t="str">
        <f>UPPER(IF(Folha_de_Pgt[[#This Row],[DATA DE PGT]]="","",TEXT(Folha_de_Pgt[[#This Row],[DATA DE PGT]],"aaaa")))</f>
        <v>2023</v>
      </c>
      <c r="P289" s="1" t="s">
        <v>964</v>
      </c>
      <c r="R289" s="2" t="str">
        <f>Folha_de_Pgt[[#This Row],[Nome do Funcionário]]&amp;" - "&amp;Folha_de_Pgt[[#This Row],[TIPO DE PGT]]</f>
        <v>MAURICIO DE ANDRADE - ADIANTAMENTO - REF A ABR/2023</v>
      </c>
      <c r="U289" s="21"/>
      <c r="V289" s="81"/>
      <c r="W289" s="1"/>
      <c r="X289" s="1"/>
      <c r="Y289" s="1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103"/>
      <c r="AW289" s="56"/>
      <c r="AX289" s="56"/>
    </row>
    <row r="290" spans="1:50" customFormat="1" ht="15.75" customHeight="1" x14ac:dyDescent="0.25">
      <c r="A290" s="82" t="s">
        <v>970</v>
      </c>
      <c r="B290" s="83" t="s">
        <v>116</v>
      </c>
      <c r="C290" s="83" t="s">
        <v>428</v>
      </c>
      <c r="D290" s="83" t="s">
        <v>154</v>
      </c>
      <c r="E290" s="90" t="s">
        <v>16</v>
      </c>
      <c r="F290" s="90" t="s">
        <v>302</v>
      </c>
      <c r="G290" s="90" t="s">
        <v>429</v>
      </c>
      <c r="H290" s="92"/>
      <c r="I290" s="93">
        <v>651</v>
      </c>
      <c r="J290" s="1" t="str">
        <f>Folha_de_Pgt[[#This Row],[Nome da Empresa]]&amp;Folha_de_Pgt[[#This Row],[Nome do Funcionário]]&amp;Folha_de_Pgt[[#This Row],[Departamento]]</f>
        <v>SUPER ATACADO COMERCIO DE GAS LTDALUCAS DE SOUZA NASCIMENTOPORTARIA</v>
      </c>
      <c r="K290" s="1" t="str">
        <f>IFERROR(INDEX(Folha[Centro_de_Geral],MATCH(C290,Folha[Nome do Funcionário],0)),"")</f>
        <v>143 - SUPER ATACADO</v>
      </c>
      <c r="L290" s="1" t="str">
        <f>IFERROR(INDEX(Nome_Empresas[NOME PADRÃO (PLANILHAS)],MATCH(Folha_de_Pgt[[#This Row],[Nome da Empresa]],Nome_Empresas[EMPRESA],0)),"")</f>
        <v>143 - SUPER ATACADO</v>
      </c>
      <c r="M290" s="52">
        <v>45036</v>
      </c>
      <c r="N290" s="1" t="str">
        <f>UPPER(IF(Folha_de_Pgt[[#This Row],[DATA DE PGT]]="","",TEXT(Folha_de_Pgt[[#This Row],[DATA DE PGT]],"MMM")))</f>
        <v>ABR</v>
      </c>
      <c r="O290" s="1" t="str">
        <f>UPPER(IF(Folha_de_Pgt[[#This Row],[DATA DE PGT]]="","",TEXT(Folha_de_Pgt[[#This Row],[DATA DE PGT]],"aaaa")))</f>
        <v>2023</v>
      </c>
      <c r="P290" s="1" t="s">
        <v>964</v>
      </c>
      <c r="R290" s="2" t="str">
        <f>Folha_de_Pgt[[#This Row],[Nome do Funcionário]]&amp;" - "&amp;Folha_de_Pgt[[#This Row],[TIPO DE PGT]]</f>
        <v>LUCAS DE SOUZA NASCIMENTO - ADIANTAMENTO - REF A ABR/2023</v>
      </c>
      <c r="U290" s="21"/>
      <c r="V290" s="81"/>
      <c r="W290" s="1"/>
      <c r="X290" s="1"/>
      <c r="Y290" s="1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103"/>
      <c r="AW290" s="56"/>
      <c r="AX290" s="56"/>
    </row>
    <row r="291" spans="1:50" customFormat="1" ht="15.75" customHeight="1" x14ac:dyDescent="0.25">
      <c r="A291" s="82" t="s">
        <v>970</v>
      </c>
      <c r="B291" s="83" t="s">
        <v>116</v>
      </c>
      <c r="C291" s="83" t="s">
        <v>117</v>
      </c>
      <c r="D291" s="83" t="s">
        <v>22</v>
      </c>
      <c r="E291" s="90" t="s">
        <v>16</v>
      </c>
      <c r="F291" s="90" t="s">
        <v>17</v>
      </c>
      <c r="G291" s="90" t="s">
        <v>118</v>
      </c>
      <c r="H291" s="92"/>
      <c r="I291" s="93">
        <v>1000</v>
      </c>
      <c r="J291" s="1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291" s="1" t="str">
        <f>IFERROR(INDEX(Folha[Centro_de_Geral],MATCH(C291,Folha[Nome do Funcionário],0)),"")</f>
        <v>ADM</v>
      </c>
      <c r="L291" s="1" t="str">
        <f>IFERROR(INDEX(Nome_Empresas[NOME PADRÃO (PLANILHAS)],MATCH(Folha_de_Pgt[[#This Row],[Nome da Empresa]],Nome_Empresas[EMPRESA],0)),"")</f>
        <v>143 - SUPER ATACADO</v>
      </c>
      <c r="M291" s="52">
        <v>45036</v>
      </c>
      <c r="N291" s="1" t="str">
        <f>UPPER(IF(Folha_de_Pgt[[#This Row],[DATA DE PGT]]="","",TEXT(Folha_de_Pgt[[#This Row],[DATA DE PGT]],"MMM")))</f>
        <v>ABR</v>
      </c>
      <c r="O291" s="1" t="str">
        <f>UPPER(IF(Folha_de_Pgt[[#This Row],[DATA DE PGT]]="","",TEXT(Folha_de_Pgt[[#This Row],[DATA DE PGT]],"aaaa")))</f>
        <v>2023</v>
      </c>
      <c r="P291" s="1" t="s">
        <v>964</v>
      </c>
      <c r="R291" s="2" t="str">
        <f>Folha_de_Pgt[[#This Row],[Nome do Funcionário]]&amp;" - "&amp;Folha_de_Pgt[[#This Row],[TIPO DE PGT]]</f>
        <v>FABRICIO GONCALVES DE SOUZA - ADIANTAMENTO - REF A ABR/2023</v>
      </c>
      <c r="U291" s="21"/>
      <c r="V291" s="81"/>
      <c r="W291" s="1"/>
      <c r="X291" s="1"/>
      <c r="Y291" s="1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103"/>
      <c r="AW291" s="56"/>
      <c r="AX291" s="56"/>
    </row>
    <row r="292" spans="1:50" customFormat="1" ht="15.75" customHeight="1" x14ac:dyDescent="0.25">
      <c r="A292" s="82" t="s">
        <v>970</v>
      </c>
      <c r="B292" s="83" t="s">
        <v>116</v>
      </c>
      <c r="C292" s="83" t="s">
        <v>120</v>
      </c>
      <c r="D292" s="83" t="s">
        <v>121</v>
      </c>
      <c r="E292" s="90" t="s">
        <v>876</v>
      </c>
      <c r="F292" s="90" t="s">
        <v>876</v>
      </c>
      <c r="G292" s="90" t="s">
        <v>972</v>
      </c>
      <c r="H292" s="92"/>
      <c r="I292" s="93">
        <v>1210</v>
      </c>
      <c r="J292" s="1" t="str">
        <f>Folha_de_Pgt[[#This Row],[Nome da Empresa]]&amp;Folha_de_Pgt[[#This Row],[Nome do Funcionário]]&amp;Folha_de_Pgt[[#This Row],[Departamento]]</f>
        <v>SUPER ATACADO COMERCIO DE GAS LTDAFABIO DE OLIVEIRA TORRESMANUTENCAO</v>
      </c>
      <c r="K292" s="1" t="str">
        <f>IFERROR(INDEX(Folha[Centro_de_Geral],MATCH(C292,Folha[Nome do Funcionário],0)),"")</f>
        <v>ADM</v>
      </c>
      <c r="L292" s="1" t="str">
        <f>IFERROR(INDEX(Nome_Empresas[NOME PADRÃO (PLANILHAS)],MATCH(Folha_de_Pgt[[#This Row],[Nome da Empresa]],Nome_Empresas[EMPRESA],0)),"")</f>
        <v>143 - SUPER ATACADO</v>
      </c>
      <c r="M292" s="52">
        <v>45036</v>
      </c>
      <c r="N292" s="1" t="str">
        <f>UPPER(IF(Folha_de_Pgt[[#This Row],[DATA DE PGT]]="","",TEXT(Folha_de_Pgt[[#This Row],[DATA DE PGT]],"MMM")))</f>
        <v>ABR</v>
      </c>
      <c r="O292" s="1" t="str">
        <f>UPPER(IF(Folha_de_Pgt[[#This Row],[DATA DE PGT]]="","",TEXT(Folha_de_Pgt[[#This Row],[DATA DE PGT]],"aaaa")))</f>
        <v>2023</v>
      </c>
      <c r="P292" s="1" t="s">
        <v>964</v>
      </c>
      <c r="R292" s="2" t="str">
        <f>Folha_de_Pgt[[#This Row],[Nome do Funcionário]]&amp;" - "&amp;Folha_de_Pgt[[#This Row],[TIPO DE PGT]]</f>
        <v>FABIO DE OLIVEIRA TORRES - ADIANTAMENTO - REF A ABR/2023</v>
      </c>
      <c r="U292" s="21"/>
      <c r="V292" s="81"/>
      <c r="W292" s="1"/>
      <c r="X292" s="1"/>
      <c r="Y292" s="1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103"/>
      <c r="AW292" s="56"/>
      <c r="AX292" s="56"/>
    </row>
    <row r="293" spans="1:50" customFormat="1" ht="15.75" customHeight="1" x14ac:dyDescent="0.25">
      <c r="A293" s="82" t="s">
        <v>973</v>
      </c>
      <c r="B293" s="83" t="s">
        <v>431</v>
      </c>
      <c r="C293" s="83" t="s">
        <v>432</v>
      </c>
      <c r="D293" s="83" t="s">
        <v>154</v>
      </c>
      <c r="E293" s="90" t="s">
        <v>16</v>
      </c>
      <c r="F293" s="90" t="s">
        <v>63</v>
      </c>
      <c r="G293" s="90" t="s">
        <v>433</v>
      </c>
      <c r="H293" s="92"/>
      <c r="I293" s="93">
        <v>651</v>
      </c>
      <c r="J293" s="1" t="str">
        <f>Folha_de_Pgt[[#This Row],[Nome da Empresa]]&amp;Folha_de_Pgt[[#This Row],[Nome do Funcionário]]&amp;Folha_de_Pgt[[#This Row],[Departamento]]</f>
        <v>PAGE DE JACONE 96 COMERCIO DE GAS LTDAPAULO FELIPE DA SILVAPORTARIA</v>
      </c>
      <c r="K293" s="1" t="str">
        <f>IFERROR(INDEX(Folha[Centro_de_Geral],MATCH(C293,Folha[Nome do Funcionário],0)),"")</f>
        <v>150 - PAGE DE JACONE</v>
      </c>
      <c r="L293" s="1" t="str">
        <f>IFERROR(INDEX(Nome_Empresas[NOME PADRÃO (PLANILHAS)],MATCH(Folha_de_Pgt[[#This Row],[Nome da Empresa]],Nome_Empresas[EMPRESA],0)),"")</f>
        <v>150 - PAGE DE JACONE</v>
      </c>
      <c r="M293" s="52">
        <v>45036</v>
      </c>
      <c r="N293" s="1" t="str">
        <f>UPPER(IF(Folha_de_Pgt[[#This Row],[DATA DE PGT]]="","",TEXT(Folha_de_Pgt[[#This Row],[DATA DE PGT]],"MMM")))</f>
        <v>ABR</v>
      </c>
      <c r="O293" s="1" t="str">
        <f>UPPER(IF(Folha_de_Pgt[[#This Row],[DATA DE PGT]]="","",TEXT(Folha_de_Pgt[[#This Row],[DATA DE PGT]],"aaaa")))</f>
        <v>2023</v>
      </c>
      <c r="P293" s="1" t="s">
        <v>964</v>
      </c>
      <c r="R293" s="2" t="str">
        <f>Folha_de_Pgt[[#This Row],[Nome do Funcionário]]&amp;" - "&amp;Folha_de_Pgt[[#This Row],[TIPO DE PGT]]</f>
        <v>PAULO FELIPE DA SILVA - ADIANTAMENTO - REF A ABR/2023</v>
      </c>
      <c r="U293" s="21"/>
      <c r="V293" s="80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103"/>
      <c r="AW293" s="56"/>
      <c r="AX293" s="56"/>
    </row>
    <row r="294" spans="1:50" customFormat="1" ht="15.75" customHeight="1" x14ac:dyDescent="0.25">
      <c r="A294" s="82" t="s">
        <v>973</v>
      </c>
      <c r="B294" s="83" t="s">
        <v>431</v>
      </c>
      <c r="C294" s="83" t="s">
        <v>435</v>
      </c>
      <c r="D294" s="83" t="s">
        <v>154</v>
      </c>
      <c r="E294" s="90" t="s">
        <v>16</v>
      </c>
      <c r="F294" s="90" t="s">
        <v>63</v>
      </c>
      <c r="G294" s="90" t="s">
        <v>436</v>
      </c>
      <c r="H294" s="92"/>
      <c r="I294" s="93">
        <v>651</v>
      </c>
      <c r="J294" s="1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294" s="1" t="str">
        <f>IFERROR(INDEX(Folha[Centro_de_Geral],MATCH(C294,Folha[Nome do Funcionário],0)),"")</f>
        <v>150 - PAGE DE JACONE</v>
      </c>
      <c r="L294" s="1" t="str">
        <f>IFERROR(INDEX(Nome_Empresas[NOME PADRÃO (PLANILHAS)],MATCH(Folha_de_Pgt[[#This Row],[Nome da Empresa]],Nome_Empresas[EMPRESA],0)),"")</f>
        <v>150 - PAGE DE JACONE</v>
      </c>
      <c r="M294" s="52">
        <v>45036</v>
      </c>
      <c r="N294" s="1" t="str">
        <f>UPPER(IF(Folha_de_Pgt[[#This Row],[DATA DE PGT]]="","",TEXT(Folha_de_Pgt[[#This Row],[DATA DE PGT]],"MMM")))</f>
        <v>ABR</v>
      </c>
      <c r="O294" s="1" t="str">
        <f>UPPER(IF(Folha_de_Pgt[[#This Row],[DATA DE PGT]]="","",TEXT(Folha_de_Pgt[[#This Row],[DATA DE PGT]],"aaaa")))</f>
        <v>2023</v>
      </c>
      <c r="P294" s="1" t="s">
        <v>964</v>
      </c>
      <c r="R294" s="2" t="str">
        <f>Folha_de_Pgt[[#This Row],[Nome do Funcionário]]&amp;" - "&amp;Folha_de_Pgt[[#This Row],[TIPO DE PGT]]</f>
        <v>CARLOS VENICIO BARBOSA MARTINS JUNIOR - ADIANTAMENTO - REF A ABR/2023</v>
      </c>
      <c r="U294" s="21"/>
      <c r="V294" s="80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103"/>
      <c r="AW294" s="56"/>
      <c r="AX294" s="56"/>
    </row>
    <row r="295" spans="1:50" customFormat="1" ht="15.75" customHeight="1" x14ac:dyDescent="0.25">
      <c r="A295" s="82" t="s">
        <v>973</v>
      </c>
      <c r="B295" s="83" t="s">
        <v>431</v>
      </c>
      <c r="C295" s="83" t="s">
        <v>438</v>
      </c>
      <c r="D295" s="83" t="s">
        <v>154</v>
      </c>
      <c r="E295" s="90" t="s">
        <v>876</v>
      </c>
      <c r="F295" s="90" t="s">
        <v>876</v>
      </c>
      <c r="G295" s="90" t="s">
        <v>891</v>
      </c>
      <c r="H295" s="92"/>
      <c r="I295" s="93">
        <v>651</v>
      </c>
      <c r="J295" s="1" t="str">
        <f>Folha_de_Pgt[[#This Row],[Nome da Empresa]]&amp;Folha_de_Pgt[[#This Row],[Nome do Funcionário]]&amp;Folha_de_Pgt[[#This Row],[Departamento]]</f>
        <v>PAGE DE JACONE 96 COMERCIO DE GAS LTDAFABRICIO SOARES MACHADOPORTARIA</v>
      </c>
      <c r="K295" s="1" t="str">
        <f>IFERROR(INDEX(Folha[Centro_de_Geral],MATCH(C295,Folha[Nome do Funcionário],0)),"")</f>
        <v>150 - PAGE DE JACONE</v>
      </c>
      <c r="L295" s="1" t="str">
        <f>IFERROR(INDEX(Nome_Empresas[NOME PADRÃO (PLANILHAS)],MATCH(Folha_de_Pgt[[#This Row],[Nome da Empresa]],Nome_Empresas[EMPRESA],0)),"")</f>
        <v>150 - PAGE DE JACONE</v>
      </c>
      <c r="M295" s="52">
        <v>45036</v>
      </c>
      <c r="N295" s="1" t="str">
        <f>UPPER(IF(Folha_de_Pgt[[#This Row],[DATA DE PGT]]="","",TEXT(Folha_de_Pgt[[#This Row],[DATA DE PGT]],"MMM")))</f>
        <v>ABR</v>
      </c>
      <c r="O295" s="1" t="str">
        <f>UPPER(IF(Folha_de_Pgt[[#This Row],[DATA DE PGT]]="","",TEXT(Folha_de_Pgt[[#This Row],[DATA DE PGT]],"aaaa")))</f>
        <v>2023</v>
      </c>
      <c r="P295" s="1" t="s">
        <v>964</v>
      </c>
      <c r="R295" s="2" t="str">
        <f>Folha_de_Pgt[[#This Row],[Nome do Funcionário]]&amp;" - "&amp;Folha_de_Pgt[[#This Row],[TIPO DE PGT]]</f>
        <v>FABRICIO SOARES MACHADO - ADIANTAMENTO - REF A ABR/2023</v>
      </c>
      <c r="U295" s="21"/>
      <c r="V295" s="80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103"/>
      <c r="AW295" s="56"/>
      <c r="AX295" s="56"/>
    </row>
    <row r="296" spans="1:50" customFormat="1" ht="15.75" customHeight="1" x14ac:dyDescent="0.25">
      <c r="A296" s="82" t="s">
        <v>973</v>
      </c>
      <c r="B296" s="83" t="s">
        <v>431</v>
      </c>
      <c r="C296" s="83" t="s">
        <v>440</v>
      </c>
      <c r="D296" s="83" t="s">
        <v>154</v>
      </c>
      <c r="E296" s="90" t="s">
        <v>16</v>
      </c>
      <c r="F296" s="90" t="s">
        <v>63</v>
      </c>
      <c r="G296" s="90" t="s">
        <v>441</v>
      </c>
      <c r="H296" s="92"/>
      <c r="I296" s="93">
        <v>651</v>
      </c>
      <c r="J296" s="1" t="str">
        <f>Folha_de_Pgt[[#This Row],[Nome da Empresa]]&amp;Folha_de_Pgt[[#This Row],[Nome do Funcionário]]&amp;Folha_de_Pgt[[#This Row],[Departamento]]</f>
        <v>PAGE DE JACONE 96 COMERCIO DE GAS LTDALUCAS QUINTINO CARDOSOPORTARIA</v>
      </c>
      <c r="K296" s="1" t="str">
        <f>IFERROR(INDEX(Folha[Centro_de_Geral],MATCH(C296,Folha[Nome do Funcionário],0)),"")</f>
        <v>150 - PAGE DE JACONE</v>
      </c>
      <c r="L296" s="1" t="str">
        <f>IFERROR(INDEX(Nome_Empresas[NOME PADRÃO (PLANILHAS)],MATCH(Folha_de_Pgt[[#This Row],[Nome da Empresa]],Nome_Empresas[EMPRESA],0)),"")</f>
        <v>150 - PAGE DE JACONE</v>
      </c>
      <c r="M296" s="52">
        <v>45036</v>
      </c>
      <c r="N296" s="1" t="str">
        <f>UPPER(IF(Folha_de_Pgt[[#This Row],[DATA DE PGT]]="","",TEXT(Folha_de_Pgt[[#This Row],[DATA DE PGT]],"MMM")))</f>
        <v>ABR</v>
      </c>
      <c r="O296" s="1" t="str">
        <f>UPPER(IF(Folha_de_Pgt[[#This Row],[DATA DE PGT]]="","",TEXT(Folha_de_Pgt[[#This Row],[DATA DE PGT]],"aaaa")))</f>
        <v>2023</v>
      </c>
      <c r="P296" s="1" t="s">
        <v>964</v>
      </c>
      <c r="R296" s="2" t="str">
        <f>Folha_de_Pgt[[#This Row],[Nome do Funcionário]]&amp;" - "&amp;Folha_de_Pgt[[#This Row],[TIPO DE PGT]]</f>
        <v>LUCAS QUINTINO CARDOSO - ADIANTAMENTO - REF A ABR/2023</v>
      </c>
      <c r="U296" s="21"/>
      <c r="V296" s="80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103"/>
      <c r="AW296" s="56"/>
      <c r="AX296" s="56"/>
    </row>
    <row r="297" spans="1:50" customFormat="1" ht="15.75" customHeight="1" x14ac:dyDescent="0.25">
      <c r="A297" s="82" t="s">
        <v>973</v>
      </c>
      <c r="B297" s="83" t="s">
        <v>431</v>
      </c>
      <c r="C297" s="83" t="s">
        <v>443</v>
      </c>
      <c r="D297" s="83" t="s">
        <v>170</v>
      </c>
      <c r="E297" s="90" t="s">
        <v>16</v>
      </c>
      <c r="F297" s="90" t="s">
        <v>63</v>
      </c>
      <c r="G297" s="90">
        <v>710039984</v>
      </c>
      <c r="H297" s="92"/>
      <c r="I297" s="93">
        <v>651</v>
      </c>
      <c r="J297" s="1" t="str">
        <f>Folha_de_Pgt[[#This Row],[Nome da Empresa]]&amp;Folha_de_Pgt[[#This Row],[Nome do Funcionário]]&amp;Folha_de_Pgt[[#This Row],[Departamento]]</f>
        <v>PAGE DE JACONE 96 COMERCIO DE GAS LTDANILVAM DE ALMEIDATRANSPORTE</v>
      </c>
      <c r="K297" s="1" t="str">
        <f>IFERROR(INDEX(Folha[Centro_de_Geral],MATCH(C297,Folha[Nome do Funcionário],0)),"")</f>
        <v>TRANSPORTE</v>
      </c>
      <c r="L297" s="1" t="str">
        <f>IFERROR(INDEX(Nome_Empresas[NOME PADRÃO (PLANILHAS)],MATCH(Folha_de_Pgt[[#This Row],[Nome da Empresa]],Nome_Empresas[EMPRESA],0)),"")</f>
        <v>150 - PAGE DE JACONE</v>
      </c>
      <c r="M297" s="52">
        <v>45036</v>
      </c>
      <c r="N297" s="1" t="str">
        <f>UPPER(IF(Folha_de_Pgt[[#This Row],[DATA DE PGT]]="","",TEXT(Folha_de_Pgt[[#This Row],[DATA DE PGT]],"MMM")))</f>
        <v>ABR</v>
      </c>
      <c r="O297" s="1" t="str">
        <f>UPPER(IF(Folha_de_Pgt[[#This Row],[DATA DE PGT]]="","",TEXT(Folha_de_Pgt[[#This Row],[DATA DE PGT]],"aaaa")))</f>
        <v>2023</v>
      </c>
      <c r="P297" s="1" t="s">
        <v>964</v>
      </c>
      <c r="R297" s="2" t="str">
        <f>Folha_de_Pgt[[#This Row],[Nome do Funcionário]]&amp;" - "&amp;Folha_de_Pgt[[#This Row],[TIPO DE PGT]]</f>
        <v>NILVAM DE ALMEIDA - ADIANTAMENTO - REF A ABR/2023</v>
      </c>
      <c r="U297" s="21"/>
      <c r="V297" s="80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103"/>
      <c r="AW297" s="56"/>
      <c r="AX297" s="56"/>
    </row>
    <row r="298" spans="1:50" customFormat="1" ht="15.75" customHeight="1" x14ac:dyDescent="0.25">
      <c r="A298" s="82" t="s">
        <v>973</v>
      </c>
      <c r="B298" s="83" t="s">
        <v>431</v>
      </c>
      <c r="C298" s="83" t="s">
        <v>446</v>
      </c>
      <c r="D298" s="83" t="s">
        <v>170</v>
      </c>
      <c r="E298" s="90" t="s">
        <v>16</v>
      </c>
      <c r="F298" s="90" t="s">
        <v>63</v>
      </c>
      <c r="G298" s="90">
        <v>710189711</v>
      </c>
      <c r="H298" s="92"/>
      <c r="I298" s="93">
        <v>987.98</v>
      </c>
      <c r="J298" s="1" t="str">
        <f>Folha_de_Pgt[[#This Row],[Nome da Empresa]]&amp;Folha_de_Pgt[[#This Row],[Nome do Funcionário]]&amp;Folha_de_Pgt[[#This Row],[Departamento]]</f>
        <v>PAGE DE JACONE 96 COMERCIO DE GAS LTDAMARLON ASSIS BRAGANÇA TRANSPORTE</v>
      </c>
      <c r="K298" s="1" t="str">
        <f>IFERROR(INDEX(Folha[Centro_de_Geral],MATCH(C298,Folha[Nome do Funcionário],0)),"")</f>
        <v>TRANSPORTE</v>
      </c>
      <c r="L298" s="1" t="str">
        <f>IFERROR(INDEX(Nome_Empresas[NOME PADRÃO (PLANILHAS)],MATCH(Folha_de_Pgt[[#This Row],[Nome da Empresa]],Nome_Empresas[EMPRESA],0)),"")</f>
        <v>150 - PAGE DE JACONE</v>
      </c>
      <c r="M298" s="52">
        <v>45036</v>
      </c>
      <c r="N298" s="1" t="str">
        <f>UPPER(IF(Folha_de_Pgt[[#This Row],[DATA DE PGT]]="","",TEXT(Folha_de_Pgt[[#This Row],[DATA DE PGT]],"MMM")))</f>
        <v>ABR</v>
      </c>
      <c r="O298" s="1" t="str">
        <f>UPPER(IF(Folha_de_Pgt[[#This Row],[DATA DE PGT]]="","",TEXT(Folha_de_Pgt[[#This Row],[DATA DE PGT]],"aaaa")))</f>
        <v>2023</v>
      </c>
      <c r="P298" s="1" t="s">
        <v>964</v>
      </c>
      <c r="R298" s="2" t="str">
        <f>Folha_de_Pgt[[#This Row],[Nome do Funcionário]]&amp;" - "&amp;Folha_de_Pgt[[#This Row],[TIPO DE PGT]]</f>
        <v>MARLON ASSIS BRAGANÇA  - ADIANTAMENTO - REF A ABR/2023</v>
      </c>
      <c r="U298" s="21"/>
      <c r="V298" s="80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103"/>
      <c r="AW298" s="56"/>
      <c r="AX298" s="56"/>
    </row>
    <row r="299" spans="1:50" customFormat="1" ht="15.75" customHeight="1" x14ac:dyDescent="0.25">
      <c r="A299" s="82" t="s">
        <v>974</v>
      </c>
      <c r="B299" s="83" t="s">
        <v>449</v>
      </c>
      <c r="C299" s="83" t="s">
        <v>450</v>
      </c>
      <c r="D299" s="83" t="s">
        <v>154</v>
      </c>
      <c r="E299" s="90" t="s">
        <v>16</v>
      </c>
      <c r="F299" s="90" t="s">
        <v>67</v>
      </c>
      <c r="G299" s="90" t="s">
        <v>451</v>
      </c>
      <c r="H299" s="92"/>
      <c r="I299" s="93">
        <v>753.54</v>
      </c>
      <c r="J299" s="1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299" s="1" t="str">
        <f>IFERROR(INDEX(Folha[Centro_de_Geral],MATCH(C299,Folha[Nome do Funcionário],0)),"")</f>
        <v>153 - CACIQUE DE MARICÁ</v>
      </c>
      <c r="L299" s="1" t="str">
        <f>IFERROR(INDEX(Nome_Empresas[NOME PADRÃO (PLANILHAS)],MATCH(Folha_de_Pgt[[#This Row],[Nome da Empresa]],Nome_Empresas[EMPRESA],0)),"")</f>
        <v>153 - CACIQUE DE MARICÁ</v>
      </c>
      <c r="M299" s="52">
        <v>45036</v>
      </c>
      <c r="N299" s="1" t="str">
        <f>UPPER(IF(Folha_de_Pgt[[#This Row],[DATA DE PGT]]="","",TEXT(Folha_de_Pgt[[#This Row],[DATA DE PGT]],"MMM")))</f>
        <v>ABR</v>
      </c>
      <c r="O299" s="1" t="str">
        <f>UPPER(IF(Folha_de_Pgt[[#This Row],[DATA DE PGT]]="","",TEXT(Folha_de_Pgt[[#This Row],[DATA DE PGT]],"aaaa")))</f>
        <v>2023</v>
      </c>
      <c r="P299" s="1" t="s">
        <v>964</v>
      </c>
      <c r="R299" s="2" t="str">
        <f>Folha_de_Pgt[[#This Row],[Nome do Funcionário]]&amp;" - "&amp;Folha_de_Pgt[[#This Row],[TIPO DE PGT]]</f>
        <v>RICARDO ANTUNES DOS SANTOS - ADIANTAMENTO - REF A ABR/2023</v>
      </c>
      <c r="U299" s="21"/>
      <c r="V299" s="80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103"/>
      <c r="AW299" s="56"/>
      <c r="AX299" s="56"/>
    </row>
    <row r="300" spans="1:50" customFormat="1" ht="15.75" customHeight="1" x14ac:dyDescent="0.25">
      <c r="A300" s="82" t="s">
        <v>974</v>
      </c>
      <c r="B300" s="83" t="s">
        <v>449</v>
      </c>
      <c r="C300" s="83" t="s">
        <v>453</v>
      </c>
      <c r="D300" s="83" t="s">
        <v>154</v>
      </c>
      <c r="E300" s="90" t="s">
        <v>16</v>
      </c>
      <c r="F300" s="90" t="s">
        <v>454</v>
      </c>
      <c r="G300" s="90" t="s">
        <v>455</v>
      </c>
      <c r="H300" s="92"/>
      <c r="I300" s="93">
        <v>651</v>
      </c>
      <c r="J300" s="1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300" s="1" t="str">
        <f>IFERROR(INDEX(Folha[Centro_de_Geral],MATCH(C300,Folha[Nome do Funcionário],0)),"")</f>
        <v>153 - CACIQUE DE MARICÁ</v>
      </c>
      <c r="L300" s="1" t="str">
        <f>IFERROR(INDEX(Nome_Empresas[NOME PADRÃO (PLANILHAS)],MATCH(Folha_de_Pgt[[#This Row],[Nome da Empresa]],Nome_Empresas[EMPRESA],0)),"")</f>
        <v>153 - CACIQUE DE MARICÁ</v>
      </c>
      <c r="M300" s="52">
        <v>45036</v>
      </c>
      <c r="N300" s="1" t="str">
        <f>UPPER(IF(Folha_de_Pgt[[#This Row],[DATA DE PGT]]="","",TEXT(Folha_de_Pgt[[#This Row],[DATA DE PGT]],"MMM")))</f>
        <v>ABR</v>
      </c>
      <c r="O300" s="1" t="str">
        <f>UPPER(IF(Folha_de_Pgt[[#This Row],[DATA DE PGT]]="","",TEXT(Folha_de_Pgt[[#This Row],[DATA DE PGT]],"aaaa")))</f>
        <v>2023</v>
      </c>
      <c r="P300" s="1" t="s">
        <v>964</v>
      </c>
      <c r="R300" s="2" t="str">
        <f>Folha_de_Pgt[[#This Row],[Nome do Funcionário]]&amp;" - "&amp;Folha_de_Pgt[[#This Row],[TIPO DE PGT]]</f>
        <v>DAYVISON  MACHADO LEAL - ADIANTAMENTO - REF A ABR/2023</v>
      </c>
      <c r="U300" s="21"/>
      <c r="V300" s="80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103"/>
      <c r="AW300" s="56"/>
      <c r="AX300" s="56"/>
    </row>
    <row r="301" spans="1:50" customFormat="1" ht="15.75" customHeight="1" x14ac:dyDescent="0.25">
      <c r="A301" s="82" t="s">
        <v>974</v>
      </c>
      <c r="B301" s="83" t="s">
        <v>449</v>
      </c>
      <c r="C301" s="83" t="s">
        <v>457</v>
      </c>
      <c r="D301" s="83" t="s">
        <v>154</v>
      </c>
      <c r="E301" s="90" t="s">
        <v>876</v>
      </c>
      <c r="F301" s="90" t="s">
        <v>876</v>
      </c>
      <c r="G301" s="90" t="s">
        <v>975</v>
      </c>
      <c r="H301" s="92"/>
      <c r="I301" s="93">
        <v>651</v>
      </c>
      <c r="J301" s="1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301" s="1" t="str">
        <f>IFERROR(INDEX(Folha[Centro_de_Geral],MATCH(C301,Folha[Nome do Funcionário],0)),"")</f>
        <v>153 - CACIQUE DE MARICÁ</v>
      </c>
      <c r="L301" s="1" t="str">
        <f>IFERROR(INDEX(Nome_Empresas[NOME PADRÃO (PLANILHAS)],MATCH(Folha_de_Pgt[[#This Row],[Nome da Empresa]],Nome_Empresas[EMPRESA],0)),"")</f>
        <v>153 - CACIQUE DE MARICÁ</v>
      </c>
      <c r="M301" s="52">
        <v>45036</v>
      </c>
      <c r="N301" s="1" t="str">
        <f>UPPER(IF(Folha_de_Pgt[[#This Row],[DATA DE PGT]]="","",TEXT(Folha_de_Pgt[[#This Row],[DATA DE PGT]],"MMM")))</f>
        <v>ABR</v>
      </c>
      <c r="O301" s="1" t="str">
        <f>UPPER(IF(Folha_de_Pgt[[#This Row],[DATA DE PGT]]="","",TEXT(Folha_de_Pgt[[#This Row],[DATA DE PGT]],"aaaa")))</f>
        <v>2023</v>
      </c>
      <c r="P301" s="1" t="s">
        <v>964</v>
      </c>
      <c r="R301" s="2" t="str">
        <f>Folha_de_Pgt[[#This Row],[Nome do Funcionário]]&amp;" - "&amp;Folha_de_Pgt[[#This Row],[TIPO DE PGT]]</f>
        <v>SAMUEL BARBOSA BRAZ - ADIANTAMENTO - REF A ABR/2023</v>
      </c>
      <c r="U301" s="21"/>
      <c r="V301" s="80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103"/>
      <c r="AW301" s="56"/>
      <c r="AX301" s="56"/>
    </row>
    <row r="302" spans="1:50" customFormat="1" ht="15.75" customHeight="1" x14ac:dyDescent="0.25">
      <c r="A302" s="82" t="s">
        <v>976</v>
      </c>
      <c r="B302" s="83" t="s">
        <v>459</v>
      </c>
      <c r="C302" s="83" t="s">
        <v>460</v>
      </c>
      <c r="D302" s="83" t="s">
        <v>154</v>
      </c>
      <c r="E302" s="90" t="s">
        <v>94</v>
      </c>
      <c r="F302" s="90" t="s">
        <v>95</v>
      </c>
      <c r="G302" s="90" t="s">
        <v>461</v>
      </c>
      <c r="H302" s="92"/>
      <c r="I302" s="93">
        <v>651</v>
      </c>
      <c r="J302" s="1" t="str">
        <f>Folha_de_Pgt[[#This Row],[Nome da Empresa]]&amp;Folha_de_Pgt[[#This Row],[Nome do Funcionário]]&amp;Folha_de_Pgt[[#This Row],[Departamento]]</f>
        <v>BRUTOS GAS LTDAHAROLDO DE VASCONCELOS BARBOSA JUNIORPORTARIA</v>
      </c>
      <c r="K302" s="1" t="str">
        <f>IFERROR(INDEX(Folha[Centro_de_Geral],MATCH(C302,Folha[Nome do Funcionário],0)),"")</f>
        <v>154 - BRUTOS</v>
      </c>
      <c r="L302" s="1" t="str">
        <f>IFERROR(INDEX(Nome_Empresas[NOME PADRÃO (PLANILHAS)],MATCH(Folha_de_Pgt[[#This Row],[Nome da Empresa]],Nome_Empresas[EMPRESA],0)),"")</f>
        <v>154 - BRUTOS</v>
      </c>
      <c r="M302" s="52">
        <v>45036</v>
      </c>
      <c r="N302" s="1" t="str">
        <f>UPPER(IF(Folha_de_Pgt[[#This Row],[DATA DE PGT]]="","",TEXT(Folha_de_Pgt[[#This Row],[DATA DE PGT]],"MMM")))</f>
        <v>ABR</v>
      </c>
      <c r="O302" s="1" t="str">
        <f>UPPER(IF(Folha_de_Pgt[[#This Row],[DATA DE PGT]]="","",TEXT(Folha_de_Pgt[[#This Row],[DATA DE PGT]],"aaaa")))</f>
        <v>2023</v>
      </c>
      <c r="P302" s="1" t="s">
        <v>964</v>
      </c>
      <c r="R302" s="2" t="str">
        <f>Folha_de_Pgt[[#This Row],[Nome do Funcionário]]&amp;" - "&amp;Folha_de_Pgt[[#This Row],[TIPO DE PGT]]</f>
        <v>HAROLDO DE VASCONCELOS BARBOSA JUNIOR - ADIANTAMENTO - REF A ABR/2023</v>
      </c>
      <c r="U302" s="21"/>
      <c r="V302" s="80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103"/>
      <c r="AW302" s="56"/>
      <c r="AX302" s="56"/>
    </row>
    <row r="303" spans="1:50" customFormat="1" ht="15.75" customHeight="1" x14ac:dyDescent="0.25">
      <c r="A303" s="82" t="s">
        <v>905</v>
      </c>
      <c r="B303" s="83" t="s">
        <v>463</v>
      </c>
      <c r="C303" s="83" t="s">
        <v>464</v>
      </c>
      <c r="D303" s="83" t="s">
        <v>154</v>
      </c>
      <c r="E303" s="90" t="s">
        <v>94</v>
      </c>
      <c r="F303" s="90" t="s">
        <v>95</v>
      </c>
      <c r="G303" s="90" t="s">
        <v>465</v>
      </c>
      <c r="H303" s="92"/>
      <c r="I303" s="93">
        <v>651</v>
      </c>
      <c r="J303" s="1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303" s="1" t="str">
        <f>IFERROR(INDEX(Folha[Centro_de_Geral],MATCH(C303,Folha[Nome do Funcionário],0)),"")</f>
        <v>155 - DUTRA</v>
      </c>
      <c r="L303" s="1" t="str">
        <f>IFERROR(INDEX(Nome_Empresas[NOME PADRÃO (PLANILHAS)],MATCH(Folha_de_Pgt[[#This Row],[Nome da Empresa]],Nome_Empresas[EMPRESA],0)),"")</f>
        <v>155 - DUTRA</v>
      </c>
      <c r="M303" s="52">
        <v>45036</v>
      </c>
      <c r="N303" s="1" t="str">
        <f>UPPER(IF(Folha_de_Pgt[[#This Row],[DATA DE PGT]]="","",TEXT(Folha_de_Pgt[[#This Row],[DATA DE PGT]],"MMM")))</f>
        <v>ABR</v>
      </c>
      <c r="O303" s="1" t="str">
        <f>UPPER(IF(Folha_de_Pgt[[#This Row],[DATA DE PGT]]="","",TEXT(Folha_de_Pgt[[#This Row],[DATA DE PGT]],"aaaa")))</f>
        <v>2023</v>
      </c>
      <c r="P303" s="1" t="s">
        <v>964</v>
      </c>
      <c r="R303" s="2" t="str">
        <f>Folha_de_Pgt[[#This Row],[Nome do Funcionário]]&amp;" - "&amp;Folha_de_Pgt[[#This Row],[TIPO DE PGT]]</f>
        <v>CARLOS HENRIQUE DA SILVA SANTOS - ADIANTAMENTO - REF A ABR/2023</v>
      </c>
      <c r="U303" s="21"/>
      <c r="V303" s="80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103"/>
      <c r="AW303" s="56"/>
      <c r="AX303" s="56"/>
    </row>
    <row r="304" spans="1:50" customFormat="1" ht="15.75" customHeight="1" x14ac:dyDescent="0.25">
      <c r="A304" s="82" t="s">
        <v>905</v>
      </c>
      <c r="B304" s="83" t="s">
        <v>463</v>
      </c>
      <c r="C304" s="83" t="s">
        <v>467</v>
      </c>
      <c r="D304" s="83" t="s">
        <v>154</v>
      </c>
      <c r="E304" s="90" t="s">
        <v>94</v>
      </c>
      <c r="F304" s="90" t="s">
        <v>95</v>
      </c>
      <c r="G304" s="90" t="s">
        <v>468</v>
      </c>
      <c r="H304" s="92"/>
      <c r="I304" s="93">
        <v>651</v>
      </c>
      <c r="J304" s="1" t="str">
        <f>Folha_de_Pgt[[#This Row],[Nome da Empresa]]&amp;Folha_de_Pgt[[#This Row],[Nome do Funcionário]]&amp;Folha_de_Pgt[[#This Row],[Departamento]]</f>
        <v>DUTRA GAS REVENDEDORA DE GLP LTDARENAN DA SILVA SANTOSPORTARIA</v>
      </c>
      <c r="K304" s="1" t="str">
        <f>IFERROR(INDEX(Folha[Centro_de_Geral],MATCH(C304,Folha[Nome do Funcionário],0)),"")</f>
        <v>155 - DUTRA</v>
      </c>
      <c r="L304" s="1" t="str">
        <f>IFERROR(INDEX(Nome_Empresas[NOME PADRÃO (PLANILHAS)],MATCH(Folha_de_Pgt[[#This Row],[Nome da Empresa]],Nome_Empresas[EMPRESA],0)),"")</f>
        <v>155 - DUTRA</v>
      </c>
      <c r="M304" s="52">
        <v>45036</v>
      </c>
      <c r="N304" s="1" t="str">
        <f>UPPER(IF(Folha_de_Pgt[[#This Row],[DATA DE PGT]]="","",TEXT(Folha_de_Pgt[[#This Row],[DATA DE PGT]],"MMM")))</f>
        <v>ABR</v>
      </c>
      <c r="O304" s="1" t="str">
        <f>UPPER(IF(Folha_de_Pgt[[#This Row],[DATA DE PGT]]="","",TEXT(Folha_de_Pgt[[#This Row],[DATA DE PGT]],"aaaa")))</f>
        <v>2023</v>
      </c>
      <c r="P304" s="1" t="s">
        <v>964</v>
      </c>
      <c r="R304" s="2" t="str">
        <f>Folha_de_Pgt[[#This Row],[Nome do Funcionário]]&amp;" - "&amp;Folha_de_Pgt[[#This Row],[TIPO DE PGT]]</f>
        <v>RENAN DA SILVA SANTOS - ADIANTAMENTO - REF A ABR/2023</v>
      </c>
      <c r="U304" s="21"/>
      <c r="V304" s="80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103"/>
      <c r="AW304" s="56"/>
      <c r="AX304" s="56"/>
    </row>
    <row r="305" spans="1:50" customFormat="1" ht="15.75" customHeight="1" x14ac:dyDescent="0.25">
      <c r="A305" s="82" t="s">
        <v>905</v>
      </c>
      <c r="B305" s="83" t="s">
        <v>463</v>
      </c>
      <c r="C305" s="83" t="s">
        <v>906</v>
      </c>
      <c r="D305" s="83" t="s">
        <v>170</v>
      </c>
      <c r="E305" s="90" t="s">
        <v>94</v>
      </c>
      <c r="F305" s="90" t="s">
        <v>95</v>
      </c>
      <c r="G305" s="90" t="s">
        <v>977</v>
      </c>
      <c r="H305" s="92"/>
      <c r="I305" s="93">
        <v>1301.21</v>
      </c>
      <c r="J305" s="1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305" s="1" t="str">
        <f>IFERROR(INDEX(Folha[Centro_de_Geral],MATCH(C305,Folha[Nome do Funcionário],0)),"")</f>
        <v>TRANSPORTE</v>
      </c>
      <c r="L305" s="1" t="str">
        <f>IFERROR(INDEX(Nome_Empresas[NOME PADRÃO (PLANILHAS)],MATCH(Folha_de_Pgt[[#This Row],[Nome da Empresa]],Nome_Empresas[EMPRESA],0)),"")</f>
        <v>155 - DUTRA</v>
      </c>
      <c r="M305" s="52">
        <v>45036</v>
      </c>
      <c r="N305" s="1" t="str">
        <f>UPPER(IF(Folha_de_Pgt[[#This Row],[DATA DE PGT]]="","",TEXT(Folha_de_Pgt[[#This Row],[DATA DE PGT]],"MMM")))</f>
        <v>ABR</v>
      </c>
      <c r="O305" s="1" t="str">
        <f>UPPER(IF(Folha_de_Pgt[[#This Row],[DATA DE PGT]]="","",TEXT(Folha_de_Pgt[[#This Row],[DATA DE PGT]],"aaaa")))</f>
        <v>2023</v>
      </c>
      <c r="P305" s="1" t="s">
        <v>964</v>
      </c>
      <c r="R305" s="2" t="str">
        <f>Folha_de_Pgt[[#This Row],[Nome do Funcionário]]&amp;" - "&amp;Folha_de_Pgt[[#This Row],[TIPO DE PGT]]</f>
        <v>VICTOR BRUNO OLIVEIRA CARVALHO DE MELO - ADIANTAMENTO - REF A ABR/2023</v>
      </c>
      <c r="U305" s="21"/>
      <c r="V305" s="80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103"/>
      <c r="AW305" s="56"/>
      <c r="AX305" s="56"/>
    </row>
    <row r="306" spans="1:50" customFormat="1" ht="15.75" customHeight="1" x14ac:dyDescent="0.25">
      <c r="A306" s="82" t="s">
        <v>905</v>
      </c>
      <c r="B306" s="83" t="s">
        <v>463</v>
      </c>
      <c r="C306" s="83" t="s">
        <v>473</v>
      </c>
      <c r="D306" s="83" t="s">
        <v>170</v>
      </c>
      <c r="E306" s="90" t="s">
        <v>94</v>
      </c>
      <c r="F306" s="90" t="s">
        <v>95</v>
      </c>
      <c r="G306" s="90" t="s">
        <v>474</v>
      </c>
      <c r="H306" s="92"/>
      <c r="I306" s="93">
        <v>651</v>
      </c>
      <c r="J306" s="1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306" s="1" t="str">
        <f>IFERROR(INDEX(Folha[Centro_de_Geral],MATCH(C306,Folha[Nome do Funcionário],0)),"")</f>
        <v>TRANSPORTE</v>
      </c>
      <c r="L306" s="1" t="str">
        <f>IFERROR(INDEX(Nome_Empresas[NOME PADRÃO (PLANILHAS)],MATCH(Folha_de_Pgt[[#This Row],[Nome da Empresa]],Nome_Empresas[EMPRESA],0)),"")</f>
        <v>155 - DUTRA</v>
      </c>
      <c r="M306" s="52">
        <v>45036</v>
      </c>
      <c r="N306" s="1" t="str">
        <f>UPPER(IF(Folha_de_Pgt[[#This Row],[DATA DE PGT]]="","",TEXT(Folha_de_Pgt[[#This Row],[DATA DE PGT]],"MMM")))</f>
        <v>ABR</v>
      </c>
      <c r="O306" s="1" t="str">
        <f>UPPER(IF(Folha_de_Pgt[[#This Row],[DATA DE PGT]]="","",TEXT(Folha_de_Pgt[[#This Row],[DATA DE PGT]],"aaaa")))</f>
        <v>2023</v>
      </c>
      <c r="P306" s="1" t="s">
        <v>964</v>
      </c>
      <c r="R306" s="2" t="str">
        <f>Folha_de_Pgt[[#This Row],[Nome do Funcionário]]&amp;" - "&amp;Folha_de_Pgt[[#This Row],[TIPO DE PGT]]</f>
        <v>MARCUS AURELIO FONSECA GREGORIO - ADIANTAMENTO - REF A ABR/2023</v>
      </c>
      <c r="U306" s="21"/>
      <c r="V306" s="80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103"/>
      <c r="AW306" s="56"/>
      <c r="AX306" s="56"/>
    </row>
    <row r="307" spans="1:50" customFormat="1" ht="15.75" customHeight="1" x14ac:dyDescent="0.25">
      <c r="A307" s="82" t="s">
        <v>905</v>
      </c>
      <c r="B307" s="83" t="s">
        <v>463</v>
      </c>
      <c r="C307" s="83" t="s">
        <v>476</v>
      </c>
      <c r="D307" s="83" t="s">
        <v>170</v>
      </c>
      <c r="E307" s="90" t="s">
        <v>94</v>
      </c>
      <c r="F307" s="90" t="s">
        <v>95</v>
      </c>
      <c r="G307" s="90" t="s">
        <v>477</v>
      </c>
      <c r="H307" s="92"/>
      <c r="I307" s="93">
        <v>778.56</v>
      </c>
      <c r="J307" s="1" t="str">
        <f>Folha_de_Pgt[[#This Row],[Nome da Empresa]]&amp;Folha_de_Pgt[[#This Row],[Nome do Funcionário]]&amp;Folha_de_Pgt[[#This Row],[Departamento]]</f>
        <v>DUTRA GAS REVENDEDORA DE GLP LTDATHALES SANTOS DA SILVATRANSPORTE</v>
      </c>
      <c r="K307" s="1" t="str">
        <f>IFERROR(INDEX(Folha[Centro_de_Geral],MATCH(C307,Folha[Nome do Funcionário],0)),"")</f>
        <v>TRANSPORTE</v>
      </c>
      <c r="L307" s="1" t="str">
        <f>IFERROR(INDEX(Nome_Empresas[NOME PADRÃO (PLANILHAS)],MATCH(Folha_de_Pgt[[#This Row],[Nome da Empresa]],Nome_Empresas[EMPRESA],0)),"")</f>
        <v>155 - DUTRA</v>
      </c>
      <c r="M307" s="52">
        <v>45036</v>
      </c>
      <c r="N307" s="1" t="str">
        <f>UPPER(IF(Folha_de_Pgt[[#This Row],[DATA DE PGT]]="","",TEXT(Folha_de_Pgt[[#This Row],[DATA DE PGT]],"MMM")))</f>
        <v>ABR</v>
      </c>
      <c r="O307" s="1" t="str">
        <f>UPPER(IF(Folha_de_Pgt[[#This Row],[DATA DE PGT]]="","",TEXT(Folha_de_Pgt[[#This Row],[DATA DE PGT]],"aaaa")))</f>
        <v>2023</v>
      </c>
      <c r="P307" s="1" t="s">
        <v>964</v>
      </c>
      <c r="R307" s="2" t="str">
        <f>Folha_de_Pgt[[#This Row],[Nome do Funcionário]]&amp;" - "&amp;Folha_de_Pgt[[#This Row],[TIPO DE PGT]]</f>
        <v>THALES SANTOS DA SILVA - ADIANTAMENTO - REF A ABR/2023</v>
      </c>
      <c r="U307" s="21"/>
      <c r="V307" s="80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103"/>
      <c r="AW307" s="56"/>
      <c r="AX307" s="56"/>
    </row>
    <row r="308" spans="1:50" customFormat="1" ht="15.75" customHeight="1" x14ac:dyDescent="0.25">
      <c r="A308" s="82" t="s">
        <v>905</v>
      </c>
      <c r="B308" s="83" t="s">
        <v>463</v>
      </c>
      <c r="C308" s="83" t="s">
        <v>479</v>
      </c>
      <c r="D308" s="83" t="s">
        <v>170</v>
      </c>
      <c r="E308" s="90" t="s">
        <v>94</v>
      </c>
      <c r="F308" s="90" t="s">
        <v>95</v>
      </c>
      <c r="G308" s="90" t="s">
        <v>480</v>
      </c>
      <c r="H308" s="92"/>
      <c r="I308" s="93">
        <v>651</v>
      </c>
      <c r="J308" s="1" t="str">
        <f>Folha_de_Pgt[[#This Row],[Nome da Empresa]]&amp;Folha_de_Pgt[[#This Row],[Nome do Funcionário]]&amp;Folha_de_Pgt[[#This Row],[Departamento]]</f>
        <v>DUTRA GAS REVENDEDORA DE GLP LTDADAMIÃO ALVES ESTEVESTRANSPORTE</v>
      </c>
      <c r="K308" s="1" t="str">
        <f>IFERROR(INDEX(Folha[Centro_de_Geral],MATCH(C308,Folha[Nome do Funcionário],0)),"")</f>
        <v>TRANSPORTE</v>
      </c>
      <c r="L308" s="1" t="str">
        <f>IFERROR(INDEX(Nome_Empresas[NOME PADRÃO (PLANILHAS)],MATCH(Folha_de_Pgt[[#This Row],[Nome da Empresa]],Nome_Empresas[EMPRESA],0)),"")</f>
        <v>155 - DUTRA</v>
      </c>
      <c r="M308" s="52">
        <v>45036</v>
      </c>
      <c r="N308" s="1" t="str">
        <f>UPPER(IF(Folha_de_Pgt[[#This Row],[DATA DE PGT]]="","",TEXT(Folha_de_Pgt[[#This Row],[DATA DE PGT]],"MMM")))</f>
        <v>ABR</v>
      </c>
      <c r="O308" s="1" t="str">
        <f>UPPER(IF(Folha_de_Pgt[[#This Row],[DATA DE PGT]]="","",TEXT(Folha_de_Pgt[[#This Row],[DATA DE PGT]],"aaaa")))</f>
        <v>2023</v>
      </c>
      <c r="P308" s="1" t="s">
        <v>964</v>
      </c>
      <c r="R308" s="2" t="str">
        <f>Folha_de_Pgt[[#This Row],[Nome do Funcionário]]&amp;" - "&amp;Folha_de_Pgt[[#This Row],[TIPO DE PGT]]</f>
        <v>DAMIÃO ALVES ESTEVES - ADIANTAMENTO - REF A ABR/2023</v>
      </c>
      <c r="U308" s="21"/>
      <c r="V308" s="80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103"/>
      <c r="AW308" s="56"/>
      <c r="AX308" s="56"/>
    </row>
    <row r="309" spans="1:50" customFormat="1" ht="15.75" customHeight="1" x14ac:dyDescent="0.25">
      <c r="A309" s="82" t="s">
        <v>905</v>
      </c>
      <c r="B309" s="83" t="s">
        <v>463</v>
      </c>
      <c r="C309" s="83" t="s">
        <v>482</v>
      </c>
      <c r="D309" s="83" t="s">
        <v>170</v>
      </c>
      <c r="E309" s="90" t="s">
        <v>876</v>
      </c>
      <c r="F309" s="90" t="s">
        <v>876</v>
      </c>
      <c r="G309" s="90" t="s">
        <v>879</v>
      </c>
      <c r="H309" s="92"/>
      <c r="I309" s="93">
        <v>1301.21</v>
      </c>
      <c r="J309" s="1" t="str">
        <f>Folha_de_Pgt[[#This Row],[Nome da Empresa]]&amp;Folha_de_Pgt[[#This Row],[Nome do Funcionário]]&amp;Folha_de_Pgt[[#This Row],[Departamento]]</f>
        <v>DUTRA GAS REVENDEDORA DE GLP LTDAROBSON GONÇALVES DOS SANTOSTRANSPORTE</v>
      </c>
      <c r="K309" s="1" t="str">
        <f>IFERROR(INDEX(Folha[Centro_de_Geral],MATCH(C309,Folha[Nome do Funcionário],0)),"")</f>
        <v>TRANSPORTE</v>
      </c>
      <c r="L309" s="1" t="str">
        <f>IFERROR(INDEX(Nome_Empresas[NOME PADRÃO (PLANILHAS)],MATCH(Folha_de_Pgt[[#This Row],[Nome da Empresa]],Nome_Empresas[EMPRESA],0)),"")</f>
        <v>155 - DUTRA</v>
      </c>
      <c r="M309" s="52">
        <v>45036</v>
      </c>
      <c r="N309" s="1" t="str">
        <f>UPPER(IF(Folha_de_Pgt[[#This Row],[DATA DE PGT]]="","",TEXT(Folha_de_Pgt[[#This Row],[DATA DE PGT]],"MMM")))</f>
        <v>ABR</v>
      </c>
      <c r="O309" s="1" t="str">
        <f>UPPER(IF(Folha_de_Pgt[[#This Row],[DATA DE PGT]]="","",TEXT(Folha_de_Pgt[[#This Row],[DATA DE PGT]],"aaaa")))</f>
        <v>2023</v>
      </c>
      <c r="P309" s="1" t="s">
        <v>964</v>
      </c>
      <c r="R309" s="2" t="str">
        <f>Folha_de_Pgt[[#This Row],[Nome do Funcionário]]&amp;" - "&amp;Folha_de_Pgt[[#This Row],[TIPO DE PGT]]</f>
        <v>ROBSON GONÇALVES DOS SANTOS - ADIANTAMENTO - REF A ABR/2023</v>
      </c>
      <c r="U309" s="21"/>
      <c r="V309" s="80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103"/>
      <c r="AW309" s="56"/>
      <c r="AX309" s="56"/>
    </row>
    <row r="310" spans="1:50" customFormat="1" ht="15.75" customHeight="1" x14ac:dyDescent="0.25">
      <c r="A310" s="82" t="s">
        <v>905</v>
      </c>
      <c r="B310" s="83" t="s">
        <v>463</v>
      </c>
      <c r="C310" s="83" t="s">
        <v>486</v>
      </c>
      <c r="D310" s="83" t="s">
        <v>161</v>
      </c>
      <c r="E310" s="90" t="s">
        <v>16</v>
      </c>
      <c r="F310" s="90" t="s">
        <v>487</v>
      </c>
      <c r="G310" s="90" t="s">
        <v>978</v>
      </c>
      <c r="H310" s="92"/>
      <c r="I310" s="93">
        <v>651</v>
      </c>
      <c r="J310" s="1" t="str">
        <f>Folha_de_Pgt[[#This Row],[Nome da Empresa]]&amp;Folha_de_Pgt[[#This Row],[Nome do Funcionário]]&amp;Folha_de_Pgt[[#This Row],[Departamento]]</f>
        <v>DUTRA GAS REVENDEDORA DE GLP LTDAPATRICK RODRIGUES DE SOUZAPLATAFORMA</v>
      </c>
      <c r="K310" s="1" t="str">
        <f>IFERROR(INDEX(Folha[Centro_de_Geral],MATCH(C310,Folha[Nome do Funcionário],0)),"")</f>
        <v>TRANSPORTE</v>
      </c>
      <c r="L310" s="1" t="str">
        <f>IFERROR(INDEX(Nome_Empresas[NOME PADRÃO (PLANILHAS)],MATCH(Folha_de_Pgt[[#This Row],[Nome da Empresa]],Nome_Empresas[EMPRESA],0)),"")</f>
        <v>155 - DUTRA</v>
      </c>
      <c r="M310" s="52">
        <v>45036</v>
      </c>
      <c r="N310" s="1" t="str">
        <f>UPPER(IF(Folha_de_Pgt[[#This Row],[DATA DE PGT]]="","",TEXT(Folha_de_Pgt[[#This Row],[DATA DE PGT]],"MMM")))</f>
        <v>ABR</v>
      </c>
      <c r="O310" s="1" t="str">
        <f>UPPER(IF(Folha_de_Pgt[[#This Row],[DATA DE PGT]]="","",TEXT(Folha_de_Pgt[[#This Row],[DATA DE PGT]],"aaaa")))</f>
        <v>2023</v>
      </c>
      <c r="P310" s="1" t="s">
        <v>964</v>
      </c>
      <c r="R310" s="2" t="str">
        <f>Folha_de_Pgt[[#This Row],[Nome do Funcionário]]&amp;" - "&amp;Folha_de_Pgt[[#This Row],[TIPO DE PGT]]</f>
        <v>PATRICK RODRIGUES DE SOUZA - ADIANTAMENTO - REF A ABR/2023</v>
      </c>
      <c r="U310" s="21"/>
      <c r="V310" s="80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103"/>
      <c r="AW310" s="56"/>
      <c r="AX310" s="56"/>
    </row>
    <row r="311" spans="1:50" customFormat="1" ht="15.75" customHeight="1" x14ac:dyDescent="0.25">
      <c r="A311" s="82" t="s">
        <v>905</v>
      </c>
      <c r="B311" s="83" t="s">
        <v>463</v>
      </c>
      <c r="C311" s="83" t="s">
        <v>489</v>
      </c>
      <c r="D311" s="83" t="s">
        <v>490</v>
      </c>
      <c r="E311" s="90" t="s">
        <v>94</v>
      </c>
      <c r="F311" s="90" t="s">
        <v>95</v>
      </c>
      <c r="G311" s="90" t="s">
        <v>491</v>
      </c>
      <c r="H311" s="92"/>
      <c r="I311" s="93">
        <v>753.54</v>
      </c>
      <c r="J311" s="1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311" s="1" t="str">
        <f>IFERROR(INDEX(Folha[Centro_de_Geral],MATCH(C311,Folha[Nome do Funcionário],0)),"")</f>
        <v>155 - DUTRA</v>
      </c>
      <c r="L311" s="1" t="str">
        <f>IFERROR(INDEX(Nome_Empresas[NOME PADRÃO (PLANILHAS)],MATCH(Folha_de_Pgt[[#This Row],[Nome da Empresa]],Nome_Empresas[EMPRESA],0)),"")</f>
        <v>155 - DUTRA</v>
      </c>
      <c r="M311" s="52">
        <v>45036</v>
      </c>
      <c r="N311" s="1" t="str">
        <f>UPPER(IF(Folha_de_Pgt[[#This Row],[DATA DE PGT]]="","",TEXT(Folha_de_Pgt[[#This Row],[DATA DE PGT]],"MMM")))</f>
        <v>ABR</v>
      </c>
      <c r="O311" s="1" t="str">
        <f>UPPER(IF(Folha_de_Pgt[[#This Row],[DATA DE PGT]]="","",TEXT(Folha_de_Pgt[[#This Row],[DATA DE PGT]],"aaaa")))</f>
        <v>2023</v>
      </c>
      <c r="P311" s="1" t="s">
        <v>964</v>
      </c>
      <c r="R311" s="2" t="str">
        <f>Folha_de_Pgt[[#This Row],[Nome do Funcionário]]&amp;" - "&amp;Folha_de_Pgt[[#This Row],[TIPO DE PGT]]</f>
        <v>FELIPE DA SILVA OLIVEIRA DOS SANTOS - ADIANTAMENTO - REF A ABR/2023</v>
      </c>
      <c r="U311" s="21"/>
      <c r="V311" s="80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103"/>
      <c r="AW311" s="56"/>
      <c r="AX311" s="56"/>
    </row>
    <row r="312" spans="1:50" customFormat="1" ht="15.75" customHeight="1" x14ac:dyDescent="0.25">
      <c r="A312" s="82" t="s">
        <v>905</v>
      </c>
      <c r="B312" s="83" t="s">
        <v>463</v>
      </c>
      <c r="C312" s="83" t="s">
        <v>493</v>
      </c>
      <c r="D312" s="83" t="s">
        <v>490</v>
      </c>
      <c r="E312" s="90" t="s">
        <v>94</v>
      </c>
      <c r="F312" s="90" t="s">
        <v>95</v>
      </c>
      <c r="G312" s="90" t="s">
        <v>494</v>
      </c>
      <c r="H312" s="92"/>
      <c r="I312" s="93">
        <v>753.54</v>
      </c>
      <c r="J312" s="1" t="str">
        <f>Folha_de_Pgt[[#This Row],[Nome da Empresa]]&amp;Folha_de_Pgt[[#This Row],[Nome do Funcionário]]&amp;Folha_de_Pgt[[#This Row],[Departamento]]</f>
        <v>DUTRA GAS REVENDEDORA DE GLP LTDAJORGE LUIS DOS SANTOS ARAUJOVIGIA</v>
      </c>
      <c r="K312" s="1" t="str">
        <f>IFERROR(INDEX(Folha[Centro_de_Geral],MATCH(C312,Folha[Nome do Funcionário],0)),"")</f>
        <v>155 - DUTRA</v>
      </c>
      <c r="L312" s="1" t="str">
        <f>IFERROR(INDEX(Nome_Empresas[NOME PADRÃO (PLANILHAS)],MATCH(Folha_de_Pgt[[#This Row],[Nome da Empresa]],Nome_Empresas[EMPRESA],0)),"")</f>
        <v>155 - DUTRA</v>
      </c>
      <c r="M312" s="52">
        <v>45036</v>
      </c>
      <c r="N312" s="1" t="str">
        <f>UPPER(IF(Folha_de_Pgt[[#This Row],[DATA DE PGT]]="","",TEXT(Folha_de_Pgt[[#This Row],[DATA DE PGT]],"MMM")))</f>
        <v>ABR</v>
      </c>
      <c r="O312" s="1" t="str">
        <f>UPPER(IF(Folha_de_Pgt[[#This Row],[DATA DE PGT]]="","",TEXT(Folha_de_Pgt[[#This Row],[DATA DE PGT]],"aaaa")))</f>
        <v>2023</v>
      </c>
      <c r="P312" s="1" t="s">
        <v>964</v>
      </c>
      <c r="R312" s="2" t="str">
        <f>Folha_de_Pgt[[#This Row],[Nome do Funcionário]]&amp;" - "&amp;Folha_de_Pgt[[#This Row],[TIPO DE PGT]]</f>
        <v>JORGE LUIS DOS SANTOS ARAUJO - ADIANTAMENTO - REF A ABR/2023</v>
      </c>
      <c r="U312" s="21"/>
      <c r="V312" s="80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103"/>
      <c r="AW312" s="56"/>
      <c r="AX312" s="56"/>
    </row>
    <row r="313" spans="1:50" customFormat="1" ht="15.75" customHeight="1" x14ac:dyDescent="0.25">
      <c r="A313" s="82" t="s">
        <v>979</v>
      </c>
      <c r="B313" s="83" t="s">
        <v>496</v>
      </c>
      <c r="C313" s="83" t="s">
        <v>497</v>
      </c>
      <c r="D313" s="83" t="s">
        <v>170</v>
      </c>
      <c r="E313" s="90" t="s">
        <v>94</v>
      </c>
      <c r="F313" s="90" t="s">
        <v>95</v>
      </c>
      <c r="G313" s="90" t="s">
        <v>498</v>
      </c>
      <c r="H313" s="92"/>
      <c r="I313" s="93">
        <v>987.98</v>
      </c>
      <c r="J313" s="1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313" s="1" t="str">
        <f>IFERROR(INDEX(Folha[Centro_de_Geral],MATCH(C313,Folha[Nome do Funcionário],0)),"")</f>
        <v>TRANSPORTE</v>
      </c>
      <c r="L313" s="1" t="str">
        <f>IFERROR(INDEX(Nome_Empresas[NOME PADRÃO (PLANILHAS)],MATCH(Folha_de_Pgt[[#This Row],[Nome da Empresa]],Nome_Empresas[EMPRESA],0)),"")</f>
        <v>159 - PS DISTRIBUIDORA</v>
      </c>
      <c r="M313" s="52">
        <v>45036</v>
      </c>
      <c r="N313" s="1" t="str">
        <f>UPPER(IF(Folha_de_Pgt[[#This Row],[DATA DE PGT]]="","",TEXT(Folha_de_Pgt[[#This Row],[DATA DE PGT]],"MMM")))</f>
        <v>ABR</v>
      </c>
      <c r="O313" s="1" t="str">
        <f>UPPER(IF(Folha_de_Pgt[[#This Row],[DATA DE PGT]]="","",TEXT(Folha_de_Pgt[[#This Row],[DATA DE PGT]],"aaaa")))</f>
        <v>2023</v>
      </c>
      <c r="P313" s="1" t="s">
        <v>964</v>
      </c>
      <c r="R313" s="2" t="str">
        <f>Folha_de_Pgt[[#This Row],[Nome do Funcionário]]&amp;" - "&amp;Folha_de_Pgt[[#This Row],[TIPO DE PGT]]</f>
        <v>ERIVALDO JOSE DOS SANTOS - ADIANTAMENTO - REF A ABR/2023</v>
      </c>
      <c r="U313" s="21"/>
      <c r="V313" s="80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103"/>
      <c r="AW313" s="56"/>
      <c r="AX313" s="56"/>
    </row>
    <row r="314" spans="1:50" customFormat="1" ht="15.75" customHeight="1" x14ac:dyDescent="0.25">
      <c r="A314" s="82" t="s">
        <v>979</v>
      </c>
      <c r="B314" s="83" t="s">
        <v>496</v>
      </c>
      <c r="C314" s="83" t="s">
        <v>500</v>
      </c>
      <c r="D314" s="83" t="s">
        <v>170</v>
      </c>
      <c r="E314" s="90" t="s">
        <v>94</v>
      </c>
      <c r="F314" s="90" t="s">
        <v>95</v>
      </c>
      <c r="G314" s="90" t="s">
        <v>501</v>
      </c>
      <c r="H314" s="92"/>
      <c r="I314" s="93">
        <v>651</v>
      </c>
      <c r="J314" s="1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314" s="1" t="str">
        <f>IFERROR(INDEX(Folha[Centro_de_Geral],MATCH(C314,Folha[Nome do Funcionário],0)),"")</f>
        <v>TRANSPORTE</v>
      </c>
      <c r="L314" s="1" t="str">
        <f>IFERROR(INDEX(Nome_Empresas[NOME PADRÃO (PLANILHAS)],MATCH(Folha_de_Pgt[[#This Row],[Nome da Empresa]],Nome_Empresas[EMPRESA],0)),"")</f>
        <v>159 - PS DISTRIBUIDORA</v>
      </c>
      <c r="M314" s="52">
        <v>45036</v>
      </c>
      <c r="N314" s="1" t="str">
        <f>UPPER(IF(Folha_de_Pgt[[#This Row],[DATA DE PGT]]="","",TEXT(Folha_de_Pgt[[#This Row],[DATA DE PGT]],"MMM")))</f>
        <v>ABR</v>
      </c>
      <c r="O314" s="1" t="str">
        <f>UPPER(IF(Folha_de_Pgt[[#This Row],[DATA DE PGT]]="","",TEXT(Folha_de_Pgt[[#This Row],[DATA DE PGT]],"aaaa")))</f>
        <v>2023</v>
      </c>
      <c r="P314" s="1" t="s">
        <v>964</v>
      </c>
      <c r="R314" s="2" t="str">
        <f>Folha_de_Pgt[[#This Row],[Nome do Funcionário]]&amp;" - "&amp;Folha_de_Pgt[[#This Row],[TIPO DE PGT]]</f>
        <v>MARLON ROGÉRIO LIMA DA SILVA - ADIANTAMENTO - REF A ABR/2023</v>
      </c>
      <c r="U314" s="21"/>
      <c r="V314" s="80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103"/>
      <c r="AW314" s="56"/>
      <c r="AX314" s="56"/>
    </row>
    <row r="315" spans="1:50" customFormat="1" ht="15.75" customHeight="1" x14ac:dyDescent="0.25">
      <c r="A315" s="82" t="s">
        <v>979</v>
      </c>
      <c r="B315" s="83" t="s">
        <v>496</v>
      </c>
      <c r="C315" s="83" t="s">
        <v>503</v>
      </c>
      <c r="D315" s="83" t="s">
        <v>170</v>
      </c>
      <c r="E315" s="90" t="s">
        <v>94</v>
      </c>
      <c r="F315" s="90" t="s">
        <v>95</v>
      </c>
      <c r="G315" s="90" t="s">
        <v>504</v>
      </c>
      <c r="H315" s="92"/>
      <c r="I315" s="93">
        <v>651</v>
      </c>
      <c r="J315" s="1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315" s="1" t="str">
        <f>IFERROR(INDEX(Folha[Centro_de_Geral],MATCH(C315,Folha[Nome do Funcionário],0)),"")</f>
        <v>TRANSPORTE</v>
      </c>
      <c r="L315" s="1" t="str">
        <f>IFERROR(INDEX(Nome_Empresas[NOME PADRÃO (PLANILHAS)],MATCH(Folha_de_Pgt[[#This Row],[Nome da Empresa]],Nome_Empresas[EMPRESA],0)),"")</f>
        <v>159 - PS DISTRIBUIDORA</v>
      </c>
      <c r="M315" s="52">
        <v>45036</v>
      </c>
      <c r="N315" s="1" t="str">
        <f>UPPER(IF(Folha_de_Pgt[[#This Row],[DATA DE PGT]]="","",TEXT(Folha_de_Pgt[[#This Row],[DATA DE PGT]],"MMM")))</f>
        <v>ABR</v>
      </c>
      <c r="O315" s="1" t="str">
        <f>UPPER(IF(Folha_de_Pgt[[#This Row],[DATA DE PGT]]="","",TEXT(Folha_de_Pgt[[#This Row],[DATA DE PGT]],"aaaa")))</f>
        <v>2023</v>
      </c>
      <c r="P315" s="1" t="s">
        <v>964</v>
      </c>
      <c r="R315" s="2" t="str">
        <f>Folha_de_Pgt[[#This Row],[Nome do Funcionário]]&amp;" - "&amp;Folha_de_Pgt[[#This Row],[TIPO DE PGT]]</f>
        <v>VITOR DANIEL POLICARPE PIEDADE - ADIANTAMENTO - REF A ABR/2023</v>
      </c>
      <c r="U315" s="21"/>
      <c r="V315" s="80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103"/>
      <c r="AW315" s="56"/>
      <c r="AX315" s="56"/>
    </row>
    <row r="316" spans="1:50" customFormat="1" ht="15.75" customHeight="1" x14ac:dyDescent="0.25">
      <c r="A316" s="82" t="s">
        <v>979</v>
      </c>
      <c r="B316" s="83" t="s">
        <v>496</v>
      </c>
      <c r="C316" s="83" t="s">
        <v>506</v>
      </c>
      <c r="D316" s="83" t="s">
        <v>170</v>
      </c>
      <c r="E316" s="90" t="s">
        <v>876</v>
      </c>
      <c r="F316" s="90" t="s">
        <v>876</v>
      </c>
      <c r="G316" s="90" t="s">
        <v>980</v>
      </c>
      <c r="H316" s="92"/>
      <c r="I316" s="93">
        <v>987.98</v>
      </c>
      <c r="J316" s="1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316" s="1" t="str">
        <f>IFERROR(INDEX(Folha[Centro_de_Geral],MATCH(C316,Folha[Nome do Funcionário],0)),"")</f>
        <v>TRANSPORTE</v>
      </c>
      <c r="L316" s="1" t="str">
        <f>IFERROR(INDEX(Nome_Empresas[NOME PADRÃO (PLANILHAS)],MATCH(Folha_de_Pgt[[#This Row],[Nome da Empresa]],Nome_Empresas[EMPRESA],0)),"")</f>
        <v>159 - PS DISTRIBUIDORA</v>
      </c>
      <c r="M316" s="52">
        <v>45036</v>
      </c>
      <c r="N316" s="1" t="str">
        <f>UPPER(IF(Folha_de_Pgt[[#This Row],[DATA DE PGT]]="","",TEXT(Folha_de_Pgt[[#This Row],[DATA DE PGT]],"MMM")))</f>
        <v>ABR</v>
      </c>
      <c r="O316" s="1" t="str">
        <f>UPPER(IF(Folha_de_Pgt[[#This Row],[DATA DE PGT]]="","",TEXT(Folha_de_Pgt[[#This Row],[DATA DE PGT]],"aaaa")))</f>
        <v>2023</v>
      </c>
      <c r="P316" s="1" t="s">
        <v>964</v>
      </c>
      <c r="R316" s="2" t="str">
        <f>Folha_de_Pgt[[#This Row],[Nome do Funcionário]]&amp;" - "&amp;Folha_de_Pgt[[#This Row],[TIPO DE PGT]]</f>
        <v>JORGE ANTONIO RODRIGUES - ADIANTAMENTO - REF A ABR/2023</v>
      </c>
      <c r="U316" s="21"/>
      <c r="V316" s="80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103"/>
      <c r="AW316" s="56"/>
      <c r="AX316" s="56"/>
    </row>
    <row r="317" spans="1:50" customFormat="1" ht="15.75" customHeight="1" x14ac:dyDescent="0.25">
      <c r="A317" s="82" t="s">
        <v>979</v>
      </c>
      <c r="B317" s="83" t="s">
        <v>496</v>
      </c>
      <c r="C317" s="83" t="s">
        <v>508</v>
      </c>
      <c r="D317" s="83" t="s">
        <v>170</v>
      </c>
      <c r="E317" s="90" t="s">
        <v>16</v>
      </c>
      <c r="F317" s="90" t="s">
        <v>509</v>
      </c>
      <c r="G317" s="90" t="s">
        <v>510</v>
      </c>
      <c r="H317" s="92"/>
      <c r="I317" s="93">
        <v>987.98</v>
      </c>
      <c r="J317" s="1" t="str">
        <f>Folha_de_Pgt[[#This Row],[Nome da Empresa]]&amp;Folha_de_Pgt[[#This Row],[Nome do Funcionário]]&amp;Folha_de_Pgt[[#This Row],[Departamento]]</f>
        <v>PS DISTRIBUIDORA E COMERCIO DE GAS LTDALEANDRO NICOLAUTRANSPORTE</v>
      </c>
      <c r="K317" s="1" t="str">
        <f>IFERROR(INDEX(Folha[Centro_de_Geral],MATCH(C317,Folha[Nome do Funcionário],0)),"")</f>
        <v>TRANSPORTE</v>
      </c>
      <c r="L317" s="1" t="str">
        <f>IFERROR(INDEX(Nome_Empresas[NOME PADRÃO (PLANILHAS)],MATCH(Folha_de_Pgt[[#This Row],[Nome da Empresa]],Nome_Empresas[EMPRESA],0)),"")</f>
        <v>159 - PS DISTRIBUIDORA</v>
      </c>
      <c r="M317" s="52">
        <v>45036</v>
      </c>
      <c r="N317" s="1" t="str">
        <f>UPPER(IF(Folha_de_Pgt[[#This Row],[DATA DE PGT]]="","",TEXT(Folha_de_Pgt[[#This Row],[DATA DE PGT]],"MMM")))</f>
        <v>ABR</v>
      </c>
      <c r="O317" s="1" t="str">
        <f>UPPER(IF(Folha_de_Pgt[[#This Row],[DATA DE PGT]]="","",TEXT(Folha_de_Pgt[[#This Row],[DATA DE PGT]],"aaaa")))</f>
        <v>2023</v>
      </c>
      <c r="P317" s="1" t="s">
        <v>964</v>
      </c>
      <c r="R317" s="2" t="str">
        <f>Folha_de_Pgt[[#This Row],[Nome do Funcionário]]&amp;" - "&amp;Folha_de_Pgt[[#This Row],[TIPO DE PGT]]</f>
        <v>LEANDRO NICOLAU - ADIANTAMENTO - REF A ABR/2023</v>
      </c>
      <c r="U317" s="21"/>
      <c r="V317" s="80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103"/>
      <c r="AW317" s="56"/>
      <c r="AX317" s="56"/>
    </row>
    <row r="318" spans="1:50" customFormat="1" ht="15.75" customHeight="1" x14ac:dyDescent="0.25">
      <c r="A318" s="82" t="s">
        <v>979</v>
      </c>
      <c r="B318" s="83" t="s">
        <v>496</v>
      </c>
      <c r="C318" s="83" t="s">
        <v>512</v>
      </c>
      <c r="D318" s="83" t="s">
        <v>154</v>
      </c>
      <c r="E318" s="90" t="s">
        <v>94</v>
      </c>
      <c r="F318" s="90" t="s">
        <v>95</v>
      </c>
      <c r="G318" s="90" t="s">
        <v>513</v>
      </c>
      <c r="H318" s="92"/>
      <c r="I318" s="93">
        <v>770.25</v>
      </c>
      <c r="J318" s="1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318" s="1" t="str">
        <f>IFERROR(INDEX(Folha[Centro_de_Geral],MATCH(C318,Folha[Nome do Funcionário],0)),"")</f>
        <v>159 - PS DISTRIBUIDORA</v>
      </c>
      <c r="L318" s="1" t="str">
        <f>IFERROR(INDEX(Nome_Empresas[NOME PADRÃO (PLANILHAS)],MATCH(Folha_de_Pgt[[#This Row],[Nome da Empresa]],Nome_Empresas[EMPRESA],0)),"")</f>
        <v>159 - PS DISTRIBUIDORA</v>
      </c>
      <c r="M318" s="52">
        <v>45036</v>
      </c>
      <c r="N318" s="1" t="str">
        <f>UPPER(IF(Folha_de_Pgt[[#This Row],[DATA DE PGT]]="","",TEXT(Folha_de_Pgt[[#This Row],[DATA DE PGT]],"MMM")))</f>
        <v>ABR</v>
      </c>
      <c r="O318" s="1" t="str">
        <f>UPPER(IF(Folha_de_Pgt[[#This Row],[DATA DE PGT]]="","",TEXT(Folha_de_Pgt[[#This Row],[DATA DE PGT]],"aaaa")))</f>
        <v>2023</v>
      </c>
      <c r="P318" s="1" t="s">
        <v>964</v>
      </c>
      <c r="R318" s="2" t="str">
        <f>Folha_de_Pgt[[#This Row],[Nome do Funcionário]]&amp;" - "&amp;Folha_de_Pgt[[#This Row],[TIPO DE PGT]]</f>
        <v>JEFERSON FERNANDO LIMA DA SILVA - ADIANTAMENTO - REF A ABR/2023</v>
      </c>
      <c r="U318" s="21"/>
      <c r="V318" s="80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103"/>
      <c r="AW318" s="56"/>
      <c r="AX318" s="56"/>
    </row>
    <row r="319" spans="1:50" customFormat="1" ht="15.75" customHeight="1" x14ac:dyDescent="0.25">
      <c r="A319" s="82" t="s">
        <v>979</v>
      </c>
      <c r="B319" s="83" t="s">
        <v>496</v>
      </c>
      <c r="C319" s="83" t="s">
        <v>515</v>
      </c>
      <c r="D319" s="83" t="s">
        <v>154</v>
      </c>
      <c r="E319" s="90" t="s">
        <v>94</v>
      </c>
      <c r="F319" s="90" t="s">
        <v>95</v>
      </c>
      <c r="G319" s="90" t="s">
        <v>516</v>
      </c>
      <c r="H319" s="92"/>
      <c r="I319" s="93">
        <v>651</v>
      </c>
      <c r="J319" s="1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319" s="1" t="str">
        <f>IFERROR(INDEX(Folha[Centro_de_Geral],MATCH(C319,Folha[Nome do Funcionário],0)),"")</f>
        <v>159 - PS DISTRIBUIDORA</v>
      </c>
      <c r="L319" s="1" t="str">
        <f>IFERROR(INDEX(Nome_Empresas[NOME PADRÃO (PLANILHAS)],MATCH(Folha_de_Pgt[[#This Row],[Nome da Empresa]],Nome_Empresas[EMPRESA],0)),"")</f>
        <v>159 - PS DISTRIBUIDORA</v>
      </c>
      <c r="M319" s="52">
        <v>45036</v>
      </c>
      <c r="N319" s="1" t="str">
        <f>UPPER(IF(Folha_de_Pgt[[#This Row],[DATA DE PGT]]="","",TEXT(Folha_de_Pgt[[#This Row],[DATA DE PGT]],"MMM")))</f>
        <v>ABR</v>
      </c>
      <c r="O319" s="1" t="str">
        <f>UPPER(IF(Folha_de_Pgt[[#This Row],[DATA DE PGT]]="","",TEXT(Folha_de_Pgt[[#This Row],[DATA DE PGT]],"aaaa")))</f>
        <v>2023</v>
      </c>
      <c r="P319" s="1" t="s">
        <v>964</v>
      </c>
      <c r="R319" s="2" t="str">
        <f>Folha_de_Pgt[[#This Row],[Nome do Funcionário]]&amp;" - "&amp;Folha_de_Pgt[[#This Row],[TIPO DE PGT]]</f>
        <v>EDUARDO HERMINIO DOS SANTOS - ADIANTAMENTO - REF A ABR/2023</v>
      </c>
      <c r="U319" s="21"/>
      <c r="V319" s="80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103"/>
      <c r="AW319" s="56"/>
      <c r="AX319" s="56"/>
    </row>
    <row r="320" spans="1:50" customFormat="1" ht="15.75" customHeight="1" x14ac:dyDescent="0.25">
      <c r="A320" s="82" t="s">
        <v>981</v>
      </c>
      <c r="B320" s="83" t="s">
        <v>518</v>
      </c>
      <c r="C320" s="83" t="s">
        <v>519</v>
      </c>
      <c r="D320" s="83" t="s">
        <v>154</v>
      </c>
      <c r="E320" s="90" t="s">
        <v>94</v>
      </c>
      <c r="F320" s="90" t="s">
        <v>95</v>
      </c>
      <c r="G320" s="90" t="s">
        <v>520</v>
      </c>
      <c r="H320" s="92"/>
      <c r="I320" s="93">
        <v>651</v>
      </c>
      <c r="J320" s="1" t="str">
        <f>Folha_de_Pgt[[#This Row],[Nome da Empresa]]&amp;Folha_de_Pgt[[#This Row],[Nome do Funcionário]]&amp;Folha_de_Pgt[[#This Row],[Departamento]]</f>
        <v>NOVATO REVENDA E TRANSPORTE DE GLP LTDAFERNANDO LUCIO SILVAPORTARIA</v>
      </c>
      <c r="K320" s="1" t="str">
        <f>IFERROR(INDEX(Folha[Centro_de_Geral],MATCH(C320,Folha[Nome do Funcionário],0)),"")</f>
        <v>160 - NOVATO</v>
      </c>
      <c r="L320" s="1" t="str">
        <f>IFERROR(INDEX(Nome_Empresas[NOME PADRÃO (PLANILHAS)],MATCH(Folha_de_Pgt[[#This Row],[Nome da Empresa]],Nome_Empresas[EMPRESA],0)),"")</f>
        <v>160 - NOVATO</v>
      </c>
      <c r="M320" s="52">
        <v>45036</v>
      </c>
      <c r="N320" s="1" t="str">
        <f>UPPER(IF(Folha_de_Pgt[[#This Row],[DATA DE PGT]]="","",TEXT(Folha_de_Pgt[[#This Row],[DATA DE PGT]],"MMM")))</f>
        <v>ABR</v>
      </c>
      <c r="O320" s="1" t="str">
        <f>UPPER(IF(Folha_de_Pgt[[#This Row],[DATA DE PGT]]="","",TEXT(Folha_de_Pgt[[#This Row],[DATA DE PGT]],"aaaa")))</f>
        <v>2023</v>
      </c>
      <c r="P320" s="1" t="s">
        <v>964</v>
      </c>
      <c r="R320" s="2" t="str">
        <f>Folha_de_Pgt[[#This Row],[Nome do Funcionário]]&amp;" - "&amp;Folha_de_Pgt[[#This Row],[TIPO DE PGT]]</f>
        <v>FERNANDO LUCIO SILVA - ADIANTAMENTO - REF A ABR/2023</v>
      </c>
      <c r="U320" s="21"/>
      <c r="V320" s="80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103"/>
      <c r="AW320" s="56"/>
      <c r="AX320" s="56"/>
    </row>
    <row r="321" spans="1:50" customFormat="1" ht="15.75" customHeight="1" x14ac:dyDescent="0.25">
      <c r="A321" s="82" t="s">
        <v>981</v>
      </c>
      <c r="B321" s="83" t="s">
        <v>518</v>
      </c>
      <c r="C321" s="83" t="s">
        <v>522</v>
      </c>
      <c r="D321" s="83" t="s">
        <v>154</v>
      </c>
      <c r="E321" s="90" t="s">
        <v>16</v>
      </c>
      <c r="F321" s="90" t="s">
        <v>263</v>
      </c>
      <c r="G321" s="90" t="s">
        <v>523</v>
      </c>
      <c r="H321" s="92"/>
      <c r="I321" s="93">
        <v>651</v>
      </c>
      <c r="J321" s="1" t="str">
        <f>Folha_de_Pgt[[#This Row],[Nome da Empresa]]&amp;Folha_de_Pgt[[#This Row],[Nome do Funcionário]]&amp;Folha_de_Pgt[[#This Row],[Departamento]]</f>
        <v>NOVATO REVENDA E TRANSPORTE DE GLP LTDAEDVALDO NOGUEIRA ABREUPORTARIA</v>
      </c>
      <c r="K321" s="1" t="str">
        <f>IFERROR(INDEX(Folha[Centro_de_Geral],MATCH(C321,Folha[Nome do Funcionário],0)),"")</f>
        <v>160 - NOVATO</v>
      </c>
      <c r="L321" s="1" t="str">
        <f>IFERROR(INDEX(Nome_Empresas[NOME PADRÃO (PLANILHAS)],MATCH(Folha_de_Pgt[[#This Row],[Nome da Empresa]],Nome_Empresas[EMPRESA],0)),"")</f>
        <v>160 - NOVATO</v>
      </c>
      <c r="M321" s="52">
        <v>45036</v>
      </c>
      <c r="N321" s="1" t="str">
        <f>UPPER(IF(Folha_de_Pgt[[#This Row],[DATA DE PGT]]="","",TEXT(Folha_de_Pgt[[#This Row],[DATA DE PGT]],"MMM")))</f>
        <v>ABR</v>
      </c>
      <c r="O321" s="1" t="str">
        <f>UPPER(IF(Folha_de_Pgt[[#This Row],[DATA DE PGT]]="","",TEXT(Folha_de_Pgt[[#This Row],[DATA DE PGT]],"aaaa")))</f>
        <v>2023</v>
      </c>
      <c r="P321" s="1" t="s">
        <v>964</v>
      </c>
      <c r="R321" s="2" t="str">
        <f>Folha_de_Pgt[[#This Row],[Nome do Funcionário]]&amp;" - "&amp;Folha_de_Pgt[[#This Row],[TIPO DE PGT]]</f>
        <v>EDVALDO NOGUEIRA ABREU - ADIANTAMENTO - REF A ABR/2023</v>
      </c>
      <c r="U321" s="21"/>
      <c r="V321" s="80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103"/>
      <c r="AW321" s="56"/>
      <c r="AX321" s="56"/>
    </row>
    <row r="322" spans="1:50" customFormat="1" ht="15.75" customHeight="1" x14ac:dyDescent="0.25">
      <c r="A322" s="82" t="s">
        <v>982</v>
      </c>
      <c r="B322" s="83" t="s">
        <v>525</v>
      </c>
      <c r="C322" s="83" t="s">
        <v>526</v>
      </c>
      <c r="D322" s="83" t="s">
        <v>154</v>
      </c>
      <c r="E322" s="90" t="s">
        <v>876</v>
      </c>
      <c r="F322" s="90" t="s">
        <v>876</v>
      </c>
      <c r="G322" s="90" t="s">
        <v>983</v>
      </c>
      <c r="H322" s="92"/>
      <c r="I322" s="93">
        <v>573</v>
      </c>
      <c r="J322" s="1" t="str">
        <f>Folha_de_Pgt[[#This Row],[Nome da Empresa]]&amp;Folha_de_Pgt[[#This Row],[Nome do Funcionário]]&amp;Folha_de_Pgt[[#This Row],[Departamento]]</f>
        <v>MANHOSO REVENDEDOR DE GAS LTDAFERNANDO DA SILVA BARBOSAPORTARIA</v>
      </c>
      <c r="K322" s="1" t="str">
        <f>IFERROR(INDEX(Folha[Centro_de_Geral],MATCH(C322,Folha[Nome do Funcionário],0)),"")</f>
        <v>161 - MANHOSO</v>
      </c>
      <c r="L322" s="1" t="str">
        <f>IFERROR(INDEX(Nome_Empresas[NOME PADRÃO (PLANILHAS)],MATCH(Folha_de_Pgt[[#This Row],[Nome da Empresa]],Nome_Empresas[EMPRESA],0)),"")</f>
        <v>161 - MANHOSO</v>
      </c>
      <c r="M322" s="52">
        <v>45036</v>
      </c>
      <c r="N322" s="1" t="str">
        <f>UPPER(IF(Folha_de_Pgt[[#This Row],[DATA DE PGT]]="","",TEXT(Folha_de_Pgt[[#This Row],[DATA DE PGT]],"MMM")))</f>
        <v>ABR</v>
      </c>
      <c r="O322" s="1" t="str">
        <f>UPPER(IF(Folha_de_Pgt[[#This Row],[DATA DE PGT]]="","",TEXT(Folha_de_Pgt[[#This Row],[DATA DE PGT]],"aaaa")))</f>
        <v>2023</v>
      </c>
      <c r="P322" s="1" t="s">
        <v>964</v>
      </c>
      <c r="R322" s="2" t="str">
        <f>Folha_de_Pgt[[#This Row],[Nome do Funcionário]]&amp;" - "&amp;Folha_de_Pgt[[#This Row],[TIPO DE PGT]]</f>
        <v>FERNANDO DA SILVA BARBOSA - ADIANTAMENTO - REF A ABR/2023</v>
      </c>
      <c r="U322" s="21"/>
      <c r="V322" s="80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103"/>
      <c r="AW322" s="56"/>
      <c r="AX322" s="56"/>
    </row>
    <row r="323" spans="1:50" customFormat="1" ht="15.75" customHeight="1" x14ac:dyDescent="0.25">
      <c r="A323" s="82" t="s">
        <v>982</v>
      </c>
      <c r="B323" s="83" t="s">
        <v>525</v>
      </c>
      <c r="C323" s="83" t="s">
        <v>529</v>
      </c>
      <c r="D323" s="83" t="s">
        <v>154</v>
      </c>
      <c r="E323" s="90" t="s">
        <v>876</v>
      </c>
      <c r="F323" s="90" t="s">
        <v>876</v>
      </c>
      <c r="G323" s="90" t="s">
        <v>882</v>
      </c>
      <c r="H323" s="92"/>
      <c r="I323" s="93">
        <v>651</v>
      </c>
      <c r="J323" s="1" t="str">
        <f>Folha_de_Pgt[[#This Row],[Nome da Empresa]]&amp;Folha_de_Pgt[[#This Row],[Nome do Funcionário]]&amp;Folha_de_Pgt[[#This Row],[Departamento]]</f>
        <v>MANHOSO REVENDEDOR DE GAS LTDAWELLINGTON RAMALHO DOS SANTOSPORTARIA</v>
      </c>
      <c r="K323" s="1" t="str">
        <f>IFERROR(INDEX(Folha[Centro_de_Geral],MATCH(C323,Folha[Nome do Funcionário],0)),"")</f>
        <v>161 - MANHOSO</v>
      </c>
      <c r="L323" s="1" t="str">
        <f>IFERROR(INDEX(Nome_Empresas[NOME PADRÃO (PLANILHAS)],MATCH(Folha_de_Pgt[[#This Row],[Nome da Empresa]],Nome_Empresas[EMPRESA],0)),"")</f>
        <v>161 - MANHOSO</v>
      </c>
      <c r="M323" s="52">
        <v>45036</v>
      </c>
      <c r="N323" s="1" t="str">
        <f>UPPER(IF(Folha_de_Pgt[[#This Row],[DATA DE PGT]]="","",TEXT(Folha_de_Pgt[[#This Row],[DATA DE PGT]],"MMM")))</f>
        <v>ABR</v>
      </c>
      <c r="O323" s="1" t="str">
        <f>UPPER(IF(Folha_de_Pgt[[#This Row],[DATA DE PGT]]="","",TEXT(Folha_de_Pgt[[#This Row],[DATA DE PGT]],"aaaa")))</f>
        <v>2023</v>
      </c>
      <c r="P323" s="1" t="s">
        <v>964</v>
      </c>
      <c r="R323" s="2" t="str">
        <f>Folha_de_Pgt[[#This Row],[Nome do Funcionário]]&amp;" - "&amp;Folha_de_Pgt[[#This Row],[TIPO DE PGT]]</f>
        <v>WELLINGTON RAMALHO DOS SANTOS - ADIANTAMENTO - REF A ABR/2023</v>
      </c>
      <c r="U323" s="21"/>
      <c r="V323" s="80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103"/>
      <c r="AW323" s="56"/>
      <c r="AX323" s="56"/>
    </row>
    <row r="324" spans="1:50" customFormat="1" ht="15.75" customHeight="1" x14ac:dyDescent="0.25">
      <c r="A324" s="82" t="s">
        <v>984</v>
      </c>
      <c r="B324" s="83" t="s">
        <v>123</v>
      </c>
      <c r="C324" s="83" t="s">
        <v>531</v>
      </c>
      <c r="D324" s="83" t="s">
        <v>154</v>
      </c>
      <c r="E324" s="90" t="s">
        <v>94</v>
      </c>
      <c r="F324" s="90" t="s">
        <v>95</v>
      </c>
      <c r="G324" s="90" t="s">
        <v>532</v>
      </c>
      <c r="H324" s="92"/>
      <c r="I324" s="93">
        <v>651</v>
      </c>
      <c r="J324" s="1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324" s="1" t="str">
        <f>IFERROR(INDEX(Folha[Centro_de_Geral],MATCH(C324,Folha[Nome do Funcionário],0)),"")</f>
        <v>162 - TRÊS IRMÃOS</v>
      </c>
      <c r="L324" s="1" t="str">
        <f>IFERROR(INDEX(Nome_Empresas[NOME PADRÃO (PLANILHAS)],MATCH(Folha_de_Pgt[[#This Row],[Nome da Empresa]],Nome_Empresas[EMPRESA],0)),"")</f>
        <v>162 - TRÊS IRMÃOS</v>
      </c>
      <c r="M324" s="52">
        <v>45036</v>
      </c>
      <c r="N324" s="1" t="str">
        <f>UPPER(IF(Folha_de_Pgt[[#This Row],[DATA DE PGT]]="","",TEXT(Folha_de_Pgt[[#This Row],[DATA DE PGT]],"MMM")))</f>
        <v>ABR</v>
      </c>
      <c r="O324" s="1" t="str">
        <f>UPPER(IF(Folha_de_Pgt[[#This Row],[DATA DE PGT]]="","",TEXT(Folha_de_Pgt[[#This Row],[DATA DE PGT]],"aaaa")))</f>
        <v>2023</v>
      </c>
      <c r="P324" s="1" t="s">
        <v>964</v>
      </c>
      <c r="R324" s="2" t="str">
        <f>Folha_de_Pgt[[#This Row],[Nome do Funcionário]]&amp;" - "&amp;Folha_de_Pgt[[#This Row],[TIPO DE PGT]]</f>
        <v>GABRIEL DE NICACIO DE SOUZA - ADIANTAMENTO - REF A ABR/2023</v>
      </c>
      <c r="U324" s="21"/>
      <c r="V324" s="80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103"/>
      <c r="AW324" s="56"/>
      <c r="AX324" s="56"/>
    </row>
    <row r="325" spans="1:50" customFormat="1" ht="15.75" customHeight="1" x14ac:dyDescent="0.25">
      <c r="A325" s="82" t="s">
        <v>984</v>
      </c>
      <c r="B325" s="83" t="s">
        <v>123</v>
      </c>
      <c r="C325" s="83" t="s">
        <v>534</v>
      </c>
      <c r="D325" s="83" t="s">
        <v>154</v>
      </c>
      <c r="E325" s="90" t="s">
        <v>94</v>
      </c>
      <c r="F325" s="90" t="s">
        <v>95</v>
      </c>
      <c r="G325" s="90" t="s">
        <v>535</v>
      </c>
      <c r="H325" s="92"/>
      <c r="I325" s="93">
        <v>651</v>
      </c>
      <c r="J325" s="1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325" s="1" t="str">
        <f>IFERROR(INDEX(Folha[Centro_de_Geral],MATCH(C325,Folha[Nome do Funcionário],0)),"")</f>
        <v>162 - TRÊS IRMÃOS</v>
      </c>
      <c r="L325" s="1" t="str">
        <f>IFERROR(INDEX(Nome_Empresas[NOME PADRÃO (PLANILHAS)],MATCH(Folha_de_Pgt[[#This Row],[Nome da Empresa]],Nome_Empresas[EMPRESA],0)),"")</f>
        <v>162 - TRÊS IRMÃOS</v>
      </c>
      <c r="M325" s="52">
        <v>45036</v>
      </c>
      <c r="N325" s="1" t="str">
        <f>UPPER(IF(Folha_de_Pgt[[#This Row],[DATA DE PGT]]="","",TEXT(Folha_de_Pgt[[#This Row],[DATA DE PGT]],"MMM")))</f>
        <v>ABR</v>
      </c>
      <c r="O325" s="1" t="str">
        <f>UPPER(IF(Folha_de_Pgt[[#This Row],[DATA DE PGT]]="","",TEXT(Folha_de_Pgt[[#This Row],[DATA DE PGT]],"aaaa")))</f>
        <v>2023</v>
      </c>
      <c r="P325" s="1" t="s">
        <v>964</v>
      </c>
      <c r="R325" s="2" t="str">
        <f>Folha_de_Pgt[[#This Row],[Nome do Funcionário]]&amp;" - "&amp;Folha_de_Pgt[[#This Row],[TIPO DE PGT]]</f>
        <v>MATHEUS HERDY CAMILLO - ADIANTAMENTO - REF A ABR/2023</v>
      </c>
      <c r="U325" s="21"/>
      <c r="V325" s="80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103"/>
      <c r="AW325" s="56"/>
      <c r="AX325" s="56"/>
    </row>
    <row r="326" spans="1:50" customFormat="1" ht="15.75" customHeight="1" x14ac:dyDescent="0.25">
      <c r="A326" s="82" t="s">
        <v>984</v>
      </c>
      <c r="B326" s="83" t="s">
        <v>123</v>
      </c>
      <c r="C326" s="83" t="s">
        <v>537</v>
      </c>
      <c r="D326" s="83" t="s">
        <v>170</v>
      </c>
      <c r="E326" s="90" t="s">
        <v>94</v>
      </c>
      <c r="F326" s="90" t="s">
        <v>95</v>
      </c>
      <c r="G326" s="90" t="s">
        <v>538</v>
      </c>
      <c r="H326" s="92"/>
      <c r="I326" s="93">
        <v>797.71</v>
      </c>
      <c r="J326" s="1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326" s="1" t="str">
        <f>IFERROR(INDEX(Folha[Centro_de_Geral],MATCH(C326,Folha[Nome do Funcionário],0)),"")</f>
        <v>TRANSPORTE</v>
      </c>
      <c r="L326" s="1" t="str">
        <f>IFERROR(INDEX(Nome_Empresas[NOME PADRÃO (PLANILHAS)],MATCH(Folha_de_Pgt[[#This Row],[Nome da Empresa]],Nome_Empresas[EMPRESA],0)),"")</f>
        <v>162 - TRÊS IRMÃOS</v>
      </c>
      <c r="M326" s="52">
        <v>45036</v>
      </c>
      <c r="N326" s="1" t="str">
        <f>UPPER(IF(Folha_de_Pgt[[#This Row],[DATA DE PGT]]="","",TEXT(Folha_de_Pgt[[#This Row],[DATA DE PGT]],"MMM")))</f>
        <v>ABR</v>
      </c>
      <c r="O326" s="1" t="str">
        <f>UPPER(IF(Folha_de_Pgt[[#This Row],[DATA DE PGT]]="","",TEXT(Folha_de_Pgt[[#This Row],[DATA DE PGT]],"aaaa")))</f>
        <v>2023</v>
      </c>
      <c r="P326" s="1" t="s">
        <v>964</v>
      </c>
      <c r="R326" s="2" t="str">
        <f>Folha_de_Pgt[[#This Row],[Nome do Funcionário]]&amp;" - "&amp;Folha_de_Pgt[[#This Row],[TIPO DE PGT]]</f>
        <v>WALLACE ARRUDA DA SILVA - ADIANTAMENTO - REF A ABR/2023</v>
      </c>
      <c r="U326" s="21"/>
      <c r="V326" s="80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103"/>
      <c r="AW326" s="56"/>
      <c r="AX326" s="56"/>
    </row>
    <row r="327" spans="1:50" customFormat="1" ht="15.75" customHeight="1" x14ac:dyDescent="0.25">
      <c r="A327" s="82" t="s">
        <v>984</v>
      </c>
      <c r="B327" s="83" t="s">
        <v>123</v>
      </c>
      <c r="C327" s="83" t="s">
        <v>540</v>
      </c>
      <c r="D327" s="83" t="s">
        <v>170</v>
      </c>
      <c r="E327" s="90" t="s">
        <v>16</v>
      </c>
      <c r="F327" s="90" t="s">
        <v>541</v>
      </c>
      <c r="G327" s="90" t="s">
        <v>542</v>
      </c>
      <c r="H327" s="92"/>
      <c r="I327" s="93">
        <v>797.71</v>
      </c>
      <c r="J327" s="1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327" s="1" t="str">
        <f>IFERROR(INDEX(Folha[Centro_de_Geral],MATCH(C327,Folha[Nome do Funcionário],0)),"")</f>
        <v>TRANSPORTE</v>
      </c>
      <c r="L327" s="1" t="str">
        <f>IFERROR(INDEX(Nome_Empresas[NOME PADRÃO (PLANILHAS)],MATCH(Folha_de_Pgt[[#This Row],[Nome da Empresa]],Nome_Empresas[EMPRESA],0)),"")</f>
        <v>162 - TRÊS IRMÃOS</v>
      </c>
      <c r="M327" s="52">
        <v>45036</v>
      </c>
      <c r="N327" s="1" t="str">
        <f>UPPER(IF(Folha_de_Pgt[[#This Row],[DATA DE PGT]]="","",TEXT(Folha_de_Pgt[[#This Row],[DATA DE PGT]],"MMM")))</f>
        <v>ABR</v>
      </c>
      <c r="O327" s="1" t="str">
        <f>UPPER(IF(Folha_de_Pgt[[#This Row],[DATA DE PGT]]="","",TEXT(Folha_de_Pgt[[#This Row],[DATA DE PGT]],"aaaa")))</f>
        <v>2023</v>
      </c>
      <c r="P327" s="1" t="s">
        <v>964</v>
      </c>
      <c r="R327" s="2" t="str">
        <f>Folha_de_Pgt[[#This Row],[Nome do Funcionário]]&amp;" - "&amp;Folha_de_Pgt[[#This Row],[TIPO DE PGT]]</f>
        <v>WILLIAN ARRUDA DA SILVA DE QUEIROZ - ADIANTAMENTO - REF A ABR/2023</v>
      </c>
      <c r="U327" s="21"/>
      <c r="V327" s="80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103"/>
      <c r="AW327" s="56"/>
      <c r="AX327" s="56"/>
    </row>
    <row r="328" spans="1:50" customFormat="1" ht="15.75" customHeight="1" x14ac:dyDescent="0.25">
      <c r="A328" s="82" t="s">
        <v>984</v>
      </c>
      <c r="B328" s="83" t="s">
        <v>123</v>
      </c>
      <c r="C328" s="83" t="s">
        <v>124</v>
      </c>
      <c r="D328" s="83" t="s">
        <v>22</v>
      </c>
      <c r="E328" s="90" t="s">
        <v>16</v>
      </c>
      <c r="F328" s="90" t="s">
        <v>125</v>
      </c>
      <c r="G328" s="90" t="s">
        <v>126</v>
      </c>
      <c r="H328" s="92"/>
      <c r="I328" s="93">
        <v>1514.84</v>
      </c>
      <c r="J328" s="1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328" s="1" t="str">
        <f>IFERROR(INDEX(Folha[Centro_de_Geral],MATCH(C328,Folha[Nome do Funcionário],0)),"")</f>
        <v>ADM</v>
      </c>
      <c r="L328" s="1" t="str">
        <f>IFERROR(INDEX(Nome_Empresas[NOME PADRÃO (PLANILHAS)],MATCH(Folha_de_Pgt[[#This Row],[Nome da Empresa]],Nome_Empresas[EMPRESA],0)),"")</f>
        <v>162 - TRÊS IRMÃOS</v>
      </c>
      <c r="M328" s="52">
        <v>45036</v>
      </c>
      <c r="N328" s="1" t="str">
        <f>UPPER(IF(Folha_de_Pgt[[#This Row],[DATA DE PGT]]="","",TEXT(Folha_de_Pgt[[#This Row],[DATA DE PGT]],"MMM")))</f>
        <v>ABR</v>
      </c>
      <c r="O328" s="1" t="str">
        <f>UPPER(IF(Folha_de_Pgt[[#This Row],[DATA DE PGT]]="","",TEXT(Folha_de_Pgt[[#This Row],[DATA DE PGT]],"aaaa")))</f>
        <v>2023</v>
      </c>
      <c r="P328" s="1" t="s">
        <v>964</v>
      </c>
      <c r="R328" s="2" t="str">
        <f>Folha_de_Pgt[[#This Row],[Nome do Funcionário]]&amp;" - "&amp;Folha_de_Pgt[[#This Row],[TIPO DE PGT]]</f>
        <v>ALEX SANDRO VIEIRA DE OLIVEIRA - ADIANTAMENTO - REF A ABR/2023</v>
      </c>
      <c r="U328" s="21"/>
      <c r="V328" s="80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103"/>
      <c r="AW328" s="56"/>
      <c r="AX328" s="56"/>
    </row>
    <row r="329" spans="1:50" customFormat="1" ht="15.75" customHeight="1" x14ac:dyDescent="0.25">
      <c r="A329" s="82" t="s">
        <v>985</v>
      </c>
      <c r="B329" s="83" t="s">
        <v>544</v>
      </c>
      <c r="C329" s="83" t="s">
        <v>545</v>
      </c>
      <c r="D329" s="83" t="s">
        <v>154</v>
      </c>
      <c r="E329" s="90" t="s">
        <v>16</v>
      </c>
      <c r="F329" s="90" t="s">
        <v>546</v>
      </c>
      <c r="G329" s="90" t="s">
        <v>547</v>
      </c>
      <c r="H329" s="92"/>
      <c r="I329" s="93">
        <v>651</v>
      </c>
      <c r="J329" s="1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329" s="1" t="str">
        <f>IFERROR(INDEX(Folha[Centro_de_Geral],MATCH(C329,Folha[Nome do Funcionário],0)),"")</f>
        <v>163 - MARIA P A</v>
      </c>
      <c r="L329" s="1" t="str">
        <f>IFERROR(INDEX(Nome_Empresas[NOME PADRÃO (PLANILHAS)],MATCH(Folha_de_Pgt[[#This Row],[Nome da Empresa]],Nome_Empresas[EMPRESA],0)),"")</f>
        <v>163 - MARIA P A</v>
      </c>
      <c r="M329" s="52">
        <v>45036</v>
      </c>
      <c r="N329" s="1" t="str">
        <f>UPPER(IF(Folha_de_Pgt[[#This Row],[DATA DE PGT]]="","",TEXT(Folha_de_Pgt[[#This Row],[DATA DE PGT]],"MMM")))</f>
        <v>ABR</v>
      </c>
      <c r="O329" s="1" t="str">
        <f>UPPER(IF(Folha_de_Pgt[[#This Row],[DATA DE PGT]]="","",TEXT(Folha_de_Pgt[[#This Row],[DATA DE PGT]],"aaaa")))</f>
        <v>2023</v>
      </c>
      <c r="P329" s="1" t="s">
        <v>964</v>
      </c>
      <c r="R329" s="2" t="str">
        <f>Folha_de_Pgt[[#This Row],[Nome do Funcionário]]&amp;" - "&amp;Folha_de_Pgt[[#This Row],[TIPO DE PGT]]</f>
        <v>KAUAN SILVA DOS SANTOS - ADIANTAMENTO - REF A ABR/2023</v>
      </c>
      <c r="U329" s="21"/>
      <c r="V329" s="80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103"/>
      <c r="AW329" s="56"/>
      <c r="AX329" s="56"/>
    </row>
    <row r="330" spans="1:50" customFormat="1" ht="15.75" customHeight="1" x14ac:dyDescent="0.25">
      <c r="A330" s="82" t="s">
        <v>985</v>
      </c>
      <c r="B330" s="83" t="s">
        <v>544</v>
      </c>
      <c r="C330" s="83" t="s">
        <v>549</v>
      </c>
      <c r="D330" s="83" t="s">
        <v>154</v>
      </c>
      <c r="E330" s="90" t="s">
        <v>16</v>
      </c>
      <c r="F330" s="90" t="s">
        <v>546</v>
      </c>
      <c r="G330" s="90" t="s">
        <v>550</v>
      </c>
      <c r="H330" s="92"/>
      <c r="I330" s="93">
        <v>651</v>
      </c>
      <c r="J330" s="1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330" s="1" t="str">
        <f>IFERROR(INDEX(Folha[Centro_de_Geral],MATCH(C330,Folha[Nome do Funcionário],0)),"")</f>
        <v>163 - MARIA P A</v>
      </c>
      <c r="L330" s="1" t="str">
        <f>IFERROR(INDEX(Nome_Empresas[NOME PADRÃO (PLANILHAS)],MATCH(Folha_de_Pgt[[#This Row],[Nome da Empresa]],Nome_Empresas[EMPRESA],0)),"")</f>
        <v>163 - MARIA P A</v>
      </c>
      <c r="M330" s="52">
        <v>45036</v>
      </c>
      <c r="N330" s="1" t="str">
        <f>UPPER(IF(Folha_de_Pgt[[#This Row],[DATA DE PGT]]="","",TEXT(Folha_de_Pgt[[#This Row],[DATA DE PGT]],"MMM")))</f>
        <v>ABR</v>
      </c>
      <c r="O330" s="1" t="str">
        <f>UPPER(IF(Folha_de_Pgt[[#This Row],[DATA DE PGT]]="","",TEXT(Folha_de_Pgt[[#This Row],[DATA DE PGT]],"aaaa")))</f>
        <v>2023</v>
      </c>
      <c r="P330" s="1" t="s">
        <v>964</v>
      </c>
      <c r="R330" s="2" t="str">
        <f>Folha_de_Pgt[[#This Row],[Nome do Funcionário]]&amp;" - "&amp;Folha_de_Pgt[[#This Row],[TIPO DE PGT]]</f>
        <v>WALLACE LOPES CARDOSO - ADIANTAMENTO - REF A ABR/2023</v>
      </c>
      <c r="U330" s="21"/>
      <c r="V330" s="80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103"/>
      <c r="AW330" s="56"/>
      <c r="AX330" s="56"/>
    </row>
    <row r="331" spans="1:50" customFormat="1" ht="15.75" customHeight="1" x14ac:dyDescent="0.25">
      <c r="A331" s="82" t="s">
        <v>986</v>
      </c>
      <c r="B331" s="83" t="s">
        <v>552</v>
      </c>
      <c r="C331" s="83" t="s">
        <v>553</v>
      </c>
      <c r="D331" s="83" t="s">
        <v>154</v>
      </c>
      <c r="E331" s="90" t="s">
        <v>16</v>
      </c>
      <c r="F331" s="90" t="s">
        <v>365</v>
      </c>
      <c r="G331" s="90" t="s">
        <v>554</v>
      </c>
      <c r="H331" s="92"/>
      <c r="I331" s="93">
        <v>651</v>
      </c>
      <c r="J331" s="1" t="str">
        <f>Folha_de_Pgt[[#This Row],[Nome da Empresa]]&amp;Folha_de_Pgt[[#This Row],[Nome do Funcionário]]&amp;Folha_de_Pgt[[#This Row],[Departamento]]</f>
        <v>DEPOSITO DE GAS INDIO DE SAQUAREMA LTDAMACIEL RIBEIRO DE SOUZAPORTARIA</v>
      </c>
      <c r="K331" s="1" t="str">
        <f>IFERROR(INDEX(Folha[Centro_de_Geral],MATCH(C331,Folha[Nome do Funcionário],0)),"")</f>
        <v>165 - INDIO DE SAQUAREMA</v>
      </c>
      <c r="L331" s="1" t="str">
        <f>IFERROR(INDEX(Nome_Empresas[NOME PADRÃO (PLANILHAS)],MATCH(Folha_de_Pgt[[#This Row],[Nome da Empresa]],Nome_Empresas[EMPRESA],0)),"")</f>
        <v>165 - INDIO DE SAQUAREMA</v>
      </c>
      <c r="M331" s="52">
        <v>45036</v>
      </c>
      <c r="N331" s="1" t="str">
        <f>UPPER(IF(Folha_de_Pgt[[#This Row],[DATA DE PGT]]="","",TEXT(Folha_de_Pgt[[#This Row],[DATA DE PGT]],"MMM")))</f>
        <v>ABR</v>
      </c>
      <c r="O331" s="1" t="str">
        <f>UPPER(IF(Folha_de_Pgt[[#This Row],[DATA DE PGT]]="","",TEXT(Folha_de_Pgt[[#This Row],[DATA DE PGT]],"aaaa")))</f>
        <v>2023</v>
      </c>
      <c r="P331" s="1" t="s">
        <v>964</v>
      </c>
      <c r="R331" s="2" t="str">
        <f>Folha_de_Pgt[[#This Row],[Nome do Funcionário]]&amp;" - "&amp;Folha_de_Pgt[[#This Row],[TIPO DE PGT]]</f>
        <v>MACIEL RIBEIRO DE SOUZA - ADIANTAMENTO - REF A ABR/2023</v>
      </c>
      <c r="U331" s="21"/>
      <c r="V331" s="80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103"/>
      <c r="AW331" s="56"/>
      <c r="AX331" s="56"/>
    </row>
    <row r="332" spans="1:50" customFormat="1" ht="15.75" customHeight="1" x14ac:dyDescent="0.25">
      <c r="A332" s="82" t="s">
        <v>986</v>
      </c>
      <c r="B332" s="83" t="s">
        <v>552</v>
      </c>
      <c r="C332" s="83" t="s">
        <v>556</v>
      </c>
      <c r="D332" s="83" t="s">
        <v>154</v>
      </c>
      <c r="E332" s="90" t="s">
        <v>876</v>
      </c>
      <c r="F332" s="90" t="s">
        <v>876</v>
      </c>
      <c r="G332" s="90" t="s">
        <v>987</v>
      </c>
      <c r="H332" s="92"/>
      <c r="I332" s="93">
        <v>651</v>
      </c>
      <c r="J332" s="1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332" s="1" t="str">
        <f>IFERROR(INDEX(Folha[Centro_de_Geral],MATCH(C332,Folha[Nome do Funcionário],0)),"")</f>
        <v>165 - INDIO DE SAQUAREMA</v>
      </c>
      <c r="L332" s="1" t="str">
        <f>IFERROR(INDEX(Nome_Empresas[NOME PADRÃO (PLANILHAS)],MATCH(Folha_de_Pgt[[#This Row],[Nome da Empresa]],Nome_Empresas[EMPRESA],0)),"")</f>
        <v>165 - INDIO DE SAQUAREMA</v>
      </c>
      <c r="M332" s="52">
        <v>45036</v>
      </c>
      <c r="N332" s="1" t="str">
        <f>UPPER(IF(Folha_de_Pgt[[#This Row],[DATA DE PGT]]="","",TEXT(Folha_de_Pgt[[#This Row],[DATA DE PGT]],"MMM")))</f>
        <v>ABR</v>
      </c>
      <c r="O332" s="1" t="str">
        <f>UPPER(IF(Folha_de_Pgt[[#This Row],[DATA DE PGT]]="","",TEXT(Folha_de_Pgt[[#This Row],[DATA DE PGT]],"aaaa")))</f>
        <v>2023</v>
      </c>
      <c r="P332" s="1" t="s">
        <v>964</v>
      </c>
      <c r="R332" s="2" t="str">
        <f>Folha_de_Pgt[[#This Row],[Nome do Funcionário]]&amp;" - "&amp;Folha_de_Pgt[[#This Row],[TIPO DE PGT]]</f>
        <v>FELIPE DOS SANTOS LINDOLFO - ADIANTAMENTO - REF A ABR/2023</v>
      </c>
      <c r="U332" s="21"/>
      <c r="V332" s="80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103"/>
      <c r="AW332" s="56"/>
      <c r="AX332" s="56"/>
    </row>
    <row r="333" spans="1:50" customFormat="1" ht="15.75" customHeight="1" x14ac:dyDescent="0.25">
      <c r="A333" s="82" t="s">
        <v>988</v>
      </c>
      <c r="B333" s="83" t="s">
        <v>558</v>
      </c>
      <c r="C333" s="83" t="s">
        <v>559</v>
      </c>
      <c r="D333" s="83" t="s">
        <v>560</v>
      </c>
      <c r="E333" s="90" t="s">
        <v>16</v>
      </c>
      <c r="F333" s="90" t="s">
        <v>365</v>
      </c>
      <c r="G333" s="90" t="s">
        <v>561</v>
      </c>
      <c r="H333" s="92"/>
      <c r="I333" s="93">
        <v>651</v>
      </c>
      <c r="J333" s="1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333" s="1" t="str">
        <f>IFERROR(INDEX(Folha[Centro_de_Geral],MATCH(C333,Folha[Nome do Funcionário],0)),"")</f>
        <v>168 - TUPI</v>
      </c>
      <c r="L333" s="1" t="str">
        <f>IFERROR(INDEX(Nome_Empresas[NOME PADRÃO (PLANILHAS)],MATCH(Folha_de_Pgt[[#This Row],[Nome da Empresa]],Nome_Empresas[EMPRESA],0)),"")</f>
        <v>168 - TUPI</v>
      </c>
      <c r="M333" s="52">
        <v>45036</v>
      </c>
      <c r="N333" s="1" t="str">
        <f>UPPER(IF(Folha_de_Pgt[[#This Row],[DATA DE PGT]]="","",TEXT(Folha_de_Pgt[[#This Row],[DATA DE PGT]],"MMM")))</f>
        <v>ABR</v>
      </c>
      <c r="O333" s="1" t="str">
        <f>UPPER(IF(Folha_de_Pgt[[#This Row],[DATA DE PGT]]="","",TEXT(Folha_de_Pgt[[#This Row],[DATA DE PGT]],"aaaa")))</f>
        <v>2023</v>
      </c>
      <c r="P333" s="1" t="s">
        <v>964</v>
      </c>
      <c r="R333" s="2" t="str">
        <f>Folha_de_Pgt[[#This Row],[Nome do Funcionário]]&amp;" - "&amp;Folha_de_Pgt[[#This Row],[TIPO DE PGT]]</f>
        <v>CAIO RONALD CARLOS DA SILVA  - ADIANTAMENTO - REF A ABR/2023</v>
      </c>
      <c r="U333" s="21"/>
      <c r="V333" s="80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103"/>
      <c r="AW333" s="56"/>
      <c r="AX333" s="56"/>
    </row>
    <row r="334" spans="1:50" customFormat="1" ht="15.75" customHeight="1" x14ac:dyDescent="0.25">
      <c r="A334" s="82" t="s">
        <v>988</v>
      </c>
      <c r="B334" s="83" t="s">
        <v>558</v>
      </c>
      <c r="C334" s="83" t="s">
        <v>563</v>
      </c>
      <c r="D334" s="83" t="s">
        <v>560</v>
      </c>
      <c r="E334" s="90" t="s">
        <v>16</v>
      </c>
      <c r="F334" s="90" t="s">
        <v>365</v>
      </c>
      <c r="G334" s="90" t="s">
        <v>564</v>
      </c>
      <c r="H334" s="92"/>
      <c r="I334" s="93">
        <v>651</v>
      </c>
      <c r="J334" s="1" t="str">
        <f>Folha_de_Pgt[[#This Row],[Nome da Empresa]]&amp;Folha_de_Pgt[[#This Row],[Nome do Funcionário]]&amp;Folha_de_Pgt[[#This Row],[Departamento]]</f>
        <v>TUPI DEPOSITO VAREJISTA DE GAZ LTDAIGOR PEDROSA DE CARVALHO PORTÁRIA</v>
      </c>
      <c r="K334" s="1" t="str">
        <f>IFERROR(INDEX(Folha[Centro_de_Geral],MATCH(C334,Folha[Nome do Funcionário],0)),"")</f>
        <v>168 - TUPI</v>
      </c>
      <c r="L334" s="1" t="str">
        <f>IFERROR(INDEX(Nome_Empresas[NOME PADRÃO (PLANILHAS)],MATCH(Folha_de_Pgt[[#This Row],[Nome da Empresa]],Nome_Empresas[EMPRESA],0)),"")</f>
        <v>168 - TUPI</v>
      </c>
      <c r="M334" s="52">
        <v>45036</v>
      </c>
      <c r="N334" s="1" t="str">
        <f>UPPER(IF(Folha_de_Pgt[[#This Row],[DATA DE PGT]]="","",TEXT(Folha_de_Pgt[[#This Row],[DATA DE PGT]],"MMM")))</f>
        <v>ABR</v>
      </c>
      <c r="O334" s="1" t="str">
        <f>UPPER(IF(Folha_de_Pgt[[#This Row],[DATA DE PGT]]="","",TEXT(Folha_de_Pgt[[#This Row],[DATA DE PGT]],"aaaa")))</f>
        <v>2023</v>
      </c>
      <c r="P334" s="1" t="s">
        <v>964</v>
      </c>
      <c r="R334" s="2" t="str">
        <f>Folha_de_Pgt[[#This Row],[Nome do Funcionário]]&amp;" - "&amp;Folha_de_Pgt[[#This Row],[TIPO DE PGT]]</f>
        <v>IGOR PEDROSA DE CARVALHO  - ADIANTAMENTO - REF A ABR/2023</v>
      </c>
      <c r="U334" s="21"/>
      <c r="V334" s="80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103"/>
      <c r="AW334" s="56"/>
      <c r="AX334" s="56"/>
    </row>
    <row r="335" spans="1:50" customFormat="1" ht="15.75" customHeight="1" x14ac:dyDescent="0.25">
      <c r="A335" s="82" t="s">
        <v>989</v>
      </c>
      <c r="B335" s="83" t="s">
        <v>566</v>
      </c>
      <c r="C335" s="83" t="s">
        <v>571</v>
      </c>
      <c r="D335" s="83" t="s">
        <v>154</v>
      </c>
      <c r="E335" s="90" t="s">
        <v>16</v>
      </c>
      <c r="F335" s="90" t="s">
        <v>572</v>
      </c>
      <c r="G335" s="90" t="s">
        <v>573</v>
      </c>
      <c r="H335" s="92"/>
      <c r="I335" s="93">
        <v>651</v>
      </c>
      <c r="J335" s="1" t="str">
        <f>Folha_de_Pgt[[#This Row],[Nome da Empresa]]&amp;Folha_de_Pgt[[#This Row],[Nome do Funcionário]]&amp;Folha_de_Pgt[[#This Row],[Departamento]]</f>
        <v>KEROGAS COMERCIO DE GLP LTDAJONES DOS SANTOS LINHARES DA SILVAPORTARIA</v>
      </c>
      <c r="K335" s="1" t="str">
        <f>IFERROR(INDEX(Folha[Centro_de_Geral],MATCH(C335,Folha[Nome do Funcionário],0)),"")</f>
        <v>169 - KERO GÁS</v>
      </c>
      <c r="L335" s="1" t="str">
        <f>IFERROR(INDEX(Nome_Empresas[NOME PADRÃO (PLANILHAS)],MATCH(Folha_de_Pgt[[#This Row],[Nome da Empresa]],Nome_Empresas[EMPRESA],0)),"")</f>
        <v>169 - KERO GÁS</v>
      </c>
      <c r="M335" s="52">
        <v>45036</v>
      </c>
      <c r="N335" s="1" t="str">
        <f>UPPER(IF(Folha_de_Pgt[[#This Row],[DATA DE PGT]]="","",TEXT(Folha_de_Pgt[[#This Row],[DATA DE PGT]],"MMM")))</f>
        <v>ABR</v>
      </c>
      <c r="O335" s="1" t="str">
        <f>UPPER(IF(Folha_de_Pgt[[#This Row],[DATA DE PGT]]="","",TEXT(Folha_de_Pgt[[#This Row],[DATA DE PGT]],"aaaa")))</f>
        <v>2023</v>
      </c>
      <c r="P335" s="1" t="s">
        <v>964</v>
      </c>
      <c r="R335" s="2" t="str">
        <f>Folha_de_Pgt[[#This Row],[Nome do Funcionário]]&amp;" - "&amp;Folha_de_Pgt[[#This Row],[TIPO DE PGT]]</f>
        <v>JONES DOS SANTOS LINHARES DA SILVA - ADIANTAMENTO - REF A ABR/2023</v>
      </c>
      <c r="U335" s="21"/>
      <c r="V335" s="80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103"/>
      <c r="AW335" s="56"/>
      <c r="AX335" s="56"/>
    </row>
    <row r="336" spans="1:50" customFormat="1" ht="15.75" customHeight="1" x14ac:dyDescent="0.25">
      <c r="A336" s="82" t="s">
        <v>989</v>
      </c>
      <c r="B336" s="83" t="s">
        <v>566</v>
      </c>
      <c r="C336" s="83" t="s">
        <v>575</v>
      </c>
      <c r="D336" s="83" t="s">
        <v>154</v>
      </c>
      <c r="E336" s="90" t="s">
        <v>16</v>
      </c>
      <c r="F336" s="90" t="s">
        <v>576</v>
      </c>
      <c r="G336" s="90" t="s">
        <v>577</v>
      </c>
      <c r="H336" s="92"/>
      <c r="I336" s="93">
        <v>651</v>
      </c>
      <c r="J336" s="1" t="str">
        <f>Folha_de_Pgt[[#This Row],[Nome da Empresa]]&amp;Folha_de_Pgt[[#This Row],[Nome do Funcionário]]&amp;Folha_de_Pgt[[#This Row],[Departamento]]</f>
        <v>KEROGAS COMERCIO DE GLP LTDAADELCIMAR BISPO DOS SANTOSPORTARIA</v>
      </c>
      <c r="K336" s="1" t="str">
        <f>IFERROR(INDEX(Folha[Centro_de_Geral],MATCH(C336,Folha[Nome do Funcionário],0)),"")</f>
        <v>169 - KERO GÁS</v>
      </c>
      <c r="L336" s="1" t="str">
        <f>IFERROR(INDEX(Nome_Empresas[NOME PADRÃO (PLANILHAS)],MATCH(Folha_de_Pgt[[#This Row],[Nome da Empresa]],Nome_Empresas[EMPRESA],0)),"")</f>
        <v>169 - KERO GÁS</v>
      </c>
      <c r="M336" s="52">
        <v>45036</v>
      </c>
      <c r="N336" s="1" t="str">
        <f>UPPER(IF(Folha_de_Pgt[[#This Row],[DATA DE PGT]]="","",TEXT(Folha_de_Pgt[[#This Row],[DATA DE PGT]],"MMM")))</f>
        <v>ABR</v>
      </c>
      <c r="O336" s="1" t="str">
        <f>UPPER(IF(Folha_de_Pgt[[#This Row],[DATA DE PGT]]="","",TEXT(Folha_de_Pgt[[#This Row],[DATA DE PGT]],"aaaa")))</f>
        <v>2023</v>
      </c>
      <c r="P336" s="1" t="s">
        <v>964</v>
      </c>
      <c r="R336" s="2" t="str">
        <f>Folha_de_Pgt[[#This Row],[Nome do Funcionário]]&amp;" - "&amp;Folha_de_Pgt[[#This Row],[TIPO DE PGT]]</f>
        <v>ADELCIMAR BISPO DOS SANTOS - ADIANTAMENTO - REF A ABR/2023</v>
      </c>
      <c r="U336" s="21"/>
      <c r="V336" s="80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103"/>
      <c r="AW336" s="56"/>
      <c r="AX336" s="56"/>
    </row>
    <row r="337" spans="1:50" customFormat="1" ht="15.75" customHeight="1" x14ac:dyDescent="0.25">
      <c r="A337" s="82" t="s">
        <v>990</v>
      </c>
      <c r="B337" s="83" t="s">
        <v>579</v>
      </c>
      <c r="C337" s="83" t="s">
        <v>580</v>
      </c>
      <c r="D337" s="83" t="s">
        <v>154</v>
      </c>
      <c r="E337" s="90" t="s">
        <v>16</v>
      </c>
      <c r="F337" s="90" t="s">
        <v>86</v>
      </c>
      <c r="G337" s="90" t="s">
        <v>581</v>
      </c>
      <c r="H337" s="92"/>
      <c r="I337" s="93">
        <v>651</v>
      </c>
      <c r="J337" s="1" t="str">
        <f>Folha_de_Pgt[[#This Row],[Nome da Empresa]]&amp;Folha_de_Pgt[[#This Row],[Nome do Funcionário]]&amp;Folha_de_Pgt[[#This Row],[Departamento]]</f>
        <v>FF GAS DISTRIBUIDORA LTDAFLÁVIO SILVINO SANTOS ALVESPORTARIA</v>
      </c>
      <c r="K337" s="1" t="str">
        <f>IFERROR(INDEX(Folha[Centro_de_Geral],MATCH(C337,Folha[Nome do Funcionário],0)),"")</f>
        <v>170 - FF DISTRIBUIDORA</v>
      </c>
      <c r="L337" s="1" t="str">
        <f>IFERROR(INDEX(Nome_Empresas[NOME PADRÃO (PLANILHAS)],MATCH(Folha_de_Pgt[[#This Row],[Nome da Empresa]],Nome_Empresas[EMPRESA],0)),"")</f>
        <v>170 - FF DISTRIBUIDORA</v>
      </c>
      <c r="M337" s="52">
        <v>45036</v>
      </c>
      <c r="N337" s="1" t="str">
        <f>UPPER(IF(Folha_de_Pgt[[#This Row],[DATA DE PGT]]="","",TEXT(Folha_de_Pgt[[#This Row],[DATA DE PGT]],"MMM")))</f>
        <v>ABR</v>
      </c>
      <c r="O337" s="1" t="str">
        <f>UPPER(IF(Folha_de_Pgt[[#This Row],[DATA DE PGT]]="","",TEXT(Folha_de_Pgt[[#This Row],[DATA DE PGT]],"aaaa")))</f>
        <v>2023</v>
      </c>
      <c r="P337" s="1" t="s">
        <v>964</v>
      </c>
      <c r="R337" s="2" t="str">
        <f>Folha_de_Pgt[[#This Row],[Nome do Funcionário]]&amp;" - "&amp;Folha_de_Pgt[[#This Row],[TIPO DE PGT]]</f>
        <v>FLÁVIO SILVINO SANTOS ALVES - ADIANTAMENTO - REF A ABR/2023</v>
      </c>
      <c r="U337" s="21"/>
      <c r="V337" s="80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103"/>
      <c r="AW337" s="56"/>
      <c r="AX337" s="56"/>
    </row>
    <row r="338" spans="1:50" customFormat="1" ht="15.75" customHeight="1" x14ac:dyDescent="0.25">
      <c r="A338" s="82" t="s">
        <v>990</v>
      </c>
      <c r="B338" s="83" t="s">
        <v>579</v>
      </c>
      <c r="C338" s="83" t="s">
        <v>583</v>
      </c>
      <c r="D338" s="83" t="s">
        <v>154</v>
      </c>
      <c r="E338" s="90" t="s">
        <v>16</v>
      </c>
      <c r="F338" s="90" t="s">
        <v>584</v>
      </c>
      <c r="G338" s="90" t="s">
        <v>585</v>
      </c>
      <c r="H338" s="92"/>
      <c r="I338" s="93">
        <v>651</v>
      </c>
      <c r="J338" s="1" t="str">
        <f>Folha_de_Pgt[[#This Row],[Nome da Empresa]]&amp;Folha_de_Pgt[[#This Row],[Nome do Funcionário]]&amp;Folha_de_Pgt[[#This Row],[Departamento]]</f>
        <v>FF GAS DISTRIBUIDORA LTDADIEGO DE MATTOS PEREIRA COSTAPORTARIA</v>
      </c>
      <c r="K338" s="1" t="str">
        <f>IFERROR(INDEX(Folha[Centro_de_Geral],MATCH(C338,Folha[Nome do Funcionário],0)),"")</f>
        <v>170 - FF DISTRIBUIDORA</v>
      </c>
      <c r="L338" s="1" t="str">
        <f>IFERROR(INDEX(Nome_Empresas[NOME PADRÃO (PLANILHAS)],MATCH(Folha_de_Pgt[[#This Row],[Nome da Empresa]],Nome_Empresas[EMPRESA],0)),"")</f>
        <v>170 - FF DISTRIBUIDORA</v>
      </c>
      <c r="M338" s="52">
        <v>45036</v>
      </c>
      <c r="N338" s="1" t="str">
        <f>UPPER(IF(Folha_de_Pgt[[#This Row],[DATA DE PGT]]="","",TEXT(Folha_de_Pgt[[#This Row],[DATA DE PGT]],"MMM")))</f>
        <v>ABR</v>
      </c>
      <c r="O338" s="1" t="str">
        <f>UPPER(IF(Folha_de_Pgt[[#This Row],[DATA DE PGT]]="","",TEXT(Folha_de_Pgt[[#This Row],[DATA DE PGT]],"aaaa")))</f>
        <v>2023</v>
      </c>
      <c r="P338" s="1" t="s">
        <v>964</v>
      </c>
      <c r="R338" s="2" t="str">
        <f>Folha_de_Pgt[[#This Row],[Nome do Funcionário]]&amp;" - "&amp;Folha_de_Pgt[[#This Row],[TIPO DE PGT]]</f>
        <v>DIEGO DE MATTOS PEREIRA COSTA - ADIANTAMENTO - REF A ABR/2023</v>
      </c>
      <c r="U338" s="21"/>
      <c r="V338" s="80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103"/>
      <c r="AW338" s="56"/>
      <c r="AX338" s="56"/>
    </row>
    <row r="339" spans="1:50" customFormat="1" ht="15.75" customHeight="1" x14ac:dyDescent="0.25">
      <c r="A339" s="82" t="s">
        <v>990</v>
      </c>
      <c r="B339" s="83" t="s">
        <v>579</v>
      </c>
      <c r="C339" s="83" t="s">
        <v>587</v>
      </c>
      <c r="D339" s="83" t="s">
        <v>588</v>
      </c>
      <c r="E339" s="90" t="s">
        <v>16</v>
      </c>
      <c r="F339" s="90" t="s">
        <v>589</v>
      </c>
      <c r="G339" s="90" t="s">
        <v>590</v>
      </c>
      <c r="H339" s="92"/>
      <c r="I339" s="93">
        <v>651</v>
      </c>
      <c r="J339" s="1" t="str">
        <f>Folha_de_Pgt[[#This Row],[Nome da Empresa]]&amp;Folha_de_Pgt[[#This Row],[Nome do Funcionário]]&amp;Folha_de_Pgt[[#This Row],[Departamento]]</f>
        <v>FF GAS DISTRIBUIDORA LTDAJOAO PEDRO MENEZES DAMASIOESTOQUE</v>
      </c>
      <c r="K339" s="1" t="str">
        <f>IFERROR(INDEX(Folha[Centro_de_Geral],MATCH(C339,Folha[Nome do Funcionário],0)),"")</f>
        <v>170 - FF DISTRIBUIDORA</v>
      </c>
      <c r="L339" s="1" t="str">
        <f>IFERROR(INDEX(Nome_Empresas[NOME PADRÃO (PLANILHAS)],MATCH(Folha_de_Pgt[[#This Row],[Nome da Empresa]],Nome_Empresas[EMPRESA],0)),"")</f>
        <v>170 - FF DISTRIBUIDORA</v>
      </c>
      <c r="M339" s="52">
        <v>45036</v>
      </c>
      <c r="N339" s="1" t="str">
        <f>UPPER(IF(Folha_de_Pgt[[#This Row],[DATA DE PGT]]="","",TEXT(Folha_de_Pgt[[#This Row],[DATA DE PGT]],"MMM")))</f>
        <v>ABR</v>
      </c>
      <c r="O339" s="1" t="str">
        <f>UPPER(IF(Folha_de_Pgt[[#This Row],[DATA DE PGT]]="","",TEXT(Folha_de_Pgt[[#This Row],[DATA DE PGT]],"aaaa")))</f>
        <v>2023</v>
      </c>
      <c r="P339" s="1" t="s">
        <v>964</v>
      </c>
      <c r="R339" s="2" t="str">
        <f>Folha_de_Pgt[[#This Row],[Nome do Funcionário]]&amp;" - "&amp;Folha_de_Pgt[[#This Row],[TIPO DE PGT]]</f>
        <v>JOAO PEDRO MENEZES DAMASIO - ADIANTAMENTO - REF A ABR/2023</v>
      </c>
      <c r="U339" s="21"/>
      <c r="V339" s="80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103"/>
      <c r="AW339" s="56"/>
      <c r="AX339" s="56"/>
    </row>
    <row r="340" spans="1:50" customFormat="1" ht="15.75" customHeight="1" x14ac:dyDescent="0.25">
      <c r="A340" s="82" t="s">
        <v>991</v>
      </c>
      <c r="B340" s="83" t="s">
        <v>128</v>
      </c>
      <c r="C340" s="83" t="s">
        <v>592</v>
      </c>
      <c r="D340" s="83" t="s">
        <v>154</v>
      </c>
      <c r="E340" s="90" t="s">
        <v>16</v>
      </c>
      <c r="F340" s="90" t="s">
        <v>17</v>
      </c>
      <c r="G340" s="90" t="s">
        <v>593</v>
      </c>
      <c r="H340" s="92"/>
      <c r="I340" s="93">
        <v>651</v>
      </c>
      <c r="J340" s="1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340" s="1" t="str">
        <f>IFERROR(INDEX(Folha[Centro_de_Geral],MATCH(C340,Folha[Nome do Funcionário],0)),"")</f>
        <v>171 - JURUNA</v>
      </c>
      <c r="L340" s="1" t="str">
        <f>IFERROR(INDEX(Nome_Empresas[NOME PADRÃO (PLANILHAS)],MATCH(Folha_de_Pgt[[#This Row],[Nome da Empresa]],Nome_Empresas[EMPRESA],0)),"")</f>
        <v>171 - JURUNA</v>
      </c>
      <c r="M340" s="52">
        <v>45036</v>
      </c>
      <c r="N340" s="1" t="str">
        <f>UPPER(IF(Folha_de_Pgt[[#This Row],[DATA DE PGT]]="","",TEXT(Folha_de_Pgt[[#This Row],[DATA DE PGT]],"MMM")))</f>
        <v>ABR</v>
      </c>
      <c r="O340" s="1" t="str">
        <f>UPPER(IF(Folha_de_Pgt[[#This Row],[DATA DE PGT]]="","",TEXT(Folha_de_Pgt[[#This Row],[DATA DE PGT]],"aaaa")))</f>
        <v>2023</v>
      </c>
      <c r="P340" s="1" t="s">
        <v>964</v>
      </c>
      <c r="R340" s="2" t="str">
        <f>Folha_de_Pgt[[#This Row],[Nome do Funcionário]]&amp;" - "&amp;Folha_de_Pgt[[#This Row],[TIPO DE PGT]]</f>
        <v>ALEXANDRO ROBERTO RODRIGUES - ADIANTAMENTO - REF A ABR/2023</v>
      </c>
      <c r="U340" s="21"/>
      <c r="V340" s="80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103"/>
      <c r="AW340" s="56"/>
      <c r="AX340" s="56"/>
    </row>
    <row r="341" spans="1:50" customFormat="1" ht="15.75" customHeight="1" x14ac:dyDescent="0.25">
      <c r="A341" s="82" t="s">
        <v>991</v>
      </c>
      <c r="B341" s="83" t="s">
        <v>128</v>
      </c>
      <c r="C341" s="83" t="s">
        <v>595</v>
      </c>
      <c r="D341" s="83" t="s">
        <v>154</v>
      </c>
      <c r="E341" s="90" t="s">
        <v>16</v>
      </c>
      <c r="F341" s="90" t="s">
        <v>487</v>
      </c>
      <c r="G341" s="90" t="s">
        <v>596</v>
      </c>
      <c r="H341" s="92"/>
      <c r="I341" s="93">
        <v>651</v>
      </c>
      <c r="J341" s="1" t="str">
        <f>Folha_de_Pgt[[#This Row],[Nome da Empresa]]&amp;Folha_de_Pgt[[#This Row],[Nome do Funcionário]]&amp;Folha_de_Pgt[[#This Row],[Departamento]]</f>
        <v>DEPOSITO DE GAS JURUNA DO MENDANHA LTDAELBERT MORAIS DA SILVAPORTARIA</v>
      </c>
      <c r="K341" s="1" t="str">
        <f>IFERROR(INDEX(Folha[Centro_de_Geral],MATCH(C341,Folha[Nome do Funcionário],0)),"")</f>
        <v>171 - JURUNA</v>
      </c>
      <c r="L341" s="1" t="str">
        <f>IFERROR(INDEX(Nome_Empresas[NOME PADRÃO (PLANILHAS)],MATCH(Folha_de_Pgt[[#This Row],[Nome da Empresa]],Nome_Empresas[EMPRESA],0)),"")</f>
        <v>171 - JURUNA</v>
      </c>
      <c r="M341" s="52">
        <v>45034</v>
      </c>
      <c r="N341" s="1" t="str">
        <f>UPPER(IF(Folha_de_Pgt[[#This Row],[DATA DE PGT]]="","",TEXT(Folha_de_Pgt[[#This Row],[DATA DE PGT]],"MMM")))</f>
        <v>ABR</v>
      </c>
      <c r="O341" s="1" t="str">
        <f>UPPER(IF(Folha_de_Pgt[[#This Row],[DATA DE PGT]]="","",TEXT(Folha_de_Pgt[[#This Row],[DATA DE PGT]],"aaaa")))</f>
        <v>2023</v>
      </c>
      <c r="P341" s="1" t="s">
        <v>964</v>
      </c>
      <c r="R341" s="2" t="str">
        <f>Folha_de_Pgt[[#This Row],[Nome do Funcionário]]&amp;" - "&amp;Folha_de_Pgt[[#This Row],[TIPO DE PGT]]</f>
        <v>ELBERT MORAIS DA SILVA - ADIANTAMENTO - REF A ABR/2023</v>
      </c>
      <c r="U341" s="21"/>
      <c r="V341" s="80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103"/>
      <c r="AW341" s="56"/>
      <c r="AX341" s="56"/>
    </row>
    <row r="342" spans="1:50" customFormat="1" ht="15.75" customHeight="1" x14ac:dyDescent="0.25">
      <c r="A342" s="82" t="s">
        <v>991</v>
      </c>
      <c r="B342" s="83" t="s">
        <v>128</v>
      </c>
      <c r="C342" s="83" t="s">
        <v>598</v>
      </c>
      <c r="D342" s="83" t="s">
        <v>154</v>
      </c>
      <c r="E342" s="90" t="s">
        <v>16</v>
      </c>
      <c r="F342" s="90" t="s">
        <v>263</v>
      </c>
      <c r="G342" s="90" t="s">
        <v>599</v>
      </c>
      <c r="H342" s="92"/>
      <c r="I342" s="93">
        <v>651</v>
      </c>
      <c r="J342" s="1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342" s="1" t="str">
        <f>IFERROR(INDEX(Folha[Centro_de_Geral],MATCH(C342,Folha[Nome do Funcionário],0)),"")</f>
        <v>171 - JURUNA</v>
      </c>
      <c r="L342" s="1" t="str">
        <f>IFERROR(INDEX(Nome_Empresas[NOME PADRÃO (PLANILHAS)],MATCH(Folha_de_Pgt[[#This Row],[Nome da Empresa]],Nome_Empresas[EMPRESA],0)),"")</f>
        <v>171 - JURUNA</v>
      </c>
      <c r="M342" s="52">
        <v>45036</v>
      </c>
      <c r="N342" s="1" t="str">
        <f>UPPER(IF(Folha_de_Pgt[[#This Row],[DATA DE PGT]]="","",TEXT(Folha_de_Pgt[[#This Row],[DATA DE PGT]],"MMM")))</f>
        <v>ABR</v>
      </c>
      <c r="O342" s="1" t="str">
        <f>UPPER(IF(Folha_de_Pgt[[#This Row],[DATA DE PGT]]="","",TEXT(Folha_de_Pgt[[#This Row],[DATA DE PGT]],"aaaa")))</f>
        <v>2023</v>
      </c>
      <c r="P342" s="1" t="s">
        <v>964</v>
      </c>
      <c r="R342" s="2" t="str">
        <f>Folha_de_Pgt[[#This Row],[Nome do Funcionário]]&amp;" - "&amp;Folha_de_Pgt[[#This Row],[TIPO DE PGT]]</f>
        <v>RODRIGO AMORIM DE SOUSA LUIZ - ADIANTAMENTO - REF A ABR/2023</v>
      </c>
      <c r="U342" s="21"/>
      <c r="V342" s="80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103"/>
      <c r="AW342" s="56"/>
      <c r="AX342" s="56"/>
    </row>
    <row r="343" spans="1:50" customFormat="1" ht="15.75" customHeight="1" x14ac:dyDescent="0.25">
      <c r="A343" s="82" t="s">
        <v>991</v>
      </c>
      <c r="B343" s="83" t="s">
        <v>128</v>
      </c>
      <c r="C343" s="83" t="s">
        <v>129</v>
      </c>
      <c r="D343" s="83" t="s">
        <v>52</v>
      </c>
      <c r="E343" s="90" t="s">
        <v>876</v>
      </c>
      <c r="F343" s="90" t="s">
        <v>876</v>
      </c>
      <c r="G343" s="90" t="s">
        <v>992</v>
      </c>
      <c r="H343" s="92"/>
      <c r="I343" s="93">
        <v>501</v>
      </c>
      <c r="J343" s="1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343" s="1" t="str">
        <f>IFERROR(INDEX(Folha[Centro_de_Geral],MATCH(C343,Folha[Nome do Funcionário],0)),"")</f>
        <v>ADM</v>
      </c>
      <c r="L343" s="1" t="str">
        <f>IFERROR(INDEX(Nome_Empresas[NOME PADRÃO (PLANILHAS)],MATCH(Folha_de_Pgt[[#This Row],[Nome da Empresa]],Nome_Empresas[EMPRESA],0)),"")</f>
        <v>171 - JURUNA</v>
      </c>
      <c r="M343" s="52">
        <v>45036</v>
      </c>
      <c r="N343" s="1" t="str">
        <f>UPPER(IF(Folha_de_Pgt[[#This Row],[DATA DE PGT]]="","",TEXT(Folha_de_Pgt[[#This Row],[DATA DE PGT]],"MMM")))</f>
        <v>ABR</v>
      </c>
      <c r="O343" s="1" t="str">
        <f>UPPER(IF(Folha_de_Pgt[[#This Row],[DATA DE PGT]]="","",TEXT(Folha_de_Pgt[[#This Row],[DATA DE PGT]],"aaaa")))</f>
        <v>2023</v>
      </c>
      <c r="P343" s="1" t="s">
        <v>964</v>
      </c>
      <c r="R343" s="2" t="str">
        <f>Folha_de_Pgt[[#This Row],[Nome do Funcionário]]&amp;" - "&amp;Folha_de_Pgt[[#This Row],[TIPO DE PGT]]</f>
        <v>VICTOR MATHEUS LUIZ MARQUES - ADIANTAMENTO - REF A ABR/2023</v>
      </c>
      <c r="U343" s="21"/>
      <c r="V343" s="80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103"/>
      <c r="AW343" s="56"/>
      <c r="AX343" s="56"/>
    </row>
    <row r="344" spans="1:50" customFormat="1" ht="15.75" customHeight="1" x14ac:dyDescent="0.25">
      <c r="A344" s="82" t="s">
        <v>993</v>
      </c>
      <c r="B344" s="83" t="s">
        <v>601</v>
      </c>
      <c r="C344" s="83" t="s">
        <v>602</v>
      </c>
      <c r="D344" s="83" t="s">
        <v>154</v>
      </c>
      <c r="E344" s="90" t="s">
        <v>876</v>
      </c>
      <c r="F344" s="90" t="s">
        <v>876</v>
      </c>
      <c r="G344" s="90" t="s">
        <v>994</v>
      </c>
      <c r="H344" s="92"/>
      <c r="I344" s="93">
        <v>651</v>
      </c>
      <c r="J344" s="1" t="str">
        <f>Folha_de_Pgt[[#This Row],[Nome da Empresa]]&amp;Folha_de_Pgt[[#This Row],[Nome do Funcionário]]&amp;Folha_de_Pgt[[#This Row],[Departamento]]</f>
        <v>RANATHA DISTRIBUIDORA DE GAS LTDATHALES REIS CLAUDIO DA COSTAPORTARIA</v>
      </c>
      <c r="K344" s="1" t="str">
        <f>IFERROR(INDEX(Folha[Centro_de_Geral],MATCH(C344,Folha[Nome do Funcionário],0)),"")</f>
        <v>172 - RANATHA</v>
      </c>
      <c r="L344" s="1" t="str">
        <f>IFERROR(INDEX(Nome_Empresas[NOME PADRÃO (PLANILHAS)],MATCH(Folha_de_Pgt[[#This Row],[Nome da Empresa]],Nome_Empresas[EMPRESA],0)),"")</f>
        <v>172 - RANATHA</v>
      </c>
      <c r="M344" s="52">
        <v>45036</v>
      </c>
      <c r="N344" s="1" t="str">
        <f>UPPER(IF(Folha_de_Pgt[[#This Row],[DATA DE PGT]]="","",TEXT(Folha_de_Pgt[[#This Row],[DATA DE PGT]],"MMM")))</f>
        <v>ABR</v>
      </c>
      <c r="O344" s="1" t="str">
        <f>UPPER(IF(Folha_de_Pgt[[#This Row],[DATA DE PGT]]="","",TEXT(Folha_de_Pgt[[#This Row],[DATA DE PGT]],"aaaa")))</f>
        <v>2023</v>
      </c>
      <c r="P344" s="1" t="s">
        <v>964</v>
      </c>
      <c r="R344" s="2" t="str">
        <f>Folha_de_Pgt[[#This Row],[Nome do Funcionário]]&amp;" - "&amp;Folha_de_Pgt[[#This Row],[TIPO DE PGT]]</f>
        <v>THALES REIS CLAUDIO DA COSTA - ADIANTAMENTO - REF A ABR/2023</v>
      </c>
      <c r="U344" s="21"/>
      <c r="V344" s="80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103"/>
      <c r="AW344" s="56"/>
      <c r="AX344" s="56"/>
    </row>
    <row r="345" spans="1:50" customFormat="1" ht="15.75" customHeight="1" x14ac:dyDescent="0.25">
      <c r="A345" s="82" t="s">
        <v>993</v>
      </c>
      <c r="B345" s="83" t="s">
        <v>601</v>
      </c>
      <c r="C345" s="83" t="s">
        <v>604</v>
      </c>
      <c r="D345" s="83" t="s">
        <v>154</v>
      </c>
      <c r="E345" s="90" t="s">
        <v>876</v>
      </c>
      <c r="F345" s="90" t="s">
        <v>876</v>
      </c>
      <c r="G345" s="90" t="s">
        <v>884</v>
      </c>
      <c r="H345" s="92"/>
      <c r="I345" s="93">
        <v>611</v>
      </c>
      <c r="J345" s="1" t="str">
        <f>Folha_de_Pgt[[#This Row],[Nome da Empresa]]&amp;Folha_de_Pgt[[#This Row],[Nome do Funcionário]]&amp;Folha_de_Pgt[[#This Row],[Departamento]]</f>
        <v>RANATHA DISTRIBUIDORA DE GAS LTDAALEXSANDRO PEREIRA DA SILVAPORTARIA</v>
      </c>
      <c r="K345" s="1" t="str">
        <f>IFERROR(INDEX(Folha[Centro_de_Geral],MATCH(C345,Folha[Nome do Funcionário],0)),"")</f>
        <v>172 - RANATHA</v>
      </c>
      <c r="L345" s="1" t="str">
        <f>IFERROR(INDEX(Nome_Empresas[NOME PADRÃO (PLANILHAS)],MATCH(Folha_de_Pgt[[#This Row],[Nome da Empresa]],Nome_Empresas[EMPRESA],0)),"")</f>
        <v>172 - RANATHA</v>
      </c>
      <c r="M345" s="52">
        <v>45036</v>
      </c>
      <c r="N345" s="1" t="str">
        <f>UPPER(IF(Folha_de_Pgt[[#This Row],[DATA DE PGT]]="","",TEXT(Folha_de_Pgt[[#This Row],[DATA DE PGT]],"MMM")))</f>
        <v>ABR</v>
      </c>
      <c r="O345" s="1" t="str">
        <f>UPPER(IF(Folha_de_Pgt[[#This Row],[DATA DE PGT]]="","",TEXT(Folha_de_Pgt[[#This Row],[DATA DE PGT]],"aaaa")))</f>
        <v>2023</v>
      </c>
      <c r="P345" s="1" t="s">
        <v>964</v>
      </c>
      <c r="R345" s="2" t="str">
        <f>Folha_de_Pgt[[#This Row],[Nome do Funcionário]]&amp;" - "&amp;Folha_de_Pgt[[#This Row],[TIPO DE PGT]]</f>
        <v>ALEXSANDRO PEREIRA DA SILVA - ADIANTAMENTO - REF A ABR/2023</v>
      </c>
      <c r="U345" s="21"/>
      <c r="V345" s="80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103"/>
      <c r="AW345" s="56"/>
      <c r="AX345" s="56"/>
    </row>
    <row r="346" spans="1:50" customFormat="1" ht="15.75" customHeight="1" x14ac:dyDescent="0.25">
      <c r="A346" s="82" t="s">
        <v>995</v>
      </c>
      <c r="B346" s="83" t="s">
        <v>606</v>
      </c>
      <c r="C346" s="83" t="s">
        <v>607</v>
      </c>
      <c r="D346" s="83" t="s">
        <v>154</v>
      </c>
      <c r="E346" s="90" t="s">
        <v>876</v>
      </c>
      <c r="F346" s="90" t="s">
        <v>876</v>
      </c>
      <c r="G346" s="90" t="s">
        <v>996</v>
      </c>
      <c r="H346" s="92"/>
      <c r="I346" s="93">
        <v>631</v>
      </c>
      <c r="J346" s="1" t="str">
        <f>Folha_de_Pgt[[#This Row],[Nome da Empresa]]&amp;Folha_de_Pgt[[#This Row],[Nome do Funcionário]]&amp;Folha_de_Pgt[[#This Row],[Departamento]]</f>
        <v>DEPOSITO DE GAS ARICURI LTDASAMUEL RODRIGUES DA SILVAPORTARIA</v>
      </c>
      <c r="K346" s="1" t="str">
        <f>IFERROR(INDEX(Folha[Centro_de_Geral],MATCH(C346,Folha[Nome do Funcionário],0)),"")</f>
        <v>173 - ARICURI</v>
      </c>
      <c r="L346" s="1" t="str">
        <f>IFERROR(INDEX(Nome_Empresas[NOME PADRÃO (PLANILHAS)],MATCH(Folha_de_Pgt[[#This Row],[Nome da Empresa]],Nome_Empresas[EMPRESA],0)),"")</f>
        <v>173 - ARICURI</v>
      </c>
      <c r="M346" s="52">
        <v>45036</v>
      </c>
      <c r="N346" s="1" t="str">
        <f>UPPER(IF(Folha_de_Pgt[[#This Row],[DATA DE PGT]]="","",TEXT(Folha_de_Pgt[[#This Row],[DATA DE PGT]],"MMM")))</f>
        <v>ABR</v>
      </c>
      <c r="O346" s="1" t="str">
        <f>UPPER(IF(Folha_de_Pgt[[#This Row],[DATA DE PGT]]="","",TEXT(Folha_de_Pgt[[#This Row],[DATA DE PGT]],"aaaa")))</f>
        <v>2023</v>
      </c>
      <c r="P346" s="1" t="s">
        <v>964</v>
      </c>
      <c r="R346" s="2" t="str">
        <f>Folha_de_Pgt[[#This Row],[Nome do Funcionário]]&amp;" - "&amp;Folha_de_Pgt[[#This Row],[TIPO DE PGT]]</f>
        <v>SAMUEL RODRIGUES DA SILVA - ADIANTAMENTO - REF A ABR/2023</v>
      </c>
      <c r="U346" s="21"/>
      <c r="V346" s="80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103"/>
      <c r="AW346" s="56"/>
      <c r="AX346" s="56"/>
    </row>
    <row r="347" spans="1:50" customFormat="1" ht="15.75" customHeight="1" x14ac:dyDescent="0.25">
      <c r="A347" s="82" t="s">
        <v>997</v>
      </c>
      <c r="B347" s="83" t="s">
        <v>611</v>
      </c>
      <c r="C347" s="83" t="s">
        <v>612</v>
      </c>
      <c r="D347" s="83" t="s">
        <v>154</v>
      </c>
      <c r="E347" s="90" t="s">
        <v>16</v>
      </c>
      <c r="F347" s="90" t="s">
        <v>613</v>
      </c>
      <c r="G347" s="90" t="s">
        <v>614</v>
      </c>
      <c r="H347" s="92"/>
      <c r="I347" s="93">
        <v>651</v>
      </c>
      <c r="J347" s="1" t="str">
        <f>Folha_de_Pgt[[#This Row],[Nome da Empresa]]&amp;Folha_de_Pgt[[#This Row],[Nome do Funcionário]]&amp;Folha_de_Pgt[[#This Row],[Departamento]]</f>
        <v>UNAGAS COMERCIO DE GAS LP LTDABRUNO SOARES SANTOS PORTARIA</v>
      </c>
      <c r="K347" s="1" t="str">
        <f>IFERROR(INDEX(Folha[Centro_de_Geral],MATCH(C347,Folha[Nome do Funcionário],0)),"")</f>
        <v>175 - UNA GAS</v>
      </c>
      <c r="L347" s="1" t="str">
        <f>IFERROR(INDEX(Nome_Empresas[NOME PADRÃO (PLANILHAS)],MATCH(Folha_de_Pgt[[#This Row],[Nome da Empresa]],Nome_Empresas[EMPRESA],0)),"")</f>
        <v>175 - UNA GAS</v>
      </c>
      <c r="M347" s="52">
        <v>45036</v>
      </c>
      <c r="N347" s="1" t="str">
        <f>UPPER(IF(Folha_de_Pgt[[#This Row],[DATA DE PGT]]="","",TEXT(Folha_de_Pgt[[#This Row],[DATA DE PGT]],"MMM")))</f>
        <v>ABR</v>
      </c>
      <c r="O347" s="1" t="str">
        <f>UPPER(IF(Folha_de_Pgt[[#This Row],[DATA DE PGT]]="","",TEXT(Folha_de_Pgt[[#This Row],[DATA DE PGT]],"aaaa")))</f>
        <v>2023</v>
      </c>
      <c r="P347" s="1" t="s">
        <v>964</v>
      </c>
      <c r="R347" s="2" t="str">
        <f>Folha_de_Pgt[[#This Row],[Nome do Funcionário]]&amp;" - "&amp;Folha_de_Pgt[[#This Row],[TIPO DE PGT]]</f>
        <v>BRUNO SOARES SANTOS  - ADIANTAMENTO - REF A ABR/2023</v>
      </c>
      <c r="U347" s="21"/>
      <c r="V347" s="80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103"/>
      <c r="AW347" s="56"/>
      <c r="AX347" s="56"/>
    </row>
    <row r="348" spans="1:50" customFormat="1" ht="15.75" customHeight="1" x14ac:dyDescent="0.25">
      <c r="A348" s="82" t="s">
        <v>997</v>
      </c>
      <c r="B348" s="83" t="s">
        <v>611</v>
      </c>
      <c r="C348" s="83" t="s">
        <v>616</v>
      </c>
      <c r="D348" s="83" t="s">
        <v>154</v>
      </c>
      <c r="E348" s="90" t="s">
        <v>16</v>
      </c>
      <c r="F348" s="90" t="s">
        <v>617</v>
      </c>
      <c r="G348" s="90" t="s">
        <v>618</v>
      </c>
      <c r="H348" s="92"/>
      <c r="I348" s="93">
        <v>651</v>
      </c>
      <c r="J348" s="1" t="str">
        <f>Folha_de_Pgt[[#This Row],[Nome da Empresa]]&amp;Folha_de_Pgt[[#This Row],[Nome do Funcionário]]&amp;Folha_de_Pgt[[#This Row],[Departamento]]</f>
        <v>UNAGAS COMERCIO DE GAS LP LTDADIEGO BARRETO DE LIMAPORTARIA</v>
      </c>
      <c r="K348" s="1" t="str">
        <f>IFERROR(INDEX(Folha[Centro_de_Geral],MATCH(C348,Folha[Nome do Funcionário],0)),"")</f>
        <v>175 - UNA GAS</v>
      </c>
      <c r="L348" s="1" t="str">
        <f>IFERROR(INDEX(Nome_Empresas[NOME PADRÃO (PLANILHAS)],MATCH(Folha_de_Pgt[[#This Row],[Nome da Empresa]],Nome_Empresas[EMPRESA],0)),"")</f>
        <v>175 - UNA GAS</v>
      </c>
      <c r="M348" s="52">
        <v>45036</v>
      </c>
      <c r="N348" s="1" t="str">
        <f>UPPER(IF(Folha_de_Pgt[[#This Row],[DATA DE PGT]]="","",TEXT(Folha_de_Pgt[[#This Row],[DATA DE PGT]],"MMM")))</f>
        <v>ABR</v>
      </c>
      <c r="O348" s="1" t="str">
        <f>UPPER(IF(Folha_de_Pgt[[#This Row],[DATA DE PGT]]="","",TEXT(Folha_de_Pgt[[#This Row],[DATA DE PGT]],"aaaa")))</f>
        <v>2023</v>
      </c>
      <c r="P348" s="1" t="s">
        <v>964</v>
      </c>
      <c r="R348" s="2" t="str">
        <f>Folha_de_Pgt[[#This Row],[Nome do Funcionário]]&amp;" - "&amp;Folha_de_Pgt[[#This Row],[TIPO DE PGT]]</f>
        <v>DIEGO BARRETO DE LIMA - ADIANTAMENTO - REF A ABR/2023</v>
      </c>
      <c r="U348" s="21"/>
      <c r="V348" s="80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103"/>
      <c r="AW348" s="56"/>
      <c r="AX348" s="56"/>
    </row>
    <row r="349" spans="1:50" customFormat="1" ht="15.75" customHeight="1" x14ac:dyDescent="0.25">
      <c r="A349" s="82" t="s">
        <v>998</v>
      </c>
      <c r="B349" s="83" t="s">
        <v>620</v>
      </c>
      <c r="C349" s="83" t="s">
        <v>621</v>
      </c>
      <c r="D349" s="83" t="s">
        <v>154</v>
      </c>
      <c r="E349" s="90" t="s">
        <v>94</v>
      </c>
      <c r="F349" s="90" t="s">
        <v>95</v>
      </c>
      <c r="G349" s="90" t="s">
        <v>622</v>
      </c>
      <c r="H349" s="92"/>
      <c r="I349" s="93">
        <v>651</v>
      </c>
      <c r="J349" s="1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349" s="1" t="str">
        <f>IFERROR(INDEX(Folha[Centro_de_Geral],MATCH(C349,Folha[Nome do Funcionário],0)),"")</f>
        <v>176 - BRAGA E TAVARES</v>
      </c>
      <c r="L349" s="1" t="str">
        <f>IFERROR(INDEX(Nome_Empresas[NOME PADRÃO (PLANILHAS)],MATCH(Folha_de_Pgt[[#This Row],[Nome da Empresa]],Nome_Empresas[EMPRESA],0)),"")</f>
        <v>176 - BRAGA E TAVARES</v>
      </c>
      <c r="M349" s="52">
        <v>45036</v>
      </c>
      <c r="N349" s="1" t="str">
        <f>UPPER(IF(Folha_de_Pgt[[#This Row],[DATA DE PGT]]="","",TEXT(Folha_de_Pgt[[#This Row],[DATA DE PGT]],"MMM")))</f>
        <v>ABR</v>
      </c>
      <c r="O349" s="1" t="str">
        <f>UPPER(IF(Folha_de_Pgt[[#This Row],[DATA DE PGT]]="","",TEXT(Folha_de_Pgt[[#This Row],[DATA DE PGT]],"aaaa")))</f>
        <v>2023</v>
      </c>
      <c r="P349" s="1" t="s">
        <v>964</v>
      </c>
      <c r="R349" s="2" t="str">
        <f>Folha_de_Pgt[[#This Row],[Nome do Funcionário]]&amp;" - "&amp;Folha_de_Pgt[[#This Row],[TIPO DE PGT]]</f>
        <v>ALAHIR BARBOZA DA SILVA JUNIOR  - ADIANTAMENTO - REF A ABR/2023</v>
      </c>
      <c r="U349" s="21"/>
      <c r="V349" s="80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103"/>
      <c r="AW349" s="56"/>
      <c r="AX349" s="56"/>
    </row>
    <row r="350" spans="1:50" customFormat="1" ht="15.75" customHeight="1" x14ac:dyDescent="0.25">
      <c r="A350" s="82" t="s">
        <v>998</v>
      </c>
      <c r="B350" s="83" t="s">
        <v>620</v>
      </c>
      <c r="C350" s="83" t="s">
        <v>624</v>
      </c>
      <c r="D350" s="83" t="s">
        <v>154</v>
      </c>
      <c r="E350" s="90" t="s">
        <v>876</v>
      </c>
      <c r="F350" s="90" t="s">
        <v>876</v>
      </c>
      <c r="G350" s="90" t="s">
        <v>999</v>
      </c>
      <c r="H350" s="92"/>
      <c r="I350" s="93">
        <v>601</v>
      </c>
      <c r="J350" s="1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350" s="1" t="str">
        <f>IFERROR(INDEX(Folha[Centro_de_Geral],MATCH(C350,Folha[Nome do Funcionário],0)),"")</f>
        <v>176 - BRAGA E TAVARES</v>
      </c>
      <c r="L350" s="1" t="str">
        <f>IFERROR(INDEX(Nome_Empresas[NOME PADRÃO (PLANILHAS)],MATCH(Folha_de_Pgt[[#This Row],[Nome da Empresa]],Nome_Empresas[EMPRESA],0)),"")</f>
        <v>176 - BRAGA E TAVARES</v>
      </c>
      <c r="M350" s="52">
        <v>45036</v>
      </c>
      <c r="N350" s="1" t="str">
        <f>UPPER(IF(Folha_de_Pgt[[#This Row],[DATA DE PGT]]="","",TEXT(Folha_de_Pgt[[#This Row],[DATA DE PGT]],"MMM")))</f>
        <v>ABR</v>
      </c>
      <c r="O350" s="1" t="str">
        <f>UPPER(IF(Folha_de_Pgt[[#This Row],[DATA DE PGT]]="","",TEXT(Folha_de_Pgt[[#This Row],[DATA DE PGT]],"aaaa")))</f>
        <v>2023</v>
      </c>
      <c r="P350" s="1" t="s">
        <v>964</v>
      </c>
      <c r="R350" s="2" t="str">
        <f>Folha_de_Pgt[[#This Row],[Nome do Funcionário]]&amp;" - "&amp;Folha_de_Pgt[[#This Row],[TIPO DE PGT]]</f>
        <v>DARLAN MARTINS PEREIRA  - ADIANTAMENTO - REF A ABR/2023</v>
      </c>
      <c r="U350" s="21"/>
      <c r="V350" s="80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103"/>
      <c r="AW350" s="56"/>
      <c r="AX350" s="56"/>
    </row>
    <row r="351" spans="1:50" customFormat="1" ht="15.75" customHeight="1" x14ac:dyDescent="0.25">
      <c r="A351" s="82" t="s">
        <v>1000</v>
      </c>
      <c r="B351" s="83" t="s">
        <v>627</v>
      </c>
      <c r="C351" s="83" t="s">
        <v>628</v>
      </c>
      <c r="D351" s="83" t="s">
        <v>154</v>
      </c>
      <c r="E351" s="90" t="s">
        <v>94</v>
      </c>
      <c r="F351" s="90" t="s">
        <v>95</v>
      </c>
      <c r="G351" s="90" t="s">
        <v>629</v>
      </c>
      <c r="H351" s="92"/>
      <c r="I351" s="93">
        <v>651</v>
      </c>
      <c r="J351" s="1" t="str">
        <f>Folha_de_Pgt[[#This Row],[Nome da Empresa]]&amp;Folha_de_Pgt[[#This Row],[Nome do Funcionário]]&amp;Folha_de_Pgt[[#This Row],[Departamento]]</f>
        <v>COMERCIO DE GAS ATLANTICA LTDAEDUARDO GOMES MANAHUPORTARIA</v>
      </c>
      <c r="K351" s="1" t="str">
        <f>IFERROR(INDEX(Folha[Centro_de_Geral],MATCH(C351,Folha[Nome do Funcionário],0)),"")</f>
        <v>177 - ATLÂNTICA</v>
      </c>
      <c r="L351" s="1" t="str">
        <f>IFERROR(INDEX(Nome_Empresas[NOME PADRÃO (PLANILHAS)],MATCH(Folha_de_Pgt[[#This Row],[Nome da Empresa]],Nome_Empresas[EMPRESA],0)),"")</f>
        <v>177 - ATLÂNTICA</v>
      </c>
      <c r="M351" s="52">
        <v>45036</v>
      </c>
      <c r="N351" s="1" t="str">
        <f>UPPER(IF(Folha_de_Pgt[[#This Row],[DATA DE PGT]]="","",TEXT(Folha_de_Pgt[[#This Row],[DATA DE PGT]],"MMM")))</f>
        <v>ABR</v>
      </c>
      <c r="O351" s="1" t="str">
        <f>UPPER(IF(Folha_de_Pgt[[#This Row],[DATA DE PGT]]="","",TEXT(Folha_de_Pgt[[#This Row],[DATA DE PGT]],"aaaa")))</f>
        <v>2023</v>
      </c>
      <c r="P351" s="1" t="s">
        <v>964</v>
      </c>
      <c r="R351" s="2" t="str">
        <f>Folha_de_Pgt[[#This Row],[Nome do Funcionário]]&amp;" - "&amp;Folha_de_Pgt[[#This Row],[TIPO DE PGT]]</f>
        <v>EDUARDO GOMES MANAHU - ADIANTAMENTO - REF A ABR/2023</v>
      </c>
      <c r="U351" s="21"/>
      <c r="V351" s="80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103"/>
      <c r="AW351" s="56"/>
      <c r="AX351" s="56"/>
    </row>
    <row r="352" spans="1:50" customFormat="1" ht="15.75" customHeight="1" x14ac:dyDescent="0.25">
      <c r="A352" s="82" t="s">
        <v>1000</v>
      </c>
      <c r="B352" s="83" t="s">
        <v>627</v>
      </c>
      <c r="C352" s="83" t="s">
        <v>631</v>
      </c>
      <c r="D352" s="83" t="s">
        <v>154</v>
      </c>
      <c r="E352" s="90" t="s">
        <v>94</v>
      </c>
      <c r="F352" s="90" t="s">
        <v>95</v>
      </c>
      <c r="G352" s="90" t="s">
        <v>632</v>
      </c>
      <c r="H352" s="92"/>
      <c r="I352" s="93">
        <v>651</v>
      </c>
      <c r="J352" s="1" t="str">
        <f>Folha_de_Pgt[[#This Row],[Nome da Empresa]]&amp;Folha_de_Pgt[[#This Row],[Nome do Funcionário]]&amp;Folha_de_Pgt[[#This Row],[Departamento]]</f>
        <v>COMERCIO DE GAS ATLANTICA LTDASILAS VIANA DE ALMEIDA PORTARIA</v>
      </c>
      <c r="K352" s="1" t="str">
        <f>IFERROR(INDEX(Folha[Centro_de_Geral],MATCH(C352,Folha[Nome do Funcionário],0)),"")</f>
        <v>177 - ATLÂNTICA</v>
      </c>
      <c r="L352" s="1" t="str">
        <f>IFERROR(INDEX(Nome_Empresas[NOME PADRÃO (PLANILHAS)],MATCH(Folha_de_Pgt[[#This Row],[Nome da Empresa]],Nome_Empresas[EMPRESA],0)),"")</f>
        <v>177 - ATLÂNTICA</v>
      </c>
      <c r="M352" s="52">
        <v>45036</v>
      </c>
      <c r="N352" s="1" t="str">
        <f>UPPER(IF(Folha_de_Pgt[[#This Row],[DATA DE PGT]]="","",TEXT(Folha_de_Pgt[[#This Row],[DATA DE PGT]],"MMM")))</f>
        <v>ABR</v>
      </c>
      <c r="O352" s="1" t="str">
        <f>UPPER(IF(Folha_de_Pgt[[#This Row],[DATA DE PGT]]="","",TEXT(Folha_de_Pgt[[#This Row],[DATA DE PGT]],"aaaa")))</f>
        <v>2023</v>
      </c>
      <c r="P352" s="1" t="s">
        <v>964</v>
      </c>
      <c r="R352" s="2" t="str">
        <f>Folha_de_Pgt[[#This Row],[Nome do Funcionário]]&amp;" - "&amp;Folha_de_Pgt[[#This Row],[TIPO DE PGT]]</f>
        <v>SILAS VIANA DE ALMEIDA  - ADIANTAMENTO - REF A ABR/2023</v>
      </c>
      <c r="U352" s="21"/>
      <c r="V352" s="80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103"/>
      <c r="AW352" s="56"/>
      <c r="AX352" s="56"/>
    </row>
    <row r="353" spans="1:50" customFormat="1" ht="15.75" customHeight="1" x14ac:dyDescent="0.25">
      <c r="A353" s="82" t="s">
        <v>1001</v>
      </c>
      <c r="B353" s="83" t="s">
        <v>131</v>
      </c>
      <c r="C353" s="83" t="s">
        <v>637</v>
      </c>
      <c r="D353" s="83" t="s">
        <v>154</v>
      </c>
      <c r="E353" s="90" t="s">
        <v>876</v>
      </c>
      <c r="F353" s="90" t="s">
        <v>876</v>
      </c>
      <c r="G353" s="94" t="s">
        <v>1002</v>
      </c>
      <c r="H353" s="92"/>
      <c r="I353" s="93">
        <v>451</v>
      </c>
      <c r="J353" s="1" t="str">
        <f>Folha_de_Pgt[[#This Row],[Nome da Empresa]]&amp;Folha_de_Pgt[[#This Row],[Nome do Funcionário]]&amp;Folha_de_Pgt[[#This Row],[Departamento]]</f>
        <v>M.I.X. GAS LTDAMAYCON ALVES DA CONCEIÇÃOPORTARIA</v>
      </c>
      <c r="K353" s="1" t="str">
        <f>IFERROR(INDEX(Folha[Centro_de_Geral],MATCH(C353,Folha[Nome do Funcionário],0)),"")</f>
        <v>178 - MIX</v>
      </c>
      <c r="L353" s="1" t="str">
        <f>IFERROR(INDEX(Nome_Empresas[NOME PADRÃO (PLANILHAS)],MATCH(Folha_de_Pgt[[#This Row],[Nome da Empresa]],Nome_Empresas[EMPRESA],0)),"")</f>
        <v>178 - MIX</v>
      </c>
      <c r="M353" s="52">
        <v>45036</v>
      </c>
      <c r="N353" s="1" t="str">
        <f>UPPER(IF(Folha_de_Pgt[[#This Row],[DATA DE PGT]]="","",TEXT(Folha_de_Pgt[[#This Row],[DATA DE PGT]],"MMM")))</f>
        <v>ABR</v>
      </c>
      <c r="O353" s="1" t="str">
        <f>UPPER(IF(Folha_de_Pgt[[#This Row],[DATA DE PGT]]="","",TEXT(Folha_de_Pgt[[#This Row],[DATA DE PGT]],"aaaa")))</f>
        <v>2023</v>
      </c>
      <c r="P353" s="1" t="s">
        <v>964</v>
      </c>
      <c r="R353" s="2" t="str">
        <f>Folha_de_Pgt[[#This Row],[Nome do Funcionário]]&amp;" - "&amp;Folha_de_Pgt[[#This Row],[TIPO DE PGT]]</f>
        <v>MAYCON ALVES DA CONCEIÇÃO - ADIANTAMENTO - REF A ABR/2023</v>
      </c>
      <c r="U353" s="21"/>
      <c r="V353" s="80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103"/>
      <c r="AW353" s="56"/>
      <c r="AX353" s="56"/>
    </row>
    <row r="354" spans="1:50" customFormat="1" ht="15.75" customHeight="1" x14ac:dyDescent="0.25">
      <c r="A354" s="82" t="s">
        <v>1001</v>
      </c>
      <c r="B354" s="83" t="s">
        <v>131</v>
      </c>
      <c r="C354" s="83" t="s">
        <v>1003</v>
      </c>
      <c r="D354" s="83" t="s">
        <v>154</v>
      </c>
      <c r="E354" s="90" t="s">
        <v>876</v>
      </c>
      <c r="F354" s="90" t="s">
        <v>876</v>
      </c>
      <c r="G354" s="90" t="s">
        <v>1004</v>
      </c>
      <c r="H354" s="92"/>
      <c r="I354" s="93">
        <v>651</v>
      </c>
      <c r="J354" s="1" t="str">
        <f>Folha_de_Pgt[[#This Row],[Nome da Empresa]]&amp;Folha_de_Pgt[[#This Row],[Nome do Funcionário]]&amp;Folha_de_Pgt[[#This Row],[Departamento]]</f>
        <v>M.I.X. GAS LTDAMATHEUS DE PAULOPORTARIA</v>
      </c>
      <c r="K354" s="1" t="str">
        <f>IFERROR(INDEX(Folha[Centro_de_Geral],MATCH(C354,Folha[Nome do Funcionário],0)),"")</f>
        <v>178 - MIX</v>
      </c>
      <c r="L354" s="1" t="str">
        <f>IFERROR(INDEX(Nome_Empresas[NOME PADRÃO (PLANILHAS)],MATCH(Folha_de_Pgt[[#This Row],[Nome da Empresa]],Nome_Empresas[EMPRESA],0)),"")</f>
        <v>178 - MIX</v>
      </c>
      <c r="M354" s="52">
        <v>45036</v>
      </c>
      <c r="N354" s="1" t="str">
        <f>UPPER(IF(Folha_de_Pgt[[#This Row],[DATA DE PGT]]="","",TEXT(Folha_de_Pgt[[#This Row],[DATA DE PGT]],"MMM")))</f>
        <v>ABR</v>
      </c>
      <c r="O354" s="1" t="str">
        <f>UPPER(IF(Folha_de_Pgt[[#This Row],[DATA DE PGT]]="","",TEXT(Folha_de_Pgt[[#This Row],[DATA DE PGT]],"aaaa")))</f>
        <v>2023</v>
      </c>
      <c r="P354" s="1" t="s">
        <v>964</v>
      </c>
      <c r="R354" s="2" t="str">
        <f>Folha_de_Pgt[[#This Row],[Nome do Funcionário]]&amp;" - "&amp;Folha_de_Pgt[[#This Row],[TIPO DE PGT]]</f>
        <v>MATHEUS DE PAULO - ADIANTAMENTO - REF A ABR/2023</v>
      </c>
      <c r="U354" s="21"/>
      <c r="V354" s="80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103"/>
      <c r="AW354" s="56"/>
      <c r="AX354" s="56"/>
    </row>
    <row r="355" spans="1:50" customFormat="1" ht="15.75" customHeight="1" x14ac:dyDescent="0.25">
      <c r="A355" s="82" t="s">
        <v>1001</v>
      </c>
      <c r="B355" s="83" t="s">
        <v>131</v>
      </c>
      <c r="C355" s="83" t="s">
        <v>132</v>
      </c>
      <c r="D355" s="83" t="s">
        <v>133</v>
      </c>
      <c r="E355" s="90" t="s">
        <v>876</v>
      </c>
      <c r="F355" s="90" t="s">
        <v>876</v>
      </c>
      <c r="G355" s="90" t="s">
        <v>1005</v>
      </c>
      <c r="H355" s="92"/>
      <c r="I355" s="93">
        <v>655.5</v>
      </c>
      <c r="J355" s="1" t="str">
        <f>Folha_de_Pgt[[#This Row],[Nome da Empresa]]&amp;Folha_de_Pgt[[#This Row],[Nome do Funcionário]]&amp;Folha_de_Pgt[[#This Row],[Departamento]]</f>
        <v>M.I.X. GAS LTDAFRANKLIN MARK BARBOSA DA SILVA AJUDANTE</v>
      </c>
      <c r="K355" s="1" t="str">
        <f>IFERROR(INDEX(Folha[Centro_de_Geral],MATCH(C355,Folha[Nome do Funcionário],0)),"")</f>
        <v>ADM</v>
      </c>
      <c r="L355" s="1" t="str">
        <f>IFERROR(INDEX(Nome_Empresas[NOME PADRÃO (PLANILHAS)],MATCH(Folha_de_Pgt[[#This Row],[Nome da Empresa]],Nome_Empresas[EMPRESA],0)),"")</f>
        <v>178 - MIX</v>
      </c>
      <c r="M355" s="52">
        <v>45036</v>
      </c>
      <c r="N355" s="1" t="str">
        <f>UPPER(IF(Folha_de_Pgt[[#This Row],[DATA DE PGT]]="","",TEXT(Folha_de_Pgt[[#This Row],[DATA DE PGT]],"MMM")))</f>
        <v>ABR</v>
      </c>
      <c r="O355" s="1" t="str">
        <f>UPPER(IF(Folha_de_Pgt[[#This Row],[DATA DE PGT]]="","",TEXT(Folha_de_Pgt[[#This Row],[DATA DE PGT]],"aaaa")))</f>
        <v>2023</v>
      </c>
      <c r="P355" s="1" t="s">
        <v>964</v>
      </c>
      <c r="R355" s="2" t="str">
        <f>Folha_de_Pgt[[#This Row],[Nome do Funcionário]]&amp;" - "&amp;Folha_de_Pgt[[#This Row],[TIPO DE PGT]]</f>
        <v>FRANKLIN MARK BARBOSA DA SILVA  - ADIANTAMENTO - REF A ABR/2023</v>
      </c>
      <c r="U355" s="21"/>
      <c r="V355" s="80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103"/>
      <c r="AW355" s="56"/>
      <c r="AX355" s="56"/>
    </row>
    <row r="356" spans="1:50" customFormat="1" ht="15.75" customHeight="1" x14ac:dyDescent="0.25">
      <c r="A356" s="82" t="s">
        <v>1006</v>
      </c>
      <c r="B356" s="83" t="s">
        <v>640</v>
      </c>
      <c r="C356" s="83" t="s">
        <v>641</v>
      </c>
      <c r="D356" s="83" t="s">
        <v>560</v>
      </c>
      <c r="E356" s="90" t="s">
        <v>876</v>
      </c>
      <c r="F356" s="90" t="s">
        <v>876</v>
      </c>
      <c r="G356" s="90" t="s">
        <v>892</v>
      </c>
      <c r="H356" s="92"/>
      <c r="I356" s="93">
        <v>651</v>
      </c>
      <c r="J356" s="1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356" s="1" t="str">
        <f>IFERROR(INDEX(Folha[Centro_de_Geral],MATCH(C356,Folha[Nome do Funcionário],0)),"")</f>
        <v>179 - PEDRINHO DE SANTA MARGARIDA</v>
      </c>
      <c r="L356" s="1" t="str">
        <f>IFERROR(INDEX(Nome_Empresas[NOME PADRÃO (PLANILHAS)],MATCH(Folha_de_Pgt[[#This Row],[Nome da Empresa]],Nome_Empresas[EMPRESA],0)),"")</f>
        <v>179 - PEDRINHO DE SANTA MARGARIDA</v>
      </c>
      <c r="M356" s="52">
        <v>45036</v>
      </c>
      <c r="N356" s="1" t="str">
        <f>UPPER(IF(Folha_de_Pgt[[#This Row],[DATA DE PGT]]="","",TEXT(Folha_de_Pgt[[#This Row],[DATA DE PGT]],"MMM")))</f>
        <v>ABR</v>
      </c>
      <c r="O356" s="1" t="str">
        <f>UPPER(IF(Folha_de_Pgt[[#This Row],[DATA DE PGT]]="","",TEXT(Folha_de_Pgt[[#This Row],[DATA DE PGT]],"aaaa")))</f>
        <v>2023</v>
      </c>
      <c r="P356" s="1" t="s">
        <v>964</v>
      </c>
      <c r="R356" s="2" t="str">
        <f>Folha_de_Pgt[[#This Row],[Nome do Funcionário]]&amp;" - "&amp;Folha_de_Pgt[[#This Row],[TIPO DE PGT]]</f>
        <v>GABRIEL FERREIRA ROLEMBERG - ADIANTAMENTO - REF A ABR/2023</v>
      </c>
      <c r="U356" s="21"/>
      <c r="V356" s="80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103"/>
      <c r="AW356" s="56"/>
      <c r="AX356" s="56"/>
    </row>
    <row r="357" spans="1:50" customFormat="1" ht="15.75" customHeight="1" x14ac:dyDescent="0.25">
      <c r="A357" s="82" t="s">
        <v>1006</v>
      </c>
      <c r="B357" s="83" t="s">
        <v>640</v>
      </c>
      <c r="C357" s="83" t="s">
        <v>643</v>
      </c>
      <c r="D357" s="83" t="s">
        <v>560</v>
      </c>
      <c r="E357" s="90" t="s">
        <v>16</v>
      </c>
      <c r="F357" s="90" t="s">
        <v>302</v>
      </c>
      <c r="G357" s="90" t="s">
        <v>644</v>
      </c>
      <c r="H357" s="92"/>
      <c r="I357" s="93">
        <v>651</v>
      </c>
      <c r="J357" s="1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357" s="1" t="str">
        <f>IFERROR(INDEX(Folha[Centro_de_Geral],MATCH(C357,Folha[Nome do Funcionário],0)),"")</f>
        <v>179 - PEDRINHO DE SANTA MARGARIDA</v>
      </c>
      <c r="L357" s="1" t="str">
        <f>IFERROR(INDEX(Nome_Empresas[NOME PADRÃO (PLANILHAS)],MATCH(Folha_de_Pgt[[#This Row],[Nome da Empresa]],Nome_Empresas[EMPRESA],0)),"")</f>
        <v>179 - PEDRINHO DE SANTA MARGARIDA</v>
      </c>
      <c r="M357" s="52">
        <v>45036</v>
      </c>
      <c r="N357" s="1" t="str">
        <f>UPPER(IF(Folha_de_Pgt[[#This Row],[DATA DE PGT]]="","",TEXT(Folha_de_Pgt[[#This Row],[DATA DE PGT]],"MMM")))</f>
        <v>ABR</v>
      </c>
      <c r="O357" s="1" t="str">
        <f>UPPER(IF(Folha_de_Pgt[[#This Row],[DATA DE PGT]]="","",TEXT(Folha_de_Pgt[[#This Row],[DATA DE PGT]],"aaaa")))</f>
        <v>2023</v>
      </c>
      <c r="P357" s="1" t="s">
        <v>964</v>
      </c>
      <c r="R357" s="2" t="str">
        <f>Folha_de_Pgt[[#This Row],[Nome do Funcionário]]&amp;" - "&amp;Folha_de_Pgt[[#This Row],[TIPO DE PGT]]</f>
        <v>MATHEUS JEFERSON DA COSTA DE SOUZA - ADIANTAMENTO - REF A ABR/2023</v>
      </c>
      <c r="U357" s="21"/>
      <c r="V357" s="80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103"/>
      <c r="AW357" s="56"/>
      <c r="AX357" s="56"/>
    </row>
    <row r="358" spans="1:50" customFormat="1" ht="15.75" customHeight="1" x14ac:dyDescent="0.25">
      <c r="A358" s="82" t="s">
        <v>1007</v>
      </c>
      <c r="B358" s="83" t="s">
        <v>646</v>
      </c>
      <c r="C358" s="83" t="s">
        <v>647</v>
      </c>
      <c r="D358" s="83" t="s">
        <v>154</v>
      </c>
      <c r="E358" s="90" t="s">
        <v>16</v>
      </c>
      <c r="F358" s="90" t="s">
        <v>648</v>
      </c>
      <c r="G358" s="90" t="s">
        <v>649</v>
      </c>
      <c r="H358" s="92"/>
      <c r="I358" s="93">
        <v>651</v>
      </c>
      <c r="J358" s="1" t="str">
        <f>Folha_de_Pgt[[#This Row],[Nome da Empresa]]&amp;Folha_de_Pgt[[#This Row],[Nome do Funcionário]]&amp;Folha_de_Pgt[[#This Row],[Departamento]]</f>
        <v>PAGE DE CAXIAS REVENDEDOR DE GAS LTDAVITOR FRANÇA LEMOSPORTARIA</v>
      </c>
      <c r="K358" s="1" t="str">
        <f>IFERROR(INDEX(Folha[Centro_de_Geral],MATCH(C358,Folha[Nome do Funcionário],0)),"")</f>
        <v>180 - PAGE DE CAXIAS</v>
      </c>
      <c r="L358" s="1" t="str">
        <f>IFERROR(INDEX(Nome_Empresas[NOME PADRÃO (PLANILHAS)],MATCH(Folha_de_Pgt[[#This Row],[Nome da Empresa]],Nome_Empresas[EMPRESA],0)),"")</f>
        <v>180 - PAGE DE CAXIAS</v>
      </c>
      <c r="M358" s="52">
        <v>45036</v>
      </c>
      <c r="N358" s="1" t="str">
        <f>UPPER(IF(Folha_de_Pgt[[#This Row],[DATA DE PGT]]="","",TEXT(Folha_de_Pgt[[#This Row],[DATA DE PGT]],"MMM")))</f>
        <v>ABR</v>
      </c>
      <c r="O358" s="1" t="str">
        <f>UPPER(IF(Folha_de_Pgt[[#This Row],[DATA DE PGT]]="","",TEXT(Folha_de_Pgt[[#This Row],[DATA DE PGT]],"aaaa")))</f>
        <v>2023</v>
      </c>
      <c r="P358" s="1" t="s">
        <v>964</v>
      </c>
      <c r="R358" s="2" t="str">
        <f>Folha_de_Pgt[[#This Row],[Nome do Funcionário]]&amp;" - "&amp;Folha_de_Pgt[[#This Row],[TIPO DE PGT]]</f>
        <v>VITOR FRANÇA LEMOS - ADIANTAMENTO - REF A ABR/2023</v>
      </c>
      <c r="U358" s="21"/>
      <c r="V358" s="80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103"/>
      <c r="AW358" s="56"/>
      <c r="AX358" s="56"/>
    </row>
    <row r="359" spans="1:50" customFormat="1" ht="15.75" customHeight="1" x14ac:dyDescent="0.25">
      <c r="A359" s="82" t="s">
        <v>1007</v>
      </c>
      <c r="B359" s="83" t="s">
        <v>646</v>
      </c>
      <c r="C359" s="83" t="s">
        <v>651</v>
      </c>
      <c r="D359" s="83" t="s">
        <v>154</v>
      </c>
      <c r="E359" s="90" t="s">
        <v>876</v>
      </c>
      <c r="F359" s="90" t="s">
        <v>876</v>
      </c>
      <c r="G359" s="90" t="s">
        <v>893</v>
      </c>
      <c r="H359" s="92"/>
      <c r="I359" s="93">
        <v>651</v>
      </c>
      <c r="J359" s="1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359" s="1" t="str">
        <f>IFERROR(INDEX(Folha[Centro_de_Geral],MATCH(C359,Folha[Nome do Funcionário],0)),"")</f>
        <v>180 - PAGE DE CAXIAS</v>
      </c>
      <c r="L359" s="1" t="str">
        <f>IFERROR(INDEX(Nome_Empresas[NOME PADRÃO (PLANILHAS)],MATCH(Folha_de_Pgt[[#This Row],[Nome da Empresa]],Nome_Empresas[EMPRESA],0)),"")</f>
        <v>180 - PAGE DE CAXIAS</v>
      </c>
      <c r="M359" s="52">
        <v>45036</v>
      </c>
      <c r="N359" s="1" t="str">
        <f>UPPER(IF(Folha_de_Pgt[[#This Row],[DATA DE PGT]]="","",TEXT(Folha_de_Pgt[[#This Row],[DATA DE PGT]],"MMM")))</f>
        <v>ABR</v>
      </c>
      <c r="O359" s="1" t="str">
        <f>UPPER(IF(Folha_de_Pgt[[#This Row],[DATA DE PGT]]="","",TEXT(Folha_de_Pgt[[#This Row],[DATA DE PGT]],"aaaa")))</f>
        <v>2023</v>
      </c>
      <c r="P359" s="1" t="s">
        <v>964</v>
      </c>
      <c r="R359" s="2" t="str">
        <f>Folha_de_Pgt[[#This Row],[Nome do Funcionário]]&amp;" - "&amp;Folha_de_Pgt[[#This Row],[TIPO DE PGT]]</f>
        <v>CARLOS HENRIQUE CARVALHO MATTOS - ADIANTAMENTO - REF A ABR/2023</v>
      </c>
      <c r="U359" s="21"/>
      <c r="V359" s="80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103"/>
      <c r="AW359" s="56"/>
      <c r="AX359" s="56"/>
    </row>
    <row r="360" spans="1:50" customFormat="1" ht="15.75" customHeight="1" x14ac:dyDescent="0.25">
      <c r="A360" s="82" t="s">
        <v>1008</v>
      </c>
      <c r="B360" s="83" t="s">
        <v>653</v>
      </c>
      <c r="C360" s="83" t="s">
        <v>654</v>
      </c>
      <c r="D360" s="83" t="s">
        <v>154</v>
      </c>
      <c r="E360" s="90" t="s">
        <v>16</v>
      </c>
      <c r="F360" s="90" t="s">
        <v>655</v>
      </c>
      <c r="G360" s="90" t="s">
        <v>656</v>
      </c>
      <c r="H360" s="92"/>
      <c r="I360" s="93">
        <v>651</v>
      </c>
      <c r="J360" s="1" t="str">
        <f>Folha_de_Pgt[[#This Row],[Nome da Empresa]]&amp;Folha_de_Pgt[[#This Row],[Nome do Funcionário]]&amp;Folha_de_Pgt[[#This Row],[Departamento]]</f>
        <v>MM REVENDA DE GAS LTDADOUGLAS DE HOLANDA ARRUDA PORTARIA</v>
      </c>
      <c r="K360" s="1" t="str">
        <f>IFERROR(INDEX(Folha[Centro_de_Geral],MATCH(C360,Folha[Nome do Funcionário],0)),"")</f>
        <v>183 - MM REVENDA</v>
      </c>
      <c r="L360" s="1" t="str">
        <f>IFERROR(INDEX(Nome_Empresas[NOME PADRÃO (PLANILHAS)],MATCH(Folha_de_Pgt[[#This Row],[Nome da Empresa]],Nome_Empresas[EMPRESA],0)),"")</f>
        <v>183 - MM REVENDA</v>
      </c>
      <c r="M360" s="52">
        <v>45036</v>
      </c>
      <c r="N360" s="1" t="str">
        <f>UPPER(IF(Folha_de_Pgt[[#This Row],[DATA DE PGT]]="","",TEXT(Folha_de_Pgt[[#This Row],[DATA DE PGT]],"MMM")))</f>
        <v>ABR</v>
      </c>
      <c r="O360" s="1" t="str">
        <f>UPPER(IF(Folha_de_Pgt[[#This Row],[DATA DE PGT]]="","",TEXT(Folha_de_Pgt[[#This Row],[DATA DE PGT]],"aaaa")))</f>
        <v>2023</v>
      </c>
      <c r="P360" s="1" t="s">
        <v>964</v>
      </c>
      <c r="R360" s="2" t="str">
        <f>Folha_de_Pgt[[#This Row],[Nome do Funcionário]]&amp;" - "&amp;Folha_de_Pgt[[#This Row],[TIPO DE PGT]]</f>
        <v>DOUGLAS DE HOLANDA ARRUDA  - ADIANTAMENTO - REF A ABR/2023</v>
      </c>
      <c r="U360" s="21"/>
      <c r="V360" s="80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103"/>
      <c r="AW360" s="56"/>
      <c r="AX360" s="56"/>
    </row>
    <row r="361" spans="1:50" customFormat="1" ht="15.75" customHeight="1" x14ac:dyDescent="0.25">
      <c r="A361" s="82" t="s">
        <v>1008</v>
      </c>
      <c r="B361" s="83" t="s">
        <v>653</v>
      </c>
      <c r="C361" s="83" t="s">
        <v>658</v>
      </c>
      <c r="D361" s="83" t="s">
        <v>154</v>
      </c>
      <c r="E361" s="90" t="s">
        <v>16</v>
      </c>
      <c r="F361" s="90" t="s">
        <v>655</v>
      </c>
      <c r="G361" s="90" t="s">
        <v>659</v>
      </c>
      <c r="H361" s="92"/>
      <c r="I361" s="93">
        <v>651</v>
      </c>
      <c r="J361" s="1" t="str">
        <f>Folha_de_Pgt[[#This Row],[Nome da Empresa]]&amp;Folha_de_Pgt[[#This Row],[Nome do Funcionário]]&amp;Folha_de_Pgt[[#This Row],[Departamento]]</f>
        <v>MM REVENDA DE GAS LTDAGILBERLAN DA SILVA SOUZAPORTARIA</v>
      </c>
      <c r="K361" s="1" t="str">
        <f>IFERROR(INDEX(Folha[Centro_de_Geral],MATCH(C361,Folha[Nome do Funcionário],0)),"")</f>
        <v>183 - MM REVENDA</v>
      </c>
      <c r="L361" s="1" t="str">
        <f>IFERROR(INDEX(Nome_Empresas[NOME PADRÃO (PLANILHAS)],MATCH(Folha_de_Pgt[[#This Row],[Nome da Empresa]],Nome_Empresas[EMPRESA],0)),"")</f>
        <v>183 - MM REVENDA</v>
      </c>
      <c r="M361" s="52">
        <v>45036</v>
      </c>
      <c r="N361" s="1" t="str">
        <f>UPPER(IF(Folha_de_Pgt[[#This Row],[DATA DE PGT]]="","",TEXT(Folha_de_Pgt[[#This Row],[DATA DE PGT]],"MMM")))</f>
        <v>ABR</v>
      </c>
      <c r="O361" s="1" t="str">
        <f>UPPER(IF(Folha_de_Pgt[[#This Row],[DATA DE PGT]]="","",TEXT(Folha_de_Pgt[[#This Row],[DATA DE PGT]],"aaaa")))</f>
        <v>2023</v>
      </c>
      <c r="P361" s="1" t="s">
        <v>964</v>
      </c>
      <c r="R361" s="2" t="str">
        <f>Folha_de_Pgt[[#This Row],[Nome do Funcionário]]&amp;" - "&amp;Folha_de_Pgt[[#This Row],[TIPO DE PGT]]</f>
        <v>GILBERLAN DA SILVA SOUZA - ADIANTAMENTO - REF A ABR/2023</v>
      </c>
      <c r="U361" s="21"/>
      <c r="V361" s="80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103"/>
      <c r="AW361" s="56"/>
      <c r="AX361" s="56"/>
    </row>
    <row r="362" spans="1:50" customFormat="1" ht="15.75" customHeight="1" x14ac:dyDescent="0.25">
      <c r="A362" s="82" t="s">
        <v>1009</v>
      </c>
      <c r="B362" s="83" t="s">
        <v>661</v>
      </c>
      <c r="C362" s="83" t="s">
        <v>666</v>
      </c>
      <c r="D362" s="83" t="s">
        <v>154</v>
      </c>
      <c r="E362" s="90" t="s">
        <v>16</v>
      </c>
      <c r="F362" s="90" t="s">
        <v>663</v>
      </c>
      <c r="G362" s="90" t="s">
        <v>667</v>
      </c>
      <c r="H362" s="92"/>
      <c r="I362" s="93">
        <v>651</v>
      </c>
      <c r="J362" s="1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362" s="1" t="str">
        <f>IFERROR(INDEX(Folha[Centro_de_Geral],MATCH(C362,Folha[Nome do Funcionário],0)),"")</f>
        <v>184 - BIBI</v>
      </c>
      <c r="L362" s="1" t="str">
        <f>IFERROR(INDEX(Nome_Empresas[NOME PADRÃO (PLANILHAS)],MATCH(Folha_de_Pgt[[#This Row],[Nome da Empresa]],Nome_Empresas[EMPRESA],0)),"")</f>
        <v>184 - BIBI</v>
      </c>
      <c r="M362" s="52">
        <v>45036</v>
      </c>
      <c r="N362" s="1" t="str">
        <f>UPPER(IF(Folha_de_Pgt[[#This Row],[DATA DE PGT]]="","",TEXT(Folha_de_Pgt[[#This Row],[DATA DE PGT]],"MMM")))</f>
        <v>ABR</v>
      </c>
      <c r="O362" s="1" t="str">
        <f>UPPER(IF(Folha_de_Pgt[[#This Row],[DATA DE PGT]]="","",TEXT(Folha_de_Pgt[[#This Row],[DATA DE PGT]],"aaaa")))</f>
        <v>2023</v>
      </c>
      <c r="P362" s="1" t="s">
        <v>964</v>
      </c>
      <c r="R362" s="2" t="str">
        <f>Folha_de_Pgt[[#This Row],[Nome do Funcionário]]&amp;" - "&amp;Folha_de_Pgt[[#This Row],[TIPO DE PGT]]</f>
        <v>LEANDRO DE OLIVEIRA MACHADO SANTOS - ADIANTAMENTO - REF A ABR/2023</v>
      </c>
      <c r="U362" s="21"/>
      <c r="V362" s="80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103"/>
      <c r="AW362" s="56"/>
      <c r="AX362" s="56"/>
    </row>
    <row r="363" spans="1:50" customFormat="1" ht="15.75" customHeight="1" x14ac:dyDescent="0.25">
      <c r="A363" s="82" t="s">
        <v>1009</v>
      </c>
      <c r="B363" s="83" t="s">
        <v>661</v>
      </c>
      <c r="C363" s="83" t="s">
        <v>669</v>
      </c>
      <c r="D363" s="83" t="s">
        <v>154</v>
      </c>
      <c r="E363" s="90" t="s">
        <v>16</v>
      </c>
      <c r="F363" s="90" t="s">
        <v>663</v>
      </c>
      <c r="G363" s="90" t="s">
        <v>670</v>
      </c>
      <c r="H363" s="92"/>
      <c r="I363" s="93">
        <v>651</v>
      </c>
      <c r="J363" s="1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363" s="1" t="str">
        <f>IFERROR(INDEX(Folha[Centro_de_Geral],MATCH(C363,Folha[Nome do Funcionário],0)),"")</f>
        <v>184 - BIBI</v>
      </c>
      <c r="L363" s="1" t="str">
        <f>IFERROR(INDEX(Nome_Empresas[NOME PADRÃO (PLANILHAS)],MATCH(Folha_de_Pgt[[#This Row],[Nome da Empresa]],Nome_Empresas[EMPRESA],0)),"")</f>
        <v>184 - BIBI</v>
      </c>
      <c r="M363" s="52">
        <v>45036</v>
      </c>
      <c r="N363" s="1" t="str">
        <f>UPPER(IF(Folha_de_Pgt[[#This Row],[DATA DE PGT]]="","",TEXT(Folha_de_Pgt[[#This Row],[DATA DE PGT]],"MMM")))</f>
        <v>ABR</v>
      </c>
      <c r="O363" s="1" t="str">
        <f>UPPER(IF(Folha_de_Pgt[[#This Row],[DATA DE PGT]]="","",TEXT(Folha_de_Pgt[[#This Row],[DATA DE PGT]],"aaaa")))</f>
        <v>2023</v>
      </c>
      <c r="P363" s="1" t="s">
        <v>964</v>
      </c>
      <c r="R363" s="2" t="str">
        <f>Folha_de_Pgt[[#This Row],[Nome do Funcionário]]&amp;" - "&amp;Folha_de_Pgt[[#This Row],[TIPO DE PGT]]</f>
        <v>VINICIUS CARDOSO ANDRADE - ADIANTAMENTO - REF A ABR/2023</v>
      </c>
      <c r="U363" s="21"/>
      <c r="V363" s="80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103"/>
      <c r="AW363" s="56"/>
      <c r="AX363" s="56"/>
    </row>
    <row r="364" spans="1:50" customFormat="1" ht="15.75" customHeight="1" x14ac:dyDescent="0.25">
      <c r="A364" s="82" t="s">
        <v>1010</v>
      </c>
      <c r="B364" s="83" t="s">
        <v>672</v>
      </c>
      <c r="C364" s="83" t="s">
        <v>673</v>
      </c>
      <c r="D364" s="83" t="s">
        <v>154</v>
      </c>
      <c r="E364" s="90" t="s">
        <v>876</v>
      </c>
      <c r="F364" s="90" t="s">
        <v>876</v>
      </c>
      <c r="G364" s="90" t="s">
        <v>1011</v>
      </c>
      <c r="H364" s="92"/>
      <c r="I364" s="93">
        <v>742.5</v>
      </c>
      <c r="J364" s="1" t="str">
        <f>Folha_de_Pgt[[#This Row],[Nome da Empresa]]&amp;Folha_de_Pgt[[#This Row],[Nome do Funcionário]]&amp;Folha_de_Pgt[[#This Row],[Departamento]]</f>
        <v>DISTRIBUIDORA DE GLP DA BISA LTDASEVERINO MACENA SILVAPORTARIA</v>
      </c>
      <c r="K364" s="1" t="str">
        <f>IFERROR(INDEX(Folha[Centro_de_Geral],MATCH(C364,Folha[Nome do Funcionário],0)),"")</f>
        <v>185 - BISA</v>
      </c>
      <c r="L364" s="1" t="str">
        <f>IFERROR(INDEX(Nome_Empresas[NOME PADRÃO (PLANILHAS)],MATCH(Folha_de_Pgt[[#This Row],[Nome da Empresa]],Nome_Empresas[EMPRESA],0)),"")</f>
        <v>185 - BISA</v>
      </c>
      <c r="M364" s="52">
        <v>45036</v>
      </c>
      <c r="N364" s="1" t="str">
        <f>UPPER(IF(Folha_de_Pgt[[#This Row],[DATA DE PGT]]="","",TEXT(Folha_de_Pgt[[#This Row],[DATA DE PGT]],"MMM")))</f>
        <v>ABR</v>
      </c>
      <c r="O364" s="1" t="str">
        <f>UPPER(IF(Folha_de_Pgt[[#This Row],[DATA DE PGT]]="","",TEXT(Folha_de_Pgt[[#This Row],[DATA DE PGT]],"aaaa")))</f>
        <v>2023</v>
      </c>
      <c r="P364" s="1" t="s">
        <v>964</v>
      </c>
      <c r="R364" s="2" t="str">
        <f>Folha_de_Pgt[[#This Row],[Nome do Funcionário]]&amp;" - "&amp;Folha_de_Pgt[[#This Row],[TIPO DE PGT]]</f>
        <v>SEVERINO MACENA SILVA - ADIANTAMENTO - REF A ABR/2023</v>
      </c>
      <c r="U364" s="21"/>
      <c r="V364" s="80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103"/>
      <c r="AW364" s="56"/>
      <c r="AX364" s="56"/>
    </row>
    <row r="365" spans="1:50" customFormat="1" ht="15.75" customHeight="1" x14ac:dyDescent="0.25">
      <c r="A365" s="82" t="s">
        <v>1010</v>
      </c>
      <c r="B365" s="83" t="s">
        <v>672</v>
      </c>
      <c r="C365" s="83" t="s">
        <v>675</v>
      </c>
      <c r="D365" s="83" t="s">
        <v>154</v>
      </c>
      <c r="E365" s="90" t="s">
        <v>876</v>
      </c>
      <c r="F365" s="90" t="s">
        <v>876</v>
      </c>
      <c r="G365" s="90" t="s">
        <v>1012</v>
      </c>
      <c r="H365" s="92"/>
      <c r="I365" s="93">
        <v>742.5</v>
      </c>
      <c r="J365" s="1" t="str">
        <f>Folha_de_Pgt[[#This Row],[Nome da Empresa]]&amp;Folha_de_Pgt[[#This Row],[Nome do Funcionário]]&amp;Folha_de_Pgt[[#This Row],[Departamento]]</f>
        <v>DISTRIBUIDORA DE GLP DA BISA LTDARAFAEL BROWN DA SILVAPORTARIA</v>
      </c>
      <c r="K365" s="1" t="str">
        <f>IFERROR(INDEX(Folha[Centro_de_Geral],MATCH(C365,Folha[Nome do Funcionário],0)),"")</f>
        <v>185 - BISA</v>
      </c>
      <c r="L365" s="1" t="str">
        <f>IFERROR(INDEX(Nome_Empresas[NOME PADRÃO (PLANILHAS)],MATCH(Folha_de_Pgt[[#This Row],[Nome da Empresa]],Nome_Empresas[EMPRESA],0)),"")</f>
        <v>185 - BISA</v>
      </c>
      <c r="M365" s="52">
        <v>45036</v>
      </c>
      <c r="N365" s="1" t="str">
        <f>UPPER(IF(Folha_de_Pgt[[#This Row],[DATA DE PGT]]="","",TEXT(Folha_de_Pgt[[#This Row],[DATA DE PGT]],"MMM")))</f>
        <v>ABR</v>
      </c>
      <c r="O365" s="1" t="str">
        <f>UPPER(IF(Folha_de_Pgt[[#This Row],[DATA DE PGT]]="","",TEXT(Folha_de_Pgt[[#This Row],[DATA DE PGT]],"aaaa")))</f>
        <v>2023</v>
      </c>
      <c r="P365" s="1" t="s">
        <v>964</v>
      </c>
      <c r="R365" s="2" t="str">
        <f>Folha_de_Pgt[[#This Row],[Nome do Funcionário]]&amp;" - "&amp;Folha_de_Pgt[[#This Row],[TIPO DE PGT]]</f>
        <v>RAFAEL BROWN DA SILVA - ADIANTAMENTO - REF A ABR/2023</v>
      </c>
      <c r="U365" s="21"/>
      <c r="V365" s="80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103"/>
      <c r="AW365" s="56"/>
      <c r="AX365" s="56"/>
    </row>
    <row r="366" spans="1:50" customFormat="1" ht="15.75" customHeight="1" x14ac:dyDescent="0.25">
      <c r="A366" s="82" t="s">
        <v>1013</v>
      </c>
      <c r="B366" s="83" t="s">
        <v>677</v>
      </c>
      <c r="C366" s="83" t="s">
        <v>678</v>
      </c>
      <c r="D366" s="83" t="s">
        <v>154</v>
      </c>
      <c r="E366" s="90" t="s">
        <v>876</v>
      </c>
      <c r="F366" s="90" t="s">
        <v>876</v>
      </c>
      <c r="G366" s="94" t="s">
        <v>894</v>
      </c>
      <c r="H366" s="92"/>
      <c r="I366" s="93">
        <v>651</v>
      </c>
      <c r="J366" s="1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366" s="1" t="str">
        <f>IFERROR(INDEX(Folha[Centro_de_Geral],MATCH(C366,Folha[Nome do Funcionário],0)),"")</f>
        <v>187 - GUARANI CAXIAS</v>
      </c>
      <c r="L366" s="1" t="str">
        <f>IFERROR(INDEX(Nome_Empresas[NOME PADRÃO (PLANILHAS)],MATCH(Folha_de_Pgt[[#This Row],[Nome da Empresa]],Nome_Empresas[EMPRESA],0)),"")</f>
        <v>187 - GUARANI CAXIAS</v>
      </c>
      <c r="M366" s="52">
        <v>45036</v>
      </c>
      <c r="N366" s="1" t="str">
        <f>UPPER(IF(Folha_de_Pgt[[#This Row],[DATA DE PGT]]="","",TEXT(Folha_de_Pgt[[#This Row],[DATA DE PGT]],"MMM")))</f>
        <v>ABR</v>
      </c>
      <c r="O366" s="1" t="str">
        <f>UPPER(IF(Folha_de_Pgt[[#This Row],[DATA DE PGT]]="","",TEXT(Folha_de_Pgt[[#This Row],[DATA DE PGT]],"aaaa")))</f>
        <v>2023</v>
      </c>
      <c r="P366" s="1" t="s">
        <v>964</v>
      </c>
      <c r="R366" s="2" t="str">
        <f>Folha_de_Pgt[[#This Row],[Nome do Funcionário]]&amp;" - "&amp;Folha_de_Pgt[[#This Row],[TIPO DE PGT]]</f>
        <v>ADSON LIMA NOBREGA DA SILVA - ADIANTAMENTO - REF A ABR/2023</v>
      </c>
      <c r="U366" s="21"/>
      <c r="V366" s="80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103"/>
      <c r="AW366" s="56"/>
      <c r="AX366" s="56"/>
    </row>
    <row r="367" spans="1:50" customFormat="1" ht="15.75" customHeight="1" x14ac:dyDescent="0.25">
      <c r="A367" s="82" t="s">
        <v>1013</v>
      </c>
      <c r="B367" s="83" t="s">
        <v>677</v>
      </c>
      <c r="C367" s="83" t="s">
        <v>680</v>
      </c>
      <c r="D367" s="83" t="s">
        <v>154</v>
      </c>
      <c r="E367" s="90" t="s">
        <v>876</v>
      </c>
      <c r="F367" s="90" t="s">
        <v>876</v>
      </c>
      <c r="G367" s="90" t="s">
        <v>895</v>
      </c>
      <c r="H367" s="92"/>
      <c r="I367" s="93">
        <v>651</v>
      </c>
      <c r="J367" s="1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367" s="1" t="str">
        <f>IFERROR(INDEX(Folha[Centro_de_Geral],MATCH(C367,Folha[Nome do Funcionário],0)),"")</f>
        <v>187 - GUARANI CAXIAS</v>
      </c>
      <c r="L367" s="1" t="str">
        <f>IFERROR(INDEX(Nome_Empresas[NOME PADRÃO (PLANILHAS)],MATCH(Folha_de_Pgt[[#This Row],[Nome da Empresa]],Nome_Empresas[EMPRESA],0)),"")</f>
        <v>187 - GUARANI CAXIAS</v>
      </c>
      <c r="M367" s="52">
        <v>45036</v>
      </c>
      <c r="N367" s="1" t="str">
        <f>UPPER(IF(Folha_de_Pgt[[#This Row],[DATA DE PGT]]="","",TEXT(Folha_de_Pgt[[#This Row],[DATA DE PGT]],"MMM")))</f>
        <v>ABR</v>
      </c>
      <c r="O367" s="1" t="str">
        <f>UPPER(IF(Folha_de_Pgt[[#This Row],[DATA DE PGT]]="","",TEXT(Folha_de_Pgt[[#This Row],[DATA DE PGT]],"aaaa")))</f>
        <v>2023</v>
      </c>
      <c r="P367" s="1" t="s">
        <v>964</v>
      </c>
      <c r="R367" s="2" t="str">
        <f>Folha_de_Pgt[[#This Row],[Nome do Funcionário]]&amp;" - "&amp;Folha_de_Pgt[[#This Row],[TIPO DE PGT]]</f>
        <v>THIAGO AGUSTAVO DE OLIVEIRA SILVA - ADIANTAMENTO - REF A ABR/2023</v>
      </c>
      <c r="U367" s="21"/>
      <c r="V367" s="80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103"/>
      <c r="AW367" s="56"/>
      <c r="AX367" s="56"/>
    </row>
    <row r="368" spans="1:50" customFormat="1" ht="15.75" customHeight="1" x14ac:dyDescent="0.25">
      <c r="A368" s="82" t="s">
        <v>1013</v>
      </c>
      <c r="B368" s="83" t="s">
        <v>677</v>
      </c>
      <c r="C368" s="83" t="s">
        <v>682</v>
      </c>
      <c r="D368" s="83" t="s">
        <v>154</v>
      </c>
      <c r="E368" s="90" t="s">
        <v>876</v>
      </c>
      <c r="F368" s="90" t="s">
        <v>876</v>
      </c>
      <c r="G368" s="94" t="s">
        <v>1014</v>
      </c>
      <c r="H368" s="92"/>
      <c r="I368" s="93">
        <v>651</v>
      </c>
      <c r="J368" s="1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368" s="1" t="str">
        <f>IFERROR(INDEX(Folha[Centro_de_Geral],MATCH(C368,Folha[Nome do Funcionário],0)),"")</f>
        <v>187 - GUARANI CAXIAS</v>
      </c>
      <c r="L368" s="1" t="str">
        <f>IFERROR(INDEX(Nome_Empresas[NOME PADRÃO (PLANILHAS)],MATCH(Folha_de_Pgt[[#This Row],[Nome da Empresa]],Nome_Empresas[EMPRESA],0)),"")</f>
        <v>187 - GUARANI CAXIAS</v>
      </c>
      <c r="M368" s="52">
        <v>45036</v>
      </c>
      <c r="N368" s="1" t="str">
        <f>UPPER(IF(Folha_de_Pgt[[#This Row],[DATA DE PGT]]="","",TEXT(Folha_de_Pgt[[#This Row],[DATA DE PGT]],"MMM")))</f>
        <v>ABR</v>
      </c>
      <c r="O368" s="1" t="str">
        <f>UPPER(IF(Folha_de_Pgt[[#This Row],[DATA DE PGT]]="","",TEXT(Folha_de_Pgt[[#This Row],[DATA DE PGT]],"aaaa")))</f>
        <v>2023</v>
      </c>
      <c r="P368" s="1" t="s">
        <v>964</v>
      </c>
      <c r="R368" s="2" t="str">
        <f>Folha_de_Pgt[[#This Row],[Nome do Funcionário]]&amp;" - "&amp;Folha_de_Pgt[[#This Row],[TIPO DE PGT]]</f>
        <v>GABRIEL ITOR DA SILVA - ADIANTAMENTO - REF A ABR/2023</v>
      </c>
      <c r="U368" s="21"/>
      <c r="V368" s="80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103"/>
      <c r="AW368" s="56"/>
      <c r="AX368" s="56"/>
    </row>
    <row r="369" spans="1:50" customFormat="1" ht="15.75" customHeight="1" x14ac:dyDescent="0.25">
      <c r="A369" s="82" t="s">
        <v>1015</v>
      </c>
      <c r="B369" s="83" t="s">
        <v>684</v>
      </c>
      <c r="C369" s="83" t="s">
        <v>685</v>
      </c>
      <c r="D369" s="83" t="s">
        <v>154</v>
      </c>
      <c r="E369" s="90" t="s">
        <v>876</v>
      </c>
      <c r="F369" s="90" t="s">
        <v>876</v>
      </c>
      <c r="G369" s="90" t="s">
        <v>1016</v>
      </c>
      <c r="H369" s="92"/>
      <c r="I369" s="93">
        <v>651</v>
      </c>
      <c r="J369" s="1" t="str">
        <f>Folha_de_Pgt[[#This Row],[Nome da Empresa]]&amp;Folha_de_Pgt[[#This Row],[Nome do Funcionário]]&amp;Folha_de_Pgt[[#This Row],[Departamento]]</f>
        <v>MAPULU DEPOSITO VAREJISTA DE GAZ LTDAALOISIO DA COSTA MORAESPORTARIA</v>
      </c>
      <c r="K369" s="1" t="str">
        <f>IFERROR(INDEX(Folha[Centro_de_Geral],MATCH(C369,Folha[Nome do Funcionário],0)),"")</f>
        <v>188 - MAPULU</v>
      </c>
      <c r="L369" s="1" t="str">
        <f>IFERROR(INDEX(Nome_Empresas[NOME PADRÃO (PLANILHAS)],MATCH(Folha_de_Pgt[[#This Row],[Nome da Empresa]],Nome_Empresas[EMPRESA],0)),"")</f>
        <v>188 - MAPULU</v>
      </c>
      <c r="M369" s="52">
        <v>45036</v>
      </c>
      <c r="N369" s="1" t="str">
        <f>UPPER(IF(Folha_de_Pgt[[#This Row],[DATA DE PGT]]="","",TEXT(Folha_de_Pgt[[#This Row],[DATA DE PGT]],"MMM")))</f>
        <v>ABR</v>
      </c>
      <c r="O369" s="1" t="str">
        <f>UPPER(IF(Folha_de_Pgt[[#This Row],[DATA DE PGT]]="","",TEXT(Folha_de_Pgt[[#This Row],[DATA DE PGT]],"aaaa")))</f>
        <v>2023</v>
      </c>
      <c r="P369" s="1" t="s">
        <v>964</v>
      </c>
      <c r="R369" s="2" t="str">
        <f>Folha_de_Pgt[[#This Row],[Nome do Funcionário]]&amp;" - "&amp;Folha_de_Pgt[[#This Row],[TIPO DE PGT]]</f>
        <v>ALOISIO DA COSTA MORAES - ADIANTAMENTO - REF A ABR/2023</v>
      </c>
      <c r="U369" s="21"/>
      <c r="V369" s="80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103"/>
      <c r="AW369" s="56"/>
      <c r="AX369" s="56"/>
    </row>
    <row r="370" spans="1:50" customFormat="1" ht="15.75" customHeight="1" x14ac:dyDescent="0.25">
      <c r="A370" s="82" t="s">
        <v>1015</v>
      </c>
      <c r="B370" s="83" t="s">
        <v>684</v>
      </c>
      <c r="C370" s="83" t="s">
        <v>687</v>
      </c>
      <c r="D370" s="83" t="s">
        <v>154</v>
      </c>
      <c r="E370" s="90" t="s">
        <v>876</v>
      </c>
      <c r="F370" s="90" t="s">
        <v>876</v>
      </c>
      <c r="G370" s="90" t="s">
        <v>1017</v>
      </c>
      <c r="H370" s="92"/>
      <c r="I370" s="93">
        <v>651</v>
      </c>
      <c r="J370" s="1" t="str">
        <f>Folha_de_Pgt[[#This Row],[Nome da Empresa]]&amp;Folha_de_Pgt[[#This Row],[Nome do Funcionário]]&amp;Folha_de_Pgt[[#This Row],[Departamento]]</f>
        <v>MAPULU DEPOSITO VAREJISTA DE GAZ LTDAADILSON GOMES PEREIRAPORTARIA</v>
      </c>
      <c r="K370" s="1" t="str">
        <f>IFERROR(INDEX(Folha[Centro_de_Geral],MATCH(C370,Folha[Nome do Funcionário],0)),"")</f>
        <v>188 - MAPULU</v>
      </c>
      <c r="L370" s="1" t="str">
        <f>IFERROR(INDEX(Nome_Empresas[NOME PADRÃO (PLANILHAS)],MATCH(Folha_de_Pgt[[#This Row],[Nome da Empresa]],Nome_Empresas[EMPRESA],0)),"")</f>
        <v>188 - MAPULU</v>
      </c>
      <c r="M370" s="52">
        <v>45036</v>
      </c>
      <c r="N370" s="1" t="str">
        <f>UPPER(IF(Folha_de_Pgt[[#This Row],[DATA DE PGT]]="","",TEXT(Folha_de_Pgt[[#This Row],[DATA DE PGT]],"MMM")))</f>
        <v>ABR</v>
      </c>
      <c r="O370" s="1" t="str">
        <f>UPPER(IF(Folha_de_Pgt[[#This Row],[DATA DE PGT]]="","",TEXT(Folha_de_Pgt[[#This Row],[DATA DE PGT]],"aaaa")))</f>
        <v>2023</v>
      </c>
      <c r="P370" s="1" t="s">
        <v>964</v>
      </c>
      <c r="R370" s="2" t="str">
        <f>Folha_de_Pgt[[#This Row],[Nome do Funcionário]]&amp;" - "&amp;Folha_de_Pgt[[#This Row],[TIPO DE PGT]]</f>
        <v>ADILSON GOMES PEREIRA - ADIANTAMENTO - REF A ABR/2023</v>
      </c>
      <c r="U370" s="21"/>
      <c r="V370" s="80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103"/>
      <c r="AW370" s="56"/>
      <c r="AX370" s="56"/>
    </row>
    <row r="371" spans="1:50" customFormat="1" ht="15.75" customHeight="1" x14ac:dyDescent="0.25">
      <c r="A371" s="82" t="s">
        <v>1018</v>
      </c>
      <c r="B371" s="83" t="s">
        <v>688</v>
      </c>
      <c r="C371" s="83" t="s">
        <v>689</v>
      </c>
      <c r="D371" s="83" t="s">
        <v>154</v>
      </c>
      <c r="E371" s="90" t="s">
        <v>876</v>
      </c>
      <c r="F371" s="90" t="s">
        <v>876</v>
      </c>
      <c r="G371" s="90" t="s">
        <v>898</v>
      </c>
      <c r="H371" s="92"/>
      <c r="I371" s="93">
        <v>501</v>
      </c>
      <c r="J371" s="1" t="str">
        <f>Folha_de_Pgt[[#This Row],[Nome da Empresa]]&amp;Folha_de_Pgt[[#This Row],[Nome do Funcionário]]&amp;Folha_de_Pgt[[#This Row],[Departamento]]</f>
        <v>CALIFORNIA COMERCIO E TRANSPORTE DE GAS LTDARENAN CHAVES SENA PORTARIA</v>
      </c>
      <c r="K371" s="1" t="str">
        <f>IFERROR(INDEX(Folha[Centro_de_Geral],MATCH(C371,Folha[Nome do Funcionário],0)),"")</f>
        <v>192 - CALIFORNIA</v>
      </c>
      <c r="L371" s="1" t="str">
        <f>IFERROR(INDEX(Nome_Empresas[NOME PADRÃO (PLANILHAS)],MATCH(Folha_de_Pgt[[#This Row],[Nome da Empresa]],Nome_Empresas[EMPRESA],0)),"")</f>
        <v>192 - CALIFORNIA</v>
      </c>
      <c r="M371" s="52">
        <v>45036</v>
      </c>
      <c r="N371" s="1" t="str">
        <f>UPPER(IF(Folha_de_Pgt[[#This Row],[DATA DE PGT]]="","",TEXT(Folha_de_Pgt[[#This Row],[DATA DE PGT]],"MMM")))</f>
        <v>ABR</v>
      </c>
      <c r="O371" s="1" t="str">
        <f>UPPER(IF(Folha_de_Pgt[[#This Row],[DATA DE PGT]]="","",TEXT(Folha_de_Pgt[[#This Row],[DATA DE PGT]],"aaaa")))</f>
        <v>2023</v>
      </c>
      <c r="P371" s="1" t="s">
        <v>964</v>
      </c>
      <c r="R371" s="2" t="str">
        <f>Folha_de_Pgt[[#This Row],[Nome do Funcionário]]&amp;" - "&amp;Folha_de_Pgt[[#This Row],[TIPO DE PGT]]</f>
        <v>RENAN CHAVES SENA  - ADIANTAMENTO - REF A ABR/2023</v>
      </c>
      <c r="U371" s="21"/>
      <c r="V371" s="80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103"/>
      <c r="AW371" s="56"/>
      <c r="AX371" s="56"/>
    </row>
    <row r="372" spans="1:50" customFormat="1" ht="15.75" customHeight="1" x14ac:dyDescent="0.25">
      <c r="A372" s="82" t="s">
        <v>1018</v>
      </c>
      <c r="B372" s="83" t="s">
        <v>688</v>
      </c>
      <c r="C372" s="83" t="s">
        <v>691</v>
      </c>
      <c r="D372" s="83" t="s">
        <v>154</v>
      </c>
      <c r="E372" s="90" t="s">
        <v>876</v>
      </c>
      <c r="F372" s="90" t="s">
        <v>876</v>
      </c>
      <c r="G372" s="90" t="s">
        <v>1019</v>
      </c>
      <c r="H372" s="92"/>
      <c r="I372" s="93">
        <v>651</v>
      </c>
      <c r="J372" s="1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372" s="1" t="str">
        <f>IFERROR(INDEX(Folha[Centro_de_Geral],MATCH(C372,Folha[Nome do Funcionário],0)),"")</f>
        <v>192 - CALIFORNIA</v>
      </c>
      <c r="L372" s="1" t="str">
        <f>IFERROR(INDEX(Nome_Empresas[NOME PADRÃO (PLANILHAS)],MATCH(Folha_de_Pgt[[#This Row],[Nome da Empresa]],Nome_Empresas[EMPRESA],0)),"")</f>
        <v>192 - CALIFORNIA</v>
      </c>
      <c r="M372" s="52">
        <v>45036</v>
      </c>
      <c r="N372" s="1" t="str">
        <f>UPPER(IF(Folha_de_Pgt[[#This Row],[DATA DE PGT]]="","",TEXT(Folha_de_Pgt[[#This Row],[DATA DE PGT]],"MMM")))</f>
        <v>ABR</v>
      </c>
      <c r="O372" s="1" t="str">
        <f>UPPER(IF(Folha_de_Pgt[[#This Row],[DATA DE PGT]]="","",TEXT(Folha_de_Pgt[[#This Row],[DATA DE PGT]],"aaaa")))</f>
        <v>2023</v>
      </c>
      <c r="P372" s="1" t="s">
        <v>964</v>
      </c>
      <c r="R372" s="2" t="str">
        <f>Folha_de_Pgt[[#This Row],[Nome do Funcionário]]&amp;" - "&amp;Folha_de_Pgt[[#This Row],[TIPO DE PGT]]</f>
        <v>TIAGO LOBO DOS SANTOS  - ADIANTAMENTO - REF A ABR/2023</v>
      </c>
      <c r="U372" s="21"/>
      <c r="V372" s="80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103"/>
      <c r="AW372" s="56"/>
      <c r="AX372" s="56"/>
    </row>
    <row r="373" spans="1:50" customFormat="1" ht="15.75" customHeight="1" x14ac:dyDescent="0.25">
      <c r="A373" s="82" t="s">
        <v>1020</v>
      </c>
      <c r="B373" s="83" t="s">
        <v>693</v>
      </c>
      <c r="C373" s="83" t="s">
        <v>694</v>
      </c>
      <c r="D373" s="83" t="s">
        <v>154</v>
      </c>
      <c r="E373" s="90" t="s">
        <v>876</v>
      </c>
      <c r="F373" s="90" t="s">
        <v>876</v>
      </c>
      <c r="G373" s="90" t="s">
        <v>899</v>
      </c>
      <c r="H373" s="92"/>
      <c r="I373" s="93">
        <v>651</v>
      </c>
      <c r="J373" s="1" t="str">
        <f>Folha_de_Pgt[[#This Row],[Nome da Empresa]]&amp;Folha_de_Pgt[[#This Row],[Nome do Funcionário]]&amp;Folha_de_Pgt[[#This Row],[Departamento]]</f>
        <v>WK COMERCIO VAREJISTA DE GAS LTDALEONARDO CLAUDIO ALVES GOMESPORTARIA</v>
      </c>
      <c r="K373" s="1" t="str">
        <f>IFERROR(INDEX(Folha[Centro_de_Geral],MATCH(C373,Folha[Nome do Funcionário],0)),"")</f>
        <v>193 - WK</v>
      </c>
      <c r="L373" s="1" t="str">
        <f>IFERROR(INDEX(Nome_Empresas[NOME PADRÃO (PLANILHAS)],MATCH(Folha_de_Pgt[[#This Row],[Nome da Empresa]],Nome_Empresas[EMPRESA],0)),"")</f>
        <v>193 - WK</v>
      </c>
      <c r="M373" s="52">
        <v>45036</v>
      </c>
      <c r="N373" s="1" t="str">
        <f>UPPER(IF(Folha_de_Pgt[[#This Row],[DATA DE PGT]]="","",TEXT(Folha_de_Pgt[[#This Row],[DATA DE PGT]],"MMM")))</f>
        <v>ABR</v>
      </c>
      <c r="O373" s="1" t="str">
        <f>UPPER(IF(Folha_de_Pgt[[#This Row],[DATA DE PGT]]="","",TEXT(Folha_de_Pgt[[#This Row],[DATA DE PGT]],"aaaa")))</f>
        <v>2023</v>
      </c>
      <c r="P373" s="1" t="s">
        <v>964</v>
      </c>
      <c r="R373" s="2" t="str">
        <f>Folha_de_Pgt[[#This Row],[Nome do Funcionário]]&amp;" - "&amp;Folha_de_Pgt[[#This Row],[TIPO DE PGT]]</f>
        <v>LEONARDO CLAUDIO ALVES GOMES - ADIANTAMENTO - REF A ABR/2023</v>
      </c>
      <c r="U373" s="21"/>
      <c r="V373" s="80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103"/>
      <c r="AW373" s="56"/>
      <c r="AX373" s="56"/>
    </row>
    <row r="374" spans="1:50" customFormat="1" ht="15.75" customHeight="1" x14ac:dyDescent="0.25">
      <c r="A374" s="82" t="s">
        <v>1020</v>
      </c>
      <c r="B374" s="83" t="s">
        <v>693</v>
      </c>
      <c r="C374" s="83" t="s">
        <v>696</v>
      </c>
      <c r="D374" s="83" t="s">
        <v>154</v>
      </c>
      <c r="E374" s="90" t="s">
        <v>876</v>
      </c>
      <c r="F374" s="90" t="s">
        <v>876</v>
      </c>
      <c r="G374" s="90" t="s">
        <v>900</v>
      </c>
      <c r="H374" s="92"/>
      <c r="I374" s="93">
        <v>554</v>
      </c>
      <c r="J374" s="1" t="str">
        <f>Folha_de_Pgt[[#This Row],[Nome da Empresa]]&amp;Folha_de_Pgt[[#This Row],[Nome do Funcionário]]&amp;Folha_de_Pgt[[#This Row],[Departamento]]</f>
        <v>WK COMERCIO VAREJISTA DE GAS LTDAIRAILDO XAVIER CRUZPORTARIA</v>
      </c>
      <c r="K374" s="1" t="str">
        <f>IFERROR(INDEX(Folha[Centro_de_Geral],MATCH(C374,Folha[Nome do Funcionário],0)),"")</f>
        <v>193 - WK</v>
      </c>
      <c r="L374" s="1" t="str">
        <f>IFERROR(INDEX(Nome_Empresas[NOME PADRÃO (PLANILHAS)],MATCH(Folha_de_Pgt[[#This Row],[Nome da Empresa]],Nome_Empresas[EMPRESA],0)),"")</f>
        <v>193 - WK</v>
      </c>
      <c r="M374" s="52">
        <v>45036</v>
      </c>
      <c r="N374" s="1" t="str">
        <f>UPPER(IF(Folha_de_Pgt[[#This Row],[DATA DE PGT]]="","",TEXT(Folha_de_Pgt[[#This Row],[DATA DE PGT]],"MMM")))</f>
        <v>ABR</v>
      </c>
      <c r="O374" s="1" t="str">
        <f>UPPER(IF(Folha_de_Pgt[[#This Row],[DATA DE PGT]]="","",TEXT(Folha_de_Pgt[[#This Row],[DATA DE PGT]],"aaaa")))</f>
        <v>2023</v>
      </c>
      <c r="P374" s="1" t="s">
        <v>964</v>
      </c>
      <c r="R374" s="2" t="str">
        <f>Folha_de_Pgt[[#This Row],[Nome do Funcionário]]&amp;" - "&amp;Folha_de_Pgt[[#This Row],[TIPO DE PGT]]</f>
        <v>IRAILDO XAVIER CRUZ - ADIANTAMENTO - REF A ABR/2023</v>
      </c>
      <c r="U374" s="21"/>
      <c r="V374" s="80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103"/>
      <c r="AW374" s="56"/>
      <c r="AX374" s="56"/>
    </row>
    <row r="375" spans="1:50" customFormat="1" ht="15.75" customHeight="1" x14ac:dyDescent="0.25">
      <c r="A375" s="82" t="s">
        <v>1021</v>
      </c>
      <c r="B375" s="83" t="s">
        <v>698</v>
      </c>
      <c r="C375" s="83" t="s">
        <v>699</v>
      </c>
      <c r="D375" s="83" t="s">
        <v>154</v>
      </c>
      <c r="E375" s="90" t="s">
        <v>876</v>
      </c>
      <c r="F375" s="90" t="s">
        <v>876</v>
      </c>
      <c r="G375" s="90" t="s">
        <v>901</v>
      </c>
      <c r="H375" s="92"/>
      <c r="I375" s="93">
        <v>651</v>
      </c>
      <c r="J375" s="1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375" s="1" t="str">
        <f>IFERROR(INDEX(Folha[Centro_de_Geral],MATCH(C375,Folha[Nome do Funcionário],0)),"")</f>
        <v>194 - ARCO METROPOLITANO</v>
      </c>
      <c r="L375" s="1" t="str">
        <f>IFERROR(INDEX(Nome_Empresas[NOME PADRÃO (PLANILHAS)],MATCH(Folha_de_Pgt[[#This Row],[Nome da Empresa]],Nome_Empresas[EMPRESA],0)),"")</f>
        <v>194 - ARCO METROPOLITANO</v>
      </c>
      <c r="M375" s="52">
        <v>45036</v>
      </c>
      <c r="N375" s="1" t="str">
        <f>UPPER(IF(Folha_de_Pgt[[#This Row],[DATA DE PGT]]="","",TEXT(Folha_de_Pgt[[#This Row],[DATA DE PGT]],"MMM")))</f>
        <v>ABR</v>
      </c>
      <c r="O375" s="1" t="str">
        <f>UPPER(IF(Folha_de_Pgt[[#This Row],[DATA DE PGT]]="","",TEXT(Folha_de_Pgt[[#This Row],[DATA DE PGT]],"aaaa")))</f>
        <v>2023</v>
      </c>
      <c r="P375" s="1" t="s">
        <v>964</v>
      </c>
      <c r="R375" s="2" t="str">
        <f>Folha_de_Pgt[[#This Row],[Nome do Funcionário]]&amp;" - "&amp;Folha_de_Pgt[[#This Row],[TIPO DE PGT]]</f>
        <v>GUILHERME MEDEIROS DA SILVA - ADIANTAMENTO - REF A ABR/2023</v>
      </c>
      <c r="U375" s="21"/>
      <c r="V375" s="80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103"/>
      <c r="AW375" s="56"/>
      <c r="AX375" s="56"/>
    </row>
    <row r="376" spans="1:50" customFormat="1" ht="15.75" customHeight="1" x14ac:dyDescent="0.25">
      <c r="A376" s="95" t="s">
        <v>1021</v>
      </c>
      <c r="B376" s="96" t="s">
        <v>698</v>
      </c>
      <c r="C376" s="96" t="s">
        <v>701</v>
      </c>
      <c r="D376" s="96" t="s">
        <v>154</v>
      </c>
      <c r="E376" s="92" t="s">
        <v>876</v>
      </c>
      <c r="F376" s="92" t="s">
        <v>876</v>
      </c>
      <c r="G376" s="92" t="s">
        <v>902</v>
      </c>
      <c r="H376" s="92"/>
      <c r="I376" s="97">
        <v>651</v>
      </c>
      <c r="J376" s="1" t="str">
        <f>Folha_de_Pgt[[#This Row],[Nome da Empresa]]&amp;Folha_de_Pgt[[#This Row],[Nome do Funcionário]]&amp;Folha_de_Pgt[[#This Row],[Departamento]]</f>
        <v>ARCO METROPOLITANO COMERCIO GAS E AGUA LTDAJONATHAN FELIZARDO SOARES DA SILVAPORTARIA</v>
      </c>
      <c r="K376" s="1" t="str">
        <f>IFERROR(INDEX(Folha[Centro_de_Geral],MATCH(C376,Folha[Nome do Funcionário],0)),"")</f>
        <v>194 - ARCO METROPOLITANO</v>
      </c>
      <c r="L376" s="1" t="str">
        <f>IFERROR(INDEX(Nome_Empresas[NOME PADRÃO (PLANILHAS)],MATCH(Folha_de_Pgt[[#This Row],[Nome da Empresa]],Nome_Empresas[EMPRESA],0)),"")</f>
        <v>194 - ARCO METROPOLITANO</v>
      </c>
      <c r="M376" s="52">
        <v>45036</v>
      </c>
      <c r="N376" s="1" t="str">
        <f>UPPER(IF(Folha_de_Pgt[[#This Row],[DATA DE PGT]]="","",TEXT(Folha_de_Pgt[[#This Row],[DATA DE PGT]],"MMM")))</f>
        <v>ABR</v>
      </c>
      <c r="O376" s="1" t="str">
        <f>UPPER(IF(Folha_de_Pgt[[#This Row],[DATA DE PGT]]="","",TEXT(Folha_de_Pgt[[#This Row],[DATA DE PGT]],"aaaa")))</f>
        <v>2023</v>
      </c>
      <c r="P376" s="1" t="s">
        <v>964</v>
      </c>
      <c r="R376" s="2" t="str">
        <f>Folha_de_Pgt[[#This Row],[Nome do Funcionário]]&amp;" - "&amp;Folha_de_Pgt[[#This Row],[TIPO DE PGT]]</f>
        <v>JONATHAN FELIZARDO SOARES DA SILVA - ADIANTAMENTO - REF A ABR/2023</v>
      </c>
      <c r="U376" s="21"/>
      <c r="V376" s="80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103"/>
      <c r="AW376" s="56"/>
      <c r="AX376" s="56"/>
    </row>
    <row r="377" spans="1:50" customFormat="1" ht="15.75" customHeight="1" x14ac:dyDescent="0.25">
      <c r="A377" s="95">
        <v>2</v>
      </c>
      <c r="B377" s="96" t="s">
        <v>20</v>
      </c>
      <c r="C377" s="96" t="s">
        <v>184</v>
      </c>
      <c r="D377" s="96" t="s">
        <v>154</v>
      </c>
      <c r="E377" s="92">
        <v>7519629708</v>
      </c>
      <c r="F377" s="92" t="s">
        <v>16</v>
      </c>
      <c r="G377" s="92" t="s">
        <v>185</v>
      </c>
      <c r="H377" s="92"/>
      <c r="I377" s="97">
        <v>651</v>
      </c>
      <c r="J377" s="1" t="str">
        <f>Folha_de_Pgt[[#This Row],[Nome da Empresa]]&amp;Folha_de_Pgt[[#This Row],[Nome do Funcionário]]&amp;Folha_de_Pgt[[#This Row],[Departamento]]</f>
        <v>PAGE DEPOSITO DE GAS LTDA - MEFABIANO DOS SANTOSPORTARIA</v>
      </c>
      <c r="K377" s="1" t="str">
        <f>IFERROR(INDEX(Folha[Centro_de_Geral],MATCH(C377,Folha[Nome do Funcionário],0)),"")</f>
        <v>2 - PAGE DEPOSITO</v>
      </c>
      <c r="L377" s="1" t="str">
        <f>IFERROR(INDEX(Nome_Empresas[NOME PADRÃO (PLANILHAS)],MATCH(Folha_de_Pgt[[#This Row],[Nome da Empresa]],Nome_Empresas[EMPRESA],0)),"")</f>
        <v>2 - PAGE DEPOSITO</v>
      </c>
      <c r="M377" s="75">
        <v>45034</v>
      </c>
      <c r="N377" s="1" t="str">
        <f>UPPER(IF(Folha_de_Pgt[[#This Row],[DATA DE PGT]]="","",TEXT(Folha_de_Pgt[[#This Row],[DATA DE PGT]],"MMM")))</f>
        <v>ABR</v>
      </c>
      <c r="O377" s="1" t="str">
        <f>UPPER(IF(Folha_de_Pgt[[#This Row],[DATA DE PGT]]="","",TEXT(Folha_de_Pgt[[#This Row],[DATA DE PGT]],"aaaa")))</f>
        <v>2023</v>
      </c>
      <c r="P377" s="113" t="s">
        <v>964</v>
      </c>
      <c r="R377" s="2" t="str">
        <f>Folha_de_Pgt[[#This Row],[Nome do Funcionário]]&amp;" - "&amp;Folha_de_Pgt[[#This Row],[TIPO DE PGT]]</f>
        <v>FABIANO DOS SANTOS - ADIANTAMENTO - REF A ABR/2023</v>
      </c>
      <c r="U377" s="21"/>
      <c r="V377" s="80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103"/>
      <c r="AW377" s="56"/>
      <c r="AX377" s="56"/>
    </row>
    <row r="378" spans="1:50" ht="15.75" customHeight="1" x14ac:dyDescent="0.2">
      <c r="A378" s="87" t="s">
        <v>915</v>
      </c>
      <c r="B378" s="88" t="s">
        <v>13</v>
      </c>
      <c r="C378" s="88" t="s">
        <v>136</v>
      </c>
      <c r="D378" s="88" t="s">
        <v>137</v>
      </c>
      <c r="E378" s="88" t="s">
        <v>16</v>
      </c>
      <c r="F378" s="88" t="s">
        <v>17</v>
      </c>
      <c r="G378" s="88" t="s">
        <v>138</v>
      </c>
      <c r="H378" s="88" t="s">
        <v>139</v>
      </c>
      <c r="I378" s="89">
        <v>1589.7</v>
      </c>
      <c r="J378" s="1" t="str">
        <f>Folha_de_Pgt[[#This Row],[Nome da Empresa]]&amp;Folha_de_Pgt[[#This Row],[Nome do Funcionário]]&amp;Folha_de_Pgt[[#This Row],[Departamento]]</f>
        <v>ACLANYCA COMERCIO DE GAS LTDA - EPPJOAO DE JESUS GONCALVES SANCHESPAGE DEPOSITO</v>
      </c>
      <c r="K378" s="1" t="str">
        <f>IFERROR(INDEX(Folha[Centro_de_Geral],MATCH(C378,Folha[Nome do Funcionário],0)),"")</f>
        <v>1 - ACLANYCA MATRIZ</v>
      </c>
      <c r="L378" s="1" t="str">
        <f>IFERROR(INDEX(Nome_Empresas[NOME PADRÃO (PLANILHAS)],MATCH(Folha_de_Pgt[[#This Row],[Nome da Empresa]],Nome_Empresas[EMPRESA],0)),"")</f>
        <v>1 - ACLANYCA MATRIZ</v>
      </c>
      <c r="M378" s="20">
        <v>45050</v>
      </c>
      <c r="N378" s="28" t="str">
        <f>UPPER(IF(Folha_de_Pgt[[#This Row],[DATA DE PGT]]="","",TEXT(Folha_de_Pgt[[#This Row],[DATA DE PGT]],"MMM")))</f>
        <v>MAI</v>
      </c>
      <c r="O378" s="107" t="str">
        <f>UPPER(IF(Folha_de_Pgt[[#This Row],[DATA DE PGT]]="","",TEXT(Folha_de_Pgt[[#This Row],[DATA DE PGT]],"aaaa")))</f>
        <v>2023</v>
      </c>
      <c r="P378" s="28" t="s">
        <v>1097</v>
      </c>
      <c r="R378" s="2" t="str">
        <f>Folha_de_Pgt[[#This Row],[Nome do Funcionário]]&amp;" - "&amp;Folha_de_Pgt[[#This Row],[TIPO DE PGT]]</f>
        <v>JOAO DE JESUS GONCALVES SANCHES - SALARIO - REF. A ABR/2023</v>
      </c>
    </row>
    <row r="379" spans="1:50" ht="15.75" customHeight="1" x14ac:dyDescent="0.2">
      <c r="A379" s="87" t="s">
        <v>915</v>
      </c>
      <c r="B379" s="88" t="s">
        <v>13</v>
      </c>
      <c r="C379" s="88" t="s">
        <v>1065</v>
      </c>
      <c r="D379" s="88" t="s">
        <v>1066</v>
      </c>
      <c r="E379" s="88" t="s">
        <v>146</v>
      </c>
      <c r="F379" s="88" t="s">
        <v>1067</v>
      </c>
      <c r="G379" s="88" t="s">
        <v>1068</v>
      </c>
      <c r="H379" s="88" t="s">
        <v>1069</v>
      </c>
      <c r="I379" s="89">
        <v>2511.83</v>
      </c>
      <c r="J379" s="1" t="str">
        <f>Folha_de_Pgt[[#This Row],[Nome da Empresa]]&amp;Folha_de_Pgt[[#This Row],[Nome do Funcionário]]&amp;Folha_de_Pgt[[#This Row],[Departamento]]</f>
        <v xml:space="preserve">ACLANYCA COMERCIO DE GAS LTDA - EPPEVERTON NOGUEIRA REGOTRANSPORTE - MOTORISTA </v>
      </c>
      <c r="K379" s="1" t="str">
        <f>IFERROR(INDEX(Folha[Centro_de_Geral],MATCH(C379,Folha[Nome do Funcionário],0)),"")</f>
        <v>TRANSPORTE</v>
      </c>
      <c r="L379" s="1" t="str">
        <f>IFERROR(INDEX(Nome_Empresas[NOME PADRÃO (PLANILHAS)],MATCH(Folha_de_Pgt[[#This Row],[Nome da Empresa]],Nome_Empresas[EMPRESA],0)),"")</f>
        <v>1 - ACLANYCA MATRIZ</v>
      </c>
      <c r="M379" s="20">
        <v>45050</v>
      </c>
      <c r="N379" s="28" t="str">
        <f>UPPER(IF(Folha_de_Pgt[[#This Row],[DATA DE PGT]]="","",TEXT(Folha_de_Pgt[[#This Row],[DATA DE PGT]],"MMM")))</f>
        <v>MAI</v>
      </c>
      <c r="O379" s="107" t="str">
        <f>UPPER(IF(Folha_de_Pgt[[#This Row],[DATA DE PGT]]="","",TEXT(Folha_de_Pgt[[#This Row],[DATA DE PGT]],"aaaa")))</f>
        <v>2023</v>
      </c>
      <c r="P379" s="28" t="s">
        <v>1097</v>
      </c>
      <c r="R379" s="2" t="str">
        <f>Folha_de_Pgt[[#This Row],[Nome do Funcionário]]&amp;" - "&amp;Folha_de_Pgt[[#This Row],[TIPO DE PGT]]</f>
        <v>EVERTON NOGUEIRA REGO - SALARIO - REF. A ABR/2023</v>
      </c>
    </row>
    <row r="380" spans="1:50" ht="15.75" customHeight="1" x14ac:dyDescent="0.2">
      <c r="A380" s="87" t="s">
        <v>915</v>
      </c>
      <c r="B380" s="88" t="s">
        <v>13</v>
      </c>
      <c r="C380" s="88" t="s">
        <v>144</v>
      </c>
      <c r="D380" s="88" t="s">
        <v>145</v>
      </c>
      <c r="E380" s="88" t="s">
        <v>146</v>
      </c>
      <c r="F380" s="88" t="s">
        <v>147</v>
      </c>
      <c r="G380" s="88" t="s">
        <v>148</v>
      </c>
      <c r="H380" s="88" t="s">
        <v>149</v>
      </c>
      <c r="I380" s="89">
        <v>1548.96</v>
      </c>
      <c r="J380" s="1" t="str">
        <f>Folha_de_Pgt[[#This Row],[Nome da Empresa]]&amp;Folha_de_Pgt[[#This Row],[Nome do Funcionário]]&amp;Folha_de_Pgt[[#This Row],[Departamento]]</f>
        <v>ACLANYCA COMERCIO DE GAS LTDA - EPPROBERTO BRANDES DA CONCEIÇÃO VIGIA</v>
      </c>
      <c r="K380" s="1" t="str">
        <f>IFERROR(INDEX(Folha[Centro_de_Geral],MATCH(C380,Folha[Nome do Funcionário],0)),"")</f>
        <v>1 - ACLANYCA MATRIZ</v>
      </c>
      <c r="L380" s="1" t="str">
        <f>IFERROR(INDEX(Nome_Empresas[NOME PADRÃO (PLANILHAS)],MATCH(Folha_de_Pgt[[#This Row],[Nome da Empresa]],Nome_Empresas[EMPRESA],0)),"")</f>
        <v>1 - ACLANYCA MATRIZ</v>
      </c>
      <c r="M380" s="20">
        <v>45050</v>
      </c>
      <c r="N380" s="28" t="str">
        <f>UPPER(IF(Folha_de_Pgt[[#This Row],[DATA DE PGT]]="","",TEXT(Folha_de_Pgt[[#This Row],[DATA DE PGT]],"MMM")))</f>
        <v>MAI</v>
      </c>
      <c r="O380" s="107" t="str">
        <f>UPPER(IF(Folha_de_Pgt[[#This Row],[DATA DE PGT]]="","",TEXT(Folha_de_Pgt[[#This Row],[DATA DE PGT]],"aaaa")))</f>
        <v>2023</v>
      </c>
      <c r="P380" s="28" t="s">
        <v>1097</v>
      </c>
      <c r="R380" s="2" t="str">
        <f>Folha_de_Pgt[[#This Row],[Nome do Funcionário]]&amp;" - "&amp;Folha_de_Pgt[[#This Row],[TIPO DE PGT]]</f>
        <v>ROBERTO BRANDES DA CONCEIÇÃO - SALARIO - REF. A ABR/2023</v>
      </c>
    </row>
    <row r="381" spans="1:50" ht="15.75" customHeight="1" x14ac:dyDescent="0.2">
      <c r="A381" s="87" t="s">
        <v>915</v>
      </c>
      <c r="B381" s="88" t="s">
        <v>13</v>
      </c>
      <c r="C381" s="88" t="s">
        <v>150</v>
      </c>
      <c r="D381" s="88" t="s">
        <v>145</v>
      </c>
      <c r="E381" s="88" t="s">
        <v>146</v>
      </c>
      <c r="F381" s="88" t="s">
        <v>147</v>
      </c>
      <c r="G381" s="88" t="s">
        <v>151</v>
      </c>
      <c r="H381" s="88" t="s">
        <v>152</v>
      </c>
      <c r="I381" s="89">
        <v>924.28</v>
      </c>
      <c r="J381" s="1" t="str">
        <f>Folha_de_Pgt[[#This Row],[Nome da Empresa]]&amp;Folha_de_Pgt[[#This Row],[Nome do Funcionário]]&amp;Folha_de_Pgt[[#This Row],[Departamento]]</f>
        <v>ACLANYCA COMERCIO DE GAS LTDA - EPPLEONARDO SILVA DOS SANTOS VIGIA</v>
      </c>
      <c r="K381" s="1" t="str">
        <f>IFERROR(INDEX(Folha[Centro_de_Geral],MATCH(C381,Folha[Nome do Funcionário],0)),"")</f>
        <v>1 - ACLANYCA MATRIZ</v>
      </c>
      <c r="L381" s="1" t="str">
        <f>IFERROR(INDEX(Nome_Empresas[NOME PADRÃO (PLANILHAS)],MATCH(Folha_de_Pgt[[#This Row],[Nome da Empresa]],Nome_Empresas[EMPRESA],0)),"")</f>
        <v>1 - ACLANYCA MATRIZ</v>
      </c>
      <c r="M381" s="20">
        <v>45050</v>
      </c>
      <c r="N381" s="28" t="str">
        <f>UPPER(IF(Folha_de_Pgt[[#This Row],[DATA DE PGT]]="","",TEXT(Folha_de_Pgt[[#This Row],[DATA DE PGT]],"MMM")))</f>
        <v>MAI</v>
      </c>
      <c r="O381" s="107" t="str">
        <f>UPPER(IF(Folha_de_Pgt[[#This Row],[DATA DE PGT]]="","",TEXT(Folha_de_Pgt[[#This Row],[DATA DE PGT]],"aaaa")))</f>
        <v>2023</v>
      </c>
      <c r="P381" s="28" t="s">
        <v>1097</v>
      </c>
      <c r="R381" s="2" t="str">
        <f>Folha_de_Pgt[[#This Row],[Nome do Funcionário]]&amp;" - "&amp;Folha_de_Pgt[[#This Row],[TIPO DE PGT]]</f>
        <v>LEONARDO SILVA DOS SANTOS - SALARIO - REF. A ABR/2023</v>
      </c>
    </row>
    <row r="382" spans="1:50" ht="15.75" customHeight="1" x14ac:dyDescent="0.2">
      <c r="A382" s="87" t="s">
        <v>915</v>
      </c>
      <c r="B382" s="88" t="s">
        <v>13</v>
      </c>
      <c r="C382" s="88" t="s">
        <v>153</v>
      </c>
      <c r="D382" s="88" t="s">
        <v>154</v>
      </c>
      <c r="E382" s="88" t="s">
        <v>146</v>
      </c>
      <c r="F382" s="88" t="s">
        <v>147</v>
      </c>
      <c r="G382" s="88" t="s">
        <v>155</v>
      </c>
      <c r="H382" s="88" t="s">
        <v>156</v>
      </c>
      <c r="I382" s="89">
        <v>1015.51</v>
      </c>
      <c r="J382" s="1" t="str">
        <f>Folha_de_Pgt[[#This Row],[Nome da Empresa]]&amp;Folha_de_Pgt[[#This Row],[Nome do Funcionário]]&amp;Folha_de_Pgt[[#This Row],[Departamento]]</f>
        <v>ACLANYCA COMERCIO DE GAS LTDA - EPPDENILSON SANTOS ANASTACIOPORTARIA</v>
      </c>
      <c r="K382" s="1" t="str">
        <f>IFERROR(INDEX(Folha[Centro_de_Geral],MATCH(C382,Folha[Nome do Funcionário],0)),"")</f>
        <v>1 - ACLANYCA MATRIZ</v>
      </c>
      <c r="L382" s="1" t="str">
        <f>IFERROR(INDEX(Nome_Empresas[NOME PADRÃO (PLANILHAS)],MATCH(Folha_de_Pgt[[#This Row],[Nome da Empresa]],Nome_Empresas[EMPRESA],0)),"")</f>
        <v>1 - ACLANYCA MATRIZ</v>
      </c>
      <c r="M382" s="20">
        <v>45050</v>
      </c>
      <c r="N382" s="28" t="str">
        <f>UPPER(IF(Folha_de_Pgt[[#This Row],[DATA DE PGT]]="","",TEXT(Folha_de_Pgt[[#This Row],[DATA DE PGT]],"MMM")))</f>
        <v>MAI</v>
      </c>
      <c r="O382" s="107" t="str">
        <f>UPPER(IF(Folha_de_Pgt[[#This Row],[DATA DE PGT]]="","",TEXT(Folha_de_Pgt[[#This Row],[DATA DE PGT]],"aaaa")))</f>
        <v>2023</v>
      </c>
      <c r="P382" s="28" t="s">
        <v>1097</v>
      </c>
      <c r="R382" s="2" t="str">
        <f>Folha_de_Pgt[[#This Row],[Nome do Funcionário]]&amp;" - "&amp;Folha_de_Pgt[[#This Row],[TIPO DE PGT]]</f>
        <v>DENILSON SANTOS ANASTACIO - SALARIO - REF. A ABR/2023</v>
      </c>
    </row>
    <row r="383" spans="1:50" ht="15.75" customHeight="1" x14ac:dyDescent="0.2">
      <c r="A383" s="87" t="s">
        <v>915</v>
      </c>
      <c r="B383" s="88" t="s">
        <v>13</v>
      </c>
      <c r="C383" s="88" t="s">
        <v>157</v>
      </c>
      <c r="D383" s="88" t="s">
        <v>154</v>
      </c>
      <c r="E383" s="88" t="s">
        <v>16</v>
      </c>
      <c r="F383" s="88" t="s">
        <v>17</v>
      </c>
      <c r="G383" s="88" t="s">
        <v>158</v>
      </c>
      <c r="H383" s="88" t="s">
        <v>159</v>
      </c>
      <c r="I383" s="89">
        <v>1639.68</v>
      </c>
      <c r="J383" s="1" t="str">
        <f>Folha_de_Pgt[[#This Row],[Nome da Empresa]]&amp;Folha_de_Pgt[[#This Row],[Nome do Funcionário]]&amp;Folha_de_Pgt[[#This Row],[Departamento]]</f>
        <v>ACLANYCA COMERCIO DE GAS LTDA - EPPVALDIR CARDOSOPORTARIA</v>
      </c>
      <c r="K383" s="1" t="str">
        <f>IFERROR(INDEX(Folha[Centro_de_Geral],MATCH(C383,Folha[Nome do Funcionário],0)),"")</f>
        <v>1 - ACLANYCA MATRIZ</v>
      </c>
      <c r="L383" s="1" t="str">
        <f>IFERROR(INDEX(Nome_Empresas[NOME PADRÃO (PLANILHAS)],MATCH(Folha_de_Pgt[[#This Row],[Nome da Empresa]],Nome_Empresas[EMPRESA],0)),"")</f>
        <v>1 - ACLANYCA MATRIZ</v>
      </c>
      <c r="M383" s="20">
        <v>45050</v>
      </c>
      <c r="N383" s="28" t="str">
        <f>UPPER(IF(Folha_de_Pgt[[#This Row],[DATA DE PGT]]="","",TEXT(Folha_de_Pgt[[#This Row],[DATA DE PGT]],"MMM")))</f>
        <v>MAI</v>
      </c>
      <c r="O383" s="107" t="str">
        <f>UPPER(IF(Folha_de_Pgt[[#This Row],[DATA DE PGT]]="","",TEXT(Folha_de_Pgt[[#This Row],[DATA DE PGT]],"aaaa")))</f>
        <v>2023</v>
      </c>
      <c r="P383" s="28" t="s">
        <v>1097</v>
      </c>
      <c r="R383" s="2" t="str">
        <f>Folha_de_Pgt[[#This Row],[Nome do Funcionário]]&amp;" - "&amp;Folha_de_Pgt[[#This Row],[TIPO DE PGT]]</f>
        <v>VALDIR CARDOSO - SALARIO - REF. A ABR/2023</v>
      </c>
    </row>
    <row r="384" spans="1:50" ht="15.75" customHeight="1" x14ac:dyDescent="0.2">
      <c r="A384" s="87" t="s">
        <v>915</v>
      </c>
      <c r="B384" s="88" t="s">
        <v>13</v>
      </c>
      <c r="C384" s="88" t="s">
        <v>160</v>
      </c>
      <c r="D384" s="88" t="s">
        <v>161</v>
      </c>
      <c r="E384" s="88" t="s">
        <v>146</v>
      </c>
      <c r="F384" s="88" t="s">
        <v>162</v>
      </c>
      <c r="G384" s="88" t="s">
        <v>163</v>
      </c>
      <c r="H384" s="88" t="s">
        <v>164</v>
      </c>
      <c r="I384" s="89">
        <v>243.69</v>
      </c>
      <c r="J384" s="1" t="str">
        <f>Folha_de_Pgt[[#This Row],[Nome da Empresa]]&amp;Folha_de_Pgt[[#This Row],[Nome do Funcionário]]&amp;Folha_de_Pgt[[#This Row],[Departamento]]</f>
        <v>ACLANYCA COMERCIO DE GAS LTDA - EPPBRENDO SILVA ALVESPLATAFORMA</v>
      </c>
      <c r="K384" s="1" t="str">
        <f>IFERROR(INDEX(Folha[Centro_de_Geral],MATCH(C384,Folha[Nome do Funcionário],0)),"")</f>
        <v>TRANSPORTE</v>
      </c>
      <c r="L384" s="1" t="str">
        <f>IFERROR(INDEX(Nome_Empresas[NOME PADRÃO (PLANILHAS)],MATCH(Folha_de_Pgt[[#This Row],[Nome da Empresa]],Nome_Empresas[EMPRESA],0)),"")</f>
        <v>1 - ACLANYCA MATRIZ</v>
      </c>
      <c r="M384" s="20">
        <v>45050</v>
      </c>
      <c r="N384" s="28" t="str">
        <f>UPPER(IF(Folha_de_Pgt[[#This Row],[DATA DE PGT]]="","",TEXT(Folha_de_Pgt[[#This Row],[DATA DE PGT]],"MMM")))</f>
        <v>MAI</v>
      </c>
      <c r="O384" s="107" t="str">
        <f>UPPER(IF(Folha_de_Pgt[[#This Row],[DATA DE PGT]]="","",TEXT(Folha_de_Pgt[[#This Row],[DATA DE PGT]],"aaaa")))</f>
        <v>2023</v>
      </c>
      <c r="P384" s="28" t="s">
        <v>1097</v>
      </c>
      <c r="R384" s="2" t="str">
        <f>Folha_de_Pgt[[#This Row],[Nome do Funcionário]]&amp;" - "&amp;Folha_de_Pgt[[#This Row],[TIPO DE PGT]]</f>
        <v>BRENDO SILVA ALVES - SALARIO - REF. A ABR/2023</v>
      </c>
    </row>
    <row r="385" spans="1:18" ht="15.75" customHeight="1" x14ac:dyDescent="0.2">
      <c r="A385" s="87" t="s">
        <v>915</v>
      </c>
      <c r="B385" s="88" t="s">
        <v>13</v>
      </c>
      <c r="C385" s="88" t="s">
        <v>165</v>
      </c>
      <c r="D385" s="88" t="s">
        <v>161</v>
      </c>
      <c r="E385" s="88" t="s">
        <v>16</v>
      </c>
      <c r="F385" s="88" t="s">
        <v>166</v>
      </c>
      <c r="G385" s="88" t="s">
        <v>167</v>
      </c>
      <c r="H385" s="88" t="s">
        <v>168</v>
      </c>
      <c r="I385" s="89">
        <v>1112.31</v>
      </c>
      <c r="J385" s="1" t="str">
        <f>Folha_de_Pgt[[#This Row],[Nome da Empresa]]&amp;Folha_de_Pgt[[#This Row],[Nome do Funcionário]]&amp;Folha_de_Pgt[[#This Row],[Departamento]]</f>
        <v>ACLANYCA COMERCIO DE GAS LTDA - EPPPATRICK BARBOSA DE SOUZA LUCINDOPLATAFORMA</v>
      </c>
      <c r="K385" s="1" t="str">
        <f>IFERROR(INDEX(Folha[Centro_de_Geral],MATCH(C385,Folha[Nome do Funcionário],0)),"")</f>
        <v>TRANSPORTE</v>
      </c>
      <c r="L385" s="1" t="str">
        <f>IFERROR(INDEX(Nome_Empresas[NOME PADRÃO (PLANILHAS)],MATCH(Folha_de_Pgt[[#This Row],[Nome da Empresa]],Nome_Empresas[EMPRESA],0)),"")</f>
        <v>1 - ACLANYCA MATRIZ</v>
      </c>
      <c r="M385" s="20">
        <v>45050</v>
      </c>
      <c r="N385" s="28" t="str">
        <f>UPPER(IF(Folha_de_Pgt[[#This Row],[DATA DE PGT]]="","",TEXT(Folha_de_Pgt[[#This Row],[DATA DE PGT]],"MMM")))</f>
        <v>MAI</v>
      </c>
      <c r="O385" s="107" t="str">
        <f>UPPER(IF(Folha_de_Pgt[[#This Row],[DATA DE PGT]]="","",TEXT(Folha_de_Pgt[[#This Row],[DATA DE PGT]],"aaaa")))</f>
        <v>2023</v>
      </c>
      <c r="P385" s="28" t="s">
        <v>1097</v>
      </c>
      <c r="R385" s="2" t="str">
        <f>Folha_de_Pgt[[#This Row],[Nome do Funcionário]]&amp;" - "&amp;Folha_de_Pgt[[#This Row],[TIPO DE PGT]]</f>
        <v>PATRICK BARBOSA DE SOUZA LUCINDO - SALARIO - REF. A ABR/2023</v>
      </c>
    </row>
    <row r="386" spans="1:18" ht="15.75" customHeight="1" x14ac:dyDescent="0.2">
      <c r="A386" s="87" t="s">
        <v>915</v>
      </c>
      <c r="B386" s="88" t="s">
        <v>13</v>
      </c>
      <c r="C386" s="88" t="s">
        <v>169</v>
      </c>
      <c r="D386" s="88" t="s">
        <v>170</v>
      </c>
      <c r="E386" s="88" t="s">
        <v>146</v>
      </c>
      <c r="F386" s="88" t="s">
        <v>147</v>
      </c>
      <c r="G386" s="88" t="s">
        <v>171</v>
      </c>
      <c r="H386" s="88" t="s">
        <v>1070</v>
      </c>
      <c r="I386" s="89">
        <v>1423.3</v>
      </c>
      <c r="J386" s="1" t="str">
        <f>Folha_de_Pgt[[#This Row],[Nome da Empresa]]&amp;Folha_de_Pgt[[#This Row],[Nome do Funcionário]]&amp;Folha_de_Pgt[[#This Row],[Departamento]]</f>
        <v>ACLANYCA COMERCIO DE GAS LTDA - EPPANDERSON ALVES FARIASTRANSPORTE</v>
      </c>
      <c r="K386" s="1" t="str">
        <f>IFERROR(INDEX(Folha[Centro_de_Geral],MATCH(C386,Folha[Nome do Funcionário],0)),"")</f>
        <v>TRANSPORTE</v>
      </c>
      <c r="L386" s="1" t="str">
        <f>IFERROR(INDEX(Nome_Empresas[NOME PADRÃO (PLANILHAS)],MATCH(Folha_de_Pgt[[#This Row],[Nome da Empresa]],Nome_Empresas[EMPRESA],0)),"")</f>
        <v>1 - ACLANYCA MATRIZ</v>
      </c>
      <c r="M386" s="20">
        <v>45050</v>
      </c>
      <c r="N386" s="28" t="str">
        <f>UPPER(IF(Folha_de_Pgt[[#This Row],[DATA DE PGT]]="","",TEXT(Folha_de_Pgt[[#This Row],[DATA DE PGT]],"MMM")))</f>
        <v>MAI</v>
      </c>
      <c r="O386" s="107" t="str">
        <f>UPPER(IF(Folha_de_Pgt[[#This Row],[DATA DE PGT]]="","",TEXT(Folha_de_Pgt[[#This Row],[DATA DE PGT]],"aaaa")))</f>
        <v>2023</v>
      </c>
      <c r="P386" s="28" t="s">
        <v>1097</v>
      </c>
      <c r="R386" s="2" t="str">
        <f>Folha_de_Pgt[[#This Row],[Nome do Funcionário]]&amp;" - "&amp;Folha_de_Pgt[[#This Row],[TIPO DE PGT]]</f>
        <v>ANDERSON ALVES FARIAS - SALARIO - REF. A ABR/2023</v>
      </c>
    </row>
    <row r="387" spans="1:18" ht="15.75" customHeight="1" x14ac:dyDescent="0.2">
      <c r="A387" s="87" t="s">
        <v>915</v>
      </c>
      <c r="B387" s="88" t="s">
        <v>13</v>
      </c>
      <c r="C387" s="88" t="s">
        <v>172</v>
      </c>
      <c r="D387" s="88" t="s">
        <v>170</v>
      </c>
      <c r="E387" s="88" t="s">
        <v>146</v>
      </c>
      <c r="F387" s="88" t="s">
        <v>173</v>
      </c>
      <c r="G387" s="88" t="s">
        <v>174</v>
      </c>
      <c r="H387" s="88" t="s">
        <v>175</v>
      </c>
      <c r="I387" s="89">
        <v>1884.02</v>
      </c>
      <c r="J387" s="1" t="str">
        <f>Folha_de_Pgt[[#This Row],[Nome da Empresa]]&amp;Folha_de_Pgt[[#This Row],[Nome do Funcionário]]&amp;Folha_de_Pgt[[#This Row],[Departamento]]</f>
        <v>ACLANYCA COMERCIO DE GAS LTDA - EPPLEANDRO DA CONCEIÇAO LIRATRANSPORTE</v>
      </c>
      <c r="K387" s="1" t="str">
        <f>IFERROR(INDEX(Folha[Centro_de_Geral],MATCH(C387,Folha[Nome do Funcionário],0)),"")</f>
        <v>TRANSPORTE</v>
      </c>
      <c r="L387" s="1" t="str">
        <f>IFERROR(INDEX(Nome_Empresas[NOME PADRÃO (PLANILHAS)],MATCH(Folha_de_Pgt[[#This Row],[Nome da Empresa]],Nome_Empresas[EMPRESA],0)),"")</f>
        <v>1 - ACLANYCA MATRIZ</v>
      </c>
      <c r="M387" s="20">
        <v>45050</v>
      </c>
      <c r="N387" s="28" t="str">
        <f>UPPER(IF(Folha_de_Pgt[[#This Row],[DATA DE PGT]]="","",TEXT(Folha_de_Pgt[[#This Row],[DATA DE PGT]],"MMM")))</f>
        <v>MAI</v>
      </c>
      <c r="O387" s="107" t="str">
        <f>UPPER(IF(Folha_de_Pgt[[#This Row],[DATA DE PGT]]="","",TEXT(Folha_de_Pgt[[#This Row],[DATA DE PGT]],"aaaa")))</f>
        <v>2023</v>
      </c>
      <c r="P387" s="28" t="s">
        <v>1097</v>
      </c>
      <c r="R387" s="2" t="str">
        <f>Folha_de_Pgt[[#This Row],[Nome do Funcionário]]&amp;" - "&amp;Folha_de_Pgt[[#This Row],[TIPO DE PGT]]</f>
        <v>LEANDRO DA CONCEIÇAO LIRA - SALARIO - REF. A ABR/2023</v>
      </c>
    </row>
    <row r="388" spans="1:18" ht="15.75" customHeight="1" x14ac:dyDescent="0.2">
      <c r="A388" s="87" t="s">
        <v>915</v>
      </c>
      <c r="B388" s="88" t="s">
        <v>13</v>
      </c>
      <c r="C388" s="88" t="s">
        <v>176</v>
      </c>
      <c r="D388" s="88" t="s">
        <v>170</v>
      </c>
      <c r="E388" s="88" t="s">
        <v>16</v>
      </c>
      <c r="F388" s="88" t="s">
        <v>177</v>
      </c>
      <c r="G388" s="88" t="s">
        <v>178</v>
      </c>
      <c r="H388" s="88" t="s">
        <v>179</v>
      </c>
      <c r="I388" s="89">
        <v>365.4</v>
      </c>
      <c r="J388" s="1" t="str">
        <f>Folha_de_Pgt[[#This Row],[Nome da Empresa]]&amp;Folha_de_Pgt[[#This Row],[Nome do Funcionário]]&amp;Folha_de_Pgt[[#This Row],[Departamento]]</f>
        <v>ACLANYCA COMERCIO DE GAS LTDA - EPPANDRE MARTINS ALVES ABREUTRANSPORTE</v>
      </c>
      <c r="K388" s="1" t="str">
        <f>IFERROR(INDEX(Folha[Centro_de_Geral],MATCH(C388,Folha[Nome do Funcionário],0)),"")</f>
        <v>TRANSPORTE</v>
      </c>
      <c r="L388" s="1" t="str">
        <f>IFERROR(INDEX(Nome_Empresas[NOME PADRÃO (PLANILHAS)],MATCH(Folha_de_Pgt[[#This Row],[Nome da Empresa]],Nome_Empresas[EMPRESA],0)),"")</f>
        <v>1 - ACLANYCA MATRIZ</v>
      </c>
      <c r="M388" s="20">
        <v>45050</v>
      </c>
      <c r="N388" s="28" t="str">
        <f>UPPER(IF(Folha_de_Pgt[[#This Row],[DATA DE PGT]]="","",TEXT(Folha_de_Pgt[[#This Row],[DATA DE PGT]],"MMM")))</f>
        <v>MAI</v>
      </c>
      <c r="O388" s="107" t="str">
        <f>UPPER(IF(Folha_de_Pgt[[#This Row],[DATA DE PGT]]="","",TEXT(Folha_de_Pgt[[#This Row],[DATA DE PGT]],"aaaa")))</f>
        <v>2023</v>
      </c>
      <c r="P388" s="28" t="s">
        <v>1097</v>
      </c>
      <c r="R388" s="2" t="str">
        <f>Folha_de_Pgt[[#This Row],[Nome do Funcionário]]&amp;" - "&amp;Folha_de_Pgt[[#This Row],[TIPO DE PGT]]</f>
        <v>ANDRE MARTINS ALVES ABREU - SALARIO - REF. A ABR/2023</v>
      </c>
    </row>
    <row r="389" spans="1:18" ht="15.75" customHeight="1" x14ac:dyDescent="0.2">
      <c r="A389" s="87" t="s">
        <v>915</v>
      </c>
      <c r="B389" s="88" t="s">
        <v>13</v>
      </c>
      <c r="C389" s="88" t="s">
        <v>180</v>
      </c>
      <c r="D389" s="88" t="s">
        <v>170</v>
      </c>
      <c r="E389" s="88" t="s">
        <v>16</v>
      </c>
      <c r="F389" s="88" t="s">
        <v>181</v>
      </c>
      <c r="G389" s="88" t="s">
        <v>182</v>
      </c>
      <c r="H389" s="88" t="s">
        <v>183</v>
      </c>
      <c r="I389" s="89">
        <v>829.68</v>
      </c>
      <c r="J389" s="1" t="str">
        <f>Folha_de_Pgt[[#This Row],[Nome da Empresa]]&amp;Folha_de_Pgt[[#This Row],[Nome do Funcionário]]&amp;Folha_de_Pgt[[#This Row],[Departamento]]</f>
        <v>ACLANYCA COMERCIO DE GAS LTDA - EPPVICTOR GABRIEL AUGUSTO LOURENÇOTRANSPORTE</v>
      </c>
      <c r="K389" s="1" t="str">
        <f>IFERROR(INDEX(Folha[Centro_de_Geral],MATCH(C389,Folha[Nome do Funcionário],0)),"")</f>
        <v>TRANSPORTE</v>
      </c>
      <c r="L389" s="1" t="str">
        <f>IFERROR(INDEX(Nome_Empresas[NOME PADRÃO (PLANILHAS)],MATCH(Folha_de_Pgt[[#This Row],[Nome da Empresa]],Nome_Empresas[EMPRESA],0)),"")</f>
        <v>1 - ACLANYCA MATRIZ</v>
      </c>
      <c r="M389" s="20">
        <v>45050</v>
      </c>
      <c r="N389" s="28" t="str">
        <f>UPPER(IF(Folha_de_Pgt[[#This Row],[DATA DE PGT]]="","",TEXT(Folha_de_Pgt[[#This Row],[DATA DE PGT]],"MMM")))</f>
        <v>MAI</v>
      </c>
      <c r="O389" s="107" t="str">
        <f>UPPER(IF(Folha_de_Pgt[[#This Row],[DATA DE PGT]]="","",TEXT(Folha_de_Pgt[[#This Row],[DATA DE PGT]],"aaaa")))</f>
        <v>2023</v>
      </c>
      <c r="P389" s="28" t="s">
        <v>1097</v>
      </c>
      <c r="R389" s="2" t="str">
        <f>Folha_de_Pgt[[#This Row],[Nome do Funcionário]]&amp;" - "&amp;Folha_de_Pgt[[#This Row],[TIPO DE PGT]]</f>
        <v>VICTOR GABRIEL AUGUSTO LOURENÇO - SALARIO - REF. A ABR/2023</v>
      </c>
    </row>
    <row r="390" spans="1:18" ht="15.75" customHeight="1" x14ac:dyDescent="0.2">
      <c r="A390" s="87" t="s">
        <v>915</v>
      </c>
      <c r="B390" s="88" t="s">
        <v>13</v>
      </c>
      <c r="C390" s="88" t="s">
        <v>1071</v>
      </c>
      <c r="D390" s="88" t="s">
        <v>170</v>
      </c>
      <c r="E390" s="88" t="s">
        <v>876</v>
      </c>
      <c r="F390" s="88" t="s">
        <v>876</v>
      </c>
      <c r="G390" s="88" t="s">
        <v>1072</v>
      </c>
      <c r="H390" s="88" t="s">
        <v>1073</v>
      </c>
      <c r="I390" s="89">
        <v>891.99</v>
      </c>
      <c r="J390" s="1" t="str">
        <f>Folha_de_Pgt[[#This Row],[Nome da Empresa]]&amp;Folha_de_Pgt[[#This Row],[Nome do Funcionário]]&amp;Folha_de_Pgt[[#This Row],[Departamento]]</f>
        <v>ACLANYCA COMERCIO DE GAS LTDA - EPPDANIEL BRAGA GONÇALVESTRANSPORTE</v>
      </c>
      <c r="K390" s="1" t="str">
        <f>IFERROR(INDEX(Folha[Centro_de_Geral],MATCH(C390,Folha[Nome do Funcionário],0)),"")</f>
        <v>TRANSPORTE</v>
      </c>
      <c r="L390" s="1" t="str">
        <f>IFERROR(INDEX(Nome_Empresas[NOME PADRÃO (PLANILHAS)],MATCH(Folha_de_Pgt[[#This Row],[Nome da Empresa]],Nome_Empresas[EMPRESA],0)),"")</f>
        <v>1 - ACLANYCA MATRIZ</v>
      </c>
      <c r="M390" s="20">
        <v>45050</v>
      </c>
      <c r="N390" s="28" t="str">
        <f>UPPER(IF(Folha_de_Pgt[[#This Row],[DATA DE PGT]]="","",TEXT(Folha_de_Pgt[[#This Row],[DATA DE PGT]],"MMM")))</f>
        <v>MAI</v>
      </c>
      <c r="O390" s="107" t="str">
        <f>UPPER(IF(Folha_de_Pgt[[#This Row],[DATA DE PGT]]="","",TEXT(Folha_de_Pgt[[#This Row],[DATA DE PGT]],"aaaa")))</f>
        <v>2023</v>
      </c>
      <c r="P390" s="28" t="s">
        <v>1097</v>
      </c>
      <c r="R390" s="2" t="str">
        <f>Folha_de_Pgt[[#This Row],[Nome do Funcionário]]&amp;" - "&amp;Folha_de_Pgt[[#This Row],[TIPO DE PGT]]</f>
        <v>DANIEL BRAGA GONÇALVES - SALARIO - REF. A ABR/2023</v>
      </c>
    </row>
    <row r="391" spans="1:18" ht="15.75" customHeight="1" x14ac:dyDescent="0.2">
      <c r="A391" s="87" t="s">
        <v>915</v>
      </c>
      <c r="B391" s="88" t="s">
        <v>13</v>
      </c>
      <c r="C391" s="88" t="s">
        <v>14</v>
      </c>
      <c r="D391" s="88" t="s">
        <v>15</v>
      </c>
      <c r="E391" s="88" t="s">
        <v>16</v>
      </c>
      <c r="F391" s="88" t="s">
        <v>17</v>
      </c>
      <c r="G391" s="88" t="s">
        <v>18</v>
      </c>
      <c r="H391" s="88" t="s">
        <v>19</v>
      </c>
      <c r="I391" s="89">
        <v>1615.46</v>
      </c>
      <c r="J391" s="1" t="str">
        <f>Folha_de_Pgt[[#This Row],[Nome da Empresa]]&amp;Folha_de_Pgt[[#This Row],[Nome do Funcionário]]&amp;Folha_de_Pgt[[#This Row],[Departamento]]</f>
        <v>ACLANYCA COMERCIO DE GAS LTDA - EPPMARCELO SILVA DOS SANTOSMANUTENÇÃO</v>
      </c>
      <c r="K391" s="1" t="str">
        <f>IFERROR(INDEX(Folha[Centro_de_Geral],MATCH(C391,Folha[Nome do Funcionário],0)),"")</f>
        <v>ADM</v>
      </c>
      <c r="L391" s="1" t="str">
        <f>IFERROR(INDEX(Nome_Empresas[NOME PADRÃO (PLANILHAS)],MATCH(Folha_de_Pgt[[#This Row],[Nome da Empresa]],Nome_Empresas[EMPRESA],0)),"")</f>
        <v>1 - ACLANYCA MATRIZ</v>
      </c>
      <c r="M391" s="20">
        <v>45050</v>
      </c>
      <c r="N391" s="28" t="str">
        <f>UPPER(IF(Folha_de_Pgt[[#This Row],[DATA DE PGT]]="","",TEXT(Folha_de_Pgt[[#This Row],[DATA DE PGT]],"MMM")))</f>
        <v>MAI</v>
      </c>
      <c r="O391" s="107" t="str">
        <f>UPPER(IF(Folha_de_Pgt[[#This Row],[DATA DE PGT]]="","",TEXT(Folha_de_Pgt[[#This Row],[DATA DE PGT]],"aaaa")))</f>
        <v>2023</v>
      </c>
      <c r="P391" s="28" t="s">
        <v>1097</v>
      </c>
      <c r="R391" s="2" t="str">
        <f>Folha_de_Pgt[[#This Row],[Nome do Funcionário]]&amp;" - "&amp;Folha_de_Pgt[[#This Row],[TIPO DE PGT]]</f>
        <v>MARCELO SILVA DOS SANTOS - SALARIO - REF. A ABR/2023</v>
      </c>
    </row>
    <row r="392" spans="1:18" ht="15.75" customHeight="1" x14ac:dyDescent="0.2">
      <c r="A392" s="87" t="s">
        <v>917</v>
      </c>
      <c r="B392" s="88" t="s">
        <v>20</v>
      </c>
      <c r="C392" s="88" t="s">
        <v>21</v>
      </c>
      <c r="D392" s="88" t="s">
        <v>22</v>
      </c>
      <c r="E392" s="88" t="s">
        <v>16</v>
      </c>
      <c r="F392" s="88" t="s">
        <v>17</v>
      </c>
      <c r="G392" s="88" t="s">
        <v>23</v>
      </c>
      <c r="H392" s="88" t="s">
        <v>24</v>
      </c>
      <c r="I392" s="89">
        <v>1177.6300000000001</v>
      </c>
      <c r="J392" s="1" t="str">
        <f>Folha_de_Pgt[[#This Row],[Nome da Empresa]]&amp;Folha_de_Pgt[[#This Row],[Nome do Funcionário]]&amp;Folha_de_Pgt[[#This Row],[Departamento]]</f>
        <v>PAGE DEPOSITO DE GAS LTDA - MEPEDRO CESAR ROLIM BRAZADMINISTRAÇÃO</v>
      </c>
      <c r="K392" s="1" t="str">
        <f>IFERROR(INDEX(Folha[Centro_de_Geral],MATCH(C392,Folha[Nome do Funcionário],0)),"")</f>
        <v>ADM</v>
      </c>
      <c r="L392" s="1" t="str">
        <f>IFERROR(INDEX(Nome_Empresas[NOME PADRÃO (PLANILHAS)],MATCH(Folha_de_Pgt[[#This Row],[Nome da Empresa]],Nome_Empresas[EMPRESA],0)),"")</f>
        <v>2 - PAGE DEPOSITO</v>
      </c>
      <c r="M392" s="20">
        <v>45050</v>
      </c>
      <c r="N392" s="28" t="str">
        <f>UPPER(IF(Folha_de_Pgt[[#This Row],[DATA DE PGT]]="","",TEXT(Folha_de_Pgt[[#This Row],[DATA DE PGT]],"MMM")))</f>
        <v>MAI</v>
      </c>
      <c r="O392" s="107" t="str">
        <f>UPPER(IF(Folha_de_Pgt[[#This Row],[DATA DE PGT]]="","",TEXT(Folha_de_Pgt[[#This Row],[DATA DE PGT]],"aaaa")))</f>
        <v>2023</v>
      </c>
      <c r="P392" s="28" t="s">
        <v>1097</v>
      </c>
      <c r="R392" s="2" t="str">
        <f>Folha_de_Pgt[[#This Row],[Nome do Funcionário]]&amp;" - "&amp;Folha_de_Pgt[[#This Row],[TIPO DE PGT]]</f>
        <v>PEDRO CESAR ROLIM BRAZ - SALARIO - REF. A ABR/2023</v>
      </c>
    </row>
    <row r="393" spans="1:18" ht="15.75" customHeight="1" x14ac:dyDescent="0.2">
      <c r="A393" s="87" t="s">
        <v>917</v>
      </c>
      <c r="B393" s="88" t="s">
        <v>20</v>
      </c>
      <c r="C393" s="88" t="s">
        <v>29</v>
      </c>
      <c r="D393" s="88" t="s">
        <v>22</v>
      </c>
      <c r="E393" s="88" t="s">
        <v>16</v>
      </c>
      <c r="F393" s="88" t="s">
        <v>30</v>
      </c>
      <c r="G393" s="88" t="s">
        <v>31</v>
      </c>
      <c r="H393" s="88" t="s">
        <v>32</v>
      </c>
      <c r="I393" s="89">
        <v>1776.81</v>
      </c>
      <c r="J393" s="1" t="str">
        <f>Folha_de_Pgt[[#This Row],[Nome da Empresa]]&amp;Folha_de_Pgt[[#This Row],[Nome do Funcionário]]&amp;Folha_de_Pgt[[#This Row],[Departamento]]</f>
        <v>PAGE DEPOSITO DE GAS LTDA - MEFLAVIO REGO DE OLIVEIRAADMINISTRAÇÃO</v>
      </c>
      <c r="K393" s="1" t="str">
        <f>IFERROR(INDEX(Folha[Centro_de_Geral],MATCH(C393,Folha[Nome do Funcionário],0)),"")</f>
        <v>ADM</v>
      </c>
      <c r="L393" s="1" t="str">
        <f>IFERROR(INDEX(Nome_Empresas[NOME PADRÃO (PLANILHAS)],MATCH(Folha_de_Pgt[[#This Row],[Nome da Empresa]],Nome_Empresas[EMPRESA],0)),"")</f>
        <v>2 - PAGE DEPOSITO</v>
      </c>
      <c r="M393" s="20">
        <v>45050</v>
      </c>
      <c r="N393" s="28" t="str">
        <f>UPPER(IF(Folha_de_Pgt[[#This Row],[DATA DE PGT]]="","",TEXT(Folha_de_Pgt[[#This Row],[DATA DE PGT]],"MMM")))</f>
        <v>MAI</v>
      </c>
      <c r="O393" s="107" t="str">
        <f>UPPER(IF(Folha_de_Pgt[[#This Row],[DATA DE PGT]]="","",TEXT(Folha_de_Pgt[[#This Row],[DATA DE PGT]],"aaaa")))</f>
        <v>2023</v>
      </c>
      <c r="P393" s="28" t="s">
        <v>1097</v>
      </c>
      <c r="R393" s="2" t="str">
        <f>Folha_de_Pgt[[#This Row],[Nome do Funcionário]]&amp;" - "&amp;Folha_de_Pgt[[#This Row],[TIPO DE PGT]]</f>
        <v>FLAVIO REGO DE OLIVEIRA - SALARIO - REF. A ABR/2023</v>
      </c>
    </row>
    <row r="394" spans="1:18" ht="15.75" customHeight="1" x14ac:dyDescent="0.2">
      <c r="A394" s="87" t="s">
        <v>917</v>
      </c>
      <c r="B394" s="88" t="s">
        <v>20</v>
      </c>
      <c r="C394" s="88" t="s">
        <v>33</v>
      </c>
      <c r="D394" s="88" t="s">
        <v>22</v>
      </c>
      <c r="E394" s="88" t="s">
        <v>16</v>
      </c>
      <c r="F394" s="88" t="s">
        <v>34</v>
      </c>
      <c r="G394" s="88" t="s">
        <v>35</v>
      </c>
      <c r="H394" s="88" t="s">
        <v>36</v>
      </c>
      <c r="I394" s="89">
        <v>348.27</v>
      </c>
      <c r="J394" s="1" t="str">
        <f>Folha_de_Pgt[[#This Row],[Nome da Empresa]]&amp;Folha_de_Pgt[[#This Row],[Nome do Funcionário]]&amp;Folha_de_Pgt[[#This Row],[Departamento]]</f>
        <v>PAGE DEPOSITO DE GAS LTDA - MERUY BRANDAO DE OLIVEIRA FILHOADMINISTRAÇÃO</v>
      </c>
      <c r="K394" s="1" t="str">
        <f>IFERROR(INDEX(Folha[Centro_de_Geral],MATCH(C394,Folha[Nome do Funcionário],0)),"")</f>
        <v>ADM</v>
      </c>
      <c r="L394" s="1" t="str">
        <f>IFERROR(INDEX(Nome_Empresas[NOME PADRÃO (PLANILHAS)],MATCH(Folha_de_Pgt[[#This Row],[Nome da Empresa]],Nome_Empresas[EMPRESA],0)),"")</f>
        <v>2 - PAGE DEPOSITO</v>
      </c>
      <c r="M394" s="20">
        <v>45050</v>
      </c>
      <c r="N394" s="28" t="str">
        <f>UPPER(IF(Folha_de_Pgt[[#This Row],[DATA DE PGT]]="","",TEXT(Folha_de_Pgt[[#This Row],[DATA DE PGT]],"MMM")))</f>
        <v>MAI</v>
      </c>
      <c r="O394" s="107" t="str">
        <f>UPPER(IF(Folha_de_Pgt[[#This Row],[DATA DE PGT]]="","",TEXT(Folha_de_Pgt[[#This Row],[DATA DE PGT]],"aaaa")))</f>
        <v>2023</v>
      </c>
      <c r="P394" s="28" t="s">
        <v>1097</v>
      </c>
      <c r="R394" s="2" t="str">
        <f>Folha_de_Pgt[[#This Row],[Nome do Funcionário]]&amp;" - "&amp;Folha_de_Pgt[[#This Row],[TIPO DE PGT]]</f>
        <v>RUY BRANDAO DE OLIVEIRA FILHO - SALARIO - REF. A ABR/2023</v>
      </c>
    </row>
    <row r="395" spans="1:18" ht="15.75" customHeight="1" x14ac:dyDescent="0.2">
      <c r="A395" s="87" t="s">
        <v>917</v>
      </c>
      <c r="B395" s="88" t="s">
        <v>20</v>
      </c>
      <c r="C395" s="88" t="s">
        <v>184</v>
      </c>
      <c r="D395" s="88" t="s">
        <v>154</v>
      </c>
      <c r="E395" s="88" t="s">
        <v>16</v>
      </c>
      <c r="F395" s="88" t="s">
        <v>185</v>
      </c>
      <c r="G395" s="88" t="s">
        <v>186</v>
      </c>
      <c r="H395" s="88" t="s">
        <v>187</v>
      </c>
      <c r="I395" s="89">
        <v>1274.45</v>
      </c>
      <c r="J395" s="1" t="str">
        <f>Folha_de_Pgt[[#This Row],[Nome da Empresa]]&amp;Folha_de_Pgt[[#This Row],[Nome do Funcionário]]&amp;Folha_de_Pgt[[#This Row],[Departamento]]</f>
        <v>PAGE DEPOSITO DE GAS LTDA - MEFABIANO DOS SANTOSPORTARIA</v>
      </c>
      <c r="K395" s="1" t="str">
        <f>IFERROR(INDEX(Folha[Centro_de_Geral],MATCH(C395,Folha[Nome do Funcionário],0)),"")</f>
        <v>2 - PAGE DEPOSITO</v>
      </c>
      <c r="L395" s="1" t="str">
        <f>IFERROR(INDEX(Nome_Empresas[NOME PADRÃO (PLANILHAS)],MATCH(Folha_de_Pgt[[#This Row],[Nome da Empresa]],Nome_Empresas[EMPRESA],0)),"")</f>
        <v>2 - PAGE DEPOSITO</v>
      </c>
      <c r="M395" s="20">
        <v>45050</v>
      </c>
      <c r="N395" s="28" t="str">
        <f>UPPER(IF(Folha_de_Pgt[[#This Row],[DATA DE PGT]]="","",TEXT(Folha_de_Pgt[[#This Row],[DATA DE PGT]],"MMM")))</f>
        <v>MAI</v>
      </c>
      <c r="O395" s="107" t="str">
        <f>UPPER(IF(Folha_de_Pgt[[#This Row],[DATA DE PGT]]="","",TEXT(Folha_de_Pgt[[#This Row],[DATA DE PGT]],"aaaa")))</f>
        <v>2023</v>
      </c>
      <c r="P395" s="28" t="s">
        <v>1097</v>
      </c>
      <c r="R395" s="2" t="str">
        <f>Folha_de_Pgt[[#This Row],[Nome do Funcionário]]&amp;" - "&amp;Folha_de_Pgt[[#This Row],[TIPO DE PGT]]</f>
        <v>FABIANO DOS SANTOS - SALARIO - REF. A ABR/2023</v>
      </c>
    </row>
    <row r="396" spans="1:18" ht="15.75" customHeight="1" x14ac:dyDescent="0.2">
      <c r="A396" s="87" t="s">
        <v>919</v>
      </c>
      <c r="B396" s="88" t="s">
        <v>37</v>
      </c>
      <c r="C396" s="88" t="s">
        <v>188</v>
      </c>
      <c r="D396" s="88" t="s">
        <v>189</v>
      </c>
      <c r="E396" s="88" t="s">
        <v>16</v>
      </c>
      <c r="F396" s="88" t="s">
        <v>30</v>
      </c>
      <c r="G396" s="88" t="s">
        <v>190</v>
      </c>
      <c r="H396" s="88" t="s">
        <v>191</v>
      </c>
      <c r="I396" s="89">
        <v>1115.6600000000001</v>
      </c>
      <c r="J396" s="1" t="str">
        <f>Folha_de_Pgt[[#This Row],[Nome da Empresa]]&amp;Folha_de_Pgt[[#This Row],[Nome do Funcionário]]&amp;Folha_de_Pgt[[#This Row],[Departamento]]</f>
        <v>CACIQUE DE SANTA MARGARIDA DEP. DE GAS LTDA - MEMARCELO AFONSO XAVIERTRANSPORTES</v>
      </c>
      <c r="K396" s="1" t="str">
        <f>IFERROR(INDEX(Folha[Centro_de_Geral],MATCH(C396,Folha[Nome do Funcionário],0)),"")</f>
        <v>TRANSPORTE</v>
      </c>
      <c r="L396" s="1" t="str">
        <f>IFERROR(INDEX(Nome_Empresas[NOME PADRÃO (PLANILHAS)],MATCH(Folha_de_Pgt[[#This Row],[Nome da Empresa]],Nome_Empresas[EMPRESA],0)),"")</f>
        <v>3 - CACIQUE DE SANTA MARGARIDA</v>
      </c>
      <c r="M396" s="20">
        <v>45050</v>
      </c>
      <c r="N396" s="28" t="str">
        <f>UPPER(IF(Folha_de_Pgt[[#This Row],[DATA DE PGT]]="","",TEXT(Folha_de_Pgt[[#This Row],[DATA DE PGT]],"MMM")))</f>
        <v>MAI</v>
      </c>
      <c r="O396" s="107" t="str">
        <f>UPPER(IF(Folha_de_Pgt[[#This Row],[DATA DE PGT]]="","",TEXT(Folha_de_Pgt[[#This Row],[DATA DE PGT]],"aaaa")))</f>
        <v>2023</v>
      </c>
      <c r="P396" s="28" t="s">
        <v>1097</v>
      </c>
      <c r="R396" s="2" t="str">
        <f>Folha_de_Pgt[[#This Row],[Nome do Funcionário]]&amp;" - "&amp;Folha_de_Pgt[[#This Row],[TIPO DE PGT]]</f>
        <v>MARCELO AFONSO XAVIER - SALARIO - REF. A ABR/2023</v>
      </c>
    </row>
    <row r="397" spans="1:18" ht="15.75" customHeight="1" x14ac:dyDescent="0.2">
      <c r="A397" s="87" t="s">
        <v>919</v>
      </c>
      <c r="B397" s="88" t="s">
        <v>37</v>
      </c>
      <c r="C397" s="88" t="s">
        <v>868</v>
      </c>
      <c r="D397" s="88" t="s">
        <v>39</v>
      </c>
      <c r="E397" s="88" t="s">
        <v>16</v>
      </c>
      <c r="F397" s="88" t="s">
        <v>869</v>
      </c>
      <c r="G397" s="88" t="s">
        <v>870</v>
      </c>
      <c r="H397" s="88" t="s">
        <v>871</v>
      </c>
      <c r="I397" s="89">
        <v>940.06</v>
      </c>
      <c r="J397" s="1" t="str">
        <f>Folha_de_Pgt[[#This Row],[Nome da Empresa]]&amp;Folha_de_Pgt[[#This Row],[Nome do Funcionário]]&amp;Folha_de_Pgt[[#This Row],[Departamento]]</f>
        <v>CACIQUE DE SANTA MARGARIDA DEP. DE GAS LTDA - MEMURILO CONCEICAO DUTRAADMINISTRATIVO</v>
      </c>
      <c r="K397" s="1" t="str">
        <f>IFERROR(INDEX(Folha[Centro_de_Geral],MATCH(C397,Folha[Nome do Funcionário],0)),"")</f>
        <v>3 - CACIQUE DE SANTA MARGARIDA</v>
      </c>
      <c r="L397" s="1" t="str">
        <f>IFERROR(INDEX(Nome_Empresas[NOME PADRÃO (PLANILHAS)],MATCH(Folha_de_Pgt[[#This Row],[Nome da Empresa]],Nome_Empresas[EMPRESA],0)),"")</f>
        <v>3 - CACIQUE DE SANTA MARGARIDA</v>
      </c>
      <c r="M397" s="20">
        <v>45050</v>
      </c>
      <c r="N397" s="28" t="str">
        <f>UPPER(IF(Folha_de_Pgt[[#This Row],[DATA DE PGT]]="","",TEXT(Folha_de_Pgt[[#This Row],[DATA DE PGT]],"MMM")))</f>
        <v>MAI</v>
      </c>
      <c r="O397" s="107" t="str">
        <f>UPPER(IF(Folha_de_Pgt[[#This Row],[DATA DE PGT]]="","",TEXT(Folha_de_Pgt[[#This Row],[DATA DE PGT]],"aaaa")))</f>
        <v>2023</v>
      </c>
      <c r="P397" s="28" t="s">
        <v>1097</v>
      </c>
      <c r="R397" s="2" t="str">
        <f>Folha_de_Pgt[[#This Row],[Nome do Funcionário]]&amp;" - "&amp;Folha_de_Pgt[[#This Row],[TIPO DE PGT]]</f>
        <v>MURILO CONCEICAO DUTRA - SALARIO - REF. A ABR/2023</v>
      </c>
    </row>
    <row r="398" spans="1:18" ht="15.75" customHeight="1" x14ac:dyDescent="0.2">
      <c r="A398" s="87" t="s">
        <v>919</v>
      </c>
      <c r="B398" s="88" t="s">
        <v>37</v>
      </c>
      <c r="C398" s="88" t="s">
        <v>38</v>
      </c>
      <c r="D398" s="88" t="s">
        <v>39</v>
      </c>
      <c r="E398" s="88" t="s">
        <v>16</v>
      </c>
      <c r="F398" s="88" t="s">
        <v>30</v>
      </c>
      <c r="G398" s="88" t="s">
        <v>40</v>
      </c>
      <c r="H398" s="88" t="s">
        <v>41</v>
      </c>
      <c r="I398" s="89">
        <v>1335.71</v>
      </c>
      <c r="J398" s="1" t="str">
        <f>Folha_de_Pgt[[#This Row],[Nome da Empresa]]&amp;Folha_de_Pgt[[#This Row],[Nome do Funcionário]]&amp;Folha_de_Pgt[[#This Row],[Departamento]]</f>
        <v>CACIQUE DE SANTA MARGARIDA DEP. DE GAS LTDA - MEAILTON BRITO FERREIRA DA ROCHAADMINISTRATIVO</v>
      </c>
      <c r="K398" s="1" t="str">
        <f>IFERROR(INDEX(Folha[Centro_de_Geral],MATCH(C398,Folha[Nome do Funcionário],0)),"")</f>
        <v>ADM</v>
      </c>
      <c r="L398" s="1" t="str">
        <f>IFERROR(INDEX(Nome_Empresas[NOME PADRÃO (PLANILHAS)],MATCH(Folha_de_Pgt[[#This Row],[Nome da Empresa]],Nome_Empresas[EMPRESA],0)),"")</f>
        <v>3 - CACIQUE DE SANTA MARGARIDA</v>
      </c>
      <c r="M398" s="20">
        <v>45050</v>
      </c>
      <c r="N398" s="28" t="str">
        <f>UPPER(IF(Folha_de_Pgt[[#This Row],[DATA DE PGT]]="","",TEXT(Folha_de_Pgt[[#This Row],[DATA DE PGT]],"MMM")))</f>
        <v>MAI</v>
      </c>
      <c r="O398" s="107" t="str">
        <f>UPPER(IF(Folha_de_Pgt[[#This Row],[DATA DE PGT]]="","",TEXT(Folha_de_Pgt[[#This Row],[DATA DE PGT]],"aaaa")))</f>
        <v>2023</v>
      </c>
      <c r="P398" s="28" t="s">
        <v>1097</v>
      </c>
      <c r="R398" s="2" t="str">
        <f>Folha_de_Pgt[[#This Row],[Nome do Funcionário]]&amp;" - "&amp;Folha_de_Pgt[[#This Row],[TIPO DE PGT]]</f>
        <v>AILTON BRITO FERREIRA DA ROCHA - SALARIO - REF. A ABR/2023</v>
      </c>
    </row>
    <row r="399" spans="1:18" ht="15.75" customHeight="1" x14ac:dyDescent="0.2">
      <c r="A399" s="87" t="s">
        <v>919</v>
      </c>
      <c r="B399" s="88" t="s">
        <v>37</v>
      </c>
      <c r="C399" s="88" t="s">
        <v>47</v>
      </c>
      <c r="D399" s="88" t="s">
        <v>39</v>
      </c>
      <c r="E399" s="88" t="s">
        <v>16</v>
      </c>
      <c r="F399" s="88" t="s">
        <v>17</v>
      </c>
      <c r="G399" s="88" t="s">
        <v>48</v>
      </c>
      <c r="H399" s="88" t="s">
        <v>49</v>
      </c>
      <c r="I399" s="89">
        <v>862.51</v>
      </c>
      <c r="J399" s="1" t="str">
        <f>Folha_de_Pgt[[#This Row],[Nome da Empresa]]&amp;Folha_de_Pgt[[#This Row],[Nome do Funcionário]]&amp;Folha_de_Pgt[[#This Row],[Departamento]]</f>
        <v>CACIQUE DE SANTA MARGARIDA DEP. DE GAS LTDA - METHYAGO STEVAN SEGATI DE SOUZAADMINISTRATIVO</v>
      </c>
      <c r="K399" s="1" t="str">
        <f>IFERROR(INDEX(Folha[Centro_de_Geral],MATCH(C399,Folha[Nome do Funcionário],0)),"")</f>
        <v>ADM</v>
      </c>
      <c r="L399" s="1" t="str">
        <f>IFERROR(INDEX(Nome_Empresas[NOME PADRÃO (PLANILHAS)],MATCH(Folha_de_Pgt[[#This Row],[Nome da Empresa]],Nome_Empresas[EMPRESA],0)),"")</f>
        <v>3 - CACIQUE DE SANTA MARGARIDA</v>
      </c>
      <c r="M399" s="20">
        <v>45050</v>
      </c>
      <c r="N399" s="28" t="str">
        <f>UPPER(IF(Folha_de_Pgt[[#This Row],[DATA DE PGT]]="","",TEXT(Folha_de_Pgt[[#This Row],[DATA DE PGT]],"MMM")))</f>
        <v>MAI</v>
      </c>
      <c r="O399" s="107" t="str">
        <f>UPPER(IF(Folha_de_Pgt[[#This Row],[DATA DE PGT]]="","",TEXT(Folha_de_Pgt[[#This Row],[DATA DE PGT]],"aaaa")))</f>
        <v>2023</v>
      </c>
      <c r="P399" s="28" t="s">
        <v>1097</v>
      </c>
      <c r="R399" s="2" t="str">
        <f>Folha_de_Pgt[[#This Row],[Nome do Funcionário]]&amp;" - "&amp;Folha_de_Pgt[[#This Row],[TIPO DE PGT]]</f>
        <v>THYAGO STEVAN SEGATI DE SOUZA - SALARIO - REF. A ABR/2023</v>
      </c>
    </row>
    <row r="400" spans="1:18" ht="15.75" customHeight="1" x14ac:dyDescent="0.2">
      <c r="A400" s="108" t="s">
        <v>919</v>
      </c>
      <c r="B400" s="109" t="s">
        <v>37</v>
      </c>
      <c r="C400" s="109" t="s">
        <v>192</v>
      </c>
      <c r="D400" s="109" t="s">
        <v>154</v>
      </c>
      <c r="E400" s="109" t="s">
        <v>16</v>
      </c>
      <c r="F400" s="109" t="s">
        <v>193</v>
      </c>
      <c r="G400" s="109" t="s">
        <v>194</v>
      </c>
      <c r="H400" s="109" t="s">
        <v>195</v>
      </c>
      <c r="I400" s="110">
        <v>1211.25</v>
      </c>
      <c r="J400" s="1" t="str">
        <f>Folha_de_Pgt[[#This Row],[Nome da Empresa]]&amp;Folha_de_Pgt[[#This Row],[Nome do Funcionário]]&amp;Folha_de_Pgt[[#This Row],[Departamento]]</f>
        <v>CACIQUE DE SANTA MARGARIDA DEP. DE GAS LTDA - MEJOAO VITOR MONTEIRO DOS SANTOSPORTARIA</v>
      </c>
      <c r="K400" s="1" t="str">
        <f>IFERROR(INDEX(Folha[Centro_de_Geral],MATCH(C400,Folha[Nome do Funcionário],0)),"")</f>
        <v>3 - CACIQUE DE SANTA MARGARIDA</v>
      </c>
      <c r="L400" s="1" t="str">
        <f>IFERROR(INDEX(Nome_Empresas[NOME PADRÃO (PLANILHAS)],MATCH(Folha_de_Pgt[[#This Row],[Nome da Empresa]],Nome_Empresas[EMPRESA],0)),"")</f>
        <v>3 - CACIQUE DE SANTA MARGARIDA</v>
      </c>
      <c r="M400" s="20">
        <v>45050</v>
      </c>
      <c r="N400" s="111" t="str">
        <f>UPPER(IF(Folha_de_Pgt[[#This Row],[DATA DE PGT]]="","",TEXT(Folha_de_Pgt[[#This Row],[DATA DE PGT]],"MMM")))</f>
        <v>MAI</v>
      </c>
      <c r="O400" s="112" t="str">
        <f>UPPER(IF(Folha_de_Pgt[[#This Row],[DATA DE PGT]]="","",TEXT(Folha_de_Pgt[[#This Row],[DATA DE PGT]],"aaaa")))</f>
        <v>2023</v>
      </c>
      <c r="P400" s="28" t="s">
        <v>1097</v>
      </c>
      <c r="R400" s="2" t="str">
        <f>Folha_de_Pgt[[#This Row],[Nome do Funcionário]]&amp;" - "&amp;Folha_de_Pgt[[#This Row],[TIPO DE PGT]]</f>
        <v>JOAO VITOR MONTEIRO DOS SANTOS - SALARIO - REF. A ABR/2023</v>
      </c>
    </row>
    <row r="401" spans="1:18" ht="15.75" customHeight="1" x14ac:dyDescent="0.2">
      <c r="A401" s="87" t="s">
        <v>919</v>
      </c>
      <c r="B401" s="88" t="s">
        <v>37</v>
      </c>
      <c r="C401" s="88" t="s">
        <v>196</v>
      </c>
      <c r="D401" s="88" t="s">
        <v>154</v>
      </c>
      <c r="E401" s="88" t="s">
        <v>16</v>
      </c>
      <c r="F401" s="88" t="s">
        <v>30</v>
      </c>
      <c r="G401" s="88" t="s">
        <v>197</v>
      </c>
      <c r="H401" s="88" t="s">
        <v>198</v>
      </c>
      <c r="I401" s="89">
        <v>1093.6300000000001</v>
      </c>
      <c r="J401" s="28" t="str">
        <f>Folha_de_Pgt[[#This Row],[Nome da Empresa]]&amp;Folha_de_Pgt[[#This Row],[Nome do Funcionário]]&amp;Folha_de_Pgt[[#This Row],[Departamento]]</f>
        <v>CACIQUE DE SANTA MARGARIDA DEP. DE GAS LTDA - MEJOÃO VICTOR DOS SANTOS BARCELOSPORTARIA</v>
      </c>
      <c r="K401" s="28" t="str">
        <f>IFERROR(INDEX(Folha[Centro_de_Geral],MATCH(C401,Folha[Nome do Funcionário],0)),"")</f>
        <v>3 - CACIQUE DE SANTA MARGARIDA</v>
      </c>
      <c r="L401" s="28" t="str">
        <f>IFERROR(INDEX(Nome_Empresas[NOME PADRÃO (PLANILHAS)],MATCH(Folha_de_Pgt[[#This Row],[Nome da Empresa]],Nome_Empresas[EMPRESA],0)),"")</f>
        <v>3 - CACIQUE DE SANTA MARGARIDA</v>
      </c>
      <c r="M401" s="20">
        <v>45050</v>
      </c>
      <c r="N401" s="28" t="str">
        <f>UPPER(IF(Folha_de_Pgt[[#This Row],[DATA DE PGT]]="","",TEXT(Folha_de_Pgt[[#This Row],[DATA DE PGT]],"MMM")))</f>
        <v>MAI</v>
      </c>
      <c r="O401" s="107" t="str">
        <f>UPPER(IF(Folha_de_Pgt[[#This Row],[DATA DE PGT]]="","",TEXT(Folha_de_Pgt[[#This Row],[DATA DE PGT]],"aaaa")))</f>
        <v>2023</v>
      </c>
      <c r="P401" s="28" t="s">
        <v>1097</v>
      </c>
      <c r="R401" s="2" t="str">
        <f>Folha_de_Pgt[[#This Row],[Nome do Funcionário]]&amp;" - "&amp;Folha_de_Pgt[[#This Row],[TIPO DE PGT]]</f>
        <v>JOÃO VICTOR DOS SANTOS BARCELOS - SALARIO - REF. A ABR/2023</v>
      </c>
    </row>
    <row r="402" spans="1:18" ht="15.75" customHeight="1" x14ac:dyDescent="0.2">
      <c r="A402" s="87" t="s">
        <v>921</v>
      </c>
      <c r="B402" s="88" t="s">
        <v>199</v>
      </c>
      <c r="C402" s="88" t="s">
        <v>200</v>
      </c>
      <c r="D402" s="88" t="s">
        <v>154</v>
      </c>
      <c r="E402" s="88" t="s">
        <v>16</v>
      </c>
      <c r="F402" s="88" t="s">
        <v>201</v>
      </c>
      <c r="G402" s="88" t="s">
        <v>202</v>
      </c>
      <c r="H402" s="88" t="s">
        <v>203</v>
      </c>
      <c r="I402" s="89">
        <v>708.52</v>
      </c>
      <c r="J402" s="28" t="str">
        <f>Folha_de_Pgt[[#This Row],[Nome da Empresa]]&amp;Folha_de_Pgt[[#This Row],[Nome do Funcionário]]&amp;Folha_de_Pgt[[#This Row],[Departamento]]</f>
        <v>EQUIPE ALPHA COMERCIO DE GLP LTDAEVERTON MUNIZ DE SOUZAPORTARIA</v>
      </c>
      <c r="K402" s="28" t="str">
        <f>IFERROR(INDEX(Folha[Centro_de_Geral],MATCH(C402,Folha[Nome do Funcionário],0)),"")</f>
        <v>5 - EQUIPE ALPHA</v>
      </c>
      <c r="L402" s="28" t="str">
        <f>IFERROR(INDEX(Nome_Empresas[NOME PADRÃO (PLANILHAS)],MATCH(Folha_de_Pgt[[#This Row],[Nome da Empresa]],Nome_Empresas[EMPRESA],0)),"")</f>
        <v>5 - EQUIPE ALPHA</v>
      </c>
      <c r="M402" s="20">
        <v>45050</v>
      </c>
      <c r="N402" s="28" t="str">
        <f>UPPER(IF(Folha_de_Pgt[[#This Row],[DATA DE PGT]]="","",TEXT(Folha_de_Pgt[[#This Row],[DATA DE PGT]],"MMM")))</f>
        <v>MAI</v>
      </c>
      <c r="O402" s="107" t="str">
        <f>UPPER(IF(Folha_de_Pgt[[#This Row],[DATA DE PGT]]="","",TEXT(Folha_de_Pgt[[#This Row],[DATA DE PGT]],"aaaa")))</f>
        <v>2023</v>
      </c>
      <c r="P402" s="28" t="s">
        <v>1097</v>
      </c>
      <c r="R402" s="2" t="str">
        <f>Folha_de_Pgt[[#This Row],[Nome do Funcionário]]&amp;" - "&amp;Folha_de_Pgt[[#This Row],[TIPO DE PGT]]</f>
        <v>EVERTON MUNIZ DE SOUZA - SALARIO - REF. A ABR/2023</v>
      </c>
    </row>
    <row r="403" spans="1:18" ht="15.75" customHeight="1" x14ac:dyDescent="0.2">
      <c r="A403" s="87" t="s">
        <v>921</v>
      </c>
      <c r="B403" s="88" t="s">
        <v>199</v>
      </c>
      <c r="C403" s="88" t="s">
        <v>204</v>
      </c>
      <c r="D403" s="88" t="s">
        <v>154</v>
      </c>
      <c r="E403" s="88" t="s">
        <v>16</v>
      </c>
      <c r="F403" s="88" t="s">
        <v>205</v>
      </c>
      <c r="G403" s="88" t="s">
        <v>206</v>
      </c>
      <c r="H403" s="88" t="s">
        <v>207</v>
      </c>
      <c r="I403" s="89">
        <v>993.63</v>
      </c>
      <c r="J403" s="28" t="str">
        <f>Folha_de_Pgt[[#This Row],[Nome da Empresa]]&amp;Folha_de_Pgt[[#This Row],[Nome do Funcionário]]&amp;Folha_de_Pgt[[#This Row],[Departamento]]</f>
        <v>EQUIPE ALPHA COMERCIO DE GLP LTDAWELLINGTON DA SILVA AGUIARPORTARIA</v>
      </c>
      <c r="K403" s="28" t="str">
        <f>IFERROR(INDEX(Folha[Centro_de_Geral],MATCH(C403,Folha[Nome do Funcionário],0)),"")</f>
        <v>5 - EQUIPE ALPHA</v>
      </c>
      <c r="L403" s="28" t="str">
        <f>IFERROR(INDEX(Nome_Empresas[NOME PADRÃO (PLANILHAS)],MATCH(Folha_de_Pgt[[#This Row],[Nome da Empresa]],Nome_Empresas[EMPRESA],0)),"")</f>
        <v>5 - EQUIPE ALPHA</v>
      </c>
      <c r="M403" s="20">
        <v>45050</v>
      </c>
      <c r="N403" s="28" t="str">
        <f>UPPER(IF(Folha_de_Pgt[[#This Row],[DATA DE PGT]]="","",TEXT(Folha_de_Pgt[[#This Row],[DATA DE PGT]],"MMM")))</f>
        <v>MAI</v>
      </c>
      <c r="O403" s="107" t="str">
        <f>UPPER(IF(Folha_de_Pgt[[#This Row],[DATA DE PGT]]="","",TEXT(Folha_de_Pgt[[#This Row],[DATA DE PGT]],"aaaa")))</f>
        <v>2023</v>
      </c>
      <c r="P403" s="28" t="s">
        <v>1097</v>
      </c>
      <c r="R403" s="2" t="str">
        <f>Folha_de_Pgt[[#This Row],[Nome do Funcionário]]&amp;" - "&amp;Folha_de_Pgt[[#This Row],[TIPO DE PGT]]</f>
        <v>WELLINGTON DA SILVA AGUIAR - SALARIO - REF. A ABR/2023</v>
      </c>
    </row>
    <row r="404" spans="1:18" ht="15.75" customHeight="1" x14ac:dyDescent="0.2">
      <c r="A404" s="87" t="s">
        <v>921</v>
      </c>
      <c r="B404" s="88" t="s">
        <v>199</v>
      </c>
      <c r="C404" s="88" t="s">
        <v>922</v>
      </c>
      <c r="D404" s="88" t="s">
        <v>154</v>
      </c>
      <c r="E404" s="88" t="s">
        <v>876</v>
      </c>
      <c r="F404" s="88" t="s">
        <v>876</v>
      </c>
      <c r="G404" s="88" t="s">
        <v>923</v>
      </c>
      <c r="H404" s="88" t="s">
        <v>1074</v>
      </c>
      <c r="I404" s="89">
        <v>1211.25</v>
      </c>
      <c r="J404" s="28" t="str">
        <f>Folha_de_Pgt[[#This Row],[Nome da Empresa]]&amp;Folha_de_Pgt[[#This Row],[Nome do Funcionário]]&amp;Folha_de_Pgt[[#This Row],[Departamento]]</f>
        <v>EQUIPE ALPHA COMERCIO DE GLP LTDAMAXWELL MARAIS RIBEIROPORTARIA</v>
      </c>
      <c r="K404" s="28" t="str">
        <f>IFERROR(INDEX(Folha[Centro_de_Geral],MATCH(C404,Folha[Nome do Funcionário],0)),"")</f>
        <v>5 - EQUIPE ALPHA</v>
      </c>
      <c r="L404" s="28" t="str">
        <f>IFERROR(INDEX(Nome_Empresas[NOME PADRÃO (PLANILHAS)],MATCH(Folha_de_Pgt[[#This Row],[Nome da Empresa]],Nome_Empresas[EMPRESA],0)),"")</f>
        <v>5 - EQUIPE ALPHA</v>
      </c>
      <c r="M404" s="20">
        <v>45050</v>
      </c>
      <c r="N404" s="28" t="str">
        <f>UPPER(IF(Folha_de_Pgt[[#This Row],[DATA DE PGT]]="","",TEXT(Folha_de_Pgt[[#This Row],[DATA DE PGT]],"MMM")))</f>
        <v>MAI</v>
      </c>
      <c r="O404" s="107" t="str">
        <f>UPPER(IF(Folha_de_Pgt[[#This Row],[DATA DE PGT]]="","",TEXT(Folha_de_Pgt[[#This Row],[DATA DE PGT]],"aaaa")))</f>
        <v>2023</v>
      </c>
      <c r="P404" s="28" t="s">
        <v>1097</v>
      </c>
      <c r="R404" s="2" t="str">
        <f>Folha_de_Pgt[[#This Row],[Nome do Funcionário]]&amp;" - "&amp;Folha_de_Pgt[[#This Row],[TIPO DE PGT]]</f>
        <v>MAXWELL MARAIS RIBEIRO - SALARIO - REF. A ABR/2023</v>
      </c>
    </row>
    <row r="405" spans="1:18" ht="15.75" customHeight="1" x14ac:dyDescent="0.2">
      <c r="A405" s="87" t="s">
        <v>924</v>
      </c>
      <c r="B405" s="88" t="s">
        <v>50</v>
      </c>
      <c r="C405" s="88" t="s">
        <v>51</v>
      </c>
      <c r="D405" s="88" t="s">
        <v>52</v>
      </c>
      <c r="E405" s="88" t="s">
        <v>876</v>
      </c>
      <c r="F405" s="88" t="s">
        <v>876</v>
      </c>
      <c r="G405" s="88" t="s">
        <v>925</v>
      </c>
      <c r="H405" s="88" t="s">
        <v>56</v>
      </c>
      <c r="I405" s="89">
        <v>584.54</v>
      </c>
      <c r="J405" s="28" t="str">
        <f>Folha_de_Pgt[[#This Row],[Nome da Empresa]]&amp;Folha_de_Pgt[[#This Row],[Nome do Funcionário]]&amp;Folha_de_Pgt[[#This Row],[Departamento]]</f>
        <v>BRAVOXXX COMERCIO DE GAS LTDABRUNNO RODRIGUES SARAIVAMONITORAMENTO</v>
      </c>
      <c r="K405" s="28" t="str">
        <f>IFERROR(INDEX(Folha[Centro_de_Geral],MATCH(C405,Folha[Nome do Funcionário],0)),"")</f>
        <v>ADM</v>
      </c>
      <c r="L405" s="28" t="str">
        <f>IFERROR(INDEX(Nome_Empresas[NOME PADRÃO (PLANILHAS)],MATCH(Folha_de_Pgt[[#This Row],[Nome da Empresa]],Nome_Empresas[EMPRESA],0)),"")</f>
        <v>6 - BRAVOX</v>
      </c>
      <c r="M405" s="20">
        <v>45050</v>
      </c>
      <c r="N405" s="28" t="str">
        <f>UPPER(IF(Folha_de_Pgt[[#This Row],[DATA DE PGT]]="","",TEXT(Folha_de_Pgt[[#This Row],[DATA DE PGT]],"MMM")))</f>
        <v>MAI</v>
      </c>
      <c r="O405" s="107" t="str">
        <f>UPPER(IF(Folha_de_Pgt[[#This Row],[DATA DE PGT]]="","",TEXT(Folha_de_Pgt[[#This Row],[DATA DE PGT]],"aaaa")))</f>
        <v>2023</v>
      </c>
      <c r="P405" s="28" t="s">
        <v>1097</v>
      </c>
      <c r="R405" s="2" t="str">
        <f>Folha_de_Pgt[[#This Row],[Nome do Funcionário]]&amp;" - "&amp;Folha_de_Pgt[[#This Row],[TIPO DE PGT]]</f>
        <v>BRUNNO RODRIGUES SARAIVA - SALARIO - REF. A ABR/2023</v>
      </c>
    </row>
    <row r="406" spans="1:18" ht="15.75" customHeight="1" x14ac:dyDescent="0.2">
      <c r="A406" s="87" t="s">
        <v>924</v>
      </c>
      <c r="B406" s="88" t="s">
        <v>50</v>
      </c>
      <c r="C406" s="88" t="s">
        <v>208</v>
      </c>
      <c r="D406" s="88" t="s">
        <v>154</v>
      </c>
      <c r="E406" s="88" t="s">
        <v>16</v>
      </c>
      <c r="F406" s="88" t="s">
        <v>193</v>
      </c>
      <c r="G406" s="88" t="s">
        <v>209</v>
      </c>
      <c r="H406" s="88" t="s">
        <v>210</v>
      </c>
      <c r="I406" s="89">
        <v>1093.6300000000001</v>
      </c>
      <c r="J406" s="28" t="str">
        <f>Folha_de_Pgt[[#This Row],[Nome da Empresa]]&amp;Folha_de_Pgt[[#This Row],[Nome do Funcionário]]&amp;Folha_de_Pgt[[#This Row],[Departamento]]</f>
        <v>BRAVOXXX COMERCIO DE GAS LTDAMAYCON GOMES DE CARVALHOPORTARIA</v>
      </c>
      <c r="K406" s="28" t="str">
        <f>IFERROR(INDEX(Folha[Centro_de_Geral],MATCH(C406,Folha[Nome do Funcionário],0)),"")</f>
        <v>6 - BRAVOX</v>
      </c>
      <c r="L406" s="28" t="str">
        <f>IFERROR(INDEX(Nome_Empresas[NOME PADRÃO (PLANILHAS)],MATCH(Folha_de_Pgt[[#This Row],[Nome da Empresa]],Nome_Empresas[EMPRESA],0)),"")</f>
        <v>6 - BRAVOX</v>
      </c>
      <c r="M406" s="20">
        <v>45050</v>
      </c>
      <c r="N406" s="28" t="str">
        <f>UPPER(IF(Folha_de_Pgt[[#This Row],[DATA DE PGT]]="","",TEXT(Folha_de_Pgt[[#This Row],[DATA DE PGT]],"MMM")))</f>
        <v>MAI</v>
      </c>
      <c r="O406" s="107" t="str">
        <f>UPPER(IF(Folha_de_Pgt[[#This Row],[DATA DE PGT]]="","",TEXT(Folha_de_Pgt[[#This Row],[DATA DE PGT]],"aaaa")))</f>
        <v>2023</v>
      </c>
      <c r="P406" s="28" t="s">
        <v>1097</v>
      </c>
      <c r="R406" s="2" t="str">
        <f>Folha_de_Pgt[[#This Row],[Nome do Funcionário]]&amp;" - "&amp;Folha_de_Pgt[[#This Row],[TIPO DE PGT]]</f>
        <v>MAYCON GOMES DE CARVALHO - SALARIO - REF. A ABR/2023</v>
      </c>
    </row>
    <row r="407" spans="1:18" ht="15.75" customHeight="1" x14ac:dyDescent="0.2">
      <c r="A407" s="87" t="s">
        <v>924</v>
      </c>
      <c r="B407" s="88" t="s">
        <v>50</v>
      </c>
      <c r="C407" s="88" t="s">
        <v>211</v>
      </c>
      <c r="D407" s="88" t="s">
        <v>154</v>
      </c>
      <c r="E407" s="88" t="s">
        <v>876</v>
      </c>
      <c r="F407" s="88" t="s">
        <v>876</v>
      </c>
      <c r="G407" s="88" t="s">
        <v>926</v>
      </c>
      <c r="H407" s="88" t="s">
        <v>212</v>
      </c>
      <c r="I407" s="89">
        <v>1211.25</v>
      </c>
      <c r="J407" s="28" t="str">
        <f>Folha_de_Pgt[[#This Row],[Nome da Empresa]]&amp;Folha_de_Pgt[[#This Row],[Nome do Funcionário]]&amp;Folha_de_Pgt[[#This Row],[Departamento]]</f>
        <v>BRAVOXXX COMERCIO DE GAS LTDATHIAGO DE SOUZA GOMESPORTARIA</v>
      </c>
      <c r="K407" s="28" t="str">
        <f>IFERROR(INDEX(Folha[Centro_de_Geral],MATCH(C407,Folha[Nome do Funcionário],0)),"")</f>
        <v>6 - BRAVOX</v>
      </c>
      <c r="L407" s="28" t="str">
        <f>IFERROR(INDEX(Nome_Empresas[NOME PADRÃO (PLANILHAS)],MATCH(Folha_de_Pgt[[#This Row],[Nome da Empresa]],Nome_Empresas[EMPRESA],0)),"")</f>
        <v>6 - BRAVOX</v>
      </c>
      <c r="M407" s="20">
        <v>45050</v>
      </c>
      <c r="N407" s="28" t="str">
        <f>UPPER(IF(Folha_de_Pgt[[#This Row],[DATA DE PGT]]="","",TEXT(Folha_de_Pgt[[#This Row],[DATA DE PGT]],"MMM")))</f>
        <v>MAI</v>
      </c>
      <c r="O407" s="107" t="str">
        <f>UPPER(IF(Folha_de_Pgt[[#This Row],[DATA DE PGT]]="","",TEXT(Folha_de_Pgt[[#This Row],[DATA DE PGT]],"aaaa")))</f>
        <v>2023</v>
      </c>
      <c r="P407" s="28" t="s">
        <v>1097</v>
      </c>
      <c r="R407" s="2" t="str">
        <f>Folha_de_Pgt[[#This Row],[Nome do Funcionário]]&amp;" - "&amp;Folha_de_Pgt[[#This Row],[TIPO DE PGT]]</f>
        <v>THIAGO DE SOUZA GOMES - SALARIO - REF. A ABR/2023</v>
      </c>
    </row>
    <row r="408" spans="1:18" ht="15.75" customHeight="1" x14ac:dyDescent="0.2">
      <c r="A408" s="87" t="s">
        <v>924</v>
      </c>
      <c r="B408" s="88" t="s">
        <v>50</v>
      </c>
      <c r="C408" s="88" t="s">
        <v>57</v>
      </c>
      <c r="D408" s="88" t="s">
        <v>58</v>
      </c>
      <c r="E408" s="88" t="s">
        <v>16</v>
      </c>
      <c r="F408" s="88" t="s">
        <v>17</v>
      </c>
      <c r="G408" s="88" t="s">
        <v>59</v>
      </c>
      <c r="H408" s="88" t="s">
        <v>60</v>
      </c>
      <c r="I408" s="89">
        <v>1015.71</v>
      </c>
      <c r="J408" s="28" t="str">
        <f>Folha_de_Pgt[[#This Row],[Nome da Empresa]]&amp;Folha_de_Pgt[[#This Row],[Nome do Funcionário]]&amp;Folha_de_Pgt[[#This Row],[Departamento]]</f>
        <v>BRAVOXXX COMERCIO DE GAS LTDAGABRIEL SALINO LOPES BARBOSAMONITORAMENTO PAGE DEPOSITO</v>
      </c>
      <c r="K408" s="28" t="str">
        <f>IFERROR(INDEX(Folha[Centro_de_Geral],MATCH(C408,Folha[Nome do Funcionário],0)),"")</f>
        <v>ADM</v>
      </c>
      <c r="L408" s="28" t="str">
        <f>IFERROR(INDEX(Nome_Empresas[NOME PADRÃO (PLANILHAS)],MATCH(Folha_de_Pgt[[#This Row],[Nome da Empresa]],Nome_Empresas[EMPRESA],0)),"")</f>
        <v>6 - BRAVOX</v>
      </c>
      <c r="M408" s="20">
        <v>45050</v>
      </c>
      <c r="N408" s="28" t="str">
        <f>UPPER(IF(Folha_de_Pgt[[#This Row],[DATA DE PGT]]="","",TEXT(Folha_de_Pgt[[#This Row],[DATA DE PGT]],"MMM")))</f>
        <v>MAI</v>
      </c>
      <c r="O408" s="107" t="str">
        <f>UPPER(IF(Folha_de_Pgt[[#This Row],[DATA DE PGT]]="","",TEXT(Folha_de_Pgt[[#This Row],[DATA DE PGT]],"aaaa")))</f>
        <v>2023</v>
      </c>
      <c r="P408" s="28" t="s">
        <v>1097</v>
      </c>
      <c r="R408" s="2" t="str">
        <f>Folha_de_Pgt[[#This Row],[Nome do Funcionário]]&amp;" - "&amp;Folha_de_Pgt[[#This Row],[TIPO DE PGT]]</f>
        <v>GABRIEL SALINO LOPES BARBOSA - SALARIO - REF. A ABR/2023</v>
      </c>
    </row>
    <row r="409" spans="1:18" ht="15.75" customHeight="1" x14ac:dyDescent="0.2">
      <c r="A409" s="87" t="s">
        <v>927</v>
      </c>
      <c r="B409" s="88" t="s">
        <v>61</v>
      </c>
      <c r="C409" s="88" t="s">
        <v>213</v>
      </c>
      <c r="D409" s="88" t="s">
        <v>214</v>
      </c>
      <c r="E409" s="88" t="s">
        <v>16</v>
      </c>
      <c r="F409" s="88" t="s">
        <v>215</v>
      </c>
      <c r="G409" s="88" t="s">
        <v>216</v>
      </c>
      <c r="H409" s="88" t="s">
        <v>217</v>
      </c>
      <c r="I409" s="89">
        <v>1777.99</v>
      </c>
      <c r="J409" s="28" t="str">
        <f>Folha_de_Pgt[[#This Row],[Nome da Empresa]]&amp;Folha_de_Pgt[[#This Row],[Nome do Funcionário]]&amp;Folha_de_Pgt[[#This Row],[Departamento]]</f>
        <v>XES - COMERCIO DE GAS LTDAMATHEUS GOMES ALEXANDREXES - VIGIA</v>
      </c>
      <c r="K409" s="28" t="str">
        <f>IFERROR(INDEX(Folha[Centro_de_Geral],MATCH(C409,Folha[Nome do Funcionário],0)),"")</f>
        <v>7 - XES MATRIZ</v>
      </c>
      <c r="L409" s="28" t="str">
        <f>IFERROR(INDEX(Nome_Empresas[NOME PADRÃO (PLANILHAS)],MATCH(Folha_de_Pgt[[#This Row],[Nome da Empresa]],Nome_Empresas[EMPRESA],0)),"")</f>
        <v>7 - XES MATRIZ</v>
      </c>
      <c r="M409" s="20">
        <v>45050</v>
      </c>
      <c r="N409" s="28" t="str">
        <f>UPPER(IF(Folha_de_Pgt[[#This Row],[DATA DE PGT]]="","",TEXT(Folha_de_Pgt[[#This Row],[DATA DE PGT]],"MMM")))</f>
        <v>MAI</v>
      </c>
      <c r="O409" s="107" t="str">
        <f>UPPER(IF(Folha_de_Pgt[[#This Row],[DATA DE PGT]]="","",TEXT(Folha_de_Pgt[[#This Row],[DATA DE PGT]],"aaaa")))</f>
        <v>2023</v>
      </c>
      <c r="P409" s="28" t="s">
        <v>1097</v>
      </c>
      <c r="R409" s="2" t="str">
        <f>Folha_de_Pgt[[#This Row],[Nome do Funcionário]]&amp;" - "&amp;Folha_de_Pgt[[#This Row],[TIPO DE PGT]]</f>
        <v>MATHEUS GOMES ALEXANDRE - SALARIO - REF. A ABR/2023</v>
      </c>
    </row>
    <row r="410" spans="1:18" ht="15.75" customHeight="1" x14ac:dyDescent="0.2">
      <c r="A410" s="87" t="s">
        <v>927</v>
      </c>
      <c r="B410" s="88" t="s">
        <v>61</v>
      </c>
      <c r="C410" s="88" t="s">
        <v>218</v>
      </c>
      <c r="D410" s="88" t="s">
        <v>214</v>
      </c>
      <c r="E410" s="88" t="s">
        <v>16</v>
      </c>
      <c r="F410" s="88" t="s">
        <v>67</v>
      </c>
      <c r="G410" s="88" t="s">
        <v>219</v>
      </c>
      <c r="H410" s="88" t="s">
        <v>220</v>
      </c>
      <c r="I410" s="89">
        <v>1825.44</v>
      </c>
      <c r="J410" s="28" t="str">
        <f>Folha_de_Pgt[[#This Row],[Nome da Empresa]]&amp;Folha_de_Pgt[[#This Row],[Nome do Funcionário]]&amp;Folha_de_Pgt[[#This Row],[Departamento]]</f>
        <v>XES - COMERCIO DE GAS LTDAVITOR SIMOES DE ALMEIDAXES - VIGIA</v>
      </c>
      <c r="K410" s="28" t="str">
        <f>IFERROR(INDEX(Folha[Centro_de_Geral],MATCH(C410,Folha[Nome do Funcionário],0)),"")</f>
        <v>7 - XES MATRIZ</v>
      </c>
      <c r="L410" s="28" t="str">
        <f>IFERROR(INDEX(Nome_Empresas[NOME PADRÃO (PLANILHAS)],MATCH(Folha_de_Pgt[[#This Row],[Nome da Empresa]],Nome_Empresas[EMPRESA],0)),"")</f>
        <v>7 - XES MATRIZ</v>
      </c>
      <c r="M410" s="20">
        <v>45050</v>
      </c>
      <c r="N410" s="28" t="str">
        <f>UPPER(IF(Folha_de_Pgt[[#This Row],[DATA DE PGT]]="","",TEXT(Folha_de_Pgt[[#This Row],[DATA DE PGT]],"MMM")))</f>
        <v>MAI</v>
      </c>
      <c r="O410" s="107" t="str">
        <f>UPPER(IF(Folha_de_Pgt[[#This Row],[DATA DE PGT]]="","",TEXT(Folha_de_Pgt[[#This Row],[DATA DE PGT]],"aaaa")))</f>
        <v>2023</v>
      </c>
      <c r="P410" s="28" t="s">
        <v>1097</v>
      </c>
      <c r="R410" s="2" t="str">
        <f>Folha_de_Pgt[[#This Row],[Nome do Funcionário]]&amp;" - "&amp;Folha_de_Pgt[[#This Row],[TIPO DE PGT]]</f>
        <v>VITOR SIMOES DE ALMEIDA - SALARIO - REF. A ABR/2023</v>
      </c>
    </row>
    <row r="411" spans="1:18" ht="15.75" customHeight="1" x14ac:dyDescent="0.2">
      <c r="A411" s="87" t="s">
        <v>927</v>
      </c>
      <c r="B411" s="88" t="s">
        <v>61</v>
      </c>
      <c r="C411" s="88" t="s">
        <v>62</v>
      </c>
      <c r="D411" s="88" t="s">
        <v>22</v>
      </c>
      <c r="E411" s="88" t="s">
        <v>16</v>
      </c>
      <c r="F411" s="88" t="s">
        <v>63</v>
      </c>
      <c r="G411" s="88" t="s">
        <v>64</v>
      </c>
      <c r="H411" s="88" t="s">
        <v>65</v>
      </c>
      <c r="I411" s="89">
        <v>1147.3</v>
      </c>
      <c r="J411" s="28" t="str">
        <f>Folha_de_Pgt[[#This Row],[Nome da Empresa]]&amp;Folha_de_Pgt[[#This Row],[Nome do Funcionário]]&amp;Folha_de_Pgt[[#This Row],[Departamento]]</f>
        <v>XES - COMERCIO DE GAS LTDACLEBER FERNANDES DE SANTANAADMINISTRAÇÃO</v>
      </c>
      <c r="K411" s="28" t="str">
        <f>IFERROR(INDEX(Folha[Centro_de_Geral],MATCH(C411,Folha[Nome do Funcionário],0)),"")</f>
        <v>ADM</v>
      </c>
      <c r="L411" s="28" t="str">
        <f>IFERROR(INDEX(Nome_Empresas[NOME PADRÃO (PLANILHAS)],MATCH(Folha_de_Pgt[[#This Row],[Nome da Empresa]],Nome_Empresas[EMPRESA],0)),"")</f>
        <v>7 - XES MATRIZ</v>
      </c>
      <c r="M411" s="20">
        <v>45050</v>
      </c>
      <c r="N411" s="28" t="str">
        <f>UPPER(IF(Folha_de_Pgt[[#This Row],[DATA DE PGT]]="","",TEXT(Folha_de_Pgt[[#This Row],[DATA DE PGT]],"MMM")))</f>
        <v>MAI</v>
      </c>
      <c r="O411" s="107" t="str">
        <f>UPPER(IF(Folha_de_Pgt[[#This Row],[DATA DE PGT]]="","",TEXT(Folha_de_Pgt[[#This Row],[DATA DE PGT]],"aaaa")))</f>
        <v>2023</v>
      </c>
      <c r="P411" s="28" t="s">
        <v>1097</v>
      </c>
      <c r="R411" s="2" t="str">
        <f>Folha_de_Pgt[[#This Row],[Nome do Funcionário]]&amp;" - "&amp;Folha_de_Pgt[[#This Row],[TIPO DE PGT]]</f>
        <v>CLEBER FERNANDES DE SANTANA - SALARIO - REF. A ABR/2023</v>
      </c>
    </row>
    <row r="412" spans="1:18" ht="15.75" customHeight="1" x14ac:dyDescent="0.2">
      <c r="A412" s="87" t="s">
        <v>927</v>
      </c>
      <c r="B412" s="88" t="s">
        <v>61</v>
      </c>
      <c r="C412" s="88" t="s">
        <v>66</v>
      </c>
      <c r="D412" s="88" t="s">
        <v>22</v>
      </c>
      <c r="E412" s="88" t="s">
        <v>16</v>
      </c>
      <c r="F412" s="88" t="s">
        <v>67</v>
      </c>
      <c r="G412" s="88" t="s">
        <v>68</v>
      </c>
      <c r="H412" s="88" t="s">
        <v>69</v>
      </c>
      <c r="I412" s="89">
        <v>1148.3</v>
      </c>
      <c r="J412" s="28" t="str">
        <f>Folha_de_Pgt[[#This Row],[Nome da Empresa]]&amp;Folha_de_Pgt[[#This Row],[Nome do Funcionário]]&amp;Folha_de_Pgt[[#This Row],[Departamento]]</f>
        <v>XES - COMERCIO DE GAS LTDARONNI RODRIGUES AGUIARADMINISTRAÇÃO</v>
      </c>
      <c r="K412" s="28" t="str">
        <f>IFERROR(INDEX(Folha[Centro_de_Geral],MATCH(C412,Folha[Nome do Funcionário],0)),"")</f>
        <v>ADM</v>
      </c>
      <c r="L412" s="28" t="str">
        <f>IFERROR(INDEX(Nome_Empresas[NOME PADRÃO (PLANILHAS)],MATCH(Folha_de_Pgt[[#This Row],[Nome da Empresa]],Nome_Empresas[EMPRESA],0)),"")</f>
        <v>7 - XES MATRIZ</v>
      </c>
      <c r="M412" s="20">
        <v>45050</v>
      </c>
      <c r="N412" s="28" t="str">
        <f>UPPER(IF(Folha_de_Pgt[[#This Row],[DATA DE PGT]]="","",TEXT(Folha_de_Pgt[[#This Row],[DATA DE PGT]],"MMM")))</f>
        <v>MAI</v>
      </c>
      <c r="O412" s="107" t="str">
        <f>UPPER(IF(Folha_de_Pgt[[#This Row],[DATA DE PGT]]="","",TEXT(Folha_de_Pgt[[#This Row],[DATA DE PGT]],"aaaa")))</f>
        <v>2023</v>
      </c>
      <c r="P412" s="28" t="s">
        <v>1097</v>
      </c>
      <c r="R412" s="2" t="str">
        <f>Folha_de_Pgt[[#This Row],[Nome do Funcionário]]&amp;" - "&amp;Folha_de_Pgt[[#This Row],[TIPO DE PGT]]</f>
        <v>RONNI RODRIGUES AGUIAR - SALARIO - REF. A ABR/2023</v>
      </c>
    </row>
    <row r="413" spans="1:18" ht="15.75" customHeight="1" x14ac:dyDescent="0.2">
      <c r="A413" s="87" t="s">
        <v>927</v>
      </c>
      <c r="B413" s="88" t="s">
        <v>61</v>
      </c>
      <c r="C413" s="88" t="s">
        <v>221</v>
      </c>
      <c r="D413" s="88" t="s">
        <v>154</v>
      </c>
      <c r="E413" s="88" t="s">
        <v>16</v>
      </c>
      <c r="F413" s="88" t="s">
        <v>67</v>
      </c>
      <c r="G413" s="88" t="s">
        <v>222</v>
      </c>
      <c r="H413" s="88" t="s">
        <v>223</v>
      </c>
      <c r="I413" s="89">
        <v>1093.6300000000001</v>
      </c>
      <c r="J413" s="28" t="str">
        <f>Folha_de_Pgt[[#This Row],[Nome da Empresa]]&amp;Folha_de_Pgt[[#This Row],[Nome do Funcionário]]&amp;Folha_de_Pgt[[#This Row],[Departamento]]</f>
        <v>XES - COMERCIO DE GAS LTDAJAMES NASCIMENTO AGUIARPORTARIA</v>
      </c>
      <c r="K413" s="28" t="str">
        <f>IFERROR(INDEX(Folha[Centro_de_Geral],MATCH(C413,Folha[Nome do Funcionário],0)),"")</f>
        <v>7 - XES MATRIZ</v>
      </c>
      <c r="L413" s="28" t="str">
        <f>IFERROR(INDEX(Nome_Empresas[NOME PADRÃO (PLANILHAS)],MATCH(Folha_de_Pgt[[#This Row],[Nome da Empresa]],Nome_Empresas[EMPRESA],0)),"")</f>
        <v>7 - XES MATRIZ</v>
      </c>
      <c r="M413" s="20">
        <v>45050</v>
      </c>
      <c r="N413" s="28" t="str">
        <f>UPPER(IF(Folha_de_Pgt[[#This Row],[DATA DE PGT]]="","",TEXT(Folha_de_Pgt[[#This Row],[DATA DE PGT]],"MMM")))</f>
        <v>MAI</v>
      </c>
      <c r="O413" s="107" t="str">
        <f>UPPER(IF(Folha_de_Pgt[[#This Row],[DATA DE PGT]]="","",TEXT(Folha_de_Pgt[[#This Row],[DATA DE PGT]],"aaaa")))</f>
        <v>2023</v>
      </c>
      <c r="P413" s="28" t="s">
        <v>1097</v>
      </c>
      <c r="R413" s="2" t="str">
        <f>Folha_de_Pgt[[#This Row],[Nome do Funcionário]]&amp;" - "&amp;Folha_de_Pgt[[#This Row],[TIPO DE PGT]]</f>
        <v>JAMES NASCIMENTO AGUIAR - SALARIO - REF. A ABR/2023</v>
      </c>
    </row>
    <row r="414" spans="1:18" ht="15.75" customHeight="1" x14ac:dyDescent="0.2">
      <c r="A414" s="87" t="s">
        <v>927</v>
      </c>
      <c r="B414" s="88" t="s">
        <v>61</v>
      </c>
      <c r="C414" s="88" t="s">
        <v>224</v>
      </c>
      <c r="D414" s="88" t="s">
        <v>154</v>
      </c>
      <c r="E414" s="88" t="s">
        <v>16</v>
      </c>
      <c r="F414" s="88" t="s">
        <v>67</v>
      </c>
      <c r="G414" s="88" t="s">
        <v>225</v>
      </c>
      <c r="H414" s="88" t="s">
        <v>226</v>
      </c>
      <c r="I414" s="89">
        <v>1211.25</v>
      </c>
      <c r="J414" s="28" t="str">
        <f>Folha_de_Pgt[[#This Row],[Nome da Empresa]]&amp;Folha_de_Pgt[[#This Row],[Nome do Funcionário]]&amp;Folha_de_Pgt[[#This Row],[Departamento]]</f>
        <v>XES - COMERCIO DE GAS LTDATHIAGO DE SOUZA OLIVEIRAPORTARIA</v>
      </c>
      <c r="K414" s="28" t="str">
        <f>IFERROR(INDEX(Folha[Centro_de_Geral],MATCH(C414,Folha[Nome do Funcionário],0)),"")</f>
        <v>7 - XES MATRIZ</v>
      </c>
      <c r="L414" s="28" t="str">
        <f>IFERROR(INDEX(Nome_Empresas[NOME PADRÃO (PLANILHAS)],MATCH(Folha_de_Pgt[[#This Row],[Nome da Empresa]],Nome_Empresas[EMPRESA],0)),"")</f>
        <v>7 - XES MATRIZ</v>
      </c>
      <c r="M414" s="20">
        <v>45050</v>
      </c>
      <c r="N414" s="28" t="str">
        <f>UPPER(IF(Folha_de_Pgt[[#This Row],[DATA DE PGT]]="","",TEXT(Folha_de_Pgt[[#This Row],[DATA DE PGT]],"MMM")))</f>
        <v>MAI</v>
      </c>
      <c r="O414" s="107" t="str">
        <f>UPPER(IF(Folha_de_Pgt[[#This Row],[DATA DE PGT]]="","",TEXT(Folha_de_Pgt[[#This Row],[DATA DE PGT]],"aaaa")))</f>
        <v>2023</v>
      </c>
      <c r="P414" s="28" t="s">
        <v>1097</v>
      </c>
      <c r="R414" s="2" t="str">
        <f>Folha_de_Pgt[[#This Row],[Nome do Funcionário]]&amp;" - "&amp;Folha_de_Pgt[[#This Row],[TIPO DE PGT]]</f>
        <v>THIAGO DE SOUZA OLIVEIRA - SALARIO - REF. A ABR/2023</v>
      </c>
    </row>
    <row r="415" spans="1:18" ht="15.75" customHeight="1" x14ac:dyDescent="0.2">
      <c r="A415" s="87" t="s">
        <v>927</v>
      </c>
      <c r="B415" s="88" t="s">
        <v>61</v>
      </c>
      <c r="C415" s="88" t="s">
        <v>227</v>
      </c>
      <c r="D415" s="88" t="s">
        <v>170</v>
      </c>
      <c r="E415" s="88" t="s">
        <v>16</v>
      </c>
      <c r="F415" s="88" t="s">
        <v>228</v>
      </c>
      <c r="G415" s="88" t="s">
        <v>229</v>
      </c>
      <c r="H415" s="88" t="s">
        <v>230</v>
      </c>
      <c r="I415" s="89">
        <v>1618.97</v>
      </c>
      <c r="J415" s="28" t="str">
        <f>Folha_de_Pgt[[#This Row],[Nome da Empresa]]&amp;Folha_de_Pgt[[#This Row],[Nome do Funcionário]]&amp;Folha_de_Pgt[[#This Row],[Departamento]]</f>
        <v>XES - COMERCIO DE GAS LTDAISAC JÚLIO DE SOUZATRANSPORTE</v>
      </c>
      <c r="K415" s="28" t="str">
        <f>IFERROR(INDEX(Folha[Centro_de_Geral],MATCH(C415,Folha[Nome do Funcionário],0)),"")</f>
        <v>TRANSPORTE</v>
      </c>
      <c r="L415" s="28" t="str">
        <f>IFERROR(INDEX(Nome_Empresas[NOME PADRÃO (PLANILHAS)],MATCH(Folha_de_Pgt[[#This Row],[Nome da Empresa]],Nome_Empresas[EMPRESA],0)),"")</f>
        <v>7 - XES MATRIZ</v>
      </c>
      <c r="M415" s="20">
        <v>45050</v>
      </c>
      <c r="N415" s="28" t="str">
        <f>UPPER(IF(Folha_de_Pgt[[#This Row],[DATA DE PGT]]="","",TEXT(Folha_de_Pgt[[#This Row],[DATA DE PGT]],"MMM")))</f>
        <v>MAI</v>
      </c>
      <c r="O415" s="107" t="str">
        <f>UPPER(IF(Folha_de_Pgt[[#This Row],[DATA DE PGT]]="","",TEXT(Folha_de_Pgt[[#This Row],[DATA DE PGT]],"aaaa")))</f>
        <v>2023</v>
      </c>
      <c r="P415" s="28" t="s">
        <v>1097</v>
      </c>
      <c r="R415" s="2" t="str">
        <f>Folha_de_Pgt[[#This Row],[Nome do Funcionário]]&amp;" - "&amp;Folha_de_Pgt[[#This Row],[TIPO DE PGT]]</f>
        <v>ISAC JÚLIO DE SOUZA - SALARIO - REF. A ABR/2023</v>
      </c>
    </row>
    <row r="416" spans="1:18" ht="15.75" customHeight="1" x14ac:dyDescent="0.2">
      <c r="A416" s="87" t="s">
        <v>927</v>
      </c>
      <c r="B416" s="88" t="s">
        <v>61</v>
      </c>
      <c r="C416" s="88" t="s">
        <v>231</v>
      </c>
      <c r="D416" s="88" t="s">
        <v>170</v>
      </c>
      <c r="E416" s="88" t="s">
        <v>16</v>
      </c>
      <c r="F416" s="88" t="s">
        <v>67</v>
      </c>
      <c r="G416" s="88" t="s">
        <v>232</v>
      </c>
      <c r="H416" s="88" t="s">
        <v>233</v>
      </c>
      <c r="I416" s="89">
        <v>908.8</v>
      </c>
      <c r="J416" s="28" t="str">
        <f>Folha_de_Pgt[[#This Row],[Nome da Empresa]]&amp;Folha_de_Pgt[[#This Row],[Nome do Funcionário]]&amp;Folha_de_Pgt[[#This Row],[Departamento]]</f>
        <v>XES - COMERCIO DE GAS LTDAMATHEUS GUIZARRA BAPTISTATRANSPORTE</v>
      </c>
      <c r="K416" s="28" t="str">
        <f>IFERROR(INDEX(Folha[Centro_de_Geral],MATCH(C416,Folha[Nome do Funcionário],0)),"")</f>
        <v>TRANSPORTE</v>
      </c>
      <c r="L416" s="28" t="str">
        <f>IFERROR(INDEX(Nome_Empresas[NOME PADRÃO (PLANILHAS)],MATCH(Folha_de_Pgt[[#This Row],[Nome da Empresa]],Nome_Empresas[EMPRESA],0)),"")</f>
        <v>7 - XES MATRIZ</v>
      </c>
      <c r="M416" s="20">
        <v>45050</v>
      </c>
      <c r="N416" s="28" t="str">
        <f>UPPER(IF(Folha_de_Pgt[[#This Row],[DATA DE PGT]]="","",TEXT(Folha_de_Pgt[[#This Row],[DATA DE PGT]],"MMM")))</f>
        <v>MAI</v>
      </c>
      <c r="O416" s="107" t="str">
        <f>UPPER(IF(Folha_de_Pgt[[#This Row],[DATA DE PGT]]="","",TEXT(Folha_de_Pgt[[#This Row],[DATA DE PGT]],"aaaa")))</f>
        <v>2023</v>
      </c>
      <c r="P416" s="28" t="s">
        <v>1097</v>
      </c>
      <c r="R416" s="2" t="str">
        <f>Folha_de_Pgt[[#This Row],[Nome do Funcionário]]&amp;" - "&amp;Folha_de_Pgt[[#This Row],[TIPO DE PGT]]</f>
        <v>MATHEUS GUIZARRA BAPTISTA - SALARIO - REF. A ABR/2023</v>
      </c>
    </row>
    <row r="417" spans="1:18" ht="15.75" customHeight="1" x14ac:dyDescent="0.2">
      <c r="A417" s="87" t="s">
        <v>927</v>
      </c>
      <c r="B417" s="88" t="s">
        <v>61</v>
      </c>
      <c r="C417" s="88" t="s">
        <v>234</v>
      </c>
      <c r="D417" s="88" t="s">
        <v>170</v>
      </c>
      <c r="E417" s="88" t="s">
        <v>16</v>
      </c>
      <c r="F417" s="88" t="s">
        <v>67</v>
      </c>
      <c r="G417" s="88" t="s">
        <v>235</v>
      </c>
      <c r="H417" s="88" t="s">
        <v>236</v>
      </c>
      <c r="I417" s="89">
        <v>1406.32</v>
      </c>
      <c r="J417" s="28" t="str">
        <f>Folha_de_Pgt[[#This Row],[Nome da Empresa]]&amp;Folha_de_Pgt[[#This Row],[Nome do Funcionário]]&amp;Folha_de_Pgt[[#This Row],[Departamento]]</f>
        <v>XES - COMERCIO DE GAS LTDARONILDO ARAUJO DOS SANTOS TRANSPORTE</v>
      </c>
      <c r="K417" s="28" t="str">
        <f>IFERROR(INDEX(Folha[Centro_de_Geral],MATCH(C417,Folha[Nome do Funcionário],0)),"")</f>
        <v>TRANSPORTE</v>
      </c>
      <c r="L417" s="28" t="str">
        <f>IFERROR(INDEX(Nome_Empresas[NOME PADRÃO (PLANILHAS)],MATCH(Folha_de_Pgt[[#This Row],[Nome da Empresa]],Nome_Empresas[EMPRESA],0)),"")</f>
        <v>7 - XES MATRIZ</v>
      </c>
      <c r="M417" s="20">
        <v>45050</v>
      </c>
      <c r="N417" s="28" t="str">
        <f>UPPER(IF(Folha_de_Pgt[[#This Row],[DATA DE PGT]]="","",TEXT(Folha_de_Pgt[[#This Row],[DATA DE PGT]],"MMM")))</f>
        <v>MAI</v>
      </c>
      <c r="O417" s="107" t="str">
        <f>UPPER(IF(Folha_de_Pgt[[#This Row],[DATA DE PGT]]="","",TEXT(Folha_de_Pgt[[#This Row],[DATA DE PGT]],"aaaa")))</f>
        <v>2023</v>
      </c>
      <c r="P417" s="28" t="s">
        <v>1097</v>
      </c>
      <c r="R417" s="2" t="str">
        <f>Folha_de_Pgt[[#This Row],[Nome do Funcionário]]&amp;" - "&amp;Folha_de_Pgt[[#This Row],[TIPO DE PGT]]</f>
        <v>RONILDO ARAUJO DOS SANTOS  - SALARIO - REF. A ABR/2023</v>
      </c>
    </row>
    <row r="418" spans="1:18" ht="15.75" customHeight="1" x14ac:dyDescent="0.2">
      <c r="A418" s="87" t="s">
        <v>927</v>
      </c>
      <c r="B418" s="88" t="s">
        <v>61</v>
      </c>
      <c r="C418" s="88" t="s">
        <v>237</v>
      </c>
      <c r="D418" s="88" t="s">
        <v>170</v>
      </c>
      <c r="E418" s="88" t="s">
        <v>16</v>
      </c>
      <c r="F418" s="88" t="s">
        <v>67</v>
      </c>
      <c r="G418" s="88" t="s">
        <v>238</v>
      </c>
      <c r="H418" s="88" t="s">
        <v>239</v>
      </c>
      <c r="I418" s="89">
        <v>907.8</v>
      </c>
      <c r="J418" s="28" t="str">
        <f>Folha_de_Pgt[[#This Row],[Nome da Empresa]]&amp;Folha_de_Pgt[[#This Row],[Nome do Funcionário]]&amp;Folha_de_Pgt[[#This Row],[Departamento]]</f>
        <v>XES - COMERCIO DE GAS LTDAEDNO DOS REIS VIEIRA JUNIORTRANSPORTE</v>
      </c>
      <c r="K418" s="28" t="str">
        <f>IFERROR(INDEX(Folha[Centro_de_Geral],MATCH(C418,Folha[Nome do Funcionário],0)),"")</f>
        <v>TRANSPORTE</v>
      </c>
      <c r="L418" s="28" t="str">
        <f>IFERROR(INDEX(Nome_Empresas[NOME PADRÃO (PLANILHAS)],MATCH(Folha_de_Pgt[[#This Row],[Nome da Empresa]],Nome_Empresas[EMPRESA],0)),"")</f>
        <v>7 - XES MATRIZ</v>
      </c>
      <c r="M418" s="20">
        <v>45050</v>
      </c>
      <c r="N418" s="28" t="str">
        <f>UPPER(IF(Folha_de_Pgt[[#This Row],[DATA DE PGT]]="","",TEXT(Folha_de_Pgt[[#This Row],[DATA DE PGT]],"MMM")))</f>
        <v>MAI</v>
      </c>
      <c r="O418" s="107" t="str">
        <f>UPPER(IF(Folha_de_Pgt[[#This Row],[DATA DE PGT]]="","",TEXT(Folha_de_Pgt[[#This Row],[DATA DE PGT]],"aaaa")))</f>
        <v>2023</v>
      </c>
      <c r="P418" s="28" t="s">
        <v>1097</v>
      </c>
      <c r="R418" s="2" t="str">
        <f>Folha_de_Pgt[[#This Row],[Nome do Funcionário]]&amp;" - "&amp;Folha_de_Pgt[[#This Row],[TIPO DE PGT]]</f>
        <v>EDNO DOS REIS VIEIRA JUNIOR - SALARIO - REF. A ABR/2023</v>
      </c>
    </row>
    <row r="419" spans="1:18" ht="15.75" customHeight="1" x14ac:dyDescent="0.2">
      <c r="A419" s="87" t="s">
        <v>927</v>
      </c>
      <c r="B419" s="88" t="s">
        <v>61</v>
      </c>
      <c r="C419" s="88" t="s">
        <v>240</v>
      </c>
      <c r="D419" s="88" t="s">
        <v>161</v>
      </c>
      <c r="E419" s="88" t="s">
        <v>16</v>
      </c>
      <c r="F419" s="88" t="s">
        <v>67</v>
      </c>
      <c r="G419" s="88" t="s">
        <v>241</v>
      </c>
      <c r="H419" s="88" t="s">
        <v>242</v>
      </c>
      <c r="I419" s="89">
        <v>908.8</v>
      </c>
      <c r="J419" s="28" t="str">
        <f>Folha_de_Pgt[[#This Row],[Nome da Empresa]]&amp;Folha_de_Pgt[[#This Row],[Nome do Funcionário]]&amp;Folha_de_Pgt[[#This Row],[Departamento]]</f>
        <v>XES - COMERCIO DE GAS LTDALUIZ MIGUEL VARGAS PEREIRAPLATAFORMA</v>
      </c>
      <c r="K419" s="28" t="str">
        <f>IFERROR(INDEX(Folha[Centro_de_Geral],MATCH(C419,Folha[Nome do Funcionário],0)),"")</f>
        <v>TRANSPORTE</v>
      </c>
      <c r="L419" s="28" t="str">
        <f>IFERROR(INDEX(Nome_Empresas[NOME PADRÃO (PLANILHAS)],MATCH(Folha_de_Pgt[[#This Row],[Nome da Empresa]],Nome_Empresas[EMPRESA],0)),"")</f>
        <v>7 - XES MATRIZ</v>
      </c>
      <c r="M419" s="20">
        <v>45050</v>
      </c>
      <c r="N419" s="28" t="str">
        <f>UPPER(IF(Folha_de_Pgt[[#This Row],[DATA DE PGT]]="","",TEXT(Folha_de_Pgt[[#This Row],[DATA DE PGT]],"MMM")))</f>
        <v>MAI</v>
      </c>
      <c r="O419" s="107" t="str">
        <f>UPPER(IF(Folha_de_Pgt[[#This Row],[DATA DE PGT]]="","",TEXT(Folha_de_Pgt[[#This Row],[DATA DE PGT]],"aaaa")))</f>
        <v>2023</v>
      </c>
      <c r="P419" s="28" t="s">
        <v>1097</v>
      </c>
      <c r="R419" s="2" t="str">
        <f>Folha_de_Pgt[[#This Row],[Nome do Funcionário]]&amp;" - "&amp;Folha_de_Pgt[[#This Row],[TIPO DE PGT]]</f>
        <v>LUIZ MIGUEL VARGAS PEREIRA - SALARIO - REF. A ABR/2023</v>
      </c>
    </row>
    <row r="420" spans="1:18" ht="15.75" customHeight="1" x14ac:dyDescent="0.2">
      <c r="A420" s="87" t="s">
        <v>929</v>
      </c>
      <c r="B420" s="88" t="s">
        <v>246</v>
      </c>
      <c r="C420" s="88" t="s">
        <v>247</v>
      </c>
      <c r="D420" s="88" t="s">
        <v>154</v>
      </c>
      <c r="E420" s="88" t="s">
        <v>16</v>
      </c>
      <c r="F420" s="88" t="s">
        <v>30</v>
      </c>
      <c r="G420" s="88" t="s">
        <v>248</v>
      </c>
      <c r="H420" s="88" t="s">
        <v>249</v>
      </c>
      <c r="I420" s="89">
        <v>1211.25</v>
      </c>
      <c r="J420" s="28" t="str">
        <f>Folha_de_Pgt[[#This Row],[Nome da Empresa]]&amp;Folha_de_Pgt[[#This Row],[Nome do Funcionário]]&amp;Folha_de_Pgt[[#This Row],[Departamento]]</f>
        <v>CSS  COMERCIO DE GÁS LTDA MEVANDERSON SOARES GONÇALVESPORTARIA</v>
      </c>
      <c r="K420" s="28" t="str">
        <f>IFERROR(INDEX(Folha[Centro_de_Geral],MATCH(C420,Folha[Nome do Funcionário],0)),"")</f>
        <v>8 - CSS COMERCIO</v>
      </c>
      <c r="L420" s="28" t="str">
        <f>IFERROR(INDEX(Nome_Empresas[NOME PADRÃO (PLANILHAS)],MATCH(Folha_de_Pgt[[#This Row],[Nome da Empresa]],Nome_Empresas[EMPRESA],0)),"")</f>
        <v>8 - CSS COMERCIO</v>
      </c>
      <c r="M420" s="20">
        <v>45050</v>
      </c>
      <c r="N420" s="28" t="str">
        <f>UPPER(IF(Folha_de_Pgt[[#This Row],[DATA DE PGT]]="","",TEXT(Folha_de_Pgt[[#This Row],[DATA DE PGT]],"MMM")))</f>
        <v>MAI</v>
      </c>
      <c r="O420" s="107" t="str">
        <f>UPPER(IF(Folha_de_Pgt[[#This Row],[DATA DE PGT]]="","",TEXT(Folha_de_Pgt[[#This Row],[DATA DE PGT]],"aaaa")))</f>
        <v>2023</v>
      </c>
      <c r="P420" s="28" t="s">
        <v>1097</v>
      </c>
      <c r="R420" s="2" t="str">
        <f>Folha_de_Pgt[[#This Row],[Nome do Funcionário]]&amp;" - "&amp;Folha_de_Pgt[[#This Row],[TIPO DE PGT]]</f>
        <v>VANDERSON SOARES GONÇALVES - SALARIO - REF. A ABR/2023</v>
      </c>
    </row>
    <row r="421" spans="1:18" ht="15.75" customHeight="1" x14ac:dyDescent="0.2">
      <c r="A421" s="87" t="s">
        <v>929</v>
      </c>
      <c r="B421" s="88" t="s">
        <v>246</v>
      </c>
      <c r="C421" s="88" t="s">
        <v>250</v>
      </c>
      <c r="D421" s="88" t="s">
        <v>154</v>
      </c>
      <c r="E421" s="88" t="s">
        <v>16</v>
      </c>
      <c r="F421" s="88" t="s">
        <v>251</v>
      </c>
      <c r="G421" s="88" t="s">
        <v>252</v>
      </c>
      <c r="H421" s="88" t="s">
        <v>253</v>
      </c>
      <c r="I421" s="89">
        <v>1101.8499999999999</v>
      </c>
      <c r="J421" s="28" t="str">
        <f>Folha_de_Pgt[[#This Row],[Nome da Empresa]]&amp;Folha_de_Pgt[[#This Row],[Nome do Funcionário]]&amp;Folha_de_Pgt[[#This Row],[Departamento]]</f>
        <v>CSS  COMERCIO DE GÁS LTDA MEFÁBIO FERNANDES FERREIRAPORTARIA</v>
      </c>
      <c r="K421" s="28" t="str">
        <f>IFERROR(INDEX(Folha[Centro_de_Geral],MATCH(C421,Folha[Nome do Funcionário],0)),"")</f>
        <v>8 - CSS COMERCIO</v>
      </c>
      <c r="L421" s="28" t="str">
        <f>IFERROR(INDEX(Nome_Empresas[NOME PADRÃO (PLANILHAS)],MATCH(Folha_de_Pgt[[#This Row],[Nome da Empresa]],Nome_Empresas[EMPRESA],0)),"")</f>
        <v>8 - CSS COMERCIO</v>
      </c>
      <c r="M421" s="20">
        <v>45050</v>
      </c>
      <c r="N421" s="28" t="str">
        <f>UPPER(IF(Folha_de_Pgt[[#This Row],[DATA DE PGT]]="","",TEXT(Folha_de_Pgt[[#This Row],[DATA DE PGT]],"MMM")))</f>
        <v>MAI</v>
      </c>
      <c r="O421" s="107" t="str">
        <f>UPPER(IF(Folha_de_Pgt[[#This Row],[DATA DE PGT]]="","",TEXT(Folha_de_Pgt[[#This Row],[DATA DE PGT]],"aaaa")))</f>
        <v>2023</v>
      </c>
      <c r="P421" s="28" t="s">
        <v>1097</v>
      </c>
      <c r="R421" s="2" t="str">
        <f>Folha_de_Pgt[[#This Row],[Nome do Funcionário]]&amp;" - "&amp;Folha_de_Pgt[[#This Row],[TIPO DE PGT]]</f>
        <v>FÁBIO FERNANDES FERREIRA - SALARIO - REF. A ABR/2023</v>
      </c>
    </row>
    <row r="422" spans="1:18" ht="15.75" customHeight="1" x14ac:dyDescent="0.2">
      <c r="A422" s="87" t="s">
        <v>930</v>
      </c>
      <c r="B422" s="88" t="s">
        <v>254</v>
      </c>
      <c r="C422" s="88" t="s">
        <v>255</v>
      </c>
      <c r="D422" s="88" t="s">
        <v>154</v>
      </c>
      <c r="E422" s="88" t="s">
        <v>94</v>
      </c>
      <c r="F422" s="88" t="s">
        <v>95</v>
      </c>
      <c r="G422" s="88" t="s">
        <v>256</v>
      </c>
      <c r="H422" s="88" t="s">
        <v>257</v>
      </c>
      <c r="I422" s="89">
        <v>1093.6300000000001</v>
      </c>
      <c r="J422" s="28" t="str">
        <f>Folha_de_Pgt[[#This Row],[Nome da Empresa]]&amp;Folha_de_Pgt[[#This Row],[Nome do Funcionário]]&amp;Folha_de_Pgt[[#This Row],[Departamento]]</f>
        <v>RICARDO LOPES DE CASTRO DISTRIBUIDORA DE GAS LTDARAFAEL CANDIDO DA SILVAPORTARIA</v>
      </c>
      <c r="K422" s="28" t="str">
        <f>IFERROR(INDEX(Folha[Centro_de_Geral],MATCH(C422,Folha[Nome do Funcionário],0)),"")</f>
        <v>9 - RICARDO LOPES</v>
      </c>
      <c r="L422" s="28" t="str">
        <f>IFERROR(INDEX(Nome_Empresas[NOME PADRÃO (PLANILHAS)],MATCH(Folha_de_Pgt[[#This Row],[Nome da Empresa]],Nome_Empresas[EMPRESA],0)),"")</f>
        <v>9 - RICARDO LOPES</v>
      </c>
      <c r="M422" s="20">
        <v>45051</v>
      </c>
      <c r="N422" s="28" t="str">
        <f>UPPER(IF(Folha_de_Pgt[[#This Row],[DATA DE PGT]]="","",TEXT(Folha_de_Pgt[[#This Row],[DATA DE PGT]],"MMM")))</f>
        <v>MAI</v>
      </c>
      <c r="O422" s="107" t="str">
        <f>UPPER(IF(Folha_de_Pgt[[#This Row],[DATA DE PGT]]="","",TEXT(Folha_de_Pgt[[#This Row],[DATA DE PGT]],"aaaa")))</f>
        <v>2023</v>
      </c>
      <c r="P422" s="28" t="s">
        <v>1097</v>
      </c>
      <c r="R422" s="2" t="str">
        <f>Folha_de_Pgt[[#This Row],[Nome do Funcionário]]&amp;" - "&amp;Folha_de_Pgt[[#This Row],[TIPO DE PGT]]</f>
        <v>RAFAEL CANDIDO DA SILVA - SALARIO - REF. A ABR/2023</v>
      </c>
    </row>
    <row r="423" spans="1:18" ht="15.75" customHeight="1" x14ac:dyDescent="0.2">
      <c r="A423" s="87" t="s">
        <v>930</v>
      </c>
      <c r="B423" s="88" t="s">
        <v>254</v>
      </c>
      <c r="C423" s="88" t="s">
        <v>258</v>
      </c>
      <c r="D423" s="88" t="s">
        <v>154</v>
      </c>
      <c r="E423" s="88" t="s">
        <v>16</v>
      </c>
      <c r="F423" s="88" t="s">
        <v>259</v>
      </c>
      <c r="G423" s="88" t="s">
        <v>260</v>
      </c>
      <c r="H423" s="88" t="s">
        <v>261</v>
      </c>
      <c r="I423" s="89">
        <v>1116.25</v>
      </c>
      <c r="J423" s="28" t="str">
        <f>Folha_de_Pgt[[#This Row],[Nome da Empresa]]&amp;Folha_de_Pgt[[#This Row],[Nome do Funcionário]]&amp;Folha_de_Pgt[[#This Row],[Departamento]]</f>
        <v>RICARDO LOPES DE CASTRO DISTRIBUIDORA DE GAS LTDARAPHAEL LIMA DE SOUZAPORTARIA</v>
      </c>
      <c r="K423" s="28" t="str">
        <f>IFERROR(INDEX(Folha[Centro_de_Geral],MATCH(C423,Folha[Nome do Funcionário],0)),"")</f>
        <v>9 - RICARDO LOPES</v>
      </c>
      <c r="L423" s="28" t="str">
        <f>IFERROR(INDEX(Nome_Empresas[NOME PADRÃO (PLANILHAS)],MATCH(Folha_de_Pgt[[#This Row],[Nome da Empresa]],Nome_Empresas[EMPRESA],0)),"")</f>
        <v>9 - RICARDO LOPES</v>
      </c>
      <c r="M423" s="20">
        <v>45050</v>
      </c>
      <c r="N423" s="28" t="str">
        <f>UPPER(IF(Folha_de_Pgt[[#This Row],[DATA DE PGT]]="","",TEXT(Folha_de_Pgt[[#This Row],[DATA DE PGT]],"MMM")))</f>
        <v>MAI</v>
      </c>
      <c r="O423" s="107" t="str">
        <f>UPPER(IF(Folha_de_Pgt[[#This Row],[DATA DE PGT]]="","",TEXT(Folha_de_Pgt[[#This Row],[DATA DE PGT]],"aaaa")))</f>
        <v>2023</v>
      </c>
      <c r="P423" s="28" t="s">
        <v>1097</v>
      </c>
      <c r="R423" s="2" t="str">
        <f>Folha_de_Pgt[[#This Row],[Nome do Funcionário]]&amp;" - "&amp;Folha_de_Pgt[[#This Row],[TIPO DE PGT]]</f>
        <v>RAPHAEL LIMA DE SOUZA - SALARIO - REF. A ABR/2023</v>
      </c>
    </row>
    <row r="424" spans="1:18" ht="15.75" customHeight="1" x14ac:dyDescent="0.2">
      <c r="A424" s="87" t="s">
        <v>930</v>
      </c>
      <c r="B424" s="88" t="s">
        <v>254</v>
      </c>
      <c r="C424" s="88" t="s">
        <v>262</v>
      </c>
      <c r="D424" s="88" t="s">
        <v>170</v>
      </c>
      <c r="E424" s="88" t="s">
        <v>876</v>
      </c>
      <c r="F424" s="88" t="s">
        <v>876</v>
      </c>
      <c r="G424" s="88" t="s">
        <v>1075</v>
      </c>
      <c r="H424" s="88" t="s">
        <v>265</v>
      </c>
      <c r="I424" s="89">
        <v>1372.13</v>
      </c>
      <c r="J424" s="28" t="str">
        <f>Folha_de_Pgt[[#This Row],[Nome da Empresa]]&amp;Folha_de_Pgt[[#This Row],[Nome do Funcionário]]&amp;Folha_de_Pgt[[#This Row],[Departamento]]</f>
        <v>RICARDO LOPES DE CASTRO DISTRIBUIDORA DE GAS LTDAMATHEUS GABRIEL FRAGOSO BASTOS PEREIRATRANSPORTE</v>
      </c>
      <c r="K424" s="28" t="str">
        <f>IFERROR(INDEX(Folha[Centro_de_Geral],MATCH(C424,Folha[Nome do Funcionário],0)),"")</f>
        <v>TRANSPORTE</v>
      </c>
      <c r="L424" s="28" t="str">
        <f>IFERROR(INDEX(Nome_Empresas[NOME PADRÃO (PLANILHAS)],MATCH(Folha_de_Pgt[[#This Row],[Nome da Empresa]],Nome_Empresas[EMPRESA],0)),"")</f>
        <v>9 - RICARDO LOPES</v>
      </c>
      <c r="M424" s="20">
        <v>45050</v>
      </c>
      <c r="N424" s="28" t="str">
        <f>UPPER(IF(Folha_de_Pgt[[#This Row],[DATA DE PGT]]="","",TEXT(Folha_de_Pgt[[#This Row],[DATA DE PGT]],"MMM")))</f>
        <v>MAI</v>
      </c>
      <c r="O424" s="107" t="str">
        <f>UPPER(IF(Folha_de_Pgt[[#This Row],[DATA DE PGT]]="","",TEXT(Folha_de_Pgt[[#This Row],[DATA DE PGT]],"aaaa")))</f>
        <v>2023</v>
      </c>
      <c r="P424" s="28" t="s">
        <v>1097</v>
      </c>
      <c r="R424" s="2" t="str">
        <f>Folha_de_Pgt[[#This Row],[Nome do Funcionário]]&amp;" - "&amp;Folha_de_Pgt[[#This Row],[TIPO DE PGT]]</f>
        <v>MATHEUS GABRIEL FRAGOSO BASTOS PEREIRA - SALARIO - REF. A ABR/2023</v>
      </c>
    </row>
    <row r="425" spans="1:18" ht="15.75" customHeight="1" x14ac:dyDescent="0.2">
      <c r="A425" s="87" t="s">
        <v>933</v>
      </c>
      <c r="B425" s="88" t="s">
        <v>70</v>
      </c>
      <c r="C425" s="88" t="s">
        <v>266</v>
      </c>
      <c r="D425" s="88" t="s">
        <v>154</v>
      </c>
      <c r="E425" s="88" t="s">
        <v>16</v>
      </c>
      <c r="F425" s="88" t="s">
        <v>181</v>
      </c>
      <c r="G425" s="88" t="s">
        <v>267</v>
      </c>
      <c r="H425" s="88" t="s">
        <v>268</v>
      </c>
      <c r="I425" s="89">
        <v>1093.6300000000001</v>
      </c>
      <c r="J425" s="28" t="str">
        <f>Folha_de_Pgt[[#This Row],[Nome da Empresa]]&amp;Folha_de_Pgt[[#This Row],[Nome do Funcionário]]&amp;Folha_de_Pgt[[#This Row],[Departamento]]</f>
        <v>SYLVIO PINHEIRO DISTRIBUIDORA DE GAS LTDA - MEEVANDRO DE AGUIAR ALMEIDA PORTARIA</v>
      </c>
      <c r="K425" s="28" t="str">
        <f>IFERROR(INDEX(Folha[Centro_de_Geral],MATCH(C425,Folha[Nome do Funcionário],0)),"")</f>
        <v>12 - SYLVIO PINHEIRO</v>
      </c>
      <c r="L425" s="28" t="str">
        <f>IFERROR(INDEX(Nome_Empresas[NOME PADRÃO (PLANILHAS)],MATCH(Folha_de_Pgt[[#This Row],[Nome da Empresa]],Nome_Empresas[EMPRESA],0)),"")</f>
        <v>12 - SYLVIO PINHEIRO</v>
      </c>
      <c r="M425" s="20">
        <v>45050</v>
      </c>
      <c r="N425" s="28" t="str">
        <f>UPPER(IF(Folha_de_Pgt[[#This Row],[DATA DE PGT]]="","",TEXT(Folha_de_Pgt[[#This Row],[DATA DE PGT]],"MMM")))</f>
        <v>MAI</v>
      </c>
      <c r="O425" s="107" t="str">
        <f>UPPER(IF(Folha_de_Pgt[[#This Row],[DATA DE PGT]]="","",TEXT(Folha_de_Pgt[[#This Row],[DATA DE PGT]],"aaaa")))</f>
        <v>2023</v>
      </c>
      <c r="P425" s="28" t="s">
        <v>1097</v>
      </c>
      <c r="R425" s="2" t="str">
        <f>Folha_de_Pgt[[#This Row],[Nome do Funcionário]]&amp;" - "&amp;Folha_de_Pgt[[#This Row],[TIPO DE PGT]]</f>
        <v>EVANDRO DE AGUIAR ALMEIDA  - SALARIO - REF. A ABR/2023</v>
      </c>
    </row>
    <row r="426" spans="1:18" ht="15.75" customHeight="1" x14ac:dyDescent="0.2">
      <c r="A426" s="87" t="s">
        <v>933</v>
      </c>
      <c r="B426" s="88" t="s">
        <v>70</v>
      </c>
      <c r="C426" s="88" t="s">
        <v>269</v>
      </c>
      <c r="D426" s="88" t="s">
        <v>154</v>
      </c>
      <c r="E426" s="88" t="s">
        <v>16</v>
      </c>
      <c r="F426" s="88" t="s">
        <v>270</v>
      </c>
      <c r="G426" s="88" t="s">
        <v>271</v>
      </c>
      <c r="H426" s="88" t="s">
        <v>272</v>
      </c>
      <c r="I426" s="89">
        <v>1365.95</v>
      </c>
      <c r="J426" s="28" t="str">
        <f>Folha_de_Pgt[[#This Row],[Nome da Empresa]]&amp;Folha_de_Pgt[[#This Row],[Nome do Funcionário]]&amp;Folha_de_Pgt[[#This Row],[Departamento]]</f>
        <v>SYLVIO PINHEIRO DISTRIBUIDORA DE GAS LTDA - MEWASHINGTON GOMES SOARES DA SILVAPORTARIA</v>
      </c>
      <c r="K426" s="28" t="str">
        <f>IFERROR(INDEX(Folha[Centro_de_Geral],MATCH(C426,Folha[Nome do Funcionário],0)),"")</f>
        <v>12 - SYLVIO PINHEIRO</v>
      </c>
      <c r="L426" s="28" t="str">
        <f>IFERROR(INDEX(Nome_Empresas[NOME PADRÃO (PLANILHAS)],MATCH(Folha_de_Pgt[[#This Row],[Nome da Empresa]],Nome_Empresas[EMPRESA],0)),"")</f>
        <v>12 - SYLVIO PINHEIRO</v>
      </c>
      <c r="M426" s="20">
        <v>45050</v>
      </c>
      <c r="N426" s="28" t="str">
        <f>UPPER(IF(Folha_de_Pgt[[#This Row],[DATA DE PGT]]="","",TEXT(Folha_de_Pgt[[#This Row],[DATA DE PGT]],"MMM")))</f>
        <v>MAI</v>
      </c>
      <c r="O426" s="107" t="str">
        <f>UPPER(IF(Folha_de_Pgt[[#This Row],[DATA DE PGT]]="","",TEXT(Folha_de_Pgt[[#This Row],[DATA DE PGT]],"aaaa")))</f>
        <v>2023</v>
      </c>
      <c r="P426" s="28" t="s">
        <v>1097</v>
      </c>
      <c r="R426" s="2" t="str">
        <f>Folha_de_Pgt[[#This Row],[Nome do Funcionário]]&amp;" - "&amp;Folha_de_Pgt[[#This Row],[TIPO DE PGT]]</f>
        <v>WASHINGTON GOMES SOARES DA SILVA - SALARIO - REF. A ABR/2023</v>
      </c>
    </row>
    <row r="427" spans="1:18" ht="15.75" customHeight="1" x14ac:dyDescent="0.2">
      <c r="A427" s="87" t="s">
        <v>933</v>
      </c>
      <c r="B427" s="88" t="s">
        <v>70</v>
      </c>
      <c r="C427" s="88" t="s">
        <v>71</v>
      </c>
      <c r="D427" s="88" t="s">
        <v>52</v>
      </c>
      <c r="E427" s="88" t="s">
        <v>16</v>
      </c>
      <c r="F427" s="88" t="s">
        <v>17</v>
      </c>
      <c r="G427" s="88" t="s">
        <v>72</v>
      </c>
      <c r="H427" s="88" t="s">
        <v>73</v>
      </c>
      <c r="I427" s="89">
        <v>699.27</v>
      </c>
      <c r="J427" s="28" t="str">
        <f>Folha_de_Pgt[[#This Row],[Nome da Empresa]]&amp;Folha_de_Pgt[[#This Row],[Nome do Funcionário]]&amp;Folha_de_Pgt[[#This Row],[Departamento]]</f>
        <v>SYLVIO PINHEIRO DISTRIBUIDORA DE GAS LTDA - MEKENNEDY KALKE MENDES NOGUEIRAMONITORAMENTO</v>
      </c>
      <c r="K427" s="28" t="str">
        <f>IFERROR(INDEX(Folha[Centro_de_Geral],MATCH(C427,Folha[Nome do Funcionário],0)),"")</f>
        <v>ADM</v>
      </c>
      <c r="L427" s="28" t="str">
        <f>IFERROR(INDEX(Nome_Empresas[NOME PADRÃO (PLANILHAS)],MATCH(Folha_de_Pgt[[#This Row],[Nome da Empresa]],Nome_Empresas[EMPRESA],0)),"")</f>
        <v>12 - SYLVIO PINHEIRO</v>
      </c>
      <c r="M427" s="20">
        <v>45050</v>
      </c>
      <c r="N427" s="28" t="str">
        <f>UPPER(IF(Folha_de_Pgt[[#This Row],[DATA DE PGT]]="","",TEXT(Folha_de_Pgt[[#This Row],[DATA DE PGT]],"MMM")))</f>
        <v>MAI</v>
      </c>
      <c r="O427" s="107" t="str">
        <f>UPPER(IF(Folha_de_Pgt[[#This Row],[DATA DE PGT]]="","",TEXT(Folha_de_Pgt[[#This Row],[DATA DE PGT]],"aaaa")))</f>
        <v>2023</v>
      </c>
      <c r="P427" s="28" t="s">
        <v>1097</v>
      </c>
      <c r="R427" s="2" t="str">
        <f>Folha_de_Pgt[[#This Row],[Nome do Funcionário]]&amp;" - "&amp;Folha_de_Pgt[[#This Row],[TIPO DE PGT]]</f>
        <v>KENNEDY KALKE MENDES NOGUEIRA - SALARIO - REF. A ABR/2023</v>
      </c>
    </row>
    <row r="428" spans="1:18" ht="15.75" customHeight="1" x14ac:dyDescent="0.2">
      <c r="A428" s="87" t="s">
        <v>934</v>
      </c>
      <c r="B428" s="88" t="s">
        <v>74</v>
      </c>
      <c r="C428" s="88" t="s">
        <v>273</v>
      </c>
      <c r="D428" s="88" t="s">
        <v>274</v>
      </c>
      <c r="E428" s="88" t="s">
        <v>77</v>
      </c>
      <c r="F428" s="88" t="s">
        <v>78</v>
      </c>
      <c r="G428" s="88" t="s">
        <v>275</v>
      </c>
      <c r="H428" s="88" t="s">
        <v>276</v>
      </c>
      <c r="I428" s="89">
        <v>1093.6300000000001</v>
      </c>
      <c r="J428" s="28" t="str">
        <f>Folha_de_Pgt[[#This Row],[Nome da Empresa]]&amp;Folha_de_Pgt[[#This Row],[Nome do Funcionário]]&amp;Folha_de_Pgt[[#This Row],[Departamento]]</f>
        <v>FULLGAZ DE MARICA LTDA - MEMAGNALDO ERICO DE ARAUJO SOUSA Portaria</v>
      </c>
      <c r="K428" s="28" t="str">
        <f>IFERROR(INDEX(Folha[Centro_de_Geral],MATCH(C428,Folha[Nome do Funcionário],0)),"")</f>
        <v>101 - FULLGAZ</v>
      </c>
      <c r="L428" s="28" t="str">
        <f>IFERROR(INDEX(Nome_Empresas[NOME PADRÃO (PLANILHAS)],MATCH(Folha_de_Pgt[[#This Row],[Nome da Empresa]],Nome_Empresas[EMPRESA],0)),"")</f>
        <v>101 - FULLGAZ</v>
      </c>
      <c r="M428" s="20">
        <v>45050</v>
      </c>
      <c r="N428" s="28" t="str">
        <f>UPPER(IF(Folha_de_Pgt[[#This Row],[DATA DE PGT]]="","",TEXT(Folha_de_Pgt[[#This Row],[DATA DE PGT]],"MMM")))</f>
        <v>MAI</v>
      </c>
      <c r="O428" s="107" t="str">
        <f>UPPER(IF(Folha_de_Pgt[[#This Row],[DATA DE PGT]]="","",TEXT(Folha_de_Pgt[[#This Row],[DATA DE PGT]],"aaaa")))</f>
        <v>2023</v>
      </c>
      <c r="P428" s="28" t="s">
        <v>1097</v>
      </c>
      <c r="R428" s="2" t="str">
        <f>Folha_de_Pgt[[#This Row],[Nome do Funcionário]]&amp;" - "&amp;Folha_de_Pgt[[#This Row],[TIPO DE PGT]]</f>
        <v>MAGNALDO ERICO DE ARAUJO SOUSA  - SALARIO - REF. A ABR/2023</v>
      </c>
    </row>
    <row r="429" spans="1:18" ht="15.75" customHeight="1" x14ac:dyDescent="0.2">
      <c r="A429" s="87" t="s">
        <v>934</v>
      </c>
      <c r="B429" s="88" t="s">
        <v>74</v>
      </c>
      <c r="C429" s="88" t="s">
        <v>277</v>
      </c>
      <c r="D429" s="88" t="s">
        <v>274</v>
      </c>
      <c r="E429" s="88" t="s">
        <v>77</v>
      </c>
      <c r="F429" s="88" t="s">
        <v>78</v>
      </c>
      <c r="G429" s="88" t="s">
        <v>278</v>
      </c>
      <c r="H429" s="88" t="s">
        <v>279</v>
      </c>
      <c r="I429" s="89">
        <v>1211.25</v>
      </c>
      <c r="J429" s="28" t="str">
        <f>Folha_de_Pgt[[#This Row],[Nome da Empresa]]&amp;Folha_de_Pgt[[#This Row],[Nome do Funcionário]]&amp;Folha_de_Pgt[[#This Row],[Departamento]]</f>
        <v>FULLGAZ DE MARICA LTDA - MEJUAN DE SOUZA RIBEIRO MAGALHAESPortaria</v>
      </c>
      <c r="K429" s="28" t="str">
        <f>IFERROR(INDEX(Folha[Centro_de_Geral],MATCH(C429,Folha[Nome do Funcionário],0)),"")</f>
        <v>101 - FULLGAZ</v>
      </c>
      <c r="L429" s="28" t="str">
        <f>IFERROR(INDEX(Nome_Empresas[NOME PADRÃO (PLANILHAS)],MATCH(Folha_de_Pgt[[#This Row],[Nome da Empresa]],Nome_Empresas[EMPRESA],0)),"")</f>
        <v>101 - FULLGAZ</v>
      </c>
      <c r="M429" s="20">
        <v>45050</v>
      </c>
      <c r="N429" s="28" t="str">
        <f>UPPER(IF(Folha_de_Pgt[[#This Row],[DATA DE PGT]]="","",TEXT(Folha_de_Pgt[[#This Row],[DATA DE PGT]],"MMM")))</f>
        <v>MAI</v>
      </c>
      <c r="O429" s="107" t="str">
        <f>UPPER(IF(Folha_de_Pgt[[#This Row],[DATA DE PGT]]="","",TEXT(Folha_de_Pgt[[#This Row],[DATA DE PGT]],"aaaa")))</f>
        <v>2023</v>
      </c>
      <c r="P429" s="28" t="s">
        <v>1097</v>
      </c>
      <c r="R429" s="2" t="str">
        <f>Folha_de_Pgt[[#This Row],[Nome do Funcionário]]&amp;" - "&amp;Folha_de_Pgt[[#This Row],[TIPO DE PGT]]</f>
        <v>JUAN DE SOUZA RIBEIRO MAGALHAES - SALARIO - REF. A ABR/2023</v>
      </c>
    </row>
    <row r="430" spans="1:18" ht="15.75" customHeight="1" x14ac:dyDescent="0.2">
      <c r="A430" s="87" t="s">
        <v>934</v>
      </c>
      <c r="B430" s="88" t="s">
        <v>74</v>
      </c>
      <c r="C430" s="88" t="s">
        <v>280</v>
      </c>
      <c r="D430" s="88" t="s">
        <v>281</v>
      </c>
      <c r="E430" s="88" t="s">
        <v>77</v>
      </c>
      <c r="F430" s="88" t="s">
        <v>78</v>
      </c>
      <c r="G430" s="88" t="s">
        <v>282</v>
      </c>
      <c r="H430" s="88" t="s">
        <v>283</v>
      </c>
      <c r="I430" s="89">
        <v>641.01</v>
      </c>
      <c r="J430" s="28" t="str">
        <f>Folha_de_Pgt[[#This Row],[Nome da Empresa]]&amp;Folha_de_Pgt[[#This Row],[Nome do Funcionário]]&amp;Folha_de_Pgt[[#This Row],[Departamento]]</f>
        <v>FULLGAZ DE MARICA LTDA - MEGEDEON PEREIRA DA SILVATransporte</v>
      </c>
      <c r="K430" s="28" t="str">
        <f>IFERROR(INDEX(Folha[Centro_de_Geral],MATCH(C430,Folha[Nome do Funcionário],0)),"")</f>
        <v>TRANSPORTE</v>
      </c>
      <c r="L430" s="28" t="str">
        <f>IFERROR(INDEX(Nome_Empresas[NOME PADRÃO (PLANILHAS)],MATCH(Folha_de_Pgt[[#This Row],[Nome da Empresa]],Nome_Empresas[EMPRESA],0)),"")</f>
        <v>101 - FULLGAZ</v>
      </c>
      <c r="M430" s="20">
        <v>45050</v>
      </c>
      <c r="N430" s="28" t="str">
        <f>UPPER(IF(Folha_de_Pgt[[#This Row],[DATA DE PGT]]="","",TEXT(Folha_de_Pgt[[#This Row],[DATA DE PGT]],"MMM")))</f>
        <v>MAI</v>
      </c>
      <c r="O430" s="107" t="str">
        <f>UPPER(IF(Folha_de_Pgt[[#This Row],[DATA DE PGT]]="","",TEXT(Folha_de_Pgt[[#This Row],[DATA DE PGT]],"aaaa")))</f>
        <v>2023</v>
      </c>
      <c r="P430" s="28" t="s">
        <v>1097</v>
      </c>
      <c r="R430" s="2" t="str">
        <f>Folha_de_Pgt[[#This Row],[Nome do Funcionário]]&amp;" - "&amp;Folha_de_Pgt[[#This Row],[TIPO DE PGT]]</f>
        <v>GEDEON PEREIRA DA SILVA - SALARIO - REF. A ABR/2023</v>
      </c>
    </row>
    <row r="431" spans="1:18" ht="15.75" customHeight="1" x14ac:dyDescent="0.2">
      <c r="A431" s="87" t="s">
        <v>934</v>
      </c>
      <c r="B431" s="88" t="s">
        <v>74</v>
      </c>
      <c r="C431" s="88" t="s">
        <v>284</v>
      </c>
      <c r="D431" s="88" t="s">
        <v>285</v>
      </c>
      <c r="E431" s="88" t="s">
        <v>876</v>
      </c>
      <c r="F431" s="88" t="s">
        <v>876</v>
      </c>
      <c r="G431" s="88" t="s">
        <v>877</v>
      </c>
      <c r="H431" s="88" t="s">
        <v>286</v>
      </c>
      <c r="I431" s="89">
        <v>1132.72</v>
      </c>
      <c r="J431" s="28" t="str">
        <f>Folha_de_Pgt[[#This Row],[Nome da Empresa]]&amp;Folha_de_Pgt[[#This Row],[Nome do Funcionário]]&amp;Folha_de_Pgt[[#This Row],[Departamento]]</f>
        <v>FULLGAZ DE MARICA LTDA - MEJOSIAS DOS SANTOS JUNIORTRANSPORTE PLATAFORMA</v>
      </c>
      <c r="K431" s="28" t="str">
        <f>IFERROR(INDEX(Folha[Centro_de_Geral],MATCH(C431,Folha[Nome do Funcionário],0)),"")</f>
        <v>TRANSPORTE</v>
      </c>
      <c r="L431" s="28" t="str">
        <f>IFERROR(INDEX(Nome_Empresas[NOME PADRÃO (PLANILHAS)],MATCH(Folha_de_Pgt[[#This Row],[Nome da Empresa]],Nome_Empresas[EMPRESA],0)),"")</f>
        <v>101 - FULLGAZ</v>
      </c>
      <c r="M431" s="20">
        <v>45050</v>
      </c>
      <c r="N431" s="28" t="str">
        <f>UPPER(IF(Folha_de_Pgt[[#This Row],[DATA DE PGT]]="","",TEXT(Folha_de_Pgt[[#This Row],[DATA DE PGT]],"MMM")))</f>
        <v>MAI</v>
      </c>
      <c r="O431" s="107" t="str">
        <f>UPPER(IF(Folha_de_Pgt[[#This Row],[DATA DE PGT]]="","",TEXT(Folha_de_Pgt[[#This Row],[DATA DE PGT]],"aaaa")))</f>
        <v>2023</v>
      </c>
      <c r="P431" s="28" t="s">
        <v>1097</v>
      </c>
      <c r="R431" s="2" t="str">
        <f>Folha_de_Pgt[[#This Row],[Nome do Funcionário]]&amp;" - "&amp;Folha_de_Pgt[[#This Row],[TIPO DE PGT]]</f>
        <v>JOSIAS DOS SANTOS JUNIOR - SALARIO - REF. A ABR/2023</v>
      </c>
    </row>
    <row r="432" spans="1:18" ht="15.75" customHeight="1" x14ac:dyDescent="0.2">
      <c r="A432" s="87" t="s">
        <v>934</v>
      </c>
      <c r="B432" s="88" t="s">
        <v>74</v>
      </c>
      <c r="C432" s="88" t="s">
        <v>287</v>
      </c>
      <c r="D432" s="88" t="s">
        <v>170</v>
      </c>
      <c r="E432" s="88" t="s">
        <v>77</v>
      </c>
      <c r="F432" s="88" t="s">
        <v>78</v>
      </c>
      <c r="G432" s="88" t="s">
        <v>288</v>
      </c>
      <c r="H432" s="88" t="s">
        <v>289</v>
      </c>
      <c r="I432" s="89">
        <v>907.8</v>
      </c>
      <c r="J432" s="28" t="str">
        <f>Folha_de_Pgt[[#This Row],[Nome da Empresa]]&amp;Folha_de_Pgt[[#This Row],[Nome do Funcionário]]&amp;Folha_de_Pgt[[#This Row],[Departamento]]</f>
        <v>FULLGAZ DE MARICA LTDA - MEALZENIR CARDOSO DE SOUZATRANSPORTE</v>
      </c>
      <c r="K432" s="28" t="str">
        <f>IFERROR(INDEX(Folha[Centro_de_Geral],MATCH(C432,Folha[Nome do Funcionário],0)),"")</f>
        <v>TRANSPORTE</v>
      </c>
      <c r="L432" s="28" t="str">
        <f>IFERROR(INDEX(Nome_Empresas[NOME PADRÃO (PLANILHAS)],MATCH(Folha_de_Pgt[[#This Row],[Nome da Empresa]],Nome_Empresas[EMPRESA],0)),"")</f>
        <v>101 - FULLGAZ</v>
      </c>
      <c r="M432" s="20">
        <v>45050</v>
      </c>
      <c r="N432" s="28" t="str">
        <f>UPPER(IF(Folha_de_Pgt[[#This Row],[DATA DE PGT]]="","",TEXT(Folha_de_Pgt[[#This Row],[DATA DE PGT]],"MMM")))</f>
        <v>MAI</v>
      </c>
      <c r="O432" s="107" t="str">
        <f>UPPER(IF(Folha_de_Pgt[[#This Row],[DATA DE PGT]]="","",TEXT(Folha_de_Pgt[[#This Row],[DATA DE PGT]],"aaaa")))</f>
        <v>2023</v>
      </c>
      <c r="P432" s="28" t="s">
        <v>1097</v>
      </c>
      <c r="R432" s="2" t="str">
        <f>Folha_de_Pgt[[#This Row],[Nome do Funcionário]]&amp;" - "&amp;Folha_de_Pgt[[#This Row],[TIPO DE PGT]]</f>
        <v>ALZENIR CARDOSO DE SOUZA - SALARIO - REF. A ABR/2023</v>
      </c>
    </row>
    <row r="433" spans="1:18" ht="15.75" customHeight="1" x14ac:dyDescent="0.2">
      <c r="A433" s="87" t="s">
        <v>934</v>
      </c>
      <c r="B433" s="88" t="s">
        <v>74</v>
      </c>
      <c r="C433" s="88" t="s">
        <v>75</v>
      </c>
      <c r="D433" s="88" t="s">
        <v>76</v>
      </c>
      <c r="E433" s="88" t="s">
        <v>77</v>
      </c>
      <c r="F433" s="88" t="s">
        <v>78</v>
      </c>
      <c r="G433" s="88" t="s">
        <v>79</v>
      </c>
      <c r="H433" s="88" t="s">
        <v>80</v>
      </c>
      <c r="I433" s="89">
        <v>1175.74</v>
      </c>
      <c r="J433" s="28" t="str">
        <f>Folha_de_Pgt[[#This Row],[Nome da Empresa]]&amp;Folha_de_Pgt[[#This Row],[Nome do Funcionário]]&amp;Folha_de_Pgt[[#This Row],[Departamento]]</f>
        <v>FULLGAZ DE MARICA LTDA - MEEDUARDO PESSANHA SIMÃOADMINISTRACAO</v>
      </c>
      <c r="K433" s="28" t="str">
        <f>IFERROR(INDEX(Folha[Centro_de_Geral],MATCH(C433,Folha[Nome do Funcionário],0)),"")</f>
        <v>ADM</v>
      </c>
      <c r="L433" s="28" t="str">
        <f>IFERROR(INDEX(Nome_Empresas[NOME PADRÃO (PLANILHAS)],MATCH(Folha_de_Pgt[[#This Row],[Nome da Empresa]],Nome_Empresas[EMPRESA],0)),"")</f>
        <v>101 - FULLGAZ</v>
      </c>
      <c r="M433" s="20">
        <v>45050</v>
      </c>
      <c r="N433" s="28" t="str">
        <f>UPPER(IF(Folha_de_Pgt[[#This Row],[DATA DE PGT]]="","",TEXT(Folha_de_Pgt[[#This Row],[DATA DE PGT]],"MMM")))</f>
        <v>MAI</v>
      </c>
      <c r="O433" s="107" t="str">
        <f>UPPER(IF(Folha_de_Pgt[[#This Row],[DATA DE PGT]]="","",TEXT(Folha_de_Pgt[[#This Row],[DATA DE PGT]],"aaaa")))</f>
        <v>2023</v>
      </c>
      <c r="P433" s="28" t="s">
        <v>1097</v>
      </c>
      <c r="R433" s="2" t="str">
        <f>Folha_de_Pgt[[#This Row],[Nome do Funcionário]]&amp;" - "&amp;Folha_de_Pgt[[#This Row],[TIPO DE PGT]]</f>
        <v>EDUARDO PESSANHA SIMÃO - SALARIO - REF. A ABR/2023</v>
      </c>
    </row>
    <row r="434" spans="1:18" ht="15.75" customHeight="1" x14ac:dyDescent="0.2">
      <c r="A434" s="87" t="s">
        <v>935</v>
      </c>
      <c r="B434" s="88" t="s">
        <v>81</v>
      </c>
      <c r="C434" s="88" t="s">
        <v>82</v>
      </c>
      <c r="D434" s="88" t="s">
        <v>22</v>
      </c>
      <c r="E434" s="88" t="s">
        <v>16</v>
      </c>
      <c r="F434" s="88" t="s">
        <v>17</v>
      </c>
      <c r="G434" s="88" t="s">
        <v>83</v>
      </c>
      <c r="H434" s="88" t="s">
        <v>84</v>
      </c>
      <c r="I434" s="89">
        <v>901.46</v>
      </c>
      <c r="J434" s="28" t="str">
        <f>Folha_de_Pgt[[#This Row],[Nome da Empresa]]&amp;Folha_de_Pgt[[#This Row],[Nome do Funcionário]]&amp;Folha_de_Pgt[[#This Row],[Departamento]]</f>
        <v>TRIBUS CONSULTORIA E ASSESSORIA EMPRESARIAL LTDAPAULO ROBERTO NASCIMENTO DIMASADMINISTRAÇÃO</v>
      </c>
      <c r="K434" s="28" t="str">
        <f>IFERROR(INDEX(Folha[Centro_de_Geral],MATCH(C434,Folha[Nome do Funcionário],0)),"")</f>
        <v>ADM</v>
      </c>
      <c r="L434" s="28" t="str">
        <f>IFERROR(INDEX(Nome_Empresas[NOME PADRÃO (PLANILHAS)],MATCH(Folha_de_Pgt[[#This Row],[Nome da Empresa]],Nome_Empresas[EMPRESA],0)),"")</f>
        <v>105 - TRIBUS</v>
      </c>
      <c r="M434" s="20">
        <v>45050</v>
      </c>
      <c r="N434" s="28" t="str">
        <f>UPPER(IF(Folha_de_Pgt[[#This Row],[DATA DE PGT]]="","",TEXT(Folha_de_Pgt[[#This Row],[DATA DE PGT]],"MMM")))</f>
        <v>MAI</v>
      </c>
      <c r="O434" s="107" t="str">
        <f>UPPER(IF(Folha_de_Pgt[[#This Row],[DATA DE PGT]]="","",TEXT(Folha_de_Pgt[[#This Row],[DATA DE PGT]],"aaaa")))</f>
        <v>2023</v>
      </c>
      <c r="P434" s="28" t="s">
        <v>1097</v>
      </c>
      <c r="R434" s="2" t="str">
        <f>Folha_de_Pgt[[#This Row],[Nome do Funcionário]]&amp;" - "&amp;Folha_de_Pgt[[#This Row],[TIPO DE PGT]]</f>
        <v>PAULO ROBERTO NASCIMENTO DIMAS - SALARIO - REF. A ABR/2023</v>
      </c>
    </row>
    <row r="435" spans="1:18" ht="15.75" customHeight="1" x14ac:dyDescent="0.2">
      <c r="A435" s="87" t="s">
        <v>935</v>
      </c>
      <c r="B435" s="88" t="s">
        <v>81</v>
      </c>
      <c r="C435" s="88" t="s">
        <v>85</v>
      </c>
      <c r="D435" s="88" t="s">
        <v>22</v>
      </c>
      <c r="E435" s="88" t="s">
        <v>16</v>
      </c>
      <c r="F435" s="88" t="s">
        <v>86</v>
      </c>
      <c r="G435" s="88" t="s">
        <v>87</v>
      </c>
      <c r="H435" s="88" t="s">
        <v>88</v>
      </c>
      <c r="I435" s="89">
        <v>1698.51</v>
      </c>
      <c r="J435" s="28" t="str">
        <f>Folha_de_Pgt[[#This Row],[Nome da Empresa]]&amp;Folha_de_Pgt[[#This Row],[Nome do Funcionário]]&amp;Folha_de_Pgt[[#This Row],[Departamento]]</f>
        <v>TRIBUS CONSULTORIA E ASSESSORIA EMPRESARIAL LTDAALVANIO ARAUJO DE SOUZAADMINISTRAÇÃO</v>
      </c>
      <c r="K435" s="28" t="str">
        <f>IFERROR(INDEX(Folha[Centro_de_Geral],MATCH(C435,Folha[Nome do Funcionário],0)),"")</f>
        <v>ADM</v>
      </c>
      <c r="L435" s="28" t="str">
        <f>IFERROR(INDEX(Nome_Empresas[NOME PADRÃO (PLANILHAS)],MATCH(Folha_de_Pgt[[#This Row],[Nome da Empresa]],Nome_Empresas[EMPRESA],0)),"")</f>
        <v>105 - TRIBUS</v>
      </c>
      <c r="M435" s="20">
        <v>45050</v>
      </c>
      <c r="N435" s="28" t="str">
        <f>UPPER(IF(Folha_de_Pgt[[#This Row],[DATA DE PGT]]="","",TEXT(Folha_de_Pgt[[#This Row],[DATA DE PGT]],"MMM")))</f>
        <v>MAI</v>
      </c>
      <c r="O435" s="107" t="str">
        <f>UPPER(IF(Folha_de_Pgt[[#This Row],[DATA DE PGT]]="","",TEXT(Folha_de_Pgt[[#This Row],[DATA DE PGT]],"aaaa")))</f>
        <v>2023</v>
      </c>
      <c r="P435" s="28" t="s">
        <v>1097</v>
      </c>
      <c r="R435" s="2" t="str">
        <f>Folha_de_Pgt[[#This Row],[Nome do Funcionário]]&amp;" - "&amp;Folha_de_Pgt[[#This Row],[TIPO DE PGT]]</f>
        <v>ALVANIO ARAUJO DE SOUZA - SALARIO - REF. A ABR/2023</v>
      </c>
    </row>
    <row r="436" spans="1:18" ht="15.75" customHeight="1" x14ac:dyDescent="0.2">
      <c r="A436" s="87" t="s">
        <v>935</v>
      </c>
      <c r="B436" s="88" t="s">
        <v>81</v>
      </c>
      <c r="C436" s="88" t="s">
        <v>89</v>
      </c>
      <c r="D436" s="88" t="s">
        <v>22</v>
      </c>
      <c r="E436" s="88" t="s">
        <v>16</v>
      </c>
      <c r="F436" s="88" t="s">
        <v>30</v>
      </c>
      <c r="G436" s="88" t="s">
        <v>90</v>
      </c>
      <c r="H436" s="88" t="s">
        <v>91</v>
      </c>
      <c r="I436" s="89">
        <v>327.9</v>
      </c>
      <c r="J436" s="28" t="str">
        <f>Folha_de_Pgt[[#This Row],[Nome da Empresa]]&amp;Folha_de_Pgt[[#This Row],[Nome do Funcionário]]&amp;Folha_de_Pgt[[#This Row],[Departamento]]</f>
        <v>TRIBUS CONSULTORIA E ASSESSORIA EMPRESARIAL LTDAEDUARDO DIAS BRITOADMINISTRAÇÃO</v>
      </c>
      <c r="K436" s="28" t="str">
        <f>IFERROR(INDEX(Folha[Centro_de_Geral],MATCH(C436,Folha[Nome do Funcionário],0)),"")</f>
        <v>ADM</v>
      </c>
      <c r="L436" s="28" t="str">
        <f>IFERROR(INDEX(Nome_Empresas[NOME PADRÃO (PLANILHAS)],MATCH(Folha_de_Pgt[[#This Row],[Nome da Empresa]],Nome_Empresas[EMPRESA],0)),"")</f>
        <v>105 - TRIBUS</v>
      </c>
      <c r="M436" s="20">
        <v>45050</v>
      </c>
      <c r="N436" s="28" t="str">
        <f>UPPER(IF(Folha_de_Pgt[[#This Row],[DATA DE PGT]]="","",TEXT(Folha_de_Pgt[[#This Row],[DATA DE PGT]],"MMM")))</f>
        <v>MAI</v>
      </c>
      <c r="O436" s="107" t="str">
        <f>UPPER(IF(Folha_de_Pgt[[#This Row],[DATA DE PGT]]="","",TEXT(Folha_de_Pgt[[#This Row],[DATA DE PGT]],"aaaa")))</f>
        <v>2023</v>
      </c>
      <c r="P436" s="28" t="s">
        <v>1097</v>
      </c>
      <c r="R436" s="2" t="str">
        <f>Folha_de_Pgt[[#This Row],[Nome do Funcionário]]&amp;" - "&amp;Folha_de_Pgt[[#This Row],[TIPO DE PGT]]</f>
        <v>EDUARDO DIAS BRITO - SALARIO - REF. A ABR/2023</v>
      </c>
    </row>
    <row r="437" spans="1:18" ht="15.75" customHeight="1" x14ac:dyDescent="0.2">
      <c r="A437" s="87" t="s">
        <v>937</v>
      </c>
      <c r="B437" s="88" t="s">
        <v>92</v>
      </c>
      <c r="C437" s="88" t="s">
        <v>290</v>
      </c>
      <c r="D437" s="88" t="s">
        <v>154</v>
      </c>
      <c r="E437" s="88" t="s">
        <v>16</v>
      </c>
      <c r="F437" s="88" t="s">
        <v>291</v>
      </c>
      <c r="G437" s="88" t="s">
        <v>292</v>
      </c>
      <c r="H437" s="88" t="s">
        <v>293</v>
      </c>
      <c r="I437" s="89">
        <v>993.63</v>
      </c>
      <c r="J437" s="28" t="str">
        <f>Folha_de_Pgt[[#This Row],[Nome da Empresa]]&amp;Folha_de_Pgt[[#This Row],[Nome do Funcionário]]&amp;Folha_de_Pgt[[#This Row],[Departamento]]</f>
        <v>CAS DAMAZIO DISTRIBUIDORA DE GAS LTDALEONARDO SANTOS SILVAPORTARIA</v>
      </c>
      <c r="K437" s="28" t="str">
        <f>IFERROR(INDEX(Folha[Centro_de_Geral],MATCH(C437,Folha[Nome do Funcionário],0)),"")</f>
        <v>107 - CAS DAMAZIO</v>
      </c>
      <c r="L437" s="28" t="str">
        <f>IFERROR(INDEX(Nome_Empresas[NOME PADRÃO (PLANILHAS)],MATCH(Folha_de_Pgt[[#This Row],[Nome da Empresa]],Nome_Empresas[EMPRESA],0)),"")</f>
        <v>107 - CAS DAMAZIO</v>
      </c>
      <c r="M437" s="20">
        <v>45050</v>
      </c>
      <c r="N437" s="28" t="str">
        <f>UPPER(IF(Folha_de_Pgt[[#This Row],[DATA DE PGT]]="","",TEXT(Folha_de_Pgt[[#This Row],[DATA DE PGT]],"MMM")))</f>
        <v>MAI</v>
      </c>
      <c r="O437" s="107" t="str">
        <f>UPPER(IF(Folha_de_Pgt[[#This Row],[DATA DE PGT]]="","",TEXT(Folha_de_Pgt[[#This Row],[DATA DE PGT]],"aaaa")))</f>
        <v>2023</v>
      </c>
      <c r="P437" s="28" t="s">
        <v>1097</v>
      </c>
      <c r="R437" s="2" t="str">
        <f>Folha_de_Pgt[[#This Row],[Nome do Funcionário]]&amp;" - "&amp;Folha_de_Pgt[[#This Row],[TIPO DE PGT]]</f>
        <v>LEONARDO SANTOS SILVA - SALARIO - REF. A ABR/2023</v>
      </c>
    </row>
    <row r="438" spans="1:18" ht="15.75" customHeight="1" x14ac:dyDescent="0.2">
      <c r="A438" s="87" t="s">
        <v>937</v>
      </c>
      <c r="B438" s="88" t="s">
        <v>92</v>
      </c>
      <c r="C438" s="88" t="s">
        <v>294</v>
      </c>
      <c r="D438" s="88" t="s">
        <v>154</v>
      </c>
      <c r="E438" s="88" t="s">
        <v>16</v>
      </c>
      <c r="F438" s="88" t="s">
        <v>291</v>
      </c>
      <c r="G438" s="88" t="s">
        <v>295</v>
      </c>
      <c r="H438" s="88" t="s">
        <v>296</v>
      </c>
      <c r="I438" s="89">
        <v>1189.1500000000001</v>
      </c>
      <c r="J438" s="28" t="str">
        <f>Folha_de_Pgt[[#This Row],[Nome da Empresa]]&amp;Folha_de_Pgt[[#This Row],[Nome do Funcionário]]&amp;Folha_de_Pgt[[#This Row],[Departamento]]</f>
        <v>CAS DAMAZIO DISTRIBUIDORA DE GAS LTDAMOISES DE SOUZA NASCIMENTOPORTARIA</v>
      </c>
      <c r="K438" s="28" t="str">
        <f>IFERROR(INDEX(Folha[Centro_de_Geral],MATCH(C438,Folha[Nome do Funcionário],0)),"")</f>
        <v>107 - CAS DAMAZIO</v>
      </c>
      <c r="L438" s="28" t="str">
        <f>IFERROR(INDEX(Nome_Empresas[NOME PADRÃO (PLANILHAS)],MATCH(Folha_de_Pgt[[#This Row],[Nome da Empresa]],Nome_Empresas[EMPRESA],0)),"")</f>
        <v>107 - CAS DAMAZIO</v>
      </c>
      <c r="M438" s="20">
        <v>45050</v>
      </c>
      <c r="N438" s="28" t="str">
        <f>UPPER(IF(Folha_de_Pgt[[#This Row],[DATA DE PGT]]="","",TEXT(Folha_de_Pgt[[#This Row],[DATA DE PGT]],"MMM")))</f>
        <v>MAI</v>
      </c>
      <c r="O438" s="107" t="str">
        <f>UPPER(IF(Folha_de_Pgt[[#This Row],[DATA DE PGT]]="","",TEXT(Folha_de_Pgt[[#This Row],[DATA DE PGT]],"aaaa")))</f>
        <v>2023</v>
      </c>
      <c r="P438" s="28" t="s">
        <v>1097</v>
      </c>
      <c r="R438" s="2" t="str">
        <f>Folha_de_Pgt[[#This Row],[Nome do Funcionário]]&amp;" - "&amp;Folha_de_Pgt[[#This Row],[TIPO DE PGT]]</f>
        <v>MOISES DE SOUZA NASCIMENTO - SALARIO - REF. A ABR/2023</v>
      </c>
    </row>
    <row r="439" spans="1:18" ht="15.75" customHeight="1" x14ac:dyDescent="0.2">
      <c r="A439" s="87" t="s">
        <v>937</v>
      </c>
      <c r="B439" s="88" t="s">
        <v>92</v>
      </c>
      <c r="C439" s="88" t="s">
        <v>93</v>
      </c>
      <c r="D439" s="88" t="s">
        <v>22</v>
      </c>
      <c r="E439" s="88" t="s">
        <v>94</v>
      </c>
      <c r="F439" s="88" t="s">
        <v>95</v>
      </c>
      <c r="G439" s="88" t="s">
        <v>96</v>
      </c>
      <c r="H439" s="88" t="s">
        <v>97</v>
      </c>
      <c r="I439" s="89">
        <v>1414.58</v>
      </c>
      <c r="J439" s="28" t="str">
        <f>Folha_de_Pgt[[#This Row],[Nome da Empresa]]&amp;Folha_de_Pgt[[#This Row],[Nome do Funcionário]]&amp;Folha_de_Pgt[[#This Row],[Departamento]]</f>
        <v>CAS DAMAZIO DISTRIBUIDORA DE GAS LTDAALEXANDRE DE MACEDO SILVA COELHOADMINISTRAÇÃO</v>
      </c>
      <c r="K439" s="28" t="str">
        <f>IFERROR(INDEX(Folha[Centro_de_Geral],MATCH(C439,Folha[Nome do Funcionário],0)),"")</f>
        <v>ADM</v>
      </c>
      <c r="L439" s="28" t="str">
        <f>IFERROR(INDEX(Nome_Empresas[NOME PADRÃO (PLANILHAS)],MATCH(Folha_de_Pgt[[#This Row],[Nome da Empresa]],Nome_Empresas[EMPRESA],0)),"")</f>
        <v>107 - CAS DAMAZIO</v>
      </c>
      <c r="M439" s="20">
        <v>45051</v>
      </c>
      <c r="N439" s="28" t="str">
        <f>UPPER(IF(Folha_de_Pgt[[#This Row],[DATA DE PGT]]="","",TEXT(Folha_de_Pgt[[#This Row],[DATA DE PGT]],"MMM")))</f>
        <v>MAI</v>
      </c>
      <c r="O439" s="107" t="str">
        <f>UPPER(IF(Folha_de_Pgt[[#This Row],[DATA DE PGT]]="","",TEXT(Folha_de_Pgt[[#This Row],[DATA DE PGT]],"aaaa")))</f>
        <v>2023</v>
      </c>
      <c r="P439" s="28" t="s">
        <v>1097</v>
      </c>
      <c r="R439" s="2" t="str">
        <f>Folha_de_Pgt[[#This Row],[Nome do Funcionário]]&amp;" - "&amp;Folha_de_Pgt[[#This Row],[TIPO DE PGT]]</f>
        <v>ALEXANDRE DE MACEDO SILVA COELHO - SALARIO - REF. A ABR/2023</v>
      </c>
    </row>
    <row r="440" spans="1:18" ht="15.75" customHeight="1" x14ac:dyDescent="0.2">
      <c r="A440" s="87" t="s">
        <v>937</v>
      </c>
      <c r="B440" s="88" t="s">
        <v>92</v>
      </c>
      <c r="C440" s="88" t="s">
        <v>98</v>
      </c>
      <c r="D440" s="88" t="s">
        <v>22</v>
      </c>
      <c r="E440" s="88" t="s">
        <v>94</v>
      </c>
      <c r="F440" s="88" t="s">
        <v>95</v>
      </c>
      <c r="G440" s="88" t="s">
        <v>99</v>
      </c>
      <c r="H440" s="88" t="s">
        <v>100</v>
      </c>
      <c r="I440" s="89">
        <v>1695</v>
      </c>
      <c r="J440" s="28" t="str">
        <f>Folha_de_Pgt[[#This Row],[Nome da Empresa]]&amp;Folha_de_Pgt[[#This Row],[Nome do Funcionário]]&amp;Folha_de_Pgt[[#This Row],[Departamento]]</f>
        <v>CAS DAMAZIO DISTRIBUIDORA DE GAS LTDALUIS CLAUDIO DO NASCIMENTO DIMASADMINISTRAÇÃO</v>
      </c>
      <c r="K440" s="28" t="str">
        <f>IFERROR(INDEX(Folha[Centro_de_Geral],MATCH(C440,Folha[Nome do Funcionário],0)),"")</f>
        <v>ADM</v>
      </c>
      <c r="L440" s="28" t="str">
        <f>IFERROR(INDEX(Nome_Empresas[NOME PADRÃO (PLANILHAS)],MATCH(Folha_de_Pgt[[#This Row],[Nome da Empresa]],Nome_Empresas[EMPRESA],0)),"")</f>
        <v>107 - CAS DAMAZIO</v>
      </c>
      <c r="M440" s="20">
        <v>45051</v>
      </c>
      <c r="N440" s="28" t="str">
        <f>UPPER(IF(Folha_de_Pgt[[#This Row],[DATA DE PGT]]="","",TEXT(Folha_de_Pgt[[#This Row],[DATA DE PGT]],"MMM")))</f>
        <v>MAI</v>
      </c>
      <c r="O440" s="107" t="str">
        <f>UPPER(IF(Folha_de_Pgt[[#This Row],[DATA DE PGT]]="","",TEXT(Folha_de_Pgt[[#This Row],[DATA DE PGT]],"aaaa")))</f>
        <v>2023</v>
      </c>
      <c r="P440" s="28" t="s">
        <v>1097</v>
      </c>
      <c r="R440" s="2" t="str">
        <f>Folha_de_Pgt[[#This Row],[Nome do Funcionário]]&amp;" - "&amp;Folha_de_Pgt[[#This Row],[TIPO DE PGT]]</f>
        <v>LUIS CLAUDIO DO NASCIMENTO DIMAS - SALARIO - REF. A ABR/2023</v>
      </c>
    </row>
    <row r="441" spans="1:18" ht="15.75" customHeight="1" x14ac:dyDescent="0.2">
      <c r="A441" s="87" t="s">
        <v>937</v>
      </c>
      <c r="B441" s="88" t="s">
        <v>92</v>
      </c>
      <c r="C441" s="88" t="s">
        <v>872</v>
      </c>
      <c r="D441" s="88" t="s">
        <v>22</v>
      </c>
      <c r="E441" s="88" t="s">
        <v>94</v>
      </c>
      <c r="F441" s="88" t="s">
        <v>95</v>
      </c>
      <c r="G441" s="88" t="s">
        <v>1076</v>
      </c>
      <c r="H441" s="88" t="s">
        <v>1077</v>
      </c>
      <c r="I441" s="89">
        <v>1924.41</v>
      </c>
      <c r="J441" s="28" t="str">
        <f>Folha_de_Pgt[[#This Row],[Nome da Empresa]]&amp;Folha_de_Pgt[[#This Row],[Nome do Funcionário]]&amp;Folha_de_Pgt[[#This Row],[Departamento]]</f>
        <v>CAS DAMAZIO DISTRIBUIDORA DE GAS LTDAJEFERSON FERREIRA GONZAGAADMINISTRAÇÃO</v>
      </c>
      <c r="K441" s="28" t="str">
        <f>IFERROR(INDEX(Folha[Centro_de_Geral],MATCH(C441,Folha[Nome do Funcionário],0)),"")</f>
        <v>TRANSPORTE</v>
      </c>
      <c r="L441" s="28" t="str">
        <f>IFERROR(INDEX(Nome_Empresas[NOME PADRÃO (PLANILHAS)],MATCH(Folha_de_Pgt[[#This Row],[Nome da Empresa]],Nome_Empresas[EMPRESA],0)),"")</f>
        <v>107 - CAS DAMAZIO</v>
      </c>
      <c r="M441" s="20">
        <v>45051</v>
      </c>
      <c r="N441" s="28" t="str">
        <f>UPPER(IF(Folha_de_Pgt[[#This Row],[DATA DE PGT]]="","",TEXT(Folha_de_Pgt[[#This Row],[DATA DE PGT]],"MMM")))</f>
        <v>MAI</v>
      </c>
      <c r="O441" s="107" t="str">
        <f>UPPER(IF(Folha_de_Pgt[[#This Row],[DATA DE PGT]]="","",TEXT(Folha_de_Pgt[[#This Row],[DATA DE PGT]],"aaaa")))</f>
        <v>2023</v>
      </c>
      <c r="P441" s="28" t="s">
        <v>1097</v>
      </c>
      <c r="R441" s="2" t="str">
        <f>Folha_de_Pgt[[#This Row],[Nome do Funcionário]]&amp;" - "&amp;Folha_de_Pgt[[#This Row],[TIPO DE PGT]]</f>
        <v>JEFERSON FERREIRA GONZAGA - SALARIO - REF. A ABR/2023</v>
      </c>
    </row>
    <row r="442" spans="1:18" ht="15.75" customHeight="1" x14ac:dyDescent="0.2">
      <c r="A442" s="87" t="s">
        <v>940</v>
      </c>
      <c r="B442" s="88" t="s">
        <v>297</v>
      </c>
      <c r="C442" s="88" t="s">
        <v>298</v>
      </c>
      <c r="D442" s="88" t="s">
        <v>154</v>
      </c>
      <c r="E442" s="88" t="s">
        <v>94</v>
      </c>
      <c r="F442" s="88" t="s">
        <v>95</v>
      </c>
      <c r="G442" s="88" t="s">
        <v>299</v>
      </c>
      <c r="H442" s="88" t="s">
        <v>300</v>
      </c>
      <c r="I442" s="89">
        <v>1211.25</v>
      </c>
      <c r="J442" s="28" t="str">
        <f>Folha_de_Pgt[[#This Row],[Nome da Empresa]]&amp;Folha_de_Pgt[[#This Row],[Nome do Funcionário]]&amp;Folha_de_Pgt[[#This Row],[Departamento]]</f>
        <v>FOLHAS REVENDEDORA DE GAS LTDA - MELIBERMAN ALAN DA SILVA BADIASPORTARIA</v>
      </c>
      <c r="K442" s="28" t="str">
        <f>IFERROR(INDEX(Folha[Centro_de_Geral],MATCH(C442,Folha[Nome do Funcionário],0)),"")</f>
        <v>108 - FOLHAS</v>
      </c>
      <c r="L442" s="28" t="str">
        <f>IFERROR(INDEX(Nome_Empresas[NOME PADRÃO (PLANILHAS)],MATCH(Folha_de_Pgt[[#This Row],[Nome da Empresa]],Nome_Empresas[EMPRESA],0)),"")</f>
        <v>108 - FOLHAS</v>
      </c>
      <c r="M442" s="20">
        <v>45051</v>
      </c>
      <c r="N442" s="28" t="str">
        <f>UPPER(IF(Folha_de_Pgt[[#This Row],[DATA DE PGT]]="","",TEXT(Folha_de_Pgt[[#This Row],[DATA DE PGT]],"MMM")))</f>
        <v>MAI</v>
      </c>
      <c r="O442" s="107" t="str">
        <f>UPPER(IF(Folha_de_Pgt[[#This Row],[DATA DE PGT]]="","",TEXT(Folha_de_Pgt[[#This Row],[DATA DE PGT]],"aaaa")))</f>
        <v>2023</v>
      </c>
      <c r="P442" s="28" t="s">
        <v>1097</v>
      </c>
      <c r="R442" s="2" t="str">
        <f>Folha_de_Pgt[[#This Row],[Nome do Funcionário]]&amp;" - "&amp;Folha_de_Pgt[[#This Row],[TIPO DE PGT]]</f>
        <v>LIBERMAN ALAN DA SILVA BADIAS - SALARIO - REF. A ABR/2023</v>
      </c>
    </row>
    <row r="443" spans="1:18" ht="15.75" customHeight="1" x14ac:dyDescent="0.2">
      <c r="A443" s="87" t="s">
        <v>940</v>
      </c>
      <c r="B443" s="88" t="s">
        <v>297</v>
      </c>
      <c r="C443" s="88" t="s">
        <v>301</v>
      </c>
      <c r="D443" s="88" t="s">
        <v>154</v>
      </c>
      <c r="E443" s="88" t="s">
        <v>876</v>
      </c>
      <c r="F443" s="88" t="s">
        <v>876</v>
      </c>
      <c r="G443" s="88" t="s">
        <v>942</v>
      </c>
      <c r="H443" s="88" t="s">
        <v>304</v>
      </c>
      <c r="I443" s="89">
        <v>1093.6300000000001</v>
      </c>
      <c r="J443" s="28" t="str">
        <f>Folha_de_Pgt[[#This Row],[Nome da Empresa]]&amp;Folha_de_Pgt[[#This Row],[Nome do Funcionário]]&amp;Folha_de_Pgt[[#This Row],[Departamento]]</f>
        <v>FOLHAS REVENDEDORA DE GAS LTDA - MEIGOR FERREIRA DE LIMAPORTARIA</v>
      </c>
      <c r="K443" s="28" t="str">
        <f>IFERROR(INDEX(Folha[Centro_de_Geral],MATCH(C443,Folha[Nome do Funcionário],0)),"")</f>
        <v>108 - FOLHAS</v>
      </c>
      <c r="L443" s="28" t="str">
        <f>IFERROR(INDEX(Nome_Empresas[NOME PADRÃO (PLANILHAS)],MATCH(Folha_de_Pgt[[#This Row],[Nome da Empresa]],Nome_Empresas[EMPRESA],0)),"")</f>
        <v>108 - FOLHAS</v>
      </c>
      <c r="M443" s="20">
        <v>45050</v>
      </c>
      <c r="N443" s="28" t="str">
        <f>UPPER(IF(Folha_de_Pgt[[#This Row],[DATA DE PGT]]="","",TEXT(Folha_de_Pgt[[#This Row],[DATA DE PGT]],"MMM")))</f>
        <v>MAI</v>
      </c>
      <c r="O443" s="107" t="str">
        <f>UPPER(IF(Folha_de_Pgt[[#This Row],[DATA DE PGT]]="","",TEXT(Folha_de_Pgt[[#This Row],[DATA DE PGT]],"aaaa")))</f>
        <v>2023</v>
      </c>
      <c r="P443" s="28" t="s">
        <v>1097</v>
      </c>
      <c r="R443" s="2" t="str">
        <f>Folha_de_Pgt[[#This Row],[Nome do Funcionário]]&amp;" - "&amp;Folha_de_Pgt[[#This Row],[TIPO DE PGT]]</f>
        <v>IGOR FERREIRA DE LIMA - SALARIO - REF. A ABR/2023</v>
      </c>
    </row>
    <row r="444" spans="1:18" ht="15.75" customHeight="1" x14ac:dyDescent="0.2">
      <c r="A444" s="87" t="s">
        <v>943</v>
      </c>
      <c r="B444" s="88" t="s">
        <v>305</v>
      </c>
      <c r="C444" s="88" t="s">
        <v>310</v>
      </c>
      <c r="D444" s="88" t="s">
        <v>307</v>
      </c>
      <c r="E444" s="88" t="s">
        <v>876</v>
      </c>
      <c r="F444" s="88" t="s">
        <v>876</v>
      </c>
      <c r="G444" s="88" t="s">
        <v>944</v>
      </c>
      <c r="H444" s="88" t="s">
        <v>311</v>
      </c>
      <c r="I444" s="89">
        <v>1093.6300000000001</v>
      </c>
      <c r="J444" s="28" t="str">
        <f>Folha_de_Pgt[[#This Row],[Nome da Empresa]]&amp;Folha_de_Pgt[[#This Row],[Nome do Funcionário]]&amp;Folha_de_Pgt[[#This Row],[Departamento]]</f>
        <v xml:space="preserve">PAGE DA ALDEIA DE MARICA COMERCIO VAREJISTA DE GASDANIEL VASCONCELOS QUINTANILHAPORTARIA </v>
      </c>
      <c r="K444" s="28" t="str">
        <f>IFERROR(INDEX(Folha[Centro_de_Geral],MATCH(C444,Folha[Nome do Funcionário],0)),"")</f>
        <v>109 - PAGE DA ALDEIA</v>
      </c>
      <c r="L444" s="28" t="str">
        <f>IFERROR(INDEX(Nome_Empresas[NOME PADRÃO (PLANILHAS)],MATCH(Folha_de_Pgt[[#This Row],[Nome da Empresa]],Nome_Empresas[EMPRESA],0)),"")</f>
        <v>109 - PAGE DA ALDEIA</v>
      </c>
      <c r="M444" s="20">
        <v>45050</v>
      </c>
      <c r="N444" s="28" t="str">
        <f>UPPER(IF(Folha_de_Pgt[[#This Row],[DATA DE PGT]]="","",TEXT(Folha_de_Pgt[[#This Row],[DATA DE PGT]],"MMM")))</f>
        <v>MAI</v>
      </c>
      <c r="O444" s="107" t="str">
        <f>UPPER(IF(Folha_de_Pgt[[#This Row],[DATA DE PGT]]="","",TEXT(Folha_de_Pgt[[#This Row],[DATA DE PGT]],"aaaa")))</f>
        <v>2023</v>
      </c>
      <c r="P444" s="28" t="s">
        <v>1097</v>
      </c>
      <c r="R444" s="2" t="str">
        <f>Folha_de_Pgt[[#This Row],[Nome do Funcionário]]&amp;" - "&amp;Folha_de_Pgt[[#This Row],[TIPO DE PGT]]</f>
        <v>DANIEL VASCONCELOS QUINTANILHA - SALARIO - REF. A ABR/2023</v>
      </c>
    </row>
    <row r="445" spans="1:18" ht="15.75" customHeight="1" x14ac:dyDescent="0.2">
      <c r="A445" s="87" t="s">
        <v>943</v>
      </c>
      <c r="B445" s="88" t="s">
        <v>305</v>
      </c>
      <c r="C445" s="88" t="s">
        <v>312</v>
      </c>
      <c r="D445" s="88" t="s">
        <v>307</v>
      </c>
      <c r="E445" s="88" t="s">
        <v>876</v>
      </c>
      <c r="F445" s="88" t="s">
        <v>876</v>
      </c>
      <c r="G445" s="88" t="s">
        <v>945</v>
      </c>
      <c r="H445" s="88" t="s">
        <v>314</v>
      </c>
      <c r="I445" s="89">
        <v>1211.25</v>
      </c>
      <c r="J445" s="28" t="str">
        <f>Folha_de_Pgt[[#This Row],[Nome da Empresa]]&amp;Folha_de_Pgt[[#This Row],[Nome do Funcionário]]&amp;Folha_de_Pgt[[#This Row],[Departamento]]</f>
        <v xml:space="preserve">PAGE DA ALDEIA DE MARICA COMERCIO VAREJISTA DE GASMARCO AURELIO ARAUJO ESPOSITOPORTARIA </v>
      </c>
      <c r="K445" s="28" t="str">
        <f>IFERROR(INDEX(Folha[Centro_de_Geral],MATCH(C445,Folha[Nome do Funcionário],0)),"")</f>
        <v>109 - PAGE DA ALDEIA</v>
      </c>
      <c r="L445" s="28" t="str">
        <f>IFERROR(INDEX(Nome_Empresas[NOME PADRÃO (PLANILHAS)],MATCH(Folha_de_Pgt[[#This Row],[Nome da Empresa]],Nome_Empresas[EMPRESA],0)),"")</f>
        <v>109 - PAGE DA ALDEIA</v>
      </c>
      <c r="M445" s="20">
        <v>45050</v>
      </c>
      <c r="N445" s="28" t="str">
        <f>UPPER(IF(Folha_de_Pgt[[#This Row],[DATA DE PGT]]="","",TEXT(Folha_de_Pgt[[#This Row],[DATA DE PGT]],"MMM")))</f>
        <v>MAI</v>
      </c>
      <c r="O445" s="107" t="str">
        <f>UPPER(IF(Folha_de_Pgt[[#This Row],[DATA DE PGT]]="","",TEXT(Folha_de_Pgt[[#This Row],[DATA DE PGT]],"aaaa")))</f>
        <v>2023</v>
      </c>
      <c r="P445" s="28" t="s">
        <v>1097</v>
      </c>
      <c r="R445" s="2" t="str">
        <f>Folha_de_Pgt[[#This Row],[Nome do Funcionário]]&amp;" - "&amp;Folha_de_Pgt[[#This Row],[TIPO DE PGT]]</f>
        <v>MARCO AURELIO ARAUJO ESPOSITO - SALARIO - REF. A ABR/2023</v>
      </c>
    </row>
    <row r="446" spans="1:18" ht="15.75" customHeight="1" x14ac:dyDescent="0.2">
      <c r="A446" s="87" t="s">
        <v>946</v>
      </c>
      <c r="B446" s="88" t="s">
        <v>315</v>
      </c>
      <c r="C446" s="88" t="s">
        <v>316</v>
      </c>
      <c r="D446" s="88" t="s">
        <v>154</v>
      </c>
      <c r="E446" s="88" t="s">
        <v>16</v>
      </c>
      <c r="F446" s="88" t="s">
        <v>317</v>
      </c>
      <c r="G446" s="88" t="s">
        <v>318</v>
      </c>
      <c r="H446" s="88" t="s">
        <v>319</v>
      </c>
      <c r="I446" s="89">
        <v>1093.6300000000001</v>
      </c>
      <c r="J446" s="28" t="str">
        <f>Folha_de_Pgt[[#This Row],[Nome da Empresa]]&amp;Folha_de_Pgt[[#This Row],[Nome do Funcionário]]&amp;Folha_de_Pgt[[#This Row],[Departamento]]</f>
        <v>PAGE DE SAO GONCALO REVENDA DE GAS LTDAEMERSON DA SILVA CONCEIÇÃOPORTARIA</v>
      </c>
      <c r="K446" s="28" t="str">
        <f>IFERROR(INDEX(Folha[Centro_de_Geral],MATCH(C446,Folha[Nome do Funcionário],0)),"")</f>
        <v>110 - PAGE DE SÃO GONÇALO</v>
      </c>
      <c r="L446" s="28" t="str">
        <f>IFERROR(INDEX(Nome_Empresas[NOME PADRÃO (PLANILHAS)],MATCH(Folha_de_Pgt[[#This Row],[Nome da Empresa]],Nome_Empresas[EMPRESA],0)),"")</f>
        <v>110 - PAGE DE SÃO GONÇALO</v>
      </c>
      <c r="M446" s="20">
        <v>45050</v>
      </c>
      <c r="N446" s="28" t="str">
        <f>UPPER(IF(Folha_de_Pgt[[#This Row],[DATA DE PGT]]="","",TEXT(Folha_de_Pgt[[#This Row],[DATA DE PGT]],"MMM")))</f>
        <v>MAI</v>
      </c>
      <c r="O446" s="107" t="str">
        <f>UPPER(IF(Folha_de_Pgt[[#This Row],[DATA DE PGT]]="","",TEXT(Folha_de_Pgt[[#This Row],[DATA DE PGT]],"aaaa")))</f>
        <v>2023</v>
      </c>
      <c r="P446" s="28" t="s">
        <v>1097</v>
      </c>
      <c r="R446" s="2" t="str">
        <f>Folha_de_Pgt[[#This Row],[Nome do Funcionário]]&amp;" - "&amp;Folha_de_Pgt[[#This Row],[TIPO DE PGT]]</f>
        <v>EMERSON DA SILVA CONCEIÇÃO - SALARIO - REF. A ABR/2023</v>
      </c>
    </row>
    <row r="447" spans="1:18" ht="15.75" customHeight="1" x14ac:dyDescent="0.2">
      <c r="A447" s="87" t="s">
        <v>946</v>
      </c>
      <c r="B447" s="88" t="s">
        <v>315</v>
      </c>
      <c r="C447" s="88" t="s">
        <v>320</v>
      </c>
      <c r="D447" s="88" t="s">
        <v>154</v>
      </c>
      <c r="E447" s="88" t="s">
        <v>16</v>
      </c>
      <c r="F447" s="88" t="s">
        <v>947</v>
      </c>
      <c r="G447" s="88" t="s">
        <v>948</v>
      </c>
      <c r="H447" s="88" t="s">
        <v>321</v>
      </c>
      <c r="I447" s="89">
        <v>1211.25</v>
      </c>
      <c r="J447" s="28" t="str">
        <f>Folha_de_Pgt[[#This Row],[Nome da Empresa]]&amp;Folha_de_Pgt[[#This Row],[Nome do Funcionário]]&amp;Folha_de_Pgt[[#This Row],[Departamento]]</f>
        <v>PAGE DE SAO GONCALO REVENDA DE GAS LTDAGABRIEL SOUSA DE FREITAS PORTARIA</v>
      </c>
      <c r="K447" s="28" t="str">
        <f>IFERROR(INDEX(Folha[Centro_de_Geral],MATCH(C447,Folha[Nome do Funcionário],0)),"")</f>
        <v>110 - PAGE DE SÃO GONÇALO</v>
      </c>
      <c r="L447" s="28" t="str">
        <f>IFERROR(INDEX(Nome_Empresas[NOME PADRÃO (PLANILHAS)],MATCH(Folha_de_Pgt[[#This Row],[Nome da Empresa]],Nome_Empresas[EMPRESA],0)),"")</f>
        <v>110 - PAGE DE SÃO GONÇALO</v>
      </c>
      <c r="M447" s="20">
        <v>45050</v>
      </c>
      <c r="N447" s="28" t="str">
        <f>UPPER(IF(Folha_de_Pgt[[#This Row],[DATA DE PGT]]="","",TEXT(Folha_de_Pgt[[#This Row],[DATA DE PGT]],"MMM")))</f>
        <v>MAI</v>
      </c>
      <c r="O447" s="107" t="str">
        <f>UPPER(IF(Folha_de_Pgt[[#This Row],[DATA DE PGT]]="","",TEXT(Folha_de_Pgt[[#This Row],[DATA DE PGT]],"aaaa")))</f>
        <v>2023</v>
      </c>
      <c r="P447" s="28" t="s">
        <v>1097</v>
      </c>
      <c r="R447" s="2" t="str">
        <f>Folha_de_Pgt[[#This Row],[Nome do Funcionário]]&amp;" - "&amp;Folha_de_Pgt[[#This Row],[TIPO DE PGT]]</f>
        <v>GABRIEL SOUSA DE FREITAS  - SALARIO - REF. A ABR/2023</v>
      </c>
    </row>
    <row r="448" spans="1:18" ht="15.75" customHeight="1" x14ac:dyDescent="0.2">
      <c r="A448" s="87" t="s">
        <v>946</v>
      </c>
      <c r="B448" s="88" t="s">
        <v>315</v>
      </c>
      <c r="C448" s="88" t="s">
        <v>322</v>
      </c>
      <c r="D448" s="88" t="s">
        <v>170</v>
      </c>
      <c r="E448" s="88" t="s">
        <v>16</v>
      </c>
      <c r="F448" s="88" t="s">
        <v>323</v>
      </c>
      <c r="G448" s="88" t="s">
        <v>324</v>
      </c>
      <c r="H448" s="88" t="s">
        <v>325</v>
      </c>
      <c r="I448" s="89">
        <v>1541.52</v>
      </c>
      <c r="J448" s="28" t="str">
        <f>Folha_de_Pgt[[#This Row],[Nome da Empresa]]&amp;Folha_de_Pgt[[#This Row],[Nome do Funcionário]]&amp;Folha_de_Pgt[[#This Row],[Departamento]]</f>
        <v>PAGE DE SAO GONCALO REVENDA DE GAS LTDAELSON DOS SANTOS ROSATRANSPORTE</v>
      </c>
      <c r="K448" s="28" t="str">
        <f>IFERROR(INDEX(Folha[Centro_de_Geral],MATCH(C448,Folha[Nome do Funcionário],0)),"")</f>
        <v>TRANSPORTE</v>
      </c>
      <c r="L448" s="28" t="str">
        <f>IFERROR(INDEX(Nome_Empresas[NOME PADRÃO (PLANILHAS)],MATCH(Folha_de_Pgt[[#This Row],[Nome da Empresa]],Nome_Empresas[EMPRESA],0)),"")</f>
        <v>110 - PAGE DE SÃO GONÇALO</v>
      </c>
      <c r="M448" s="20">
        <v>45050</v>
      </c>
      <c r="N448" s="28" t="str">
        <f>UPPER(IF(Folha_de_Pgt[[#This Row],[DATA DE PGT]]="","",TEXT(Folha_de_Pgt[[#This Row],[DATA DE PGT]],"MMM")))</f>
        <v>MAI</v>
      </c>
      <c r="O448" s="107" t="str">
        <f>UPPER(IF(Folha_de_Pgt[[#This Row],[DATA DE PGT]]="","",TEXT(Folha_de_Pgt[[#This Row],[DATA DE PGT]],"aaaa")))</f>
        <v>2023</v>
      </c>
      <c r="P448" s="28" t="s">
        <v>1097</v>
      </c>
      <c r="R448" s="2" t="str">
        <f>Folha_de_Pgt[[#This Row],[Nome do Funcionário]]&amp;" - "&amp;Folha_de_Pgt[[#This Row],[TIPO DE PGT]]</f>
        <v>ELSON DOS SANTOS ROSA - SALARIO - REF. A ABR/2023</v>
      </c>
    </row>
    <row r="449" spans="1:18" ht="15.75" customHeight="1" x14ac:dyDescent="0.2">
      <c r="A449" s="87" t="s">
        <v>950</v>
      </c>
      <c r="B449" s="88" t="s">
        <v>326</v>
      </c>
      <c r="C449" s="88" t="s">
        <v>327</v>
      </c>
      <c r="D449" s="88" t="s">
        <v>328</v>
      </c>
      <c r="E449" s="88" t="s">
        <v>16</v>
      </c>
      <c r="F449" s="88" t="s">
        <v>63</v>
      </c>
      <c r="G449" s="88" t="s">
        <v>329</v>
      </c>
      <c r="H449" s="88" t="s">
        <v>330</v>
      </c>
      <c r="I449" s="89">
        <v>1051.53</v>
      </c>
      <c r="J449" s="28" t="str">
        <f>Folha_de_Pgt[[#This Row],[Nome da Empresa]]&amp;Folha_de_Pgt[[#This Row],[Nome do Funcionário]]&amp;Folha_de_Pgt[[#This Row],[Departamento]]</f>
        <v>PAGE DE ARARUAMA DEPOSITO DE GAS LTDAFILIPE FERREIRA SILVAPORTARIA MENDES</v>
      </c>
      <c r="K449" s="28" t="str">
        <f>IFERROR(INDEX(Folha[Centro_de_Geral],MATCH(C449,Folha[Nome do Funcionário],0)),"")</f>
        <v>111 - PAGE DE ARARUAMA</v>
      </c>
      <c r="L449" s="28" t="str">
        <f>IFERROR(INDEX(Nome_Empresas[NOME PADRÃO (PLANILHAS)],MATCH(Folha_de_Pgt[[#This Row],[Nome da Empresa]],Nome_Empresas[EMPRESA],0)),"")</f>
        <v>111 - PAGE DE ARARUAMA</v>
      </c>
      <c r="M449" s="20">
        <v>45050</v>
      </c>
      <c r="N449" s="28" t="str">
        <f>UPPER(IF(Folha_de_Pgt[[#This Row],[DATA DE PGT]]="","",TEXT(Folha_de_Pgt[[#This Row],[DATA DE PGT]],"MMM")))</f>
        <v>MAI</v>
      </c>
      <c r="O449" s="107" t="str">
        <f>UPPER(IF(Folha_de_Pgt[[#This Row],[DATA DE PGT]]="","",TEXT(Folha_de_Pgt[[#This Row],[DATA DE PGT]],"aaaa")))</f>
        <v>2023</v>
      </c>
      <c r="P449" s="28" t="s">
        <v>1097</v>
      </c>
      <c r="R449" s="2" t="str">
        <f>Folha_de_Pgt[[#This Row],[Nome do Funcionário]]&amp;" - "&amp;Folha_de_Pgt[[#This Row],[TIPO DE PGT]]</f>
        <v>FILIPE FERREIRA SILVA - SALARIO - REF. A ABR/2023</v>
      </c>
    </row>
    <row r="450" spans="1:18" ht="15.75" customHeight="1" x14ac:dyDescent="0.2">
      <c r="A450" s="87" t="s">
        <v>950</v>
      </c>
      <c r="B450" s="88" t="s">
        <v>326</v>
      </c>
      <c r="C450" s="88" t="s">
        <v>331</v>
      </c>
      <c r="D450" s="88" t="s">
        <v>328</v>
      </c>
      <c r="E450" s="88" t="s">
        <v>16</v>
      </c>
      <c r="F450" s="88" t="s">
        <v>63</v>
      </c>
      <c r="G450" s="88" t="s">
        <v>332</v>
      </c>
      <c r="H450" s="88" t="s">
        <v>333</v>
      </c>
      <c r="I450" s="89">
        <v>1211.25</v>
      </c>
      <c r="J450" s="28" t="str">
        <f>Folha_de_Pgt[[#This Row],[Nome da Empresa]]&amp;Folha_de_Pgt[[#This Row],[Nome do Funcionário]]&amp;Folha_de_Pgt[[#This Row],[Departamento]]</f>
        <v>PAGE DE ARARUAMA DEPOSITO DE GAS LTDACARLOS VENICIO BARBOSA MARTINSPORTARIA MENDES</v>
      </c>
      <c r="K450" s="28" t="str">
        <f>IFERROR(INDEX(Folha[Centro_de_Geral],MATCH(C450,Folha[Nome do Funcionário],0)),"")</f>
        <v>111 - PAGE DE ARARUAMA</v>
      </c>
      <c r="L450" s="28" t="str">
        <f>IFERROR(INDEX(Nome_Empresas[NOME PADRÃO (PLANILHAS)],MATCH(Folha_de_Pgt[[#This Row],[Nome da Empresa]],Nome_Empresas[EMPRESA],0)),"")</f>
        <v>111 - PAGE DE ARARUAMA</v>
      </c>
      <c r="M450" s="20">
        <v>45050</v>
      </c>
      <c r="N450" s="28" t="str">
        <f>UPPER(IF(Folha_de_Pgt[[#This Row],[DATA DE PGT]]="","",TEXT(Folha_de_Pgt[[#This Row],[DATA DE PGT]],"MMM")))</f>
        <v>MAI</v>
      </c>
      <c r="O450" s="107" t="str">
        <f>UPPER(IF(Folha_de_Pgt[[#This Row],[DATA DE PGT]]="","",TEXT(Folha_de_Pgt[[#This Row],[DATA DE PGT]],"aaaa")))</f>
        <v>2023</v>
      </c>
      <c r="P450" s="28" t="s">
        <v>1097</v>
      </c>
      <c r="R450" s="2" t="str">
        <f>Folha_de_Pgt[[#This Row],[Nome do Funcionário]]&amp;" - "&amp;Folha_de_Pgt[[#This Row],[TIPO DE PGT]]</f>
        <v>CARLOS VENICIO BARBOSA MARTINS - SALARIO - REF. A ABR/2023</v>
      </c>
    </row>
    <row r="451" spans="1:18" ht="15.75" customHeight="1" x14ac:dyDescent="0.2">
      <c r="A451" s="87" t="s">
        <v>951</v>
      </c>
      <c r="B451" s="88" t="s">
        <v>334</v>
      </c>
      <c r="C451" s="88" t="s">
        <v>335</v>
      </c>
      <c r="D451" s="88" t="s">
        <v>336</v>
      </c>
      <c r="E451" s="88" t="s">
        <v>94</v>
      </c>
      <c r="F451" s="88" t="s">
        <v>95</v>
      </c>
      <c r="G451" s="88" t="s">
        <v>337</v>
      </c>
      <c r="H451" s="88" t="s">
        <v>338</v>
      </c>
      <c r="I451" s="89">
        <v>1211.25</v>
      </c>
      <c r="J451" s="28" t="str">
        <f>Folha_de_Pgt[[#This Row],[Nome da Empresa]]&amp;Folha_de_Pgt[[#This Row],[Nome do Funcionário]]&amp;Folha_de_Pgt[[#This Row],[Departamento]]</f>
        <v>PAGE DE MESQUITA DEPOSITO DE GAS LTDAEDSON COTRIM MACHADOPORTARIA NOVAGÁS</v>
      </c>
      <c r="K451" s="28" t="str">
        <f>IFERROR(INDEX(Folha[Centro_de_Geral],MATCH(C451,Folha[Nome do Funcionário],0)),"")</f>
        <v>112 - PAGE DE MESQUITA</v>
      </c>
      <c r="L451" s="28" t="str">
        <f>IFERROR(INDEX(Nome_Empresas[NOME PADRÃO (PLANILHAS)],MATCH(Folha_de_Pgt[[#This Row],[Nome da Empresa]],Nome_Empresas[EMPRESA],0)),"")</f>
        <v>112 - PAGE DE MESQUITA</v>
      </c>
      <c r="M451" s="20">
        <v>45051</v>
      </c>
      <c r="N451" s="28" t="str">
        <f>UPPER(IF(Folha_de_Pgt[[#This Row],[DATA DE PGT]]="","",TEXT(Folha_de_Pgt[[#This Row],[DATA DE PGT]],"MMM")))</f>
        <v>MAI</v>
      </c>
      <c r="O451" s="107" t="str">
        <f>UPPER(IF(Folha_de_Pgt[[#This Row],[DATA DE PGT]]="","",TEXT(Folha_de_Pgt[[#This Row],[DATA DE PGT]],"aaaa")))</f>
        <v>2023</v>
      </c>
      <c r="P451" s="28" t="s">
        <v>1097</v>
      </c>
      <c r="R451" s="2" t="str">
        <f>Folha_de_Pgt[[#This Row],[Nome do Funcionário]]&amp;" - "&amp;Folha_de_Pgt[[#This Row],[TIPO DE PGT]]</f>
        <v>EDSON COTRIM MACHADO - SALARIO - REF. A ABR/2023</v>
      </c>
    </row>
    <row r="452" spans="1:18" ht="15.75" customHeight="1" x14ac:dyDescent="0.2">
      <c r="A452" s="87" t="s">
        <v>951</v>
      </c>
      <c r="B452" s="88" t="s">
        <v>334</v>
      </c>
      <c r="C452" s="88" t="s">
        <v>339</v>
      </c>
      <c r="D452" s="88" t="s">
        <v>336</v>
      </c>
      <c r="E452" s="88" t="s">
        <v>94</v>
      </c>
      <c r="F452" s="88" t="s">
        <v>95</v>
      </c>
      <c r="G452" s="88" t="s">
        <v>340</v>
      </c>
      <c r="H452" s="88" t="s">
        <v>341</v>
      </c>
      <c r="I452" s="89">
        <v>1093.6300000000001</v>
      </c>
      <c r="J452" s="28" t="str">
        <f>Folha_de_Pgt[[#This Row],[Nome da Empresa]]&amp;Folha_de_Pgt[[#This Row],[Nome do Funcionário]]&amp;Folha_de_Pgt[[#This Row],[Departamento]]</f>
        <v>PAGE DE MESQUITA DEPOSITO DE GAS LTDAYURI SILVA CARDOSOPORTARIA NOVAGÁS</v>
      </c>
      <c r="K452" s="28" t="str">
        <f>IFERROR(INDEX(Folha[Centro_de_Geral],MATCH(C452,Folha[Nome do Funcionário],0)),"")</f>
        <v>112 - PAGE DE MESQUITA</v>
      </c>
      <c r="L452" s="28" t="str">
        <f>IFERROR(INDEX(Nome_Empresas[NOME PADRÃO (PLANILHAS)],MATCH(Folha_de_Pgt[[#This Row],[Nome da Empresa]],Nome_Empresas[EMPRESA],0)),"")</f>
        <v>112 - PAGE DE MESQUITA</v>
      </c>
      <c r="M452" s="20">
        <v>45051</v>
      </c>
      <c r="N452" s="28" t="str">
        <f>UPPER(IF(Folha_de_Pgt[[#This Row],[DATA DE PGT]]="","",TEXT(Folha_de_Pgt[[#This Row],[DATA DE PGT]],"MMM")))</f>
        <v>MAI</v>
      </c>
      <c r="O452" s="107" t="str">
        <f>UPPER(IF(Folha_de_Pgt[[#This Row],[DATA DE PGT]]="","",TEXT(Folha_de_Pgt[[#This Row],[DATA DE PGT]],"aaaa")))</f>
        <v>2023</v>
      </c>
      <c r="P452" s="28" t="s">
        <v>1097</v>
      </c>
      <c r="R452" s="2" t="str">
        <f>Folha_de_Pgt[[#This Row],[Nome do Funcionário]]&amp;" - "&amp;Folha_de_Pgt[[#This Row],[TIPO DE PGT]]</f>
        <v>YURI SILVA CARDOSO - SALARIO - REF. A ABR/2023</v>
      </c>
    </row>
    <row r="453" spans="1:18" ht="15.75" customHeight="1" x14ac:dyDescent="0.2">
      <c r="A453" s="87" t="s">
        <v>952</v>
      </c>
      <c r="B453" s="88" t="s">
        <v>342</v>
      </c>
      <c r="C453" s="88" t="s">
        <v>343</v>
      </c>
      <c r="D453" s="88" t="s">
        <v>154</v>
      </c>
      <c r="E453" s="88" t="s">
        <v>16</v>
      </c>
      <c r="F453" s="88" t="s">
        <v>344</v>
      </c>
      <c r="G453" s="88" t="s">
        <v>345</v>
      </c>
      <c r="H453" s="88" t="s">
        <v>346</v>
      </c>
      <c r="I453" s="89">
        <v>1211.25</v>
      </c>
      <c r="J453" s="28" t="str">
        <f>Folha_de_Pgt[[#This Row],[Nome da Empresa]]&amp;Folha_de_Pgt[[#This Row],[Nome do Funcionário]]&amp;Folha_de_Pgt[[#This Row],[Departamento]]</f>
        <v>JOIA COMERCIO DE GAS LP LTDA - EPPRENATO SALLES HENRIQUEPORTARIA</v>
      </c>
      <c r="K453" s="28" t="str">
        <f>IFERROR(INDEX(Folha[Centro_de_Geral],MATCH(C453,Folha[Nome do Funcionário],0)),"")</f>
        <v>119 - JOIA</v>
      </c>
      <c r="L453" s="28" t="str">
        <f>IFERROR(INDEX(Nome_Empresas[NOME PADRÃO (PLANILHAS)],MATCH(Folha_de_Pgt[[#This Row],[Nome da Empresa]],Nome_Empresas[EMPRESA],0)),"")</f>
        <v>119 - JOIA</v>
      </c>
      <c r="M453" s="20">
        <v>45050</v>
      </c>
      <c r="N453" s="28" t="str">
        <f>UPPER(IF(Folha_de_Pgt[[#This Row],[DATA DE PGT]]="","",TEXT(Folha_de_Pgt[[#This Row],[DATA DE PGT]],"MMM")))</f>
        <v>MAI</v>
      </c>
      <c r="O453" s="107" t="str">
        <f>UPPER(IF(Folha_de_Pgt[[#This Row],[DATA DE PGT]]="","",TEXT(Folha_de_Pgt[[#This Row],[DATA DE PGT]],"aaaa")))</f>
        <v>2023</v>
      </c>
      <c r="P453" s="28" t="s">
        <v>1097</v>
      </c>
      <c r="R453" s="2" t="str">
        <f>Folha_de_Pgt[[#This Row],[Nome do Funcionário]]&amp;" - "&amp;Folha_de_Pgt[[#This Row],[TIPO DE PGT]]</f>
        <v>RENATO SALLES HENRIQUE - SALARIO - REF. A ABR/2023</v>
      </c>
    </row>
    <row r="454" spans="1:18" ht="15.75" customHeight="1" x14ac:dyDescent="0.2">
      <c r="A454" s="87" t="s">
        <v>952</v>
      </c>
      <c r="B454" s="88" t="s">
        <v>342</v>
      </c>
      <c r="C454" s="88" t="s">
        <v>347</v>
      </c>
      <c r="D454" s="88" t="s">
        <v>154</v>
      </c>
      <c r="E454" s="88" t="s">
        <v>16</v>
      </c>
      <c r="F454" s="88" t="s">
        <v>348</v>
      </c>
      <c r="G454" s="88" t="s">
        <v>349</v>
      </c>
      <c r="H454" s="88" t="s">
        <v>350</v>
      </c>
      <c r="I454" s="89">
        <v>943.63</v>
      </c>
      <c r="J454" s="28" t="str">
        <f>Folha_de_Pgt[[#This Row],[Nome da Empresa]]&amp;Folha_de_Pgt[[#This Row],[Nome do Funcionário]]&amp;Folha_de_Pgt[[#This Row],[Departamento]]</f>
        <v>JOIA COMERCIO DE GAS LP LTDA - EPPMATHEUS GOMES DO NASCIMENTOPORTARIA</v>
      </c>
      <c r="K454" s="28" t="str">
        <f>IFERROR(INDEX(Folha[Centro_de_Geral],MATCH(C454,Folha[Nome do Funcionário],0)),"")</f>
        <v>119 - JOIA</v>
      </c>
      <c r="L454" s="28" t="str">
        <f>IFERROR(INDEX(Nome_Empresas[NOME PADRÃO (PLANILHAS)],MATCH(Folha_de_Pgt[[#This Row],[Nome da Empresa]],Nome_Empresas[EMPRESA],0)),"")</f>
        <v>119 - JOIA</v>
      </c>
      <c r="M454" s="20">
        <v>45050</v>
      </c>
      <c r="N454" s="28" t="str">
        <f>UPPER(IF(Folha_de_Pgt[[#This Row],[DATA DE PGT]]="","",TEXT(Folha_de_Pgt[[#This Row],[DATA DE PGT]],"MMM")))</f>
        <v>MAI</v>
      </c>
      <c r="O454" s="107" t="str">
        <f>UPPER(IF(Folha_de_Pgt[[#This Row],[DATA DE PGT]]="","",TEXT(Folha_de_Pgt[[#This Row],[DATA DE PGT]],"aaaa")))</f>
        <v>2023</v>
      </c>
      <c r="P454" s="28" t="s">
        <v>1097</v>
      </c>
      <c r="R454" s="2" t="str">
        <f>Folha_de_Pgt[[#This Row],[Nome do Funcionário]]&amp;" - "&amp;Folha_de_Pgt[[#This Row],[TIPO DE PGT]]</f>
        <v>MATHEUS GOMES DO NASCIMENTO - SALARIO - REF. A ABR/2023</v>
      </c>
    </row>
    <row r="455" spans="1:18" ht="15.75" customHeight="1" x14ac:dyDescent="0.2">
      <c r="A455" s="87" t="s">
        <v>952</v>
      </c>
      <c r="B455" s="88" t="s">
        <v>342</v>
      </c>
      <c r="C455" s="88" t="s">
        <v>351</v>
      </c>
      <c r="D455" s="88" t="s">
        <v>154</v>
      </c>
      <c r="E455" s="88" t="s">
        <v>16</v>
      </c>
      <c r="F455" s="88" t="s">
        <v>352</v>
      </c>
      <c r="G455" s="88" t="s">
        <v>353</v>
      </c>
      <c r="H455" s="88" t="s">
        <v>354</v>
      </c>
      <c r="I455" s="89">
        <v>1160.43</v>
      </c>
      <c r="J455" s="28" t="str">
        <f>Folha_de_Pgt[[#This Row],[Nome da Empresa]]&amp;Folha_de_Pgt[[#This Row],[Nome do Funcionário]]&amp;Folha_de_Pgt[[#This Row],[Departamento]]</f>
        <v>JOIA COMERCIO DE GAS LP LTDA - EPPLEONARDO PEREIRA LIMAPORTARIA</v>
      </c>
      <c r="K455" s="28" t="str">
        <f>IFERROR(INDEX(Folha[Centro_de_Geral],MATCH(C455,Folha[Nome do Funcionário],0)),"")</f>
        <v>119 - JOIA</v>
      </c>
      <c r="L455" s="28" t="str">
        <f>IFERROR(INDEX(Nome_Empresas[NOME PADRÃO (PLANILHAS)],MATCH(Folha_de_Pgt[[#This Row],[Nome da Empresa]],Nome_Empresas[EMPRESA],0)),"")</f>
        <v>119 - JOIA</v>
      </c>
      <c r="M455" s="20">
        <v>45050</v>
      </c>
      <c r="N455" s="28" t="str">
        <f>UPPER(IF(Folha_de_Pgt[[#This Row],[DATA DE PGT]]="","",TEXT(Folha_de_Pgt[[#This Row],[DATA DE PGT]],"MMM")))</f>
        <v>MAI</v>
      </c>
      <c r="O455" s="107" t="str">
        <f>UPPER(IF(Folha_de_Pgt[[#This Row],[DATA DE PGT]]="","",TEXT(Folha_de_Pgt[[#This Row],[DATA DE PGT]],"aaaa")))</f>
        <v>2023</v>
      </c>
      <c r="P455" s="28" t="s">
        <v>1097</v>
      </c>
      <c r="R455" s="2" t="str">
        <f>Folha_de_Pgt[[#This Row],[Nome do Funcionário]]&amp;" - "&amp;Folha_de_Pgt[[#This Row],[TIPO DE PGT]]</f>
        <v>LEONARDO PEREIRA LIMA - SALARIO - REF. A ABR/2023</v>
      </c>
    </row>
    <row r="456" spans="1:18" ht="15.75" customHeight="1" x14ac:dyDescent="0.2">
      <c r="A456" s="87" t="s">
        <v>954</v>
      </c>
      <c r="B456" s="88" t="s">
        <v>101</v>
      </c>
      <c r="C456" s="88" t="s">
        <v>102</v>
      </c>
      <c r="D456" s="88" t="s">
        <v>52</v>
      </c>
      <c r="E456" s="88" t="s">
        <v>876</v>
      </c>
      <c r="F456" s="88" t="s">
        <v>876</v>
      </c>
      <c r="G456" s="88" t="s">
        <v>955</v>
      </c>
      <c r="H456" s="88" t="s">
        <v>105</v>
      </c>
      <c r="I456" s="89">
        <v>711.6</v>
      </c>
      <c r="J456" s="28" t="str">
        <f>Folha_de_Pgt[[#This Row],[Nome da Empresa]]&amp;Folha_de_Pgt[[#This Row],[Nome do Funcionário]]&amp;Folha_de_Pgt[[#This Row],[Departamento]]</f>
        <v>GIGLIO REVENDEDORA AUTORIZADA DE GAS LTDA - METHIAGO LUIZ DE OLIVEIRA DE SOUZAMONITORAMENTO</v>
      </c>
      <c r="K456" s="28" t="str">
        <f>IFERROR(INDEX(Folha[Centro_de_Geral],MATCH(C456,Folha[Nome do Funcionário],0)),"")</f>
        <v>ADM</v>
      </c>
      <c r="L456" s="28" t="str">
        <f>IFERROR(INDEX(Nome_Empresas[NOME PADRÃO (PLANILHAS)],MATCH(Folha_de_Pgt[[#This Row],[Nome da Empresa]],Nome_Empresas[EMPRESA],0)),"")</f>
        <v>120 - GIGLIO</v>
      </c>
      <c r="M456" s="20">
        <v>45050</v>
      </c>
      <c r="N456" s="28" t="str">
        <f>UPPER(IF(Folha_de_Pgt[[#This Row],[DATA DE PGT]]="","",TEXT(Folha_de_Pgt[[#This Row],[DATA DE PGT]],"MMM")))</f>
        <v>MAI</v>
      </c>
      <c r="O456" s="107" t="str">
        <f>UPPER(IF(Folha_de_Pgt[[#This Row],[DATA DE PGT]]="","",TEXT(Folha_de_Pgt[[#This Row],[DATA DE PGT]],"aaaa")))</f>
        <v>2023</v>
      </c>
      <c r="P456" s="28" t="s">
        <v>1097</v>
      </c>
      <c r="R456" s="2" t="str">
        <f>Folha_de_Pgt[[#This Row],[Nome do Funcionário]]&amp;" - "&amp;Folha_de_Pgt[[#This Row],[TIPO DE PGT]]</f>
        <v>THIAGO LUIZ DE OLIVEIRA DE SOUZA - SALARIO - REF. A ABR/2023</v>
      </c>
    </row>
    <row r="457" spans="1:18" ht="15.75" customHeight="1" x14ac:dyDescent="0.2">
      <c r="A457" s="87" t="s">
        <v>954</v>
      </c>
      <c r="B457" s="88" t="s">
        <v>101</v>
      </c>
      <c r="C457" s="88" t="s">
        <v>355</v>
      </c>
      <c r="D457" s="88" t="s">
        <v>154</v>
      </c>
      <c r="E457" s="88" t="s">
        <v>16</v>
      </c>
      <c r="F457" s="88" t="s">
        <v>181</v>
      </c>
      <c r="G457" s="88" t="s">
        <v>356</v>
      </c>
      <c r="H457" s="88" t="s">
        <v>357</v>
      </c>
      <c r="I457" s="89">
        <v>1093.6300000000001</v>
      </c>
      <c r="J457" s="28" t="str">
        <f>Folha_de_Pgt[[#This Row],[Nome da Empresa]]&amp;Folha_de_Pgt[[#This Row],[Nome do Funcionário]]&amp;Folha_de_Pgt[[#This Row],[Departamento]]</f>
        <v>GIGLIO REVENDEDORA AUTORIZADA DE GAS LTDA - MEJOAO CARLOS BARATA DE ALMEIDAPORTARIA</v>
      </c>
      <c r="K457" s="28" t="str">
        <f>IFERROR(INDEX(Folha[Centro_de_Geral],MATCH(C457,Folha[Nome do Funcionário],0)),"")</f>
        <v>120 - GIGLIO</v>
      </c>
      <c r="L457" s="28" t="str">
        <f>IFERROR(INDEX(Nome_Empresas[NOME PADRÃO (PLANILHAS)],MATCH(Folha_de_Pgt[[#This Row],[Nome da Empresa]],Nome_Empresas[EMPRESA],0)),"")</f>
        <v>120 - GIGLIO</v>
      </c>
      <c r="M457" s="20">
        <v>45050</v>
      </c>
      <c r="N457" s="28" t="str">
        <f>UPPER(IF(Folha_de_Pgt[[#This Row],[DATA DE PGT]]="","",TEXT(Folha_de_Pgt[[#This Row],[DATA DE PGT]],"MMM")))</f>
        <v>MAI</v>
      </c>
      <c r="O457" s="107" t="str">
        <f>UPPER(IF(Folha_de_Pgt[[#This Row],[DATA DE PGT]]="","",TEXT(Folha_de_Pgt[[#This Row],[DATA DE PGT]],"aaaa")))</f>
        <v>2023</v>
      </c>
      <c r="P457" s="28" t="s">
        <v>1097</v>
      </c>
      <c r="R457" s="2" t="str">
        <f>Folha_de_Pgt[[#This Row],[Nome do Funcionário]]&amp;" - "&amp;Folha_de_Pgt[[#This Row],[TIPO DE PGT]]</f>
        <v>JOAO CARLOS BARATA DE ALMEIDA - SALARIO - REF. A ABR/2023</v>
      </c>
    </row>
    <row r="458" spans="1:18" ht="15.75" customHeight="1" x14ac:dyDescent="0.2">
      <c r="A458" s="87" t="s">
        <v>954</v>
      </c>
      <c r="B458" s="88" t="s">
        <v>101</v>
      </c>
      <c r="C458" s="88" t="s">
        <v>358</v>
      </c>
      <c r="D458" s="88" t="s">
        <v>154</v>
      </c>
      <c r="E458" s="88" t="s">
        <v>16</v>
      </c>
      <c r="F458" s="88" t="s">
        <v>359</v>
      </c>
      <c r="G458" s="88" t="s">
        <v>360</v>
      </c>
      <c r="H458" s="88" t="s">
        <v>361</v>
      </c>
      <c r="I458" s="89">
        <v>1340.24</v>
      </c>
      <c r="J458" s="28" t="str">
        <f>Folha_de_Pgt[[#This Row],[Nome da Empresa]]&amp;Folha_de_Pgt[[#This Row],[Nome do Funcionário]]&amp;Folha_de_Pgt[[#This Row],[Departamento]]</f>
        <v>GIGLIO REVENDEDORA AUTORIZADA DE GAS LTDA - MEDIOGO BARBEITASPORTARIA</v>
      </c>
      <c r="K458" s="28" t="str">
        <f>IFERROR(INDEX(Folha[Centro_de_Geral],MATCH(C458,Folha[Nome do Funcionário],0)),"")</f>
        <v>120 - GIGLIO</v>
      </c>
      <c r="L458" s="28" t="str">
        <f>IFERROR(INDEX(Nome_Empresas[NOME PADRÃO (PLANILHAS)],MATCH(Folha_de_Pgt[[#This Row],[Nome da Empresa]],Nome_Empresas[EMPRESA],0)),"")</f>
        <v>120 - GIGLIO</v>
      </c>
      <c r="M458" s="20">
        <v>45050</v>
      </c>
      <c r="N458" s="28" t="str">
        <f>UPPER(IF(Folha_de_Pgt[[#This Row],[DATA DE PGT]]="","",TEXT(Folha_de_Pgt[[#This Row],[DATA DE PGT]],"MMM")))</f>
        <v>MAI</v>
      </c>
      <c r="O458" s="107" t="str">
        <f>UPPER(IF(Folha_de_Pgt[[#This Row],[DATA DE PGT]]="","",TEXT(Folha_de_Pgt[[#This Row],[DATA DE PGT]],"aaaa")))</f>
        <v>2023</v>
      </c>
      <c r="P458" s="28" t="s">
        <v>1097</v>
      </c>
      <c r="R458" s="2" t="str">
        <f>Folha_de_Pgt[[#This Row],[Nome do Funcionário]]&amp;" - "&amp;Folha_de_Pgt[[#This Row],[TIPO DE PGT]]</f>
        <v>DIOGO BARBEITAS - SALARIO - REF. A ABR/2023</v>
      </c>
    </row>
    <row r="459" spans="1:18" ht="15.75" customHeight="1" x14ac:dyDescent="0.2">
      <c r="A459" s="87" t="s">
        <v>954</v>
      </c>
      <c r="B459" s="88" t="s">
        <v>101</v>
      </c>
      <c r="C459" s="88" t="s">
        <v>1078</v>
      </c>
      <c r="D459" s="88" t="s">
        <v>154</v>
      </c>
      <c r="E459" s="88" t="s">
        <v>876</v>
      </c>
      <c r="F459" s="88" t="s">
        <v>876</v>
      </c>
      <c r="G459" s="88" t="s">
        <v>1079</v>
      </c>
      <c r="H459" s="88" t="s">
        <v>1080</v>
      </c>
      <c r="I459" s="89">
        <v>738.77</v>
      </c>
      <c r="J459" s="28" t="str">
        <f>Folha_de_Pgt[[#This Row],[Nome da Empresa]]&amp;Folha_de_Pgt[[#This Row],[Nome do Funcionário]]&amp;Folha_de_Pgt[[#This Row],[Departamento]]</f>
        <v>GIGLIO REVENDEDORA AUTORIZADA DE GAS LTDA - MEYGOR MORAES MORETTEPORTARIA</v>
      </c>
      <c r="K459" s="28" t="str">
        <f>IFERROR(INDEX(Folha[Centro_de_Geral],MATCH(C459,Folha[Nome do Funcionário],0)),"")</f>
        <v>TRANSPORTE</v>
      </c>
      <c r="L459" s="28" t="str">
        <f>IFERROR(INDEX(Nome_Empresas[NOME PADRÃO (PLANILHAS)],MATCH(Folha_de_Pgt[[#This Row],[Nome da Empresa]],Nome_Empresas[EMPRESA],0)),"")</f>
        <v>120 - GIGLIO</v>
      </c>
      <c r="M459" s="20">
        <v>45050</v>
      </c>
      <c r="N459" s="28" t="str">
        <f>UPPER(IF(Folha_de_Pgt[[#This Row],[DATA DE PGT]]="","",TEXT(Folha_de_Pgt[[#This Row],[DATA DE PGT]],"MMM")))</f>
        <v>MAI</v>
      </c>
      <c r="O459" s="107" t="str">
        <f>UPPER(IF(Folha_de_Pgt[[#This Row],[DATA DE PGT]]="","",TEXT(Folha_de_Pgt[[#This Row],[DATA DE PGT]],"aaaa")))</f>
        <v>2023</v>
      </c>
      <c r="P459" s="28" t="s">
        <v>1097</v>
      </c>
      <c r="R459" s="2" t="str">
        <f>Folha_de_Pgt[[#This Row],[Nome do Funcionário]]&amp;" - "&amp;Folha_de_Pgt[[#This Row],[TIPO DE PGT]]</f>
        <v>YGOR MORAES MORETTE - SALARIO - REF. A ABR/2023</v>
      </c>
    </row>
    <row r="460" spans="1:18" ht="15.75" customHeight="1" x14ac:dyDescent="0.2">
      <c r="A460" s="87" t="s">
        <v>954</v>
      </c>
      <c r="B460" s="88" t="s">
        <v>101</v>
      </c>
      <c r="C460" s="88" t="s">
        <v>106</v>
      </c>
      <c r="D460" s="88" t="s">
        <v>22</v>
      </c>
      <c r="E460" s="88" t="s">
        <v>16</v>
      </c>
      <c r="F460" s="88" t="s">
        <v>107</v>
      </c>
      <c r="G460" s="88" t="s">
        <v>108</v>
      </c>
      <c r="H460" s="88" t="s">
        <v>109</v>
      </c>
      <c r="I460" s="89">
        <v>1449</v>
      </c>
      <c r="J460" s="28" t="str">
        <f>Folha_de_Pgt[[#This Row],[Nome da Empresa]]&amp;Folha_de_Pgt[[#This Row],[Nome do Funcionário]]&amp;Folha_de_Pgt[[#This Row],[Departamento]]</f>
        <v>GIGLIO REVENDEDORA AUTORIZADA DE GAS LTDA - MEWESLEY DA SILVA LEIRAADMINISTRAÇÃO</v>
      </c>
      <c r="K460" s="28" t="str">
        <f>IFERROR(INDEX(Folha[Centro_de_Geral],MATCH(C460,Folha[Nome do Funcionário],0)),"")</f>
        <v>ADM</v>
      </c>
      <c r="L460" s="28" t="str">
        <f>IFERROR(INDEX(Nome_Empresas[NOME PADRÃO (PLANILHAS)],MATCH(Folha_de_Pgt[[#This Row],[Nome da Empresa]],Nome_Empresas[EMPRESA],0)),"")</f>
        <v>120 - GIGLIO</v>
      </c>
      <c r="M460" s="20">
        <v>45050</v>
      </c>
      <c r="N460" s="28" t="str">
        <f>UPPER(IF(Folha_de_Pgt[[#This Row],[DATA DE PGT]]="","",TEXT(Folha_de_Pgt[[#This Row],[DATA DE PGT]],"MMM")))</f>
        <v>MAI</v>
      </c>
      <c r="O460" s="107" t="str">
        <f>UPPER(IF(Folha_de_Pgt[[#This Row],[DATA DE PGT]]="","",TEXT(Folha_de_Pgt[[#This Row],[DATA DE PGT]],"aaaa")))</f>
        <v>2023</v>
      </c>
      <c r="P460" s="28" t="s">
        <v>1097</v>
      </c>
      <c r="R460" s="2" t="str">
        <f>Folha_de_Pgt[[#This Row],[Nome do Funcionário]]&amp;" - "&amp;Folha_de_Pgt[[#This Row],[TIPO DE PGT]]</f>
        <v>WESLEY DA SILVA LEIRA - SALARIO - REF. A ABR/2023</v>
      </c>
    </row>
    <row r="461" spans="1:18" ht="15.75" customHeight="1" x14ac:dyDescent="0.2">
      <c r="A461" s="87" t="s">
        <v>954</v>
      </c>
      <c r="B461" s="88" t="s">
        <v>101</v>
      </c>
      <c r="C461" s="88" t="s">
        <v>1030</v>
      </c>
      <c r="D461" s="88" t="s">
        <v>22</v>
      </c>
      <c r="E461" s="88" t="s">
        <v>876</v>
      </c>
      <c r="F461" s="88" t="s">
        <v>876</v>
      </c>
      <c r="G461" s="88" t="s">
        <v>1081</v>
      </c>
      <c r="H461" s="88" t="s">
        <v>1082</v>
      </c>
      <c r="I461" s="89">
        <v>2501.23</v>
      </c>
      <c r="J461" s="28" t="str">
        <f>Folha_de_Pgt[[#This Row],[Nome da Empresa]]&amp;Folha_de_Pgt[[#This Row],[Nome do Funcionário]]&amp;Folha_de_Pgt[[#This Row],[Departamento]]</f>
        <v>GIGLIO REVENDEDORA AUTORIZADA DE GAS LTDA - MEGERSON WANDERMUREM MARQUES ADMINISTRAÇÃO</v>
      </c>
      <c r="K461" s="28" t="str">
        <f>IFERROR(INDEX(Folha[Centro_de_Geral],MATCH(C461,Folha[Nome do Funcionário],0)),"")</f>
        <v>ADM</v>
      </c>
      <c r="L461" s="28" t="str">
        <f>IFERROR(INDEX(Nome_Empresas[NOME PADRÃO (PLANILHAS)],MATCH(Folha_de_Pgt[[#This Row],[Nome da Empresa]],Nome_Empresas[EMPRESA],0)),"")</f>
        <v>120 - GIGLIO</v>
      </c>
      <c r="M461" s="20">
        <v>45050</v>
      </c>
      <c r="N461" s="28" t="str">
        <f>UPPER(IF(Folha_de_Pgt[[#This Row],[DATA DE PGT]]="","",TEXT(Folha_de_Pgt[[#This Row],[DATA DE PGT]],"MMM")))</f>
        <v>MAI</v>
      </c>
      <c r="O461" s="107" t="str">
        <f>UPPER(IF(Folha_de_Pgt[[#This Row],[DATA DE PGT]]="","",TEXT(Folha_de_Pgt[[#This Row],[DATA DE PGT]],"aaaa")))</f>
        <v>2023</v>
      </c>
      <c r="P461" s="28" t="s">
        <v>1097</v>
      </c>
      <c r="R461" s="2" t="str">
        <f>Folha_de_Pgt[[#This Row],[Nome do Funcionário]]&amp;" - "&amp;Folha_de_Pgt[[#This Row],[TIPO DE PGT]]</f>
        <v>GERSON WANDERMUREM MARQUES  - SALARIO - REF. A ABR/2023</v>
      </c>
    </row>
    <row r="462" spans="1:18" ht="15.75" customHeight="1" x14ac:dyDescent="0.2">
      <c r="A462" s="87" t="s">
        <v>954</v>
      </c>
      <c r="B462" s="88" t="s">
        <v>101</v>
      </c>
      <c r="C462" s="88" t="s">
        <v>1083</v>
      </c>
      <c r="D462" s="88" t="s">
        <v>490</v>
      </c>
      <c r="E462" s="88" t="s">
        <v>876</v>
      </c>
      <c r="F462" s="88" t="s">
        <v>876</v>
      </c>
      <c r="G462" s="88" t="s">
        <v>1084</v>
      </c>
      <c r="H462" s="88" t="s">
        <v>1085</v>
      </c>
      <c r="I462" s="89">
        <v>1294.05</v>
      </c>
      <c r="J462" s="28" t="str">
        <f>Folha_de_Pgt[[#This Row],[Nome da Empresa]]&amp;Folha_de_Pgt[[#This Row],[Nome do Funcionário]]&amp;Folha_de_Pgt[[#This Row],[Departamento]]</f>
        <v>GIGLIO REVENDEDORA AUTORIZADA DE GAS LTDA - MEMARCIO SILVEIRA DA SILVAVIGIA</v>
      </c>
      <c r="K462" s="28" t="str">
        <f>IFERROR(INDEX(Folha[Centro_de_Geral],MATCH(C462,Folha[Nome do Funcionário],0)),"")</f>
        <v>TRANSPORTE</v>
      </c>
      <c r="L462" s="28" t="str">
        <f>IFERROR(INDEX(Nome_Empresas[NOME PADRÃO (PLANILHAS)],MATCH(Folha_de_Pgt[[#This Row],[Nome da Empresa]],Nome_Empresas[EMPRESA],0)),"")</f>
        <v>120 - GIGLIO</v>
      </c>
      <c r="M462" s="20">
        <v>45050</v>
      </c>
      <c r="N462" s="28" t="str">
        <f>UPPER(IF(Folha_de_Pgt[[#This Row],[DATA DE PGT]]="","",TEXT(Folha_de_Pgt[[#This Row],[DATA DE PGT]],"MMM")))</f>
        <v>MAI</v>
      </c>
      <c r="O462" s="107" t="str">
        <f>UPPER(IF(Folha_de_Pgt[[#This Row],[DATA DE PGT]]="","",TEXT(Folha_de_Pgt[[#This Row],[DATA DE PGT]],"aaaa")))</f>
        <v>2023</v>
      </c>
      <c r="P462" s="28" t="s">
        <v>1097</v>
      </c>
      <c r="R462" s="2" t="str">
        <f>Folha_de_Pgt[[#This Row],[Nome do Funcionário]]&amp;" - "&amp;Folha_de_Pgt[[#This Row],[TIPO DE PGT]]</f>
        <v>MARCIO SILVEIRA DA SILVA - SALARIO - REF. A ABR/2023</v>
      </c>
    </row>
    <row r="463" spans="1:18" ht="15.75" customHeight="1" x14ac:dyDescent="0.2">
      <c r="A463" s="87" t="s">
        <v>956</v>
      </c>
      <c r="B463" s="88" t="s">
        <v>362</v>
      </c>
      <c r="C463" s="88" t="s">
        <v>363</v>
      </c>
      <c r="D463" s="88" t="s">
        <v>364</v>
      </c>
      <c r="E463" s="88" t="s">
        <v>16</v>
      </c>
      <c r="F463" s="88" t="s">
        <v>365</v>
      </c>
      <c r="G463" s="88" t="s">
        <v>366</v>
      </c>
      <c r="H463" s="88" t="s">
        <v>367</v>
      </c>
      <c r="I463" s="89">
        <v>1211.25</v>
      </c>
      <c r="J463" s="28" t="str">
        <f>Folha_de_Pgt[[#This Row],[Nome da Empresa]]&amp;Folha_de_Pgt[[#This Row],[Nome do Funcionário]]&amp;Folha_de_Pgt[[#This Row],[Departamento]]</f>
        <v>ACLANYCA COMERCIO DE GAS LTDAJOSEVALDO ALMEIDA BOMFIM JUNIORACLANYCA FILIAL</v>
      </c>
      <c r="K463" s="28" t="str">
        <f>IFERROR(INDEX(Folha[Centro_de_Geral],MATCH(C463,Folha[Nome do Funcionário],0)),"")</f>
        <v>121 - ACLANYCA FILIAL</v>
      </c>
      <c r="L463" s="28" t="str">
        <f>IFERROR(INDEX(Nome_Empresas[NOME PADRÃO (PLANILHAS)],MATCH(Folha_de_Pgt[[#This Row],[Nome da Empresa]],Nome_Empresas[EMPRESA],0)),"")</f>
        <v>121 - ACLANYCA FILIAL</v>
      </c>
      <c r="M463" s="20">
        <v>45050</v>
      </c>
      <c r="N463" s="28" t="str">
        <f>UPPER(IF(Folha_de_Pgt[[#This Row],[DATA DE PGT]]="","",TEXT(Folha_de_Pgt[[#This Row],[DATA DE PGT]],"MMM")))</f>
        <v>MAI</v>
      </c>
      <c r="O463" s="107" t="str">
        <f>UPPER(IF(Folha_de_Pgt[[#This Row],[DATA DE PGT]]="","",TEXT(Folha_de_Pgt[[#This Row],[DATA DE PGT]],"aaaa")))</f>
        <v>2023</v>
      </c>
      <c r="P463" s="28" t="s">
        <v>1097</v>
      </c>
      <c r="R463" s="2" t="str">
        <f>Folha_de_Pgt[[#This Row],[Nome do Funcionário]]&amp;" - "&amp;Folha_de_Pgt[[#This Row],[TIPO DE PGT]]</f>
        <v>JOSEVALDO ALMEIDA BOMFIM JUNIOR - SALARIO - REF. A ABR/2023</v>
      </c>
    </row>
    <row r="464" spans="1:18" ht="15.75" customHeight="1" x14ac:dyDescent="0.2">
      <c r="A464" s="87" t="s">
        <v>956</v>
      </c>
      <c r="B464" s="88" t="s">
        <v>362</v>
      </c>
      <c r="C464" s="88" t="s">
        <v>369</v>
      </c>
      <c r="D464" s="88" t="s">
        <v>368</v>
      </c>
      <c r="E464" s="88" t="s">
        <v>94</v>
      </c>
      <c r="F464" s="88" t="s">
        <v>95</v>
      </c>
      <c r="G464" s="88" t="s">
        <v>370</v>
      </c>
      <c r="H464" s="88" t="s">
        <v>371</v>
      </c>
      <c r="I464" s="89">
        <v>1659.44</v>
      </c>
      <c r="J464" s="28" t="str">
        <f>Folha_de_Pgt[[#This Row],[Nome da Empresa]]&amp;Folha_de_Pgt[[#This Row],[Nome do Funcionário]]&amp;Folha_de_Pgt[[#This Row],[Departamento]]</f>
        <v>ACLANYCA COMERCIO DE GAS LTDAJOSENILDO DOS SANTOS BOMFIM PORTARIA ROCHA MONTEIRO</v>
      </c>
      <c r="K464" s="28" t="str">
        <f>IFERROR(INDEX(Folha[Centro_de_Geral],MATCH(C464,Folha[Nome do Funcionário],0)),"")</f>
        <v>121 - ACLANYCA FILIAL</v>
      </c>
      <c r="L464" s="28" t="str">
        <f>IFERROR(INDEX(Nome_Empresas[NOME PADRÃO (PLANILHAS)],MATCH(Folha_de_Pgt[[#This Row],[Nome da Empresa]],Nome_Empresas[EMPRESA],0)),"")</f>
        <v>121 - ACLANYCA FILIAL</v>
      </c>
      <c r="M464" s="20">
        <v>45051</v>
      </c>
      <c r="N464" s="28" t="str">
        <f>UPPER(IF(Folha_de_Pgt[[#This Row],[DATA DE PGT]]="","",TEXT(Folha_de_Pgt[[#This Row],[DATA DE PGT]],"MMM")))</f>
        <v>MAI</v>
      </c>
      <c r="O464" s="107" t="str">
        <f>UPPER(IF(Folha_de_Pgt[[#This Row],[DATA DE PGT]]="","",TEXT(Folha_de_Pgt[[#This Row],[DATA DE PGT]],"aaaa")))</f>
        <v>2023</v>
      </c>
      <c r="P464" s="28" t="s">
        <v>1097</v>
      </c>
      <c r="R464" s="2" t="str">
        <f>Folha_de_Pgt[[#This Row],[Nome do Funcionário]]&amp;" - "&amp;Folha_de_Pgt[[#This Row],[TIPO DE PGT]]</f>
        <v>JOSENILDO DOS SANTOS BOMFIM  - SALARIO - REF. A ABR/2023</v>
      </c>
    </row>
    <row r="465" spans="1:18" ht="15.75" customHeight="1" x14ac:dyDescent="0.2">
      <c r="A465" s="87" t="s">
        <v>956</v>
      </c>
      <c r="B465" s="88" t="s">
        <v>362</v>
      </c>
      <c r="C465" s="88" t="s">
        <v>372</v>
      </c>
      <c r="D465" s="88" t="s">
        <v>368</v>
      </c>
      <c r="E465" s="88" t="s">
        <v>16</v>
      </c>
      <c r="F465" s="88" t="s">
        <v>373</v>
      </c>
      <c r="G465" s="88" t="s">
        <v>374</v>
      </c>
      <c r="H465" s="88" t="s">
        <v>375</v>
      </c>
      <c r="I465" s="89">
        <v>1102.03</v>
      </c>
      <c r="J465" s="28" t="str">
        <f>Folha_de_Pgt[[#This Row],[Nome da Empresa]]&amp;Folha_de_Pgt[[#This Row],[Nome do Funcionário]]&amp;Folha_de_Pgt[[#This Row],[Departamento]]</f>
        <v>ACLANYCA COMERCIO DE GAS LTDARAFAEL CESAR SILVA LEMOSPORTARIA ROCHA MONTEIRO</v>
      </c>
      <c r="K465" s="28" t="str">
        <f>IFERROR(INDEX(Folha[Centro_de_Geral],MATCH(C465,Folha[Nome do Funcionário],0)),"")</f>
        <v>121 - ACLANYCA FILIAL</v>
      </c>
      <c r="L465" s="28" t="str">
        <f>IFERROR(INDEX(Nome_Empresas[NOME PADRÃO (PLANILHAS)],MATCH(Folha_de_Pgt[[#This Row],[Nome da Empresa]],Nome_Empresas[EMPRESA],0)),"")</f>
        <v>121 - ACLANYCA FILIAL</v>
      </c>
      <c r="M465" s="20">
        <v>45050</v>
      </c>
      <c r="N465" s="28" t="str">
        <f>UPPER(IF(Folha_de_Pgt[[#This Row],[DATA DE PGT]]="","",TEXT(Folha_de_Pgt[[#This Row],[DATA DE PGT]],"MMM")))</f>
        <v>MAI</v>
      </c>
      <c r="O465" s="107" t="str">
        <f>UPPER(IF(Folha_de_Pgt[[#This Row],[DATA DE PGT]]="","",TEXT(Folha_de_Pgt[[#This Row],[DATA DE PGT]],"aaaa")))</f>
        <v>2023</v>
      </c>
      <c r="P465" s="28" t="s">
        <v>1097</v>
      </c>
      <c r="R465" s="2" t="str">
        <f>Folha_de_Pgt[[#This Row],[Nome do Funcionário]]&amp;" - "&amp;Folha_de_Pgt[[#This Row],[TIPO DE PGT]]</f>
        <v>RAFAEL CESAR SILVA LEMOS - SALARIO - REF. A ABR/2023</v>
      </c>
    </row>
    <row r="466" spans="1:18" ht="15.75" customHeight="1" x14ac:dyDescent="0.2">
      <c r="A466" s="87" t="s">
        <v>958</v>
      </c>
      <c r="B466" s="88" t="s">
        <v>376</v>
      </c>
      <c r="C466" s="88" t="s">
        <v>377</v>
      </c>
      <c r="D466" s="88" t="s">
        <v>378</v>
      </c>
      <c r="E466" s="88" t="s">
        <v>16</v>
      </c>
      <c r="F466" s="88" t="s">
        <v>379</v>
      </c>
      <c r="G466" s="88" t="s">
        <v>380</v>
      </c>
      <c r="H466" s="88" t="s">
        <v>381</v>
      </c>
      <c r="I466" s="89">
        <v>1211.25</v>
      </c>
      <c r="J466" s="28" t="str">
        <f>Folha_de_Pgt[[#This Row],[Nome da Empresa]]&amp;Folha_de_Pgt[[#This Row],[Nome do Funcionário]]&amp;Folha_de_Pgt[[#This Row],[Departamento]]</f>
        <v>CACIQUE DE ARARUAMA DEPOSITO DE GAS LTDAJEFERSON DE MELLO DUARTEPORTARIA COVANCA</v>
      </c>
      <c r="K466" s="28" t="str">
        <f>IFERROR(INDEX(Folha[Centro_de_Geral],MATCH(C466,Folha[Nome do Funcionário],0)),"")</f>
        <v>124 - CACIQUE DE ARARUAMA</v>
      </c>
      <c r="L466" s="28" t="str">
        <f>IFERROR(INDEX(Nome_Empresas[NOME PADRÃO (PLANILHAS)],MATCH(Folha_de_Pgt[[#This Row],[Nome da Empresa]],Nome_Empresas[EMPRESA],0)),"")</f>
        <v>124 - CACIQUE DE ARARUAMA</v>
      </c>
      <c r="M466" s="20">
        <v>45050</v>
      </c>
      <c r="N466" s="28" t="str">
        <f>UPPER(IF(Folha_de_Pgt[[#This Row],[DATA DE PGT]]="","",TEXT(Folha_de_Pgt[[#This Row],[DATA DE PGT]],"MMM")))</f>
        <v>MAI</v>
      </c>
      <c r="O466" s="107" t="str">
        <f>UPPER(IF(Folha_de_Pgt[[#This Row],[DATA DE PGT]]="","",TEXT(Folha_de_Pgt[[#This Row],[DATA DE PGT]],"aaaa")))</f>
        <v>2023</v>
      </c>
      <c r="P466" s="28" t="s">
        <v>1097</v>
      </c>
      <c r="R466" s="2" t="str">
        <f>Folha_de_Pgt[[#This Row],[Nome do Funcionário]]&amp;" - "&amp;Folha_de_Pgt[[#This Row],[TIPO DE PGT]]</f>
        <v>JEFERSON DE MELLO DUARTE - SALARIO - REF. A ABR/2023</v>
      </c>
    </row>
    <row r="467" spans="1:18" ht="15.75" customHeight="1" x14ac:dyDescent="0.2">
      <c r="A467" s="87" t="s">
        <v>958</v>
      </c>
      <c r="B467" s="88" t="s">
        <v>376</v>
      </c>
      <c r="C467" s="88" t="s">
        <v>382</v>
      </c>
      <c r="D467" s="88" t="s">
        <v>378</v>
      </c>
      <c r="E467" s="88" t="s">
        <v>16</v>
      </c>
      <c r="F467" s="88" t="s">
        <v>317</v>
      </c>
      <c r="G467" s="88" t="s">
        <v>383</v>
      </c>
      <c r="H467" s="88" t="s">
        <v>384</v>
      </c>
      <c r="I467" s="89">
        <v>1093.6300000000001</v>
      </c>
      <c r="J467" s="28" t="str">
        <f>Folha_de_Pgt[[#This Row],[Nome da Empresa]]&amp;Folha_de_Pgt[[#This Row],[Nome do Funcionário]]&amp;Folha_de_Pgt[[#This Row],[Departamento]]</f>
        <v>CACIQUE DE ARARUAMA DEPOSITO DE GAS LTDAALEX JUNIOR DE SOUZA DE OLIVEIRAPORTARIA COVANCA</v>
      </c>
      <c r="K467" s="28" t="str">
        <f>IFERROR(INDEX(Folha[Centro_de_Geral],MATCH(C467,Folha[Nome do Funcionário],0)),"")</f>
        <v>124 - CACIQUE DE ARARUAMA</v>
      </c>
      <c r="L467" s="28" t="str">
        <f>IFERROR(INDEX(Nome_Empresas[NOME PADRÃO (PLANILHAS)],MATCH(Folha_de_Pgt[[#This Row],[Nome da Empresa]],Nome_Empresas[EMPRESA],0)),"")</f>
        <v>124 - CACIQUE DE ARARUAMA</v>
      </c>
      <c r="M467" s="20">
        <v>45050</v>
      </c>
      <c r="N467" s="28" t="str">
        <f>UPPER(IF(Folha_de_Pgt[[#This Row],[DATA DE PGT]]="","",TEXT(Folha_de_Pgt[[#This Row],[DATA DE PGT]],"MMM")))</f>
        <v>MAI</v>
      </c>
      <c r="O467" s="107" t="str">
        <f>UPPER(IF(Folha_de_Pgt[[#This Row],[DATA DE PGT]]="","",TEXT(Folha_de_Pgt[[#This Row],[DATA DE PGT]],"aaaa")))</f>
        <v>2023</v>
      </c>
      <c r="P467" s="28" t="s">
        <v>1097</v>
      </c>
      <c r="R467" s="2" t="str">
        <f>Folha_de_Pgt[[#This Row],[Nome do Funcionário]]&amp;" - "&amp;Folha_de_Pgt[[#This Row],[TIPO DE PGT]]</f>
        <v>ALEX JUNIOR DE SOUZA DE OLIVEIRA - SALARIO - REF. A ABR/2023</v>
      </c>
    </row>
    <row r="468" spans="1:18" ht="15.75" customHeight="1" x14ac:dyDescent="0.2">
      <c r="A468" s="87" t="s">
        <v>959</v>
      </c>
      <c r="B468" s="88" t="s">
        <v>385</v>
      </c>
      <c r="C468" s="88" t="s">
        <v>386</v>
      </c>
      <c r="D468" s="88" t="s">
        <v>154</v>
      </c>
      <c r="E468" s="88" t="s">
        <v>16</v>
      </c>
      <c r="F468" s="88" t="s">
        <v>67</v>
      </c>
      <c r="G468" s="88" t="s">
        <v>387</v>
      </c>
      <c r="H468" s="88" t="s">
        <v>388</v>
      </c>
      <c r="I468" s="89">
        <v>1093.6300000000001</v>
      </c>
      <c r="J468" s="28" t="str">
        <f>Folha_de_Pgt[[#This Row],[Nome da Empresa]]&amp;Folha_de_Pgt[[#This Row],[Nome do Funcionário]]&amp;Folha_de_Pgt[[#This Row],[Departamento]]</f>
        <v>MARINE REVENDA E TRANSPORTE DE GLP LTDA - EPPGUTHEMBERG LUIZ DOS SANTOSPORTARIA</v>
      </c>
      <c r="K468" s="28" t="str">
        <f>IFERROR(INDEX(Folha[Centro_de_Geral],MATCH(C468,Folha[Nome do Funcionário],0)),"")</f>
        <v>125 - MARINE</v>
      </c>
      <c r="L468" s="28" t="str">
        <f>IFERROR(INDEX(Nome_Empresas[NOME PADRÃO (PLANILHAS)],MATCH(Folha_de_Pgt[[#This Row],[Nome da Empresa]],Nome_Empresas[EMPRESA],0)),"")</f>
        <v>125 - MARINE</v>
      </c>
      <c r="M468" s="20">
        <v>45050</v>
      </c>
      <c r="N468" s="28" t="str">
        <f>UPPER(IF(Folha_de_Pgt[[#This Row],[DATA DE PGT]]="","",TEXT(Folha_de_Pgt[[#This Row],[DATA DE PGT]],"MMM")))</f>
        <v>MAI</v>
      </c>
      <c r="O468" s="107" t="str">
        <f>UPPER(IF(Folha_de_Pgt[[#This Row],[DATA DE PGT]]="","",TEXT(Folha_de_Pgt[[#This Row],[DATA DE PGT]],"aaaa")))</f>
        <v>2023</v>
      </c>
      <c r="P468" s="28" t="s">
        <v>1097</v>
      </c>
      <c r="R468" s="2" t="str">
        <f>Folha_de_Pgt[[#This Row],[Nome do Funcionário]]&amp;" - "&amp;Folha_de_Pgt[[#This Row],[TIPO DE PGT]]</f>
        <v>GUTHEMBERG LUIZ DOS SANTOS - SALARIO - REF. A ABR/2023</v>
      </c>
    </row>
    <row r="469" spans="1:18" ht="15.75" customHeight="1" x14ac:dyDescent="0.2">
      <c r="A469" s="87" t="s">
        <v>959</v>
      </c>
      <c r="B469" s="88" t="s">
        <v>385</v>
      </c>
      <c r="C469" s="88" t="s">
        <v>389</v>
      </c>
      <c r="D469" s="88" t="s">
        <v>154</v>
      </c>
      <c r="E469" s="88" t="s">
        <v>16</v>
      </c>
      <c r="F469" s="88" t="s">
        <v>201</v>
      </c>
      <c r="G469" s="88" t="s">
        <v>390</v>
      </c>
      <c r="H469" s="88" t="s">
        <v>391</v>
      </c>
      <c r="I469" s="89">
        <v>1211.25</v>
      </c>
      <c r="J469" s="28" t="str">
        <f>Folha_de_Pgt[[#This Row],[Nome da Empresa]]&amp;Folha_de_Pgt[[#This Row],[Nome do Funcionário]]&amp;Folha_de_Pgt[[#This Row],[Departamento]]</f>
        <v>MARINE REVENDA E TRANSPORTE DE GLP LTDA - EPPRENAN CARVALHO DOS SANTOSPORTARIA</v>
      </c>
      <c r="K469" s="28" t="str">
        <f>IFERROR(INDEX(Folha[Centro_de_Geral],MATCH(C469,Folha[Nome do Funcionário],0)),"")</f>
        <v>125 - MARINE</v>
      </c>
      <c r="L469" s="28" t="str">
        <f>IFERROR(INDEX(Nome_Empresas[NOME PADRÃO (PLANILHAS)],MATCH(Folha_de_Pgt[[#This Row],[Nome da Empresa]],Nome_Empresas[EMPRESA],0)),"")</f>
        <v>125 - MARINE</v>
      </c>
      <c r="M469" s="20">
        <v>45050</v>
      </c>
      <c r="N469" s="28" t="str">
        <f>UPPER(IF(Folha_de_Pgt[[#This Row],[DATA DE PGT]]="","",TEXT(Folha_de_Pgt[[#This Row],[DATA DE PGT]],"MMM")))</f>
        <v>MAI</v>
      </c>
      <c r="O469" s="107" t="str">
        <f>UPPER(IF(Folha_de_Pgt[[#This Row],[DATA DE PGT]]="","",TEXT(Folha_de_Pgt[[#This Row],[DATA DE PGT]],"aaaa")))</f>
        <v>2023</v>
      </c>
      <c r="P469" s="28" t="s">
        <v>1097</v>
      </c>
      <c r="R469" s="2" t="str">
        <f>Folha_de_Pgt[[#This Row],[Nome do Funcionário]]&amp;" - "&amp;Folha_de_Pgt[[#This Row],[TIPO DE PGT]]</f>
        <v>RENAN CARVALHO DOS SANTOS - SALARIO - REF. A ABR/2023</v>
      </c>
    </row>
    <row r="470" spans="1:18" ht="15.75" customHeight="1" x14ac:dyDescent="0.2">
      <c r="A470" s="87" t="s">
        <v>960</v>
      </c>
      <c r="B470" s="88" t="s">
        <v>61</v>
      </c>
      <c r="C470" s="88" t="s">
        <v>392</v>
      </c>
      <c r="D470" s="88" t="s">
        <v>154</v>
      </c>
      <c r="E470" s="88" t="s">
        <v>876</v>
      </c>
      <c r="F470" s="88" t="s">
        <v>876</v>
      </c>
      <c r="G470" s="88" t="s">
        <v>888</v>
      </c>
      <c r="H470" s="88" t="s">
        <v>393</v>
      </c>
      <c r="I470" s="89">
        <v>1211.25</v>
      </c>
      <c r="J470" s="28" t="str">
        <f>Folha_de_Pgt[[#This Row],[Nome da Empresa]]&amp;Folha_de_Pgt[[#This Row],[Nome do Funcionário]]&amp;Folha_de_Pgt[[#This Row],[Departamento]]</f>
        <v>XES - COMERCIO DE GAS LTDAGILVANILDO MATOS DE SOUSA PORTARIA</v>
      </c>
      <c r="K470" s="28" t="str">
        <f>IFERROR(INDEX(Folha[Centro_de_Geral],MATCH(C470,Folha[Nome do Funcionário],0)),"")</f>
        <v>7 - XES MATRIZ</v>
      </c>
      <c r="L470" s="28" t="str">
        <f>IFERROR(INDEX(Nome_Empresas[NOME PADRÃO (PLANILHAS)],MATCH(Folha_de_Pgt[[#This Row],[Nome da Empresa]],Nome_Empresas[EMPRESA],0)),"")</f>
        <v>7 - XES MATRIZ</v>
      </c>
      <c r="M470" s="20">
        <v>45050</v>
      </c>
      <c r="N470" s="28" t="str">
        <f>UPPER(IF(Folha_de_Pgt[[#This Row],[DATA DE PGT]]="","",TEXT(Folha_de_Pgt[[#This Row],[DATA DE PGT]],"MMM")))</f>
        <v>MAI</v>
      </c>
      <c r="O470" s="107" t="str">
        <f>UPPER(IF(Folha_de_Pgt[[#This Row],[DATA DE PGT]]="","",TEXT(Folha_de_Pgt[[#This Row],[DATA DE PGT]],"aaaa")))</f>
        <v>2023</v>
      </c>
      <c r="P470" s="28" t="s">
        <v>1097</v>
      </c>
      <c r="R470" s="2" t="str">
        <f>Folha_de_Pgt[[#This Row],[Nome do Funcionário]]&amp;" - "&amp;Folha_de_Pgt[[#This Row],[TIPO DE PGT]]</f>
        <v>GILVANILDO MATOS DE SOUSA  - SALARIO - REF. A ABR/2023</v>
      </c>
    </row>
    <row r="471" spans="1:18" ht="15.75" customHeight="1" x14ac:dyDescent="0.2">
      <c r="A471" s="87" t="s">
        <v>960</v>
      </c>
      <c r="B471" s="88" t="s">
        <v>61</v>
      </c>
      <c r="C471" s="88" t="s">
        <v>394</v>
      </c>
      <c r="D471" s="88" t="s">
        <v>395</v>
      </c>
      <c r="E471" s="88" t="s">
        <v>146</v>
      </c>
      <c r="F471" s="88" t="s">
        <v>147</v>
      </c>
      <c r="G471" s="88" t="s">
        <v>396</v>
      </c>
      <c r="H471" s="88" t="s">
        <v>397</v>
      </c>
      <c r="I471" s="89">
        <v>1211.25</v>
      </c>
      <c r="J471" s="28" t="str">
        <f>Folha_de_Pgt[[#This Row],[Nome da Empresa]]&amp;Folha_de_Pgt[[#This Row],[Nome do Funcionário]]&amp;Folha_de_Pgt[[#This Row],[Departamento]]</f>
        <v>XES - COMERCIO DE GAS LTDAANTONIO CARLOS DE SOUZA CARVALHOPORTARIA SAMBAGÁS</v>
      </c>
      <c r="K471" s="28" t="str">
        <f>IFERROR(INDEX(Folha[Centro_de_Geral],MATCH(C471,Folha[Nome do Funcionário],0)),"")</f>
        <v>7 - XES MATRIZ</v>
      </c>
      <c r="L471" s="28" t="str">
        <f>IFERROR(INDEX(Nome_Empresas[NOME PADRÃO (PLANILHAS)],MATCH(Folha_de_Pgt[[#This Row],[Nome da Empresa]],Nome_Empresas[EMPRESA],0)),"")</f>
        <v>7 - XES MATRIZ</v>
      </c>
      <c r="M471" s="20">
        <v>45050</v>
      </c>
      <c r="N471" s="28" t="str">
        <f>UPPER(IF(Folha_de_Pgt[[#This Row],[DATA DE PGT]]="","",TEXT(Folha_de_Pgt[[#This Row],[DATA DE PGT]],"MMM")))</f>
        <v>MAI</v>
      </c>
      <c r="O471" s="107" t="str">
        <f>UPPER(IF(Folha_de_Pgt[[#This Row],[DATA DE PGT]]="","",TEXT(Folha_de_Pgt[[#This Row],[DATA DE PGT]],"aaaa")))</f>
        <v>2023</v>
      </c>
      <c r="P471" s="28" t="s">
        <v>1097</v>
      </c>
      <c r="R471" s="2" t="str">
        <f>Folha_de_Pgt[[#This Row],[Nome do Funcionário]]&amp;" - "&amp;Folha_de_Pgt[[#This Row],[TIPO DE PGT]]</f>
        <v>ANTONIO CARLOS DE SOUZA CARVALHO - SALARIO - REF. A ABR/2023</v>
      </c>
    </row>
    <row r="472" spans="1:18" ht="15.75" customHeight="1" x14ac:dyDescent="0.2">
      <c r="A472" s="87" t="s">
        <v>961</v>
      </c>
      <c r="B472" s="88" t="s">
        <v>398</v>
      </c>
      <c r="C472" s="88" t="s">
        <v>399</v>
      </c>
      <c r="D472" s="88" t="s">
        <v>154</v>
      </c>
      <c r="E472" s="88" t="s">
        <v>16</v>
      </c>
      <c r="F472" s="88" t="s">
        <v>379</v>
      </c>
      <c r="G472" s="88" t="s">
        <v>400</v>
      </c>
      <c r="H472" s="88" t="s">
        <v>401</v>
      </c>
      <c r="I472" s="89">
        <v>1211.25</v>
      </c>
      <c r="J472" s="28" t="str">
        <f>Folha_de_Pgt[[#This Row],[Nome da Empresa]]&amp;Folha_de_Pgt[[#This Row],[Nome do Funcionário]]&amp;Folha_de_Pgt[[#This Row],[Departamento]]</f>
        <v>SOUZA E PAIVA COMERCIO DE GAS LP LTDABRANDON RYCHARD MOREIRA DOS SANTOSPORTARIA</v>
      </c>
      <c r="K472" s="28" t="str">
        <f>IFERROR(INDEX(Folha[Centro_de_Geral],MATCH(C472,Folha[Nome do Funcionário],0)),"")</f>
        <v>130 - SOUZA  E PAIVA</v>
      </c>
      <c r="L472" s="28" t="str">
        <f>IFERROR(INDEX(Nome_Empresas[NOME PADRÃO (PLANILHAS)],MATCH(Folha_de_Pgt[[#This Row],[Nome da Empresa]],Nome_Empresas[EMPRESA],0)),"")</f>
        <v>130 - SOUZA  E PAIVA</v>
      </c>
      <c r="M472" s="20">
        <v>45050</v>
      </c>
      <c r="N472" s="28" t="str">
        <f>UPPER(IF(Folha_de_Pgt[[#This Row],[DATA DE PGT]]="","",TEXT(Folha_de_Pgt[[#This Row],[DATA DE PGT]],"MMM")))</f>
        <v>MAI</v>
      </c>
      <c r="O472" s="107" t="str">
        <f>UPPER(IF(Folha_de_Pgt[[#This Row],[DATA DE PGT]]="","",TEXT(Folha_de_Pgt[[#This Row],[DATA DE PGT]],"aaaa")))</f>
        <v>2023</v>
      </c>
      <c r="P472" s="28" t="s">
        <v>1097</v>
      </c>
      <c r="R472" s="2" t="str">
        <f>Folha_de_Pgt[[#This Row],[Nome do Funcionário]]&amp;" - "&amp;Folha_de_Pgt[[#This Row],[TIPO DE PGT]]</f>
        <v>BRANDON RYCHARD MOREIRA DOS SANTOS - SALARIO - REF. A ABR/2023</v>
      </c>
    </row>
    <row r="473" spans="1:18" ht="15.75" customHeight="1" x14ac:dyDescent="0.2">
      <c r="A473" s="87" t="s">
        <v>961</v>
      </c>
      <c r="B473" s="88" t="s">
        <v>398</v>
      </c>
      <c r="C473" s="88" t="s">
        <v>402</v>
      </c>
      <c r="D473" s="88" t="s">
        <v>154</v>
      </c>
      <c r="E473" s="88" t="s">
        <v>16</v>
      </c>
      <c r="F473" s="88" t="s">
        <v>67</v>
      </c>
      <c r="G473" s="88" t="s">
        <v>963</v>
      </c>
      <c r="H473" s="88" t="s">
        <v>403</v>
      </c>
      <c r="I473" s="89">
        <v>1093.6300000000001</v>
      </c>
      <c r="J473" s="28" t="str">
        <f>Folha_de_Pgt[[#This Row],[Nome da Empresa]]&amp;Folha_de_Pgt[[#This Row],[Nome do Funcionário]]&amp;Folha_de_Pgt[[#This Row],[Departamento]]</f>
        <v>SOUZA E PAIVA COMERCIO DE GAS LP LTDAEDSON AZEDIAS DA COSTAPORTARIA</v>
      </c>
      <c r="K473" s="28" t="str">
        <f>IFERROR(INDEX(Folha[Centro_de_Geral],MATCH(C473,Folha[Nome do Funcionário],0)),"")</f>
        <v>130 - SOUZA  E PAIVA</v>
      </c>
      <c r="L473" s="28" t="str">
        <f>IFERROR(INDEX(Nome_Empresas[NOME PADRÃO (PLANILHAS)],MATCH(Folha_de_Pgt[[#This Row],[Nome da Empresa]],Nome_Empresas[EMPRESA],0)),"")</f>
        <v>130 - SOUZA  E PAIVA</v>
      </c>
      <c r="M473" s="20">
        <v>45050</v>
      </c>
      <c r="N473" s="28" t="str">
        <f>UPPER(IF(Folha_de_Pgt[[#This Row],[DATA DE PGT]]="","",TEXT(Folha_de_Pgt[[#This Row],[DATA DE PGT]],"MMM")))</f>
        <v>MAI</v>
      </c>
      <c r="O473" s="107" t="str">
        <f>UPPER(IF(Folha_de_Pgt[[#This Row],[DATA DE PGT]]="","",TEXT(Folha_de_Pgt[[#This Row],[DATA DE PGT]],"aaaa")))</f>
        <v>2023</v>
      </c>
      <c r="P473" s="28" t="s">
        <v>1097</v>
      </c>
      <c r="R473" s="2" t="str">
        <f>Folha_de_Pgt[[#This Row],[Nome do Funcionário]]&amp;" - "&amp;Folha_de_Pgt[[#This Row],[TIPO DE PGT]]</f>
        <v>EDSON AZEDIAS DA COSTA - SALARIO - REF. A ABR/2023</v>
      </c>
    </row>
    <row r="474" spans="1:18" ht="15.75" customHeight="1" x14ac:dyDescent="0.2">
      <c r="A474" s="87" t="s">
        <v>965</v>
      </c>
      <c r="B474" s="88" t="s">
        <v>110</v>
      </c>
      <c r="C474" s="88" t="s">
        <v>404</v>
      </c>
      <c r="D474" s="88" t="s">
        <v>154</v>
      </c>
      <c r="E474" s="88" t="s">
        <v>146</v>
      </c>
      <c r="F474" s="88" t="s">
        <v>405</v>
      </c>
      <c r="G474" s="88" t="s">
        <v>406</v>
      </c>
      <c r="H474" s="88" t="s">
        <v>407</v>
      </c>
      <c r="I474" s="89">
        <v>1108.76</v>
      </c>
      <c r="J474" s="28" t="str">
        <f>Folha_de_Pgt[[#This Row],[Nome da Empresa]]&amp;Folha_de_Pgt[[#This Row],[Nome do Funcionário]]&amp;Folha_de_Pgt[[#This Row],[Departamento]]</f>
        <v>CERAMICA REVENDEDORA DE GLP LTDALEONARDO RIBEIRO GONCALVESPORTARIA</v>
      </c>
      <c r="K474" s="28" t="str">
        <f>IFERROR(INDEX(Folha[Centro_de_Geral],MATCH(C474,Folha[Nome do Funcionário],0)),"")</f>
        <v>136 - CERÂMICA</v>
      </c>
      <c r="L474" s="28" t="str">
        <f>IFERROR(INDEX(Nome_Empresas[NOME PADRÃO (PLANILHAS)],MATCH(Folha_de_Pgt[[#This Row],[Nome da Empresa]],Nome_Empresas[EMPRESA],0)),"")</f>
        <v>136 - CERÂMICA</v>
      </c>
      <c r="M474" s="20">
        <v>45050</v>
      </c>
      <c r="N474" s="28" t="str">
        <f>UPPER(IF(Folha_de_Pgt[[#This Row],[DATA DE PGT]]="","",TEXT(Folha_de_Pgt[[#This Row],[DATA DE PGT]],"MMM")))</f>
        <v>MAI</v>
      </c>
      <c r="O474" s="107" t="str">
        <f>UPPER(IF(Folha_de_Pgt[[#This Row],[DATA DE PGT]]="","",TEXT(Folha_de_Pgt[[#This Row],[DATA DE PGT]],"aaaa")))</f>
        <v>2023</v>
      </c>
      <c r="P474" s="28" t="s">
        <v>1097</v>
      </c>
      <c r="R474" s="2" t="str">
        <f>Folha_de_Pgt[[#This Row],[Nome do Funcionário]]&amp;" - "&amp;Folha_de_Pgt[[#This Row],[TIPO DE PGT]]</f>
        <v>LEONARDO RIBEIRO GONCALVES - SALARIO - REF. A ABR/2023</v>
      </c>
    </row>
    <row r="475" spans="1:18" ht="15.75" customHeight="1" x14ac:dyDescent="0.2">
      <c r="A475" s="87" t="s">
        <v>965</v>
      </c>
      <c r="B475" s="88" t="s">
        <v>110</v>
      </c>
      <c r="C475" s="88" t="s">
        <v>408</v>
      </c>
      <c r="D475" s="88" t="s">
        <v>154</v>
      </c>
      <c r="E475" s="88" t="s">
        <v>876</v>
      </c>
      <c r="F475" s="88" t="s">
        <v>876</v>
      </c>
      <c r="G475" s="88" t="s">
        <v>966</v>
      </c>
      <c r="H475" s="88" t="s">
        <v>409</v>
      </c>
      <c r="I475" s="89">
        <v>1211.25</v>
      </c>
      <c r="J475" s="28" t="str">
        <f>Folha_de_Pgt[[#This Row],[Nome da Empresa]]&amp;Folha_de_Pgt[[#This Row],[Nome do Funcionário]]&amp;Folha_de_Pgt[[#This Row],[Departamento]]</f>
        <v>CERAMICA REVENDEDORA DE GLP LTDALUIZ GUSTAVO SOUSA DA SILVAPORTARIA</v>
      </c>
      <c r="K475" s="28" t="str">
        <f>IFERROR(INDEX(Folha[Centro_de_Geral],MATCH(C475,Folha[Nome do Funcionário],0)),"")</f>
        <v>136 - CERÂMICA</v>
      </c>
      <c r="L475" s="28" t="str">
        <f>IFERROR(INDEX(Nome_Empresas[NOME PADRÃO (PLANILHAS)],MATCH(Folha_de_Pgt[[#This Row],[Nome da Empresa]],Nome_Empresas[EMPRESA],0)),"")</f>
        <v>136 - CERÂMICA</v>
      </c>
      <c r="M475" s="20">
        <v>45050</v>
      </c>
      <c r="N475" s="28" t="str">
        <f>UPPER(IF(Folha_de_Pgt[[#This Row],[DATA DE PGT]]="","",TEXT(Folha_de_Pgt[[#This Row],[DATA DE PGT]],"MMM")))</f>
        <v>MAI</v>
      </c>
      <c r="O475" s="107" t="str">
        <f>UPPER(IF(Folha_de_Pgt[[#This Row],[DATA DE PGT]]="","",TEXT(Folha_de_Pgt[[#This Row],[DATA DE PGT]],"aaaa")))</f>
        <v>2023</v>
      </c>
      <c r="P475" s="28" t="s">
        <v>1097</v>
      </c>
      <c r="R475" s="2" t="str">
        <f>Folha_de_Pgt[[#This Row],[Nome do Funcionário]]&amp;" - "&amp;Folha_de_Pgt[[#This Row],[TIPO DE PGT]]</f>
        <v>LUIZ GUSTAVO SOUSA DA SILVA - SALARIO - REF. A ABR/2023</v>
      </c>
    </row>
    <row r="476" spans="1:18" ht="15.75" customHeight="1" x14ac:dyDescent="0.2">
      <c r="A476" s="87" t="s">
        <v>965</v>
      </c>
      <c r="B476" s="88" t="s">
        <v>110</v>
      </c>
      <c r="C476" s="88" t="s">
        <v>111</v>
      </c>
      <c r="D476" s="88" t="s">
        <v>22</v>
      </c>
      <c r="E476" s="88" t="s">
        <v>876</v>
      </c>
      <c r="F476" s="88" t="s">
        <v>876</v>
      </c>
      <c r="G476" s="88" t="s">
        <v>967</v>
      </c>
      <c r="H476" s="88" t="s">
        <v>115</v>
      </c>
      <c r="I476" s="89">
        <v>1615.3</v>
      </c>
      <c r="J476" s="28" t="str">
        <f>Folha_de_Pgt[[#This Row],[Nome da Empresa]]&amp;Folha_de_Pgt[[#This Row],[Nome do Funcionário]]&amp;Folha_de_Pgt[[#This Row],[Departamento]]</f>
        <v>CERAMICA REVENDEDORA DE GLP LTDADOUGLAS MARTINS PEREIRA ADMINISTRAÇÃO</v>
      </c>
      <c r="K476" s="28" t="str">
        <f>IFERROR(INDEX(Folha[Centro_de_Geral],MATCH(C476,Folha[Nome do Funcionário],0)),"")</f>
        <v>ADM</v>
      </c>
      <c r="L476" s="28" t="str">
        <f>IFERROR(INDEX(Nome_Empresas[NOME PADRÃO (PLANILHAS)],MATCH(Folha_de_Pgt[[#This Row],[Nome da Empresa]],Nome_Empresas[EMPRESA],0)),"")</f>
        <v>136 - CERÂMICA</v>
      </c>
      <c r="M476" s="20">
        <v>45050</v>
      </c>
      <c r="N476" s="28" t="str">
        <f>UPPER(IF(Folha_de_Pgt[[#This Row],[DATA DE PGT]]="","",TEXT(Folha_de_Pgt[[#This Row],[DATA DE PGT]],"MMM")))</f>
        <v>MAI</v>
      </c>
      <c r="O476" s="107" t="str">
        <f>UPPER(IF(Folha_de_Pgt[[#This Row],[DATA DE PGT]]="","",TEXT(Folha_de_Pgt[[#This Row],[DATA DE PGT]],"aaaa")))</f>
        <v>2023</v>
      </c>
      <c r="P476" s="28" t="s">
        <v>1097</v>
      </c>
      <c r="R476" s="2" t="str">
        <f>Folha_de_Pgt[[#This Row],[Nome do Funcionário]]&amp;" - "&amp;Folha_de_Pgt[[#This Row],[TIPO DE PGT]]</f>
        <v>DOUGLAS MARTINS PEREIRA  - SALARIO - REF. A ABR/2023</v>
      </c>
    </row>
    <row r="477" spans="1:18" ht="15.75" customHeight="1" x14ac:dyDescent="0.2">
      <c r="A477" s="87" t="s">
        <v>968</v>
      </c>
      <c r="B477" s="88" t="s">
        <v>410</v>
      </c>
      <c r="C477" s="88" t="s">
        <v>411</v>
      </c>
      <c r="D477" s="88" t="s">
        <v>154</v>
      </c>
      <c r="E477" s="88" t="s">
        <v>16</v>
      </c>
      <c r="F477" s="88" t="s">
        <v>412</v>
      </c>
      <c r="G477" s="88" t="s">
        <v>413</v>
      </c>
      <c r="H477" s="88" t="s">
        <v>414</v>
      </c>
      <c r="I477" s="89">
        <v>1093.6300000000001</v>
      </c>
      <c r="J477" s="28" t="str">
        <f>Folha_de_Pgt[[#This Row],[Nome da Empresa]]&amp;Folha_de_Pgt[[#This Row],[Nome do Funcionário]]&amp;Folha_de_Pgt[[#This Row],[Departamento]]</f>
        <v>YAGO DOS S VIANA COMERCIO DE GASTHAWÃ SARDINHA MOTAPORTARIA</v>
      </c>
      <c r="K477" s="28" t="str">
        <f>IFERROR(INDEX(Folha[Centro_de_Geral],MATCH(C477,Folha[Nome do Funcionário],0)),"")</f>
        <v>137 - YAGO</v>
      </c>
      <c r="L477" s="28" t="str">
        <f>IFERROR(INDEX(Nome_Empresas[NOME PADRÃO (PLANILHAS)],MATCH(Folha_de_Pgt[[#This Row],[Nome da Empresa]],Nome_Empresas[EMPRESA],0)),"")</f>
        <v>137 - YAGO</v>
      </c>
      <c r="M477" s="20">
        <v>45050</v>
      </c>
      <c r="N477" s="28" t="str">
        <f>UPPER(IF(Folha_de_Pgt[[#This Row],[DATA DE PGT]]="","",TEXT(Folha_de_Pgt[[#This Row],[DATA DE PGT]],"MMM")))</f>
        <v>MAI</v>
      </c>
      <c r="O477" s="107" t="str">
        <f>UPPER(IF(Folha_de_Pgt[[#This Row],[DATA DE PGT]]="","",TEXT(Folha_de_Pgt[[#This Row],[DATA DE PGT]],"aaaa")))</f>
        <v>2023</v>
      </c>
      <c r="P477" s="28" t="s">
        <v>1097</v>
      </c>
      <c r="R477" s="2" t="str">
        <f>Folha_de_Pgt[[#This Row],[Nome do Funcionário]]&amp;" - "&amp;Folha_de_Pgt[[#This Row],[TIPO DE PGT]]</f>
        <v>THAWÃ SARDINHA MOTA - SALARIO - REF. A ABR/2023</v>
      </c>
    </row>
    <row r="478" spans="1:18" ht="15.75" customHeight="1" x14ac:dyDescent="0.2">
      <c r="A478" s="87" t="s">
        <v>968</v>
      </c>
      <c r="B478" s="88" t="s">
        <v>410</v>
      </c>
      <c r="C478" s="88" t="s">
        <v>415</v>
      </c>
      <c r="D478" s="88" t="s">
        <v>154</v>
      </c>
      <c r="E478" s="88" t="s">
        <v>16</v>
      </c>
      <c r="F478" s="88" t="s">
        <v>412</v>
      </c>
      <c r="G478" s="88" t="s">
        <v>416</v>
      </c>
      <c r="H478" s="88" t="s">
        <v>417</v>
      </c>
      <c r="I478" s="89">
        <v>1001.22</v>
      </c>
      <c r="J478" s="28" t="str">
        <f>Folha_de_Pgt[[#This Row],[Nome da Empresa]]&amp;Folha_de_Pgt[[#This Row],[Nome do Funcionário]]&amp;Folha_de_Pgt[[#This Row],[Departamento]]</f>
        <v>YAGO DOS S VIANA COMERCIO DE GASJOAO PEDRO DE OLIVEIRA DOS SANTOSPORTARIA</v>
      </c>
      <c r="K478" s="28" t="str">
        <f>IFERROR(INDEX(Folha[Centro_de_Geral],MATCH(C478,Folha[Nome do Funcionário],0)),"")</f>
        <v>137 - YAGO</v>
      </c>
      <c r="L478" s="28" t="str">
        <f>IFERROR(INDEX(Nome_Empresas[NOME PADRÃO (PLANILHAS)],MATCH(Folha_de_Pgt[[#This Row],[Nome da Empresa]],Nome_Empresas[EMPRESA],0)),"")</f>
        <v>137 - YAGO</v>
      </c>
      <c r="M478" s="20">
        <v>45050</v>
      </c>
      <c r="N478" s="28" t="str">
        <f>UPPER(IF(Folha_de_Pgt[[#This Row],[DATA DE PGT]]="","",TEXT(Folha_de_Pgt[[#This Row],[DATA DE PGT]],"MMM")))</f>
        <v>MAI</v>
      </c>
      <c r="O478" s="107" t="str">
        <f>UPPER(IF(Folha_de_Pgt[[#This Row],[DATA DE PGT]]="","",TEXT(Folha_de_Pgt[[#This Row],[DATA DE PGT]],"aaaa")))</f>
        <v>2023</v>
      </c>
      <c r="P478" s="28" t="s">
        <v>1097</v>
      </c>
      <c r="R478" s="2" t="str">
        <f>Folha_de_Pgt[[#This Row],[Nome do Funcionário]]&amp;" - "&amp;Folha_de_Pgt[[#This Row],[TIPO DE PGT]]</f>
        <v>JOAO PEDRO DE OLIVEIRA DOS SANTOS - SALARIO - REF. A ABR/2023</v>
      </c>
    </row>
    <row r="479" spans="1:18" ht="15.75" customHeight="1" x14ac:dyDescent="0.2">
      <c r="A479" s="87" t="s">
        <v>969</v>
      </c>
      <c r="B479" s="88" t="s">
        <v>418</v>
      </c>
      <c r="C479" s="88" t="s">
        <v>419</v>
      </c>
      <c r="D479" s="88" t="s">
        <v>420</v>
      </c>
      <c r="E479" s="88" t="s">
        <v>94</v>
      </c>
      <c r="F479" s="88" t="s">
        <v>95</v>
      </c>
      <c r="G479" s="88" t="s">
        <v>421</v>
      </c>
      <c r="H479" s="88" t="s">
        <v>422</v>
      </c>
      <c r="I479" s="89">
        <v>1093.6300000000001</v>
      </c>
      <c r="J479" s="28" t="str">
        <f>Folha_de_Pgt[[#This Row],[Nome da Empresa]]&amp;Folha_de_Pgt[[#This Row],[Nome do Funcionário]]&amp;Folha_de_Pgt[[#This Row],[Departamento]]</f>
        <v>PAGE DE SAQUAREMA REVENDA DE GAS LTDAPAULO HENRIQUE DA SILVA BARBOSAPORT. LAGOS</v>
      </c>
      <c r="K479" s="28" t="str">
        <f>IFERROR(INDEX(Folha[Centro_de_Geral],MATCH(C479,Folha[Nome do Funcionário],0)),"")</f>
        <v>139 - PAGE DE SAQUAREMA</v>
      </c>
      <c r="L479" s="28" t="str">
        <f>IFERROR(INDEX(Nome_Empresas[NOME PADRÃO (PLANILHAS)],MATCH(Folha_de_Pgt[[#This Row],[Nome da Empresa]],Nome_Empresas[EMPRESA],0)),"")</f>
        <v>139 - PAGE DE SAQUAREMA</v>
      </c>
      <c r="M479" s="20">
        <v>45051</v>
      </c>
      <c r="N479" s="28" t="str">
        <f>UPPER(IF(Folha_de_Pgt[[#This Row],[DATA DE PGT]]="","",TEXT(Folha_de_Pgt[[#This Row],[DATA DE PGT]],"MMM")))</f>
        <v>MAI</v>
      </c>
      <c r="O479" s="107" t="str">
        <f>UPPER(IF(Folha_de_Pgt[[#This Row],[DATA DE PGT]]="","",TEXT(Folha_de_Pgt[[#This Row],[DATA DE PGT]],"aaaa")))</f>
        <v>2023</v>
      </c>
      <c r="P479" s="28" t="s">
        <v>1097</v>
      </c>
      <c r="R479" s="2" t="str">
        <f>Folha_de_Pgt[[#This Row],[Nome do Funcionário]]&amp;" - "&amp;Folha_de_Pgt[[#This Row],[TIPO DE PGT]]</f>
        <v>PAULO HENRIQUE DA SILVA BARBOSA - SALARIO - REF. A ABR/2023</v>
      </c>
    </row>
    <row r="480" spans="1:18" ht="15.75" customHeight="1" x14ac:dyDescent="0.2">
      <c r="A480" s="87" t="s">
        <v>969</v>
      </c>
      <c r="B480" s="88" t="s">
        <v>418</v>
      </c>
      <c r="C480" s="88" t="s">
        <v>423</v>
      </c>
      <c r="D480" s="88" t="s">
        <v>420</v>
      </c>
      <c r="E480" s="88" t="s">
        <v>16</v>
      </c>
      <c r="F480" s="88" t="s">
        <v>63</v>
      </c>
      <c r="G480" s="88" t="s">
        <v>424</v>
      </c>
      <c r="H480" s="88" t="s">
        <v>425</v>
      </c>
      <c r="I480" s="89">
        <v>1093.6300000000001</v>
      </c>
      <c r="J480" s="28" t="str">
        <f>Folha_de_Pgt[[#This Row],[Nome da Empresa]]&amp;Folha_de_Pgt[[#This Row],[Nome do Funcionário]]&amp;Folha_de_Pgt[[#This Row],[Departamento]]</f>
        <v>PAGE DE SAQUAREMA REVENDA DE GAS LTDAALESSANDRO NASCIMENTO DE SOUZAPORT. LAGOS</v>
      </c>
      <c r="K480" s="28" t="str">
        <f>IFERROR(INDEX(Folha[Centro_de_Geral],MATCH(C480,Folha[Nome do Funcionário],0)),"")</f>
        <v>139 - PAGE DE SAQUAREMA</v>
      </c>
      <c r="L480" s="28" t="str">
        <f>IFERROR(INDEX(Nome_Empresas[NOME PADRÃO (PLANILHAS)],MATCH(Folha_de_Pgt[[#This Row],[Nome da Empresa]],Nome_Empresas[EMPRESA],0)),"")</f>
        <v>139 - PAGE DE SAQUAREMA</v>
      </c>
      <c r="M480" s="20">
        <v>45050</v>
      </c>
      <c r="N480" s="28" t="str">
        <f>UPPER(IF(Folha_de_Pgt[[#This Row],[DATA DE PGT]]="","",TEXT(Folha_de_Pgt[[#This Row],[DATA DE PGT]],"MMM")))</f>
        <v>MAI</v>
      </c>
      <c r="O480" s="107" t="str">
        <f>UPPER(IF(Folha_de_Pgt[[#This Row],[DATA DE PGT]]="","",TEXT(Folha_de_Pgt[[#This Row],[DATA DE PGT]],"aaaa")))</f>
        <v>2023</v>
      </c>
      <c r="P480" s="28" t="s">
        <v>1097</v>
      </c>
      <c r="R480" s="2" t="str">
        <f>Folha_de_Pgt[[#This Row],[Nome do Funcionário]]&amp;" - "&amp;Folha_de_Pgt[[#This Row],[TIPO DE PGT]]</f>
        <v>ALESSANDRO NASCIMENTO DE SOUZA - SALARIO - REF. A ABR/2023</v>
      </c>
    </row>
    <row r="481" spans="1:18" ht="15.75" customHeight="1" x14ac:dyDescent="0.2">
      <c r="A481" s="87" t="s">
        <v>970</v>
      </c>
      <c r="B481" s="88" t="s">
        <v>116</v>
      </c>
      <c r="C481" s="88" t="s">
        <v>426</v>
      </c>
      <c r="D481" s="88" t="s">
        <v>154</v>
      </c>
      <c r="E481" s="88" t="s">
        <v>16</v>
      </c>
      <c r="F481" s="88" t="s">
        <v>291</v>
      </c>
      <c r="G481" s="88" t="s">
        <v>971</v>
      </c>
      <c r="H481" s="88" t="s">
        <v>427</v>
      </c>
      <c r="I481" s="89">
        <v>1093.6300000000001</v>
      </c>
      <c r="J481" s="28" t="str">
        <f>Folha_de_Pgt[[#This Row],[Nome da Empresa]]&amp;Folha_de_Pgt[[#This Row],[Nome do Funcionário]]&amp;Folha_de_Pgt[[#This Row],[Departamento]]</f>
        <v>SUPER ATACADO COMERCIO DE GAS LTDAMAURICIO DE ANDRADEPORTARIA</v>
      </c>
      <c r="K481" s="28" t="str">
        <f>IFERROR(INDEX(Folha[Centro_de_Geral],MATCH(C481,Folha[Nome do Funcionário],0)),"")</f>
        <v>143 - SUPER ATACADO</v>
      </c>
      <c r="L481" s="28" t="str">
        <f>IFERROR(INDEX(Nome_Empresas[NOME PADRÃO (PLANILHAS)],MATCH(Folha_de_Pgt[[#This Row],[Nome da Empresa]],Nome_Empresas[EMPRESA],0)),"")</f>
        <v>143 - SUPER ATACADO</v>
      </c>
      <c r="M481" s="20">
        <v>45050</v>
      </c>
      <c r="N481" s="28" t="str">
        <f>UPPER(IF(Folha_de_Pgt[[#This Row],[DATA DE PGT]]="","",TEXT(Folha_de_Pgt[[#This Row],[DATA DE PGT]],"MMM")))</f>
        <v>MAI</v>
      </c>
      <c r="O481" s="107" t="str">
        <f>UPPER(IF(Folha_de_Pgt[[#This Row],[DATA DE PGT]]="","",TEXT(Folha_de_Pgt[[#This Row],[DATA DE PGT]],"aaaa")))</f>
        <v>2023</v>
      </c>
      <c r="P481" s="28" t="s">
        <v>1097</v>
      </c>
      <c r="R481" s="2" t="str">
        <f>Folha_de_Pgt[[#This Row],[Nome do Funcionário]]&amp;" - "&amp;Folha_de_Pgt[[#This Row],[TIPO DE PGT]]</f>
        <v>MAURICIO DE ANDRADE - SALARIO - REF. A ABR/2023</v>
      </c>
    </row>
    <row r="482" spans="1:18" ht="15.75" customHeight="1" x14ac:dyDescent="0.2">
      <c r="A482" s="87" t="s">
        <v>970</v>
      </c>
      <c r="B482" s="88" t="s">
        <v>116</v>
      </c>
      <c r="C482" s="88" t="s">
        <v>428</v>
      </c>
      <c r="D482" s="88" t="s">
        <v>154</v>
      </c>
      <c r="E482" s="88" t="s">
        <v>16</v>
      </c>
      <c r="F482" s="88" t="s">
        <v>302</v>
      </c>
      <c r="G482" s="88" t="s">
        <v>429</v>
      </c>
      <c r="H482" s="88" t="s">
        <v>430</v>
      </c>
      <c r="I482" s="89">
        <v>1211.25</v>
      </c>
      <c r="J482" s="28" t="str">
        <f>Folha_de_Pgt[[#This Row],[Nome da Empresa]]&amp;Folha_de_Pgt[[#This Row],[Nome do Funcionário]]&amp;Folha_de_Pgt[[#This Row],[Departamento]]</f>
        <v>SUPER ATACADO COMERCIO DE GAS LTDALUCAS DE SOUZA NASCIMENTOPORTARIA</v>
      </c>
      <c r="K482" s="28" t="str">
        <f>IFERROR(INDEX(Folha[Centro_de_Geral],MATCH(C482,Folha[Nome do Funcionário],0)),"")</f>
        <v>143 - SUPER ATACADO</v>
      </c>
      <c r="L482" s="28" t="str">
        <f>IFERROR(INDEX(Nome_Empresas[NOME PADRÃO (PLANILHAS)],MATCH(Folha_de_Pgt[[#This Row],[Nome da Empresa]],Nome_Empresas[EMPRESA],0)),"")</f>
        <v>143 - SUPER ATACADO</v>
      </c>
      <c r="M482" s="20">
        <v>45050</v>
      </c>
      <c r="N482" s="28" t="str">
        <f>UPPER(IF(Folha_de_Pgt[[#This Row],[DATA DE PGT]]="","",TEXT(Folha_de_Pgt[[#This Row],[DATA DE PGT]],"MMM")))</f>
        <v>MAI</v>
      </c>
      <c r="O482" s="107" t="str">
        <f>UPPER(IF(Folha_de_Pgt[[#This Row],[DATA DE PGT]]="","",TEXT(Folha_de_Pgt[[#This Row],[DATA DE PGT]],"aaaa")))</f>
        <v>2023</v>
      </c>
      <c r="P482" s="28" t="s">
        <v>1097</v>
      </c>
      <c r="R482" s="2" t="str">
        <f>Folha_de_Pgt[[#This Row],[Nome do Funcionário]]&amp;" - "&amp;Folha_de_Pgt[[#This Row],[TIPO DE PGT]]</f>
        <v>LUCAS DE SOUZA NASCIMENTO - SALARIO - REF. A ABR/2023</v>
      </c>
    </row>
    <row r="483" spans="1:18" ht="15.75" customHeight="1" x14ac:dyDescent="0.2">
      <c r="A483" s="87" t="s">
        <v>970</v>
      </c>
      <c r="B483" s="88" t="s">
        <v>116</v>
      </c>
      <c r="C483" s="88" t="s">
        <v>117</v>
      </c>
      <c r="D483" s="88" t="s">
        <v>22</v>
      </c>
      <c r="E483" s="88" t="s">
        <v>16</v>
      </c>
      <c r="F483" s="88" t="s">
        <v>17</v>
      </c>
      <c r="G483" s="88" t="s">
        <v>118</v>
      </c>
      <c r="H483" s="88" t="s">
        <v>119</v>
      </c>
      <c r="I483" s="89">
        <v>1200.7</v>
      </c>
      <c r="J483" s="28" t="str">
        <f>Folha_de_Pgt[[#This Row],[Nome da Empresa]]&amp;Folha_de_Pgt[[#This Row],[Nome do Funcionário]]&amp;Folha_de_Pgt[[#This Row],[Departamento]]</f>
        <v>SUPER ATACADO COMERCIO DE GAS LTDAFABRICIO GONCALVES DE SOUZAADMINISTRAÇÃO</v>
      </c>
      <c r="K483" s="28" t="str">
        <f>IFERROR(INDEX(Folha[Centro_de_Geral],MATCH(C483,Folha[Nome do Funcionário],0)),"")</f>
        <v>ADM</v>
      </c>
      <c r="L483" s="28" t="str">
        <f>IFERROR(INDEX(Nome_Empresas[NOME PADRÃO (PLANILHAS)],MATCH(Folha_de_Pgt[[#This Row],[Nome da Empresa]],Nome_Empresas[EMPRESA],0)),"")</f>
        <v>143 - SUPER ATACADO</v>
      </c>
      <c r="M483" s="20">
        <v>45050</v>
      </c>
      <c r="N483" s="28" t="str">
        <f>UPPER(IF(Folha_de_Pgt[[#This Row],[DATA DE PGT]]="","",TEXT(Folha_de_Pgt[[#This Row],[DATA DE PGT]],"MMM")))</f>
        <v>MAI</v>
      </c>
      <c r="O483" s="107" t="str">
        <f>UPPER(IF(Folha_de_Pgt[[#This Row],[DATA DE PGT]]="","",TEXT(Folha_de_Pgt[[#This Row],[DATA DE PGT]],"aaaa")))</f>
        <v>2023</v>
      </c>
      <c r="P483" s="28" t="s">
        <v>1097</v>
      </c>
      <c r="R483" s="2" t="str">
        <f>Folha_de_Pgt[[#This Row],[Nome do Funcionário]]&amp;" - "&amp;Folha_de_Pgt[[#This Row],[TIPO DE PGT]]</f>
        <v>FABRICIO GONCALVES DE SOUZA - SALARIO - REF. A ABR/2023</v>
      </c>
    </row>
    <row r="484" spans="1:18" ht="15.75" customHeight="1" x14ac:dyDescent="0.2">
      <c r="A484" s="87" t="s">
        <v>970</v>
      </c>
      <c r="B484" s="88" t="s">
        <v>116</v>
      </c>
      <c r="C484" s="88" t="s">
        <v>120</v>
      </c>
      <c r="D484" s="88" t="s">
        <v>121</v>
      </c>
      <c r="E484" s="88" t="s">
        <v>876</v>
      </c>
      <c r="F484" s="88" t="s">
        <v>876</v>
      </c>
      <c r="G484" s="88" t="s">
        <v>972</v>
      </c>
      <c r="H484" s="88" t="s">
        <v>122</v>
      </c>
      <c r="I484" s="89">
        <v>1980.06</v>
      </c>
      <c r="J484" s="28" t="str">
        <f>Folha_de_Pgt[[#This Row],[Nome da Empresa]]&amp;Folha_de_Pgt[[#This Row],[Nome do Funcionário]]&amp;Folha_de_Pgt[[#This Row],[Departamento]]</f>
        <v>SUPER ATACADO COMERCIO DE GAS LTDAFABIO DE OLIVEIRA TORRESMANUTENCAO</v>
      </c>
      <c r="K484" s="28" t="str">
        <f>IFERROR(INDEX(Folha[Centro_de_Geral],MATCH(C484,Folha[Nome do Funcionário],0)),"")</f>
        <v>ADM</v>
      </c>
      <c r="L484" s="28" t="str">
        <f>IFERROR(INDEX(Nome_Empresas[NOME PADRÃO (PLANILHAS)],MATCH(Folha_de_Pgt[[#This Row],[Nome da Empresa]],Nome_Empresas[EMPRESA],0)),"")</f>
        <v>143 - SUPER ATACADO</v>
      </c>
      <c r="M484" s="20">
        <v>45050</v>
      </c>
      <c r="N484" s="28" t="str">
        <f>UPPER(IF(Folha_de_Pgt[[#This Row],[DATA DE PGT]]="","",TEXT(Folha_de_Pgt[[#This Row],[DATA DE PGT]],"MMM")))</f>
        <v>MAI</v>
      </c>
      <c r="O484" s="107" t="str">
        <f>UPPER(IF(Folha_de_Pgt[[#This Row],[DATA DE PGT]]="","",TEXT(Folha_de_Pgt[[#This Row],[DATA DE PGT]],"aaaa")))</f>
        <v>2023</v>
      </c>
      <c r="P484" s="28" t="s">
        <v>1097</v>
      </c>
      <c r="R484" s="2" t="str">
        <f>Folha_de_Pgt[[#This Row],[Nome do Funcionário]]&amp;" - "&amp;Folha_de_Pgt[[#This Row],[TIPO DE PGT]]</f>
        <v>FABIO DE OLIVEIRA TORRES - SALARIO - REF. A ABR/2023</v>
      </c>
    </row>
    <row r="485" spans="1:18" ht="15.75" customHeight="1" x14ac:dyDescent="0.2">
      <c r="A485" s="87" t="s">
        <v>973</v>
      </c>
      <c r="B485" s="88" t="s">
        <v>431</v>
      </c>
      <c r="C485" s="88" t="s">
        <v>432</v>
      </c>
      <c r="D485" s="88" t="s">
        <v>154</v>
      </c>
      <c r="E485" s="88" t="s">
        <v>16</v>
      </c>
      <c r="F485" s="88" t="s">
        <v>63</v>
      </c>
      <c r="G485" s="88" t="s">
        <v>433</v>
      </c>
      <c r="H485" s="88" t="s">
        <v>434</v>
      </c>
      <c r="I485" s="89">
        <v>1317.11</v>
      </c>
      <c r="J485" s="28" t="str">
        <f>Folha_de_Pgt[[#This Row],[Nome da Empresa]]&amp;Folha_de_Pgt[[#This Row],[Nome do Funcionário]]&amp;Folha_de_Pgt[[#This Row],[Departamento]]</f>
        <v>PAGE DE JACONE 96 COMERCIO DE GAS LTDAPAULO FELIPE DA SILVAPORTARIA</v>
      </c>
      <c r="K485" s="28" t="str">
        <f>IFERROR(INDEX(Folha[Centro_de_Geral],MATCH(C485,Folha[Nome do Funcionário],0)),"")</f>
        <v>150 - PAGE DE JACONE</v>
      </c>
      <c r="L485" s="28" t="str">
        <f>IFERROR(INDEX(Nome_Empresas[NOME PADRÃO (PLANILHAS)],MATCH(Folha_de_Pgt[[#This Row],[Nome da Empresa]],Nome_Empresas[EMPRESA],0)),"")</f>
        <v>150 - PAGE DE JACONE</v>
      </c>
      <c r="M485" s="20">
        <v>45050</v>
      </c>
      <c r="N485" s="28" t="str">
        <f>UPPER(IF(Folha_de_Pgt[[#This Row],[DATA DE PGT]]="","",TEXT(Folha_de_Pgt[[#This Row],[DATA DE PGT]],"MMM")))</f>
        <v>MAI</v>
      </c>
      <c r="O485" s="107" t="str">
        <f>UPPER(IF(Folha_de_Pgt[[#This Row],[DATA DE PGT]]="","",TEXT(Folha_de_Pgt[[#This Row],[DATA DE PGT]],"aaaa")))</f>
        <v>2023</v>
      </c>
      <c r="P485" s="28" t="s">
        <v>1097</v>
      </c>
      <c r="R485" s="2" t="str">
        <f>Folha_de_Pgt[[#This Row],[Nome do Funcionário]]&amp;" - "&amp;Folha_de_Pgt[[#This Row],[TIPO DE PGT]]</f>
        <v>PAULO FELIPE DA SILVA - SALARIO - REF. A ABR/2023</v>
      </c>
    </row>
    <row r="486" spans="1:18" ht="15.75" customHeight="1" x14ac:dyDescent="0.2">
      <c r="A486" s="87" t="s">
        <v>973</v>
      </c>
      <c r="B486" s="88" t="s">
        <v>431</v>
      </c>
      <c r="C486" s="88" t="s">
        <v>435</v>
      </c>
      <c r="D486" s="88" t="s">
        <v>154</v>
      </c>
      <c r="E486" s="88" t="s">
        <v>16</v>
      </c>
      <c r="F486" s="88" t="s">
        <v>63</v>
      </c>
      <c r="G486" s="88" t="s">
        <v>436</v>
      </c>
      <c r="H486" s="88" t="s">
        <v>437</v>
      </c>
      <c r="I486" s="89">
        <v>1118.8399999999999</v>
      </c>
      <c r="J486" s="28" t="str">
        <f>Folha_de_Pgt[[#This Row],[Nome da Empresa]]&amp;Folha_de_Pgt[[#This Row],[Nome do Funcionário]]&amp;Folha_de_Pgt[[#This Row],[Departamento]]</f>
        <v>PAGE DE JACONE 96 COMERCIO DE GAS LTDACARLOS VENICIO BARBOSA MARTINS JUNIORPORTARIA</v>
      </c>
      <c r="K486" s="28" t="str">
        <f>IFERROR(INDEX(Folha[Centro_de_Geral],MATCH(C486,Folha[Nome do Funcionário],0)),"")</f>
        <v>150 - PAGE DE JACONE</v>
      </c>
      <c r="L486" s="28" t="str">
        <f>IFERROR(INDEX(Nome_Empresas[NOME PADRÃO (PLANILHAS)],MATCH(Folha_de_Pgt[[#This Row],[Nome da Empresa]],Nome_Empresas[EMPRESA],0)),"")</f>
        <v>150 - PAGE DE JACONE</v>
      </c>
      <c r="M486" s="20">
        <v>45050</v>
      </c>
      <c r="N486" s="28" t="str">
        <f>UPPER(IF(Folha_de_Pgt[[#This Row],[DATA DE PGT]]="","",TEXT(Folha_de_Pgt[[#This Row],[DATA DE PGT]],"MMM")))</f>
        <v>MAI</v>
      </c>
      <c r="O486" s="107" t="str">
        <f>UPPER(IF(Folha_de_Pgt[[#This Row],[DATA DE PGT]]="","",TEXT(Folha_de_Pgt[[#This Row],[DATA DE PGT]],"aaaa")))</f>
        <v>2023</v>
      </c>
      <c r="P486" s="28" t="s">
        <v>1097</v>
      </c>
      <c r="R486" s="2" t="str">
        <f>Folha_de_Pgt[[#This Row],[Nome do Funcionário]]&amp;" - "&amp;Folha_de_Pgt[[#This Row],[TIPO DE PGT]]</f>
        <v>CARLOS VENICIO BARBOSA MARTINS JUNIOR - SALARIO - REF. A ABR/2023</v>
      </c>
    </row>
    <row r="487" spans="1:18" ht="15.75" customHeight="1" x14ac:dyDescent="0.2">
      <c r="A487" s="87" t="s">
        <v>973</v>
      </c>
      <c r="B487" s="88" t="s">
        <v>431</v>
      </c>
      <c r="C487" s="88" t="s">
        <v>438</v>
      </c>
      <c r="D487" s="88" t="s">
        <v>154</v>
      </c>
      <c r="E487" s="88" t="s">
        <v>876</v>
      </c>
      <c r="F487" s="88" t="s">
        <v>876</v>
      </c>
      <c r="G487" s="88" t="s">
        <v>891</v>
      </c>
      <c r="H487" s="88" t="s">
        <v>439</v>
      </c>
      <c r="I487" s="89">
        <v>1093.6300000000001</v>
      </c>
      <c r="J487" s="28" t="str">
        <f>Folha_de_Pgt[[#This Row],[Nome da Empresa]]&amp;Folha_de_Pgt[[#This Row],[Nome do Funcionário]]&amp;Folha_de_Pgt[[#This Row],[Departamento]]</f>
        <v>PAGE DE JACONE 96 COMERCIO DE GAS LTDAFABRICIO SOARES MACHADOPORTARIA</v>
      </c>
      <c r="K487" s="28" t="str">
        <f>IFERROR(INDEX(Folha[Centro_de_Geral],MATCH(C487,Folha[Nome do Funcionário],0)),"")</f>
        <v>150 - PAGE DE JACONE</v>
      </c>
      <c r="L487" s="28" t="str">
        <f>IFERROR(INDEX(Nome_Empresas[NOME PADRÃO (PLANILHAS)],MATCH(Folha_de_Pgt[[#This Row],[Nome da Empresa]],Nome_Empresas[EMPRESA],0)),"")</f>
        <v>150 - PAGE DE JACONE</v>
      </c>
      <c r="M487" s="20">
        <v>45050</v>
      </c>
      <c r="N487" s="28" t="str">
        <f>UPPER(IF(Folha_de_Pgt[[#This Row],[DATA DE PGT]]="","",TEXT(Folha_de_Pgt[[#This Row],[DATA DE PGT]],"MMM")))</f>
        <v>MAI</v>
      </c>
      <c r="O487" s="107" t="str">
        <f>UPPER(IF(Folha_de_Pgt[[#This Row],[DATA DE PGT]]="","",TEXT(Folha_de_Pgt[[#This Row],[DATA DE PGT]],"aaaa")))</f>
        <v>2023</v>
      </c>
      <c r="P487" s="28" t="s">
        <v>1097</v>
      </c>
      <c r="R487" s="2" t="str">
        <f>Folha_de_Pgt[[#This Row],[Nome do Funcionário]]&amp;" - "&amp;Folha_de_Pgt[[#This Row],[TIPO DE PGT]]</f>
        <v>FABRICIO SOARES MACHADO - SALARIO - REF. A ABR/2023</v>
      </c>
    </row>
    <row r="488" spans="1:18" ht="15.75" customHeight="1" x14ac:dyDescent="0.2">
      <c r="A488" s="87" t="s">
        <v>973</v>
      </c>
      <c r="B488" s="88" t="s">
        <v>431</v>
      </c>
      <c r="C488" s="88" t="s">
        <v>440</v>
      </c>
      <c r="D488" s="88" t="s">
        <v>154</v>
      </c>
      <c r="E488" s="88" t="s">
        <v>16</v>
      </c>
      <c r="F488" s="88" t="s">
        <v>63</v>
      </c>
      <c r="G488" s="88" t="s">
        <v>441</v>
      </c>
      <c r="H488" s="88" t="s">
        <v>442</v>
      </c>
      <c r="I488" s="89">
        <v>1093.6300000000001</v>
      </c>
      <c r="J488" s="28" t="str">
        <f>Folha_de_Pgt[[#This Row],[Nome da Empresa]]&amp;Folha_de_Pgt[[#This Row],[Nome do Funcionário]]&amp;Folha_de_Pgt[[#This Row],[Departamento]]</f>
        <v>PAGE DE JACONE 96 COMERCIO DE GAS LTDALUCAS QUINTINO CARDOSOPORTARIA</v>
      </c>
      <c r="K488" s="28" t="str">
        <f>IFERROR(INDEX(Folha[Centro_de_Geral],MATCH(C488,Folha[Nome do Funcionário],0)),"")</f>
        <v>150 - PAGE DE JACONE</v>
      </c>
      <c r="L488" s="28" t="str">
        <f>IFERROR(INDEX(Nome_Empresas[NOME PADRÃO (PLANILHAS)],MATCH(Folha_de_Pgt[[#This Row],[Nome da Empresa]],Nome_Empresas[EMPRESA],0)),"")</f>
        <v>150 - PAGE DE JACONE</v>
      </c>
      <c r="M488" s="20">
        <v>45050</v>
      </c>
      <c r="N488" s="28" t="str">
        <f>UPPER(IF(Folha_de_Pgt[[#This Row],[DATA DE PGT]]="","",TEXT(Folha_de_Pgt[[#This Row],[DATA DE PGT]],"MMM")))</f>
        <v>MAI</v>
      </c>
      <c r="O488" s="107" t="str">
        <f>UPPER(IF(Folha_de_Pgt[[#This Row],[DATA DE PGT]]="","",TEXT(Folha_de_Pgt[[#This Row],[DATA DE PGT]],"aaaa")))</f>
        <v>2023</v>
      </c>
      <c r="P488" s="28" t="s">
        <v>1097</v>
      </c>
      <c r="R488" s="2" t="str">
        <f>Folha_de_Pgt[[#This Row],[Nome do Funcionário]]&amp;" - "&amp;Folha_de_Pgt[[#This Row],[TIPO DE PGT]]</f>
        <v>LUCAS QUINTINO CARDOSO - SALARIO - REF. A ABR/2023</v>
      </c>
    </row>
    <row r="489" spans="1:18" ht="15.75" customHeight="1" x14ac:dyDescent="0.2">
      <c r="A489" s="87" t="s">
        <v>973</v>
      </c>
      <c r="B489" s="88" t="s">
        <v>431</v>
      </c>
      <c r="C489" s="88" t="s">
        <v>443</v>
      </c>
      <c r="D489" s="88" t="s">
        <v>170</v>
      </c>
      <c r="E489" s="88" t="s">
        <v>16</v>
      </c>
      <c r="F489" s="88" t="s">
        <v>63</v>
      </c>
      <c r="G489" s="88" t="s">
        <v>444</v>
      </c>
      <c r="H489" s="88" t="s">
        <v>445</v>
      </c>
      <c r="I489" s="89">
        <v>1505.68</v>
      </c>
      <c r="J489" s="28" t="str">
        <f>Folha_de_Pgt[[#This Row],[Nome da Empresa]]&amp;Folha_de_Pgt[[#This Row],[Nome do Funcionário]]&amp;Folha_de_Pgt[[#This Row],[Departamento]]</f>
        <v>PAGE DE JACONE 96 COMERCIO DE GAS LTDANILVAM DE ALMEIDATRANSPORTE</v>
      </c>
      <c r="K489" s="28" t="str">
        <f>IFERROR(INDEX(Folha[Centro_de_Geral],MATCH(C489,Folha[Nome do Funcionário],0)),"")</f>
        <v>TRANSPORTE</v>
      </c>
      <c r="L489" s="28" t="str">
        <f>IFERROR(INDEX(Nome_Empresas[NOME PADRÃO (PLANILHAS)],MATCH(Folha_de_Pgt[[#This Row],[Nome da Empresa]],Nome_Empresas[EMPRESA],0)),"")</f>
        <v>150 - PAGE DE JACONE</v>
      </c>
      <c r="M489" s="20">
        <v>45050</v>
      </c>
      <c r="N489" s="28" t="str">
        <f>UPPER(IF(Folha_de_Pgt[[#This Row],[DATA DE PGT]]="","",TEXT(Folha_de_Pgt[[#This Row],[DATA DE PGT]],"MMM")))</f>
        <v>MAI</v>
      </c>
      <c r="O489" s="107" t="str">
        <f>UPPER(IF(Folha_de_Pgt[[#This Row],[DATA DE PGT]]="","",TEXT(Folha_de_Pgt[[#This Row],[DATA DE PGT]],"aaaa")))</f>
        <v>2023</v>
      </c>
      <c r="P489" s="28" t="s">
        <v>1097</v>
      </c>
      <c r="R489" s="2" t="str">
        <f>Folha_de_Pgt[[#This Row],[Nome do Funcionário]]&amp;" - "&amp;Folha_de_Pgt[[#This Row],[TIPO DE PGT]]</f>
        <v>NILVAM DE ALMEIDA - SALARIO - REF. A ABR/2023</v>
      </c>
    </row>
    <row r="490" spans="1:18" ht="15.75" customHeight="1" x14ac:dyDescent="0.2">
      <c r="A490" s="87" t="s">
        <v>973</v>
      </c>
      <c r="B490" s="88" t="s">
        <v>431</v>
      </c>
      <c r="C490" s="88" t="s">
        <v>446</v>
      </c>
      <c r="D490" s="88" t="s">
        <v>170</v>
      </c>
      <c r="E490" s="88" t="s">
        <v>16</v>
      </c>
      <c r="F490" s="88" t="s">
        <v>63</v>
      </c>
      <c r="G490" s="88" t="s">
        <v>447</v>
      </c>
      <c r="H490" s="88" t="s">
        <v>448</v>
      </c>
      <c r="I490" s="89">
        <v>1834.11</v>
      </c>
      <c r="J490" s="28" t="str">
        <f>Folha_de_Pgt[[#This Row],[Nome da Empresa]]&amp;Folha_de_Pgt[[#This Row],[Nome do Funcionário]]&amp;Folha_de_Pgt[[#This Row],[Departamento]]</f>
        <v>PAGE DE JACONE 96 COMERCIO DE GAS LTDAMARLON ASSIS BRAGANÇA TRANSPORTE</v>
      </c>
      <c r="K490" s="28" t="str">
        <f>IFERROR(INDEX(Folha[Centro_de_Geral],MATCH(C490,Folha[Nome do Funcionário],0)),"")</f>
        <v>TRANSPORTE</v>
      </c>
      <c r="L490" s="28" t="str">
        <f>IFERROR(INDEX(Nome_Empresas[NOME PADRÃO (PLANILHAS)],MATCH(Folha_de_Pgt[[#This Row],[Nome da Empresa]],Nome_Empresas[EMPRESA],0)),"")</f>
        <v>150 - PAGE DE JACONE</v>
      </c>
      <c r="M490" s="20">
        <v>45050</v>
      </c>
      <c r="N490" s="28" t="str">
        <f>UPPER(IF(Folha_de_Pgt[[#This Row],[DATA DE PGT]]="","",TEXT(Folha_de_Pgt[[#This Row],[DATA DE PGT]],"MMM")))</f>
        <v>MAI</v>
      </c>
      <c r="O490" s="107" t="str">
        <f>UPPER(IF(Folha_de_Pgt[[#This Row],[DATA DE PGT]]="","",TEXT(Folha_de_Pgt[[#This Row],[DATA DE PGT]],"aaaa")))</f>
        <v>2023</v>
      </c>
      <c r="P490" s="28" t="s">
        <v>1097</v>
      </c>
      <c r="R490" s="2" t="str">
        <f>Folha_de_Pgt[[#This Row],[Nome do Funcionário]]&amp;" - "&amp;Folha_de_Pgt[[#This Row],[TIPO DE PGT]]</f>
        <v>MARLON ASSIS BRAGANÇA  - SALARIO - REF. A ABR/2023</v>
      </c>
    </row>
    <row r="491" spans="1:18" ht="15.75" customHeight="1" x14ac:dyDescent="0.2">
      <c r="A491" s="87" t="s">
        <v>974</v>
      </c>
      <c r="B491" s="88" t="s">
        <v>449</v>
      </c>
      <c r="C491" s="88" t="s">
        <v>450</v>
      </c>
      <c r="D491" s="88" t="s">
        <v>154</v>
      </c>
      <c r="E491" s="88" t="s">
        <v>16</v>
      </c>
      <c r="F491" s="88" t="s">
        <v>67</v>
      </c>
      <c r="G491" s="88" t="s">
        <v>451</v>
      </c>
      <c r="H491" s="88" t="s">
        <v>452</v>
      </c>
      <c r="I491" s="89">
        <v>1365.95</v>
      </c>
      <c r="J491" s="28" t="str">
        <f>Folha_de_Pgt[[#This Row],[Nome da Empresa]]&amp;Folha_de_Pgt[[#This Row],[Nome do Funcionário]]&amp;Folha_de_Pgt[[#This Row],[Departamento]]</f>
        <v>CACIQUE DE MARICA COMERCIO VAR DE GAS GLP LTDARICARDO ANTUNES DOS SANTOSPORTARIA</v>
      </c>
      <c r="K491" s="28" t="str">
        <f>IFERROR(INDEX(Folha[Centro_de_Geral],MATCH(C491,Folha[Nome do Funcionário],0)),"")</f>
        <v>153 - CACIQUE DE MARICÁ</v>
      </c>
      <c r="L491" s="28" t="str">
        <f>IFERROR(INDEX(Nome_Empresas[NOME PADRÃO (PLANILHAS)],MATCH(Folha_de_Pgt[[#This Row],[Nome da Empresa]],Nome_Empresas[EMPRESA],0)),"")</f>
        <v>153 - CACIQUE DE MARICÁ</v>
      </c>
      <c r="M491" s="20">
        <v>45050</v>
      </c>
      <c r="N491" s="28" t="str">
        <f>UPPER(IF(Folha_de_Pgt[[#This Row],[DATA DE PGT]]="","",TEXT(Folha_de_Pgt[[#This Row],[DATA DE PGT]],"MMM")))</f>
        <v>MAI</v>
      </c>
      <c r="O491" s="107" t="str">
        <f>UPPER(IF(Folha_de_Pgt[[#This Row],[DATA DE PGT]]="","",TEXT(Folha_de_Pgt[[#This Row],[DATA DE PGT]],"aaaa")))</f>
        <v>2023</v>
      </c>
      <c r="P491" s="28" t="s">
        <v>1097</v>
      </c>
      <c r="R491" s="2" t="str">
        <f>Folha_de_Pgt[[#This Row],[Nome do Funcionário]]&amp;" - "&amp;Folha_de_Pgt[[#This Row],[TIPO DE PGT]]</f>
        <v>RICARDO ANTUNES DOS SANTOS - SALARIO - REF. A ABR/2023</v>
      </c>
    </row>
    <row r="492" spans="1:18" ht="15.75" customHeight="1" x14ac:dyDescent="0.2">
      <c r="A492" s="87" t="s">
        <v>974</v>
      </c>
      <c r="B492" s="88" t="s">
        <v>449</v>
      </c>
      <c r="C492" s="88" t="s">
        <v>453</v>
      </c>
      <c r="D492" s="88" t="s">
        <v>154</v>
      </c>
      <c r="E492" s="88" t="s">
        <v>16</v>
      </c>
      <c r="F492" s="88" t="s">
        <v>454</v>
      </c>
      <c r="G492" s="88" t="s">
        <v>455</v>
      </c>
      <c r="H492" s="88" t="s">
        <v>456</v>
      </c>
      <c r="I492" s="89">
        <v>1093.6300000000001</v>
      </c>
      <c r="J492" s="28" t="str">
        <f>Folha_de_Pgt[[#This Row],[Nome da Empresa]]&amp;Folha_de_Pgt[[#This Row],[Nome do Funcionário]]&amp;Folha_de_Pgt[[#This Row],[Departamento]]</f>
        <v>CACIQUE DE MARICA COMERCIO VAR DE GAS GLP LTDADAYVISON  MACHADO LEALPORTARIA</v>
      </c>
      <c r="K492" s="28" t="str">
        <f>IFERROR(INDEX(Folha[Centro_de_Geral],MATCH(C492,Folha[Nome do Funcionário],0)),"")</f>
        <v>153 - CACIQUE DE MARICÁ</v>
      </c>
      <c r="L492" s="28" t="str">
        <f>IFERROR(INDEX(Nome_Empresas[NOME PADRÃO (PLANILHAS)],MATCH(Folha_de_Pgt[[#This Row],[Nome da Empresa]],Nome_Empresas[EMPRESA],0)),"")</f>
        <v>153 - CACIQUE DE MARICÁ</v>
      </c>
      <c r="M492" s="20">
        <v>45050</v>
      </c>
      <c r="N492" s="28" t="str">
        <f>UPPER(IF(Folha_de_Pgt[[#This Row],[DATA DE PGT]]="","",TEXT(Folha_de_Pgt[[#This Row],[DATA DE PGT]],"MMM")))</f>
        <v>MAI</v>
      </c>
      <c r="O492" s="107" t="str">
        <f>UPPER(IF(Folha_de_Pgt[[#This Row],[DATA DE PGT]]="","",TEXT(Folha_de_Pgt[[#This Row],[DATA DE PGT]],"aaaa")))</f>
        <v>2023</v>
      </c>
      <c r="P492" s="28" t="s">
        <v>1097</v>
      </c>
      <c r="R492" s="2" t="str">
        <f>Folha_de_Pgt[[#This Row],[Nome do Funcionário]]&amp;" - "&amp;Folha_de_Pgt[[#This Row],[TIPO DE PGT]]</f>
        <v>DAYVISON  MACHADO LEAL - SALARIO - REF. A ABR/2023</v>
      </c>
    </row>
    <row r="493" spans="1:18" ht="15.75" customHeight="1" x14ac:dyDescent="0.2">
      <c r="A493" s="87" t="s">
        <v>974</v>
      </c>
      <c r="B493" s="88" t="s">
        <v>449</v>
      </c>
      <c r="C493" s="88" t="s">
        <v>457</v>
      </c>
      <c r="D493" s="88" t="s">
        <v>154</v>
      </c>
      <c r="E493" s="88" t="s">
        <v>876</v>
      </c>
      <c r="F493" s="88" t="s">
        <v>876</v>
      </c>
      <c r="G493" s="88" t="s">
        <v>975</v>
      </c>
      <c r="H493" s="88" t="s">
        <v>458</v>
      </c>
      <c r="I493" s="89">
        <v>1211.25</v>
      </c>
      <c r="J493" s="28" t="str">
        <f>Folha_de_Pgt[[#This Row],[Nome da Empresa]]&amp;Folha_de_Pgt[[#This Row],[Nome do Funcionário]]&amp;Folha_de_Pgt[[#This Row],[Departamento]]</f>
        <v>CACIQUE DE MARICA COMERCIO VAR DE GAS GLP LTDASAMUEL BARBOSA BRAZPORTARIA</v>
      </c>
      <c r="K493" s="28" t="str">
        <f>IFERROR(INDEX(Folha[Centro_de_Geral],MATCH(C493,Folha[Nome do Funcionário],0)),"")</f>
        <v>153 - CACIQUE DE MARICÁ</v>
      </c>
      <c r="L493" s="28" t="str">
        <f>IFERROR(INDEX(Nome_Empresas[NOME PADRÃO (PLANILHAS)],MATCH(Folha_de_Pgt[[#This Row],[Nome da Empresa]],Nome_Empresas[EMPRESA],0)),"")</f>
        <v>153 - CACIQUE DE MARICÁ</v>
      </c>
      <c r="M493" s="20">
        <v>45050</v>
      </c>
      <c r="N493" s="28" t="str">
        <f>UPPER(IF(Folha_de_Pgt[[#This Row],[DATA DE PGT]]="","",TEXT(Folha_de_Pgt[[#This Row],[DATA DE PGT]],"MMM")))</f>
        <v>MAI</v>
      </c>
      <c r="O493" s="107" t="str">
        <f>UPPER(IF(Folha_de_Pgt[[#This Row],[DATA DE PGT]]="","",TEXT(Folha_de_Pgt[[#This Row],[DATA DE PGT]],"aaaa")))</f>
        <v>2023</v>
      </c>
      <c r="P493" s="28" t="s">
        <v>1097</v>
      </c>
      <c r="R493" s="2" t="str">
        <f>Folha_de_Pgt[[#This Row],[Nome do Funcionário]]&amp;" - "&amp;Folha_de_Pgt[[#This Row],[TIPO DE PGT]]</f>
        <v>SAMUEL BARBOSA BRAZ - SALARIO - REF. A ABR/2023</v>
      </c>
    </row>
    <row r="494" spans="1:18" ht="15.75" customHeight="1" x14ac:dyDescent="0.2">
      <c r="A494" s="87" t="s">
        <v>976</v>
      </c>
      <c r="B494" s="88" t="s">
        <v>459</v>
      </c>
      <c r="C494" s="88" t="s">
        <v>460</v>
      </c>
      <c r="D494" s="88" t="s">
        <v>154</v>
      </c>
      <c r="E494" s="88" t="s">
        <v>94</v>
      </c>
      <c r="F494" s="88" t="s">
        <v>95</v>
      </c>
      <c r="G494" s="88" t="s">
        <v>461</v>
      </c>
      <c r="H494" s="88" t="s">
        <v>462</v>
      </c>
      <c r="I494" s="89">
        <v>1211.25</v>
      </c>
      <c r="J494" s="28" t="str">
        <f>Folha_de_Pgt[[#This Row],[Nome da Empresa]]&amp;Folha_de_Pgt[[#This Row],[Nome do Funcionário]]&amp;Folha_de_Pgt[[#This Row],[Departamento]]</f>
        <v>BRUTOS GAS LTDAHAROLDO DE VASCONCELOS BARBOSA JUNIORPORTARIA</v>
      </c>
      <c r="K494" s="28" t="str">
        <f>IFERROR(INDEX(Folha[Centro_de_Geral],MATCH(C494,Folha[Nome do Funcionário],0)),"")</f>
        <v>154 - BRUTOS</v>
      </c>
      <c r="L494" s="28" t="str">
        <f>IFERROR(INDEX(Nome_Empresas[NOME PADRÃO (PLANILHAS)],MATCH(Folha_de_Pgt[[#This Row],[Nome da Empresa]],Nome_Empresas[EMPRESA],0)),"")</f>
        <v>154 - BRUTOS</v>
      </c>
      <c r="M494" s="20">
        <v>45051</v>
      </c>
      <c r="N494" s="28" t="str">
        <f>UPPER(IF(Folha_de_Pgt[[#This Row],[DATA DE PGT]]="","",TEXT(Folha_de_Pgt[[#This Row],[DATA DE PGT]],"MMM")))</f>
        <v>MAI</v>
      </c>
      <c r="O494" s="107" t="str">
        <f>UPPER(IF(Folha_de_Pgt[[#This Row],[DATA DE PGT]]="","",TEXT(Folha_de_Pgt[[#This Row],[DATA DE PGT]],"aaaa")))</f>
        <v>2023</v>
      </c>
      <c r="P494" s="28" t="s">
        <v>1097</v>
      </c>
      <c r="R494" s="2" t="str">
        <f>Folha_de_Pgt[[#This Row],[Nome do Funcionário]]&amp;" - "&amp;Folha_de_Pgt[[#This Row],[TIPO DE PGT]]</f>
        <v>HAROLDO DE VASCONCELOS BARBOSA JUNIOR - SALARIO - REF. A ABR/2023</v>
      </c>
    </row>
    <row r="495" spans="1:18" ht="15.75" customHeight="1" x14ac:dyDescent="0.2">
      <c r="A495" s="87" t="s">
        <v>905</v>
      </c>
      <c r="B495" s="88" t="s">
        <v>463</v>
      </c>
      <c r="C495" s="88" t="s">
        <v>464</v>
      </c>
      <c r="D495" s="88" t="s">
        <v>154</v>
      </c>
      <c r="E495" s="88" t="s">
        <v>94</v>
      </c>
      <c r="F495" s="88" t="s">
        <v>95</v>
      </c>
      <c r="G495" s="88" t="s">
        <v>465</v>
      </c>
      <c r="H495" s="88" t="s">
        <v>466</v>
      </c>
      <c r="I495" s="89">
        <v>1092.81</v>
      </c>
      <c r="J495" s="28" t="str">
        <f>Folha_de_Pgt[[#This Row],[Nome da Empresa]]&amp;Folha_de_Pgt[[#This Row],[Nome do Funcionário]]&amp;Folha_de_Pgt[[#This Row],[Departamento]]</f>
        <v>DUTRA GAS REVENDEDORA DE GLP LTDACARLOS HENRIQUE DA SILVA SANTOSPORTARIA</v>
      </c>
      <c r="K495" s="28" t="str">
        <f>IFERROR(INDEX(Folha[Centro_de_Geral],MATCH(C495,Folha[Nome do Funcionário],0)),"")</f>
        <v>155 - DUTRA</v>
      </c>
      <c r="L495" s="28" t="str">
        <f>IFERROR(INDEX(Nome_Empresas[NOME PADRÃO (PLANILHAS)],MATCH(Folha_de_Pgt[[#This Row],[Nome da Empresa]],Nome_Empresas[EMPRESA],0)),"")</f>
        <v>155 - DUTRA</v>
      </c>
      <c r="M495" s="20">
        <v>45051</v>
      </c>
      <c r="N495" s="28" t="str">
        <f>UPPER(IF(Folha_de_Pgt[[#This Row],[DATA DE PGT]]="","",TEXT(Folha_de_Pgt[[#This Row],[DATA DE PGT]],"MMM")))</f>
        <v>MAI</v>
      </c>
      <c r="O495" s="107" t="str">
        <f>UPPER(IF(Folha_de_Pgt[[#This Row],[DATA DE PGT]]="","",TEXT(Folha_de_Pgt[[#This Row],[DATA DE PGT]],"aaaa")))</f>
        <v>2023</v>
      </c>
      <c r="P495" s="28" t="s">
        <v>1097</v>
      </c>
      <c r="R495" s="2" t="str">
        <f>Folha_de_Pgt[[#This Row],[Nome do Funcionário]]&amp;" - "&amp;Folha_de_Pgt[[#This Row],[TIPO DE PGT]]</f>
        <v>CARLOS HENRIQUE DA SILVA SANTOS - SALARIO - REF. A ABR/2023</v>
      </c>
    </row>
    <row r="496" spans="1:18" ht="15.75" customHeight="1" x14ac:dyDescent="0.2">
      <c r="A496" s="87" t="s">
        <v>905</v>
      </c>
      <c r="B496" s="88" t="s">
        <v>463</v>
      </c>
      <c r="C496" s="88" t="s">
        <v>467</v>
      </c>
      <c r="D496" s="88" t="s">
        <v>154</v>
      </c>
      <c r="E496" s="88" t="s">
        <v>94</v>
      </c>
      <c r="F496" s="88" t="s">
        <v>95</v>
      </c>
      <c r="G496" s="88" t="s">
        <v>468</v>
      </c>
      <c r="H496" s="88" t="s">
        <v>469</v>
      </c>
      <c r="I496" s="89">
        <v>1211.25</v>
      </c>
      <c r="J496" s="28" t="str">
        <f>Folha_de_Pgt[[#This Row],[Nome da Empresa]]&amp;Folha_de_Pgt[[#This Row],[Nome do Funcionário]]&amp;Folha_de_Pgt[[#This Row],[Departamento]]</f>
        <v>DUTRA GAS REVENDEDORA DE GLP LTDARENAN DA SILVA SANTOSPORTARIA</v>
      </c>
      <c r="K496" s="28" t="str">
        <f>IFERROR(INDEX(Folha[Centro_de_Geral],MATCH(C496,Folha[Nome do Funcionário],0)),"")</f>
        <v>155 - DUTRA</v>
      </c>
      <c r="L496" s="28" t="str">
        <f>IFERROR(INDEX(Nome_Empresas[NOME PADRÃO (PLANILHAS)],MATCH(Folha_de_Pgt[[#This Row],[Nome da Empresa]],Nome_Empresas[EMPRESA],0)),"")</f>
        <v>155 - DUTRA</v>
      </c>
      <c r="M496" s="20">
        <v>45051</v>
      </c>
      <c r="N496" s="28" t="str">
        <f>UPPER(IF(Folha_de_Pgt[[#This Row],[DATA DE PGT]]="","",TEXT(Folha_de_Pgt[[#This Row],[DATA DE PGT]],"MMM")))</f>
        <v>MAI</v>
      </c>
      <c r="O496" s="107" t="str">
        <f>UPPER(IF(Folha_de_Pgt[[#This Row],[DATA DE PGT]]="","",TEXT(Folha_de_Pgt[[#This Row],[DATA DE PGT]],"aaaa")))</f>
        <v>2023</v>
      </c>
      <c r="P496" s="28" t="s">
        <v>1097</v>
      </c>
      <c r="R496" s="2" t="str">
        <f>Folha_de_Pgt[[#This Row],[Nome do Funcionário]]&amp;" - "&amp;Folha_de_Pgt[[#This Row],[TIPO DE PGT]]</f>
        <v>RENAN DA SILVA SANTOS - SALARIO - REF. A ABR/2023</v>
      </c>
    </row>
    <row r="497" spans="1:18" ht="15.75" customHeight="1" x14ac:dyDescent="0.2">
      <c r="A497" s="87" t="s">
        <v>905</v>
      </c>
      <c r="B497" s="88" t="s">
        <v>463</v>
      </c>
      <c r="C497" s="88" t="s">
        <v>906</v>
      </c>
      <c r="D497" s="88" t="s">
        <v>170</v>
      </c>
      <c r="E497" s="88" t="s">
        <v>94</v>
      </c>
      <c r="F497" s="88" t="s">
        <v>95</v>
      </c>
      <c r="G497" s="88" t="s">
        <v>977</v>
      </c>
      <c r="H497" s="88" t="s">
        <v>1086</v>
      </c>
      <c r="I497" s="89">
        <v>1618.97</v>
      </c>
      <c r="J497" s="28" t="str">
        <f>Folha_de_Pgt[[#This Row],[Nome da Empresa]]&amp;Folha_de_Pgt[[#This Row],[Nome do Funcionário]]&amp;Folha_de_Pgt[[#This Row],[Departamento]]</f>
        <v>DUTRA GAS REVENDEDORA DE GLP LTDAVICTOR BRUNO OLIVEIRA CARVALHO DE MELOTRANSPORTE</v>
      </c>
      <c r="K497" s="28" t="str">
        <f>IFERROR(INDEX(Folha[Centro_de_Geral],MATCH(C497,Folha[Nome do Funcionário],0)),"")</f>
        <v>TRANSPORTE</v>
      </c>
      <c r="L497" s="28" t="str">
        <f>IFERROR(INDEX(Nome_Empresas[NOME PADRÃO (PLANILHAS)],MATCH(Folha_de_Pgt[[#This Row],[Nome da Empresa]],Nome_Empresas[EMPRESA],0)),"")</f>
        <v>155 - DUTRA</v>
      </c>
      <c r="M497" s="20">
        <v>45051</v>
      </c>
      <c r="N497" s="28" t="str">
        <f>UPPER(IF(Folha_de_Pgt[[#This Row],[DATA DE PGT]]="","",TEXT(Folha_de_Pgt[[#This Row],[DATA DE PGT]],"MMM")))</f>
        <v>MAI</v>
      </c>
      <c r="O497" s="107" t="str">
        <f>UPPER(IF(Folha_de_Pgt[[#This Row],[DATA DE PGT]]="","",TEXT(Folha_de_Pgt[[#This Row],[DATA DE PGT]],"aaaa")))</f>
        <v>2023</v>
      </c>
      <c r="P497" s="28" t="s">
        <v>1097</v>
      </c>
      <c r="R497" s="2" t="str">
        <f>Folha_de_Pgt[[#This Row],[Nome do Funcionário]]&amp;" - "&amp;Folha_de_Pgt[[#This Row],[TIPO DE PGT]]</f>
        <v>VICTOR BRUNO OLIVEIRA CARVALHO DE MELO - SALARIO - REF. A ABR/2023</v>
      </c>
    </row>
    <row r="498" spans="1:18" ht="15.75" customHeight="1" x14ac:dyDescent="0.2">
      <c r="A498" s="87" t="s">
        <v>905</v>
      </c>
      <c r="B498" s="88" t="s">
        <v>463</v>
      </c>
      <c r="C498" s="88" t="s">
        <v>470</v>
      </c>
      <c r="D498" s="88" t="s">
        <v>170</v>
      </c>
      <c r="E498" s="88" t="s">
        <v>94</v>
      </c>
      <c r="F498" s="88" t="s">
        <v>95</v>
      </c>
      <c r="G498" s="88" t="s">
        <v>471</v>
      </c>
      <c r="H498" s="88" t="s">
        <v>472</v>
      </c>
      <c r="I498" s="89">
        <v>1098.5999999999999</v>
      </c>
      <c r="J498" s="28" t="str">
        <f>Folha_de_Pgt[[#This Row],[Nome da Empresa]]&amp;Folha_de_Pgt[[#This Row],[Nome do Funcionário]]&amp;Folha_de_Pgt[[#This Row],[Departamento]]</f>
        <v>DUTRA GAS REVENDEDORA DE GLP LTDAANTONIO HUMBERTO CASTELO BRITOTRANSPORTE</v>
      </c>
      <c r="K498" s="28" t="str">
        <f>IFERROR(INDEX(Folha[Centro_de_Geral],MATCH(C498,Folha[Nome do Funcionário],0)),"")</f>
        <v>TRANSPORTE</v>
      </c>
      <c r="L498" s="28" t="str">
        <f>IFERROR(INDEX(Nome_Empresas[NOME PADRÃO (PLANILHAS)],MATCH(Folha_de_Pgt[[#This Row],[Nome da Empresa]],Nome_Empresas[EMPRESA],0)),"")</f>
        <v>155 - DUTRA</v>
      </c>
      <c r="M498" s="20">
        <v>45051</v>
      </c>
      <c r="N498" s="28" t="str">
        <f>UPPER(IF(Folha_de_Pgt[[#This Row],[DATA DE PGT]]="","",TEXT(Folha_de_Pgt[[#This Row],[DATA DE PGT]],"MMM")))</f>
        <v>MAI</v>
      </c>
      <c r="O498" s="107" t="str">
        <f>UPPER(IF(Folha_de_Pgt[[#This Row],[DATA DE PGT]]="","",TEXT(Folha_de_Pgt[[#This Row],[DATA DE PGT]],"aaaa")))</f>
        <v>2023</v>
      </c>
      <c r="P498" s="28" t="s">
        <v>1097</v>
      </c>
      <c r="R498" s="2" t="str">
        <f>Folha_de_Pgt[[#This Row],[Nome do Funcionário]]&amp;" - "&amp;Folha_de_Pgt[[#This Row],[TIPO DE PGT]]</f>
        <v>ANTONIO HUMBERTO CASTELO BRITO - SALARIO - REF. A ABR/2023</v>
      </c>
    </row>
    <row r="499" spans="1:18" ht="15.75" customHeight="1" x14ac:dyDescent="0.2">
      <c r="A499" s="87" t="s">
        <v>905</v>
      </c>
      <c r="B499" s="88" t="s">
        <v>463</v>
      </c>
      <c r="C499" s="88" t="s">
        <v>473</v>
      </c>
      <c r="D499" s="88" t="s">
        <v>170</v>
      </c>
      <c r="E499" s="88" t="s">
        <v>94</v>
      </c>
      <c r="F499" s="88" t="s">
        <v>95</v>
      </c>
      <c r="G499" s="88" t="s">
        <v>474</v>
      </c>
      <c r="H499" s="88" t="s">
        <v>475</v>
      </c>
      <c r="I499" s="89">
        <v>1298.8</v>
      </c>
      <c r="J499" s="28" t="str">
        <f>Folha_de_Pgt[[#This Row],[Nome da Empresa]]&amp;Folha_de_Pgt[[#This Row],[Nome do Funcionário]]&amp;Folha_de_Pgt[[#This Row],[Departamento]]</f>
        <v>DUTRA GAS REVENDEDORA DE GLP LTDAMARCUS AURELIO FONSECA GREGORIOTRANSPORTE</v>
      </c>
      <c r="K499" s="28" t="str">
        <f>IFERROR(INDEX(Folha[Centro_de_Geral],MATCH(C499,Folha[Nome do Funcionário],0)),"")</f>
        <v>TRANSPORTE</v>
      </c>
      <c r="L499" s="28" t="str">
        <f>IFERROR(INDEX(Nome_Empresas[NOME PADRÃO (PLANILHAS)],MATCH(Folha_de_Pgt[[#This Row],[Nome da Empresa]],Nome_Empresas[EMPRESA],0)),"")</f>
        <v>155 - DUTRA</v>
      </c>
      <c r="M499" s="20">
        <v>45051</v>
      </c>
      <c r="N499" s="28" t="str">
        <f>UPPER(IF(Folha_de_Pgt[[#This Row],[DATA DE PGT]]="","",TEXT(Folha_de_Pgt[[#This Row],[DATA DE PGT]],"MMM")))</f>
        <v>MAI</v>
      </c>
      <c r="O499" s="107" t="str">
        <f>UPPER(IF(Folha_de_Pgt[[#This Row],[DATA DE PGT]]="","",TEXT(Folha_de_Pgt[[#This Row],[DATA DE PGT]],"aaaa")))</f>
        <v>2023</v>
      </c>
      <c r="P499" s="28" t="s">
        <v>1097</v>
      </c>
      <c r="R499" s="2" t="str">
        <f>Folha_de_Pgt[[#This Row],[Nome do Funcionário]]&amp;" - "&amp;Folha_de_Pgt[[#This Row],[TIPO DE PGT]]</f>
        <v>MARCUS AURELIO FONSECA GREGORIO - SALARIO - REF. A ABR/2023</v>
      </c>
    </row>
    <row r="500" spans="1:18" ht="15.75" customHeight="1" x14ac:dyDescent="0.2">
      <c r="A500" s="87" t="s">
        <v>905</v>
      </c>
      <c r="B500" s="88" t="s">
        <v>463</v>
      </c>
      <c r="C500" s="88" t="s">
        <v>476</v>
      </c>
      <c r="D500" s="88" t="s">
        <v>170</v>
      </c>
      <c r="E500" s="88" t="s">
        <v>94</v>
      </c>
      <c r="F500" s="88" t="s">
        <v>95</v>
      </c>
      <c r="G500" s="88" t="s">
        <v>477</v>
      </c>
      <c r="H500" s="88" t="s">
        <v>478</v>
      </c>
      <c r="I500" s="89">
        <v>1551.7</v>
      </c>
      <c r="J500" s="28" t="str">
        <f>Folha_de_Pgt[[#This Row],[Nome da Empresa]]&amp;Folha_de_Pgt[[#This Row],[Nome do Funcionário]]&amp;Folha_de_Pgt[[#This Row],[Departamento]]</f>
        <v>DUTRA GAS REVENDEDORA DE GLP LTDATHALES SANTOS DA SILVATRANSPORTE</v>
      </c>
      <c r="K500" s="28" t="str">
        <f>IFERROR(INDEX(Folha[Centro_de_Geral],MATCH(C500,Folha[Nome do Funcionário],0)),"")</f>
        <v>TRANSPORTE</v>
      </c>
      <c r="L500" s="28" t="str">
        <f>IFERROR(INDEX(Nome_Empresas[NOME PADRÃO (PLANILHAS)],MATCH(Folha_de_Pgt[[#This Row],[Nome da Empresa]],Nome_Empresas[EMPRESA],0)),"")</f>
        <v>155 - DUTRA</v>
      </c>
      <c r="M500" s="20">
        <v>45051</v>
      </c>
      <c r="N500" s="28" t="str">
        <f>UPPER(IF(Folha_de_Pgt[[#This Row],[DATA DE PGT]]="","",TEXT(Folha_de_Pgt[[#This Row],[DATA DE PGT]],"MMM")))</f>
        <v>MAI</v>
      </c>
      <c r="O500" s="107" t="str">
        <f>UPPER(IF(Folha_de_Pgt[[#This Row],[DATA DE PGT]]="","",TEXT(Folha_de_Pgt[[#This Row],[DATA DE PGT]],"aaaa")))</f>
        <v>2023</v>
      </c>
      <c r="P500" s="28" t="s">
        <v>1097</v>
      </c>
      <c r="R500" s="2" t="str">
        <f>Folha_de_Pgt[[#This Row],[Nome do Funcionário]]&amp;" - "&amp;Folha_de_Pgt[[#This Row],[TIPO DE PGT]]</f>
        <v>THALES SANTOS DA SILVA - SALARIO - REF. A ABR/2023</v>
      </c>
    </row>
    <row r="501" spans="1:18" ht="15.75" customHeight="1" x14ac:dyDescent="0.2">
      <c r="A501" s="87" t="s">
        <v>905</v>
      </c>
      <c r="B501" s="88" t="s">
        <v>463</v>
      </c>
      <c r="C501" s="88" t="s">
        <v>479</v>
      </c>
      <c r="D501" s="88" t="s">
        <v>170</v>
      </c>
      <c r="E501" s="88" t="s">
        <v>94</v>
      </c>
      <c r="F501" s="88" t="s">
        <v>95</v>
      </c>
      <c r="G501" s="88" t="s">
        <v>480</v>
      </c>
      <c r="H501" s="88" t="s">
        <v>481</v>
      </c>
      <c r="I501" s="89">
        <v>1297.8</v>
      </c>
      <c r="J501" s="28" t="str">
        <f>Folha_de_Pgt[[#This Row],[Nome da Empresa]]&amp;Folha_de_Pgt[[#This Row],[Nome do Funcionário]]&amp;Folha_de_Pgt[[#This Row],[Departamento]]</f>
        <v>DUTRA GAS REVENDEDORA DE GLP LTDADAMIÃO ALVES ESTEVESTRANSPORTE</v>
      </c>
      <c r="K501" s="28" t="str">
        <f>IFERROR(INDEX(Folha[Centro_de_Geral],MATCH(C501,Folha[Nome do Funcionário],0)),"")</f>
        <v>TRANSPORTE</v>
      </c>
      <c r="L501" s="28" t="str">
        <f>IFERROR(INDEX(Nome_Empresas[NOME PADRÃO (PLANILHAS)],MATCH(Folha_de_Pgt[[#This Row],[Nome da Empresa]],Nome_Empresas[EMPRESA],0)),"")</f>
        <v>155 - DUTRA</v>
      </c>
      <c r="M501" s="20">
        <v>45051</v>
      </c>
      <c r="N501" s="28" t="str">
        <f>UPPER(IF(Folha_de_Pgt[[#This Row],[DATA DE PGT]]="","",TEXT(Folha_de_Pgt[[#This Row],[DATA DE PGT]],"MMM")))</f>
        <v>MAI</v>
      </c>
      <c r="O501" s="107" t="str">
        <f>UPPER(IF(Folha_de_Pgt[[#This Row],[DATA DE PGT]]="","",TEXT(Folha_de_Pgt[[#This Row],[DATA DE PGT]],"aaaa")))</f>
        <v>2023</v>
      </c>
      <c r="P501" s="28" t="s">
        <v>1097</v>
      </c>
      <c r="R501" s="2" t="str">
        <f>Folha_de_Pgt[[#This Row],[Nome do Funcionário]]&amp;" - "&amp;Folha_de_Pgt[[#This Row],[TIPO DE PGT]]</f>
        <v>DAMIÃO ALVES ESTEVES - SALARIO - REF. A ABR/2023</v>
      </c>
    </row>
    <row r="502" spans="1:18" ht="15.75" customHeight="1" x14ac:dyDescent="0.2">
      <c r="A502" s="87" t="s">
        <v>905</v>
      </c>
      <c r="B502" s="88" t="s">
        <v>463</v>
      </c>
      <c r="C502" s="88" t="s">
        <v>482</v>
      </c>
      <c r="D502" s="88" t="s">
        <v>170</v>
      </c>
      <c r="E502" s="88" t="s">
        <v>876</v>
      </c>
      <c r="F502" s="88" t="s">
        <v>876</v>
      </c>
      <c r="G502" s="88" t="s">
        <v>879</v>
      </c>
      <c r="H502" s="88" t="s">
        <v>483</v>
      </c>
      <c r="I502" s="89">
        <v>2372.83</v>
      </c>
      <c r="J502" s="28" t="str">
        <f>Folha_de_Pgt[[#This Row],[Nome da Empresa]]&amp;Folha_de_Pgt[[#This Row],[Nome do Funcionário]]&amp;Folha_de_Pgt[[#This Row],[Departamento]]</f>
        <v>DUTRA GAS REVENDEDORA DE GLP LTDAROBSON GONÇALVES DOS SANTOSTRANSPORTE</v>
      </c>
      <c r="K502" s="28" t="str">
        <f>IFERROR(INDEX(Folha[Centro_de_Geral],MATCH(C502,Folha[Nome do Funcionário],0)),"")</f>
        <v>TRANSPORTE</v>
      </c>
      <c r="L502" s="28" t="str">
        <f>IFERROR(INDEX(Nome_Empresas[NOME PADRÃO (PLANILHAS)],MATCH(Folha_de_Pgt[[#This Row],[Nome da Empresa]],Nome_Empresas[EMPRESA],0)),"")</f>
        <v>155 - DUTRA</v>
      </c>
      <c r="M502" s="20">
        <v>45050</v>
      </c>
      <c r="N502" s="28" t="str">
        <f>UPPER(IF(Folha_de_Pgt[[#This Row],[DATA DE PGT]]="","",TEXT(Folha_de_Pgt[[#This Row],[DATA DE PGT]],"MMM")))</f>
        <v>MAI</v>
      </c>
      <c r="O502" s="107" t="str">
        <f>UPPER(IF(Folha_de_Pgt[[#This Row],[DATA DE PGT]]="","",TEXT(Folha_de_Pgt[[#This Row],[DATA DE PGT]],"aaaa")))</f>
        <v>2023</v>
      </c>
      <c r="P502" s="28" t="s">
        <v>1097</v>
      </c>
      <c r="R502" s="2" t="str">
        <f>Folha_de_Pgt[[#This Row],[Nome do Funcionário]]&amp;" - "&amp;Folha_de_Pgt[[#This Row],[TIPO DE PGT]]</f>
        <v>ROBSON GONÇALVES DOS SANTOS - SALARIO - REF. A ABR/2023</v>
      </c>
    </row>
    <row r="503" spans="1:18" ht="15.75" customHeight="1" x14ac:dyDescent="0.2">
      <c r="A503" s="87" t="s">
        <v>905</v>
      </c>
      <c r="B503" s="88" t="s">
        <v>463</v>
      </c>
      <c r="C503" s="88" t="s">
        <v>1087</v>
      </c>
      <c r="D503" s="88" t="s">
        <v>170</v>
      </c>
      <c r="E503" s="88" t="s">
        <v>876</v>
      </c>
      <c r="F503" s="88" t="s">
        <v>876</v>
      </c>
      <c r="G503" s="88" t="s">
        <v>1088</v>
      </c>
      <c r="H503" s="88" t="s">
        <v>1089</v>
      </c>
      <c r="I503" s="89">
        <v>1853.01</v>
      </c>
      <c r="J503" s="28" t="str">
        <f>Folha_de_Pgt[[#This Row],[Nome da Empresa]]&amp;Folha_de_Pgt[[#This Row],[Nome do Funcionário]]&amp;Folha_de_Pgt[[#This Row],[Departamento]]</f>
        <v>DUTRA GAS REVENDEDORA DE GLP LTDAJEFFERSON MARQUES BARBOSATRANSPORTE</v>
      </c>
      <c r="K503" s="28" t="str">
        <f>IFERROR(INDEX(Folha[Centro_de_Geral],MATCH(C503,Folha[Nome do Funcionário],0)),"")</f>
        <v>TRANSPORTE</v>
      </c>
      <c r="L503" s="28" t="str">
        <f>IFERROR(INDEX(Nome_Empresas[NOME PADRÃO (PLANILHAS)],MATCH(Folha_de_Pgt[[#This Row],[Nome da Empresa]],Nome_Empresas[EMPRESA],0)),"")</f>
        <v>155 - DUTRA</v>
      </c>
      <c r="M503" s="20">
        <v>45050</v>
      </c>
      <c r="N503" s="28" t="str">
        <f>UPPER(IF(Folha_de_Pgt[[#This Row],[DATA DE PGT]]="","",TEXT(Folha_de_Pgt[[#This Row],[DATA DE PGT]],"MMM")))</f>
        <v>MAI</v>
      </c>
      <c r="O503" s="107" t="str">
        <f>UPPER(IF(Folha_de_Pgt[[#This Row],[DATA DE PGT]]="","",TEXT(Folha_de_Pgt[[#This Row],[DATA DE PGT]],"aaaa")))</f>
        <v>2023</v>
      </c>
      <c r="P503" s="28" t="s">
        <v>1097</v>
      </c>
      <c r="R503" s="2" t="str">
        <f>Folha_de_Pgt[[#This Row],[Nome do Funcionário]]&amp;" - "&amp;Folha_de_Pgt[[#This Row],[TIPO DE PGT]]</f>
        <v>JEFFERSON MARQUES BARBOSA - SALARIO - REF. A ABR/2023</v>
      </c>
    </row>
    <row r="504" spans="1:18" ht="15.75" customHeight="1" x14ac:dyDescent="0.2">
      <c r="A504" s="87" t="s">
        <v>905</v>
      </c>
      <c r="B504" s="88" t="s">
        <v>463</v>
      </c>
      <c r="C504" s="88" t="s">
        <v>486</v>
      </c>
      <c r="D504" s="88" t="s">
        <v>161</v>
      </c>
      <c r="E504" s="88" t="s">
        <v>876</v>
      </c>
      <c r="F504" s="88" t="s">
        <v>876</v>
      </c>
      <c r="G504" s="88" t="s">
        <v>881</v>
      </c>
      <c r="H504" s="88" t="s">
        <v>488</v>
      </c>
      <c r="I504" s="89">
        <v>1026.42</v>
      </c>
      <c r="J504" s="28" t="str">
        <f>Folha_de_Pgt[[#This Row],[Nome da Empresa]]&amp;Folha_de_Pgt[[#This Row],[Nome do Funcionário]]&amp;Folha_de_Pgt[[#This Row],[Departamento]]</f>
        <v>DUTRA GAS REVENDEDORA DE GLP LTDAPATRICK RODRIGUES DE SOUZAPLATAFORMA</v>
      </c>
      <c r="K504" s="28" t="str">
        <f>IFERROR(INDEX(Folha[Centro_de_Geral],MATCH(C504,Folha[Nome do Funcionário],0)),"")</f>
        <v>TRANSPORTE</v>
      </c>
      <c r="L504" s="28" t="str">
        <f>IFERROR(INDEX(Nome_Empresas[NOME PADRÃO (PLANILHAS)],MATCH(Folha_de_Pgt[[#This Row],[Nome da Empresa]],Nome_Empresas[EMPRESA],0)),"")</f>
        <v>155 - DUTRA</v>
      </c>
      <c r="M504" s="20">
        <v>45050</v>
      </c>
      <c r="N504" s="28" t="str">
        <f>UPPER(IF(Folha_de_Pgt[[#This Row],[DATA DE PGT]]="","",TEXT(Folha_de_Pgt[[#This Row],[DATA DE PGT]],"MMM")))</f>
        <v>MAI</v>
      </c>
      <c r="O504" s="107" t="str">
        <f>UPPER(IF(Folha_de_Pgt[[#This Row],[DATA DE PGT]]="","",TEXT(Folha_de_Pgt[[#This Row],[DATA DE PGT]],"aaaa")))</f>
        <v>2023</v>
      </c>
      <c r="P504" s="28" t="s">
        <v>1097</v>
      </c>
      <c r="R504" s="2" t="str">
        <f>Folha_de_Pgt[[#This Row],[Nome do Funcionário]]&amp;" - "&amp;Folha_de_Pgt[[#This Row],[TIPO DE PGT]]</f>
        <v>PATRICK RODRIGUES DE SOUZA - SALARIO - REF. A ABR/2023</v>
      </c>
    </row>
    <row r="505" spans="1:18" ht="15.75" customHeight="1" x14ac:dyDescent="0.2">
      <c r="A505" s="87" t="s">
        <v>905</v>
      </c>
      <c r="B505" s="88" t="s">
        <v>463</v>
      </c>
      <c r="C505" s="88" t="s">
        <v>489</v>
      </c>
      <c r="D505" s="88" t="s">
        <v>490</v>
      </c>
      <c r="E505" s="88" t="s">
        <v>94</v>
      </c>
      <c r="F505" s="88" t="s">
        <v>95</v>
      </c>
      <c r="G505" s="88" t="s">
        <v>491</v>
      </c>
      <c r="H505" s="88" t="s">
        <v>492</v>
      </c>
      <c r="I505" s="89">
        <v>1838.38</v>
      </c>
      <c r="J505" s="28" t="str">
        <f>Folha_de_Pgt[[#This Row],[Nome da Empresa]]&amp;Folha_de_Pgt[[#This Row],[Nome do Funcionário]]&amp;Folha_de_Pgt[[#This Row],[Departamento]]</f>
        <v>DUTRA GAS REVENDEDORA DE GLP LTDAFELIPE DA SILVA OLIVEIRA DOS SANTOSVIGIA</v>
      </c>
      <c r="K505" s="28" t="str">
        <f>IFERROR(INDEX(Folha[Centro_de_Geral],MATCH(C505,Folha[Nome do Funcionário],0)),"")</f>
        <v>155 - DUTRA</v>
      </c>
      <c r="L505" s="28" t="str">
        <f>IFERROR(INDEX(Nome_Empresas[NOME PADRÃO (PLANILHAS)],MATCH(Folha_de_Pgt[[#This Row],[Nome da Empresa]],Nome_Empresas[EMPRESA],0)),"")</f>
        <v>155 - DUTRA</v>
      </c>
      <c r="M505" s="20">
        <v>45051</v>
      </c>
      <c r="N505" s="28" t="str">
        <f>UPPER(IF(Folha_de_Pgt[[#This Row],[DATA DE PGT]]="","",TEXT(Folha_de_Pgt[[#This Row],[DATA DE PGT]],"MMM")))</f>
        <v>MAI</v>
      </c>
      <c r="O505" s="107" t="str">
        <f>UPPER(IF(Folha_de_Pgt[[#This Row],[DATA DE PGT]]="","",TEXT(Folha_de_Pgt[[#This Row],[DATA DE PGT]],"aaaa")))</f>
        <v>2023</v>
      </c>
      <c r="P505" s="28" t="s">
        <v>1097</v>
      </c>
      <c r="R505" s="2" t="str">
        <f>Folha_de_Pgt[[#This Row],[Nome do Funcionário]]&amp;" - "&amp;Folha_de_Pgt[[#This Row],[TIPO DE PGT]]</f>
        <v>FELIPE DA SILVA OLIVEIRA DOS SANTOS - SALARIO - REF. A ABR/2023</v>
      </c>
    </row>
    <row r="506" spans="1:18" ht="15.75" customHeight="1" x14ac:dyDescent="0.2">
      <c r="A506" s="87" t="s">
        <v>905</v>
      </c>
      <c r="B506" s="88" t="s">
        <v>463</v>
      </c>
      <c r="C506" s="88" t="s">
        <v>493</v>
      </c>
      <c r="D506" s="88" t="s">
        <v>490</v>
      </c>
      <c r="E506" s="88" t="s">
        <v>94</v>
      </c>
      <c r="F506" s="88" t="s">
        <v>95</v>
      </c>
      <c r="G506" s="88" t="s">
        <v>494</v>
      </c>
      <c r="H506" s="88" t="s">
        <v>495</v>
      </c>
      <c r="I506" s="89">
        <v>2069.33</v>
      </c>
      <c r="J506" s="28" t="str">
        <f>Folha_de_Pgt[[#This Row],[Nome da Empresa]]&amp;Folha_de_Pgt[[#This Row],[Nome do Funcionário]]&amp;Folha_de_Pgt[[#This Row],[Departamento]]</f>
        <v>DUTRA GAS REVENDEDORA DE GLP LTDAJORGE LUIS DOS SANTOS ARAUJOVIGIA</v>
      </c>
      <c r="K506" s="28" t="str">
        <f>IFERROR(INDEX(Folha[Centro_de_Geral],MATCH(C506,Folha[Nome do Funcionário],0)),"")</f>
        <v>155 - DUTRA</v>
      </c>
      <c r="L506" s="28" t="str">
        <f>IFERROR(INDEX(Nome_Empresas[NOME PADRÃO (PLANILHAS)],MATCH(Folha_de_Pgt[[#This Row],[Nome da Empresa]],Nome_Empresas[EMPRESA],0)),"")</f>
        <v>155 - DUTRA</v>
      </c>
      <c r="M506" s="20">
        <v>45051</v>
      </c>
      <c r="N506" s="28" t="str">
        <f>UPPER(IF(Folha_de_Pgt[[#This Row],[DATA DE PGT]]="","",TEXT(Folha_de_Pgt[[#This Row],[DATA DE PGT]],"MMM")))</f>
        <v>MAI</v>
      </c>
      <c r="O506" s="107" t="str">
        <f>UPPER(IF(Folha_de_Pgt[[#This Row],[DATA DE PGT]]="","",TEXT(Folha_de_Pgt[[#This Row],[DATA DE PGT]],"aaaa")))</f>
        <v>2023</v>
      </c>
      <c r="P506" s="28" t="s">
        <v>1097</v>
      </c>
      <c r="R506" s="2" t="str">
        <f>Folha_de_Pgt[[#This Row],[Nome do Funcionário]]&amp;" - "&amp;Folha_de_Pgt[[#This Row],[TIPO DE PGT]]</f>
        <v>JORGE LUIS DOS SANTOS ARAUJO - SALARIO - REF. A ABR/2023</v>
      </c>
    </row>
    <row r="507" spans="1:18" ht="15.75" customHeight="1" x14ac:dyDescent="0.2">
      <c r="A507" s="87" t="s">
        <v>979</v>
      </c>
      <c r="B507" s="88" t="s">
        <v>496</v>
      </c>
      <c r="C507" s="88" t="s">
        <v>497</v>
      </c>
      <c r="D507" s="88" t="s">
        <v>170</v>
      </c>
      <c r="E507" s="88" t="s">
        <v>94</v>
      </c>
      <c r="F507" s="88" t="s">
        <v>95</v>
      </c>
      <c r="G507" s="88" t="s">
        <v>498</v>
      </c>
      <c r="H507" s="88" t="s">
        <v>499</v>
      </c>
      <c r="I507" s="89">
        <v>1708.26</v>
      </c>
      <c r="J507" s="28" t="str">
        <f>Folha_de_Pgt[[#This Row],[Nome da Empresa]]&amp;Folha_de_Pgt[[#This Row],[Nome do Funcionário]]&amp;Folha_de_Pgt[[#This Row],[Departamento]]</f>
        <v>PS DISTRIBUIDORA E COMERCIO DE GAS LTDAERIVALDO JOSE DOS SANTOSTRANSPORTE</v>
      </c>
      <c r="K507" s="28" t="str">
        <f>IFERROR(INDEX(Folha[Centro_de_Geral],MATCH(C507,Folha[Nome do Funcionário],0)),"")</f>
        <v>TRANSPORTE</v>
      </c>
      <c r="L507" s="28" t="str">
        <f>IFERROR(INDEX(Nome_Empresas[NOME PADRÃO (PLANILHAS)],MATCH(Folha_de_Pgt[[#This Row],[Nome da Empresa]],Nome_Empresas[EMPRESA],0)),"")</f>
        <v>159 - PS DISTRIBUIDORA</v>
      </c>
      <c r="M507" s="20">
        <v>45051</v>
      </c>
      <c r="N507" s="28" t="str">
        <f>UPPER(IF(Folha_de_Pgt[[#This Row],[DATA DE PGT]]="","",TEXT(Folha_de_Pgt[[#This Row],[DATA DE PGT]],"MMM")))</f>
        <v>MAI</v>
      </c>
      <c r="O507" s="107" t="str">
        <f>UPPER(IF(Folha_de_Pgt[[#This Row],[DATA DE PGT]]="","",TEXT(Folha_de_Pgt[[#This Row],[DATA DE PGT]],"aaaa")))</f>
        <v>2023</v>
      </c>
      <c r="P507" s="28" t="s">
        <v>1097</v>
      </c>
      <c r="R507" s="2" t="str">
        <f>Folha_de_Pgt[[#This Row],[Nome do Funcionário]]&amp;" - "&amp;Folha_de_Pgt[[#This Row],[TIPO DE PGT]]</f>
        <v>ERIVALDO JOSE DOS SANTOS - SALARIO - REF. A ABR/2023</v>
      </c>
    </row>
    <row r="508" spans="1:18" ht="15.75" customHeight="1" x14ac:dyDescent="0.2">
      <c r="A508" s="87" t="s">
        <v>979</v>
      </c>
      <c r="B508" s="88" t="s">
        <v>496</v>
      </c>
      <c r="C508" s="88" t="s">
        <v>500</v>
      </c>
      <c r="D508" s="88" t="s">
        <v>170</v>
      </c>
      <c r="E508" s="88" t="s">
        <v>94</v>
      </c>
      <c r="F508" s="88" t="s">
        <v>95</v>
      </c>
      <c r="G508" s="88" t="s">
        <v>501</v>
      </c>
      <c r="H508" s="88" t="s">
        <v>502</v>
      </c>
      <c r="I508" s="89">
        <v>1297.8</v>
      </c>
      <c r="J508" s="28" t="str">
        <f>Folha_de_Pgt[[#This Row],[Nome da Empresa]]&amp;Folha_de_Pgt[[#This Row],[Nome do Funcionário]]&amp;Folha_de_Pgt[[#This Row],[Departamento]]</f>
        <v>PS DISTRIBUIDORA E COMERCIO DE GAS LTDAMARLON ROGÉRIO LIMA DA SILVATRANSPORTE</v>
      </c>
      <c r="K508" s="28" t="str">
        <f>IFERROR(INDEX(Folha[Centro_de_Geral],MATCH(C508,Folha[Nome do Funcionário],0)),"")</f>
        <v>TRANSPORTE</v>
      </c>
      <c r="L508" s="28" t="str">
        <f>IFERROR(INDEX(Nome_Empresas[NOME PADRÃO (PLANILHAS)],MATCH(Folha_de_Pgt[[#This Row],[Nome da Empresa]],Nome_Empresas[EMPRESA],0)),"")</f>
        <v>159 - PS DISTRIBUIDORA</v>
      </c>
      <c r="M508" s="20">
        <v>45051</v>
      </c>
      <c r="N508" s="28" t="str">
        <f>UPPER(IF(Folha_de_Pgt[[#This Row],[DATA DE PGT]]="","",TEXT(Folha_de_Pgt[[#This Row],[DATA DE PGT]],"MMM")))</f>
        <v>MAI</v>
      </c>
      <c r="O508" s="107" t="str">
        <f>UPPER(IF(Folha_de_Pgt[[#This Row],[DATA DE PGT]]="","",TEXT(Folha_de_Pgt[[#This Row],[DATA DE PGT]],"aaaa")))</f>
        <v>2023</v>
      </c>
      <c r="P508" s="28" t="s">
        <v>1097</v>
      </c>
      <c r="R508" s="2" t="str">
        <f>Folha_de_Pgt[[#This Row],[Nome do Funcionário]]&amp;" - "&amp;Folha_de_Pgt[[#This Row],[TIPO DE PGT]]</f>
        <v>MARLON ROGÉRIO LIMA DA SILVA - SALARIO - REF. A ABR/2023</v>
      </c>
    </row>
    <row r="509" spans="1:18" ht="15.75" customHeight="1" x14ac:dyDescent="0.2">
      <c r="A509" s="87" t="s">
        <v>979</v>
      </c>
      <c r="B509" s="88" t="s">
        <v>496</v>
      </c>
      <c r="C509" s="88" t="s">
        <v>503</v>
      </c>
      <c r="D509" s="88" t="s">
        <v>170</v>
      </c>
      <c r="E509" s="88" t="s">
        <v>94</v>
      </c>
      <c r="F509" s="88" t="s">
        <v>95</v>
      </c>
      <c r="G509" s="88" t="s">
        <v>504</v>
      </c>
      <c r="H509" s="88" t="s">
        <v>505</v>
      </c>
      <c r="I509" s="89">
        <v>1297.8</v>
      </c>
      <c r="J509" s="28" t="str">
        <f>Folha_de_Pgt[[#This Row],[Nome da Empresa]]&amp;Folha_de_Pgt[[#This Row],[Nome do Funcionário]]&amp;Folha_de_Pgt[[#This Row],[Departamento]]</f>
        <v>PS DISTRIBUIDORA E COMERCIO DE GAS LTDAVITOR DANIEL POLICARPE PIEDADETRANSPORTE</v>
      </c>
      <c r="K509" s="28" t="str">
        <f>IFERROR(INDEX(Folha[Centro_de_Geral],MATCH(C509,Folha[Nome do Funcionário],0)),"")</f>
        <v>TRANSPORTE</v>
      </c>
      <c r="L509" s="28" t="str">
        <f>IFERROR(INDEX(Nome_Empresas[NOME PADRÃO (PLANILHAS)],MATCH(Folha_de_Pgt[[#This Row],[Nome da Empresa]],Nome_Empresas[EMPRESA],0)),"")</f>
        <v>159 - PS DISTRIBUIDORA</v>
      </c>
      <c r="M509" s="20">
        <v>45051</v>
      </c>
      <c r="N509" s="28" t="str">
        <f>UPPER(IF(Folha_de_Pgt[[#This Row],[DATA DE PGT]]="","",TEXT(Folha_de_Pgt[[#This Row],[DATA DE PGT]],"MMM")))</f>
        <v>MAI</v>
      </c>
      <c r="O509" s="107" t="str">
        <f>UPPER(IF(Folha_de_Pgt[[#This Row],[DATA DE PGT]]="","",TEXT(Folha_de_Pgt[[#This Row],[DATA DE PGT]],"aaaa")))</f>
        <v>2023</v>
      </c>
      <c r="P509" s="28" t="s">
        <v>1097</v>
      </c>
      <c r="R509" s="2" t="str">
        <f>Folha_de_Pgt[[#This Row],[Nome do Funcionário]]&amp;" - "&amp;Folha_de_Pgt[[#This Row],[TIPO DE PGT]]</f>
        <v>VITOR DANIEL POLICARPE PIEDADE - SALARIO - REF. A ABR/2023</v>
      </c>
    </row>
    <row r="510" spans="1:18" ht="15.75" customHeight="1" x14ac:dyDescent="0.2">
      <c r="A510" s="87" t="s">
        <v>979</v>
      </c>
      <c r="B510" s="88" t="s">
        <v>496</v>
      </c>
      <c r="C510" s="88" t="s">
        <v>506</v>
      </c>
      <c r="D510" s="88" t="s">
        <v>170</v>
      </c>
      <c r="E510" s="88" t="s">
        <v>876</v>
      </c>
      <c r="F510" s="88" t="s">
        <v>876</v>
      </c>
      <c r="G510" s="88" t="s">
        <v>980</v>
      </c>
      <c r="H510" s="88" t="s">
        <v>507</v>
      </c>
      <c r="I510" s="89">
        <v>1589.71</v>
      </c>
      <c r="J510" s="28" t="str">
        <f>Folha_de_Pgt[[#This Row],[Nome da Empresa]]&amp;Folha_de_Pgt[[#This Row],[Nome do Funcionário]]&amp;Folha_de_Pgt[[#This Row],[Departamento]]</f>
        <v>PS DISTRIBUIDORA E COMERCIO DE GAS LTDAJORGE ANTONIO RODRIGUESTRANSPORTE</v>
      </c>
      <c r="K510" s="28" t="str">
        <f>IFERROR(INDEX(Folha[Centro_de_Geral],MATCH(C510,Folha[Nome do Funcionário],0)),"")</f>
        <v>TRANSPORTE</v>
      </c>
      <c r="L510" s="28" t="str">
        <f>IFERROR(INDEX(Nome_Empresas[NOME PADRÃO (PLANILHAS)],MATCH(Folha_de_Pgt[[#This Row],[Nome da Empresa]],Nome_Empresas[EMPRESA],0)),"")</f>
        <v>159 - PS DISTRIBUIDORA</v>
      </c>
      <c r="M510" s="20">
        <v>45050</v>
      </c>
      <c r="N510" s="28" t="str">
        <f>UPPER(IF(Folha_de_Pgt[[#This Row],[DATA DE PGT]]="","",TEXT(Folha_de_Pgt[[#This Row],[DATA DE PGT]],"MMM")))</f>
        <v>MAI</v>
      </c>
      <c r="O510" s="107" t="str">
        <f>UPPER(IF(Folha_de_Pgt[[#This Row],[DATA DE PGT]]="","",TEXT(Folha_de_Pgt[[#This Row],[DATA DE PGT]],"aaaa")))</f>
        <v>2023</v>
      </c>
      <c r="P510" s="28" t="s">
        <v>1097</v>
      </c>
      <c r="R510" s="2" t="str">
        <f>Folha_de_Pgt[[#This Row],[Nome do Funcionário]]&amp;" - "&amp;Folha_de_Pgt[[#This Row],[TIPO DE PGT]]</f>
        <v>JORGE ANTONIO RODRIGUES - SALARIO - REF. A ABR/2023</v>
      </c>
    </row>
    <row r="511" spans="1:18" ht="15.75" customHeight="1" x14ac:dyDescent="0.2">
      <c r="A511" s="87" t="s">
        <v>979</v>
      </c>
      <c r="B511" s="88" t="s">
        <v>496</v>
      </c>
      <c r="C511" s="88" t="s">
        <v>508</v>
      </c>
      <c r="D511" s="88" t="s">
        <v>170</v>
      </c>
      <c r="E511" s="88" t="s">
        <v>876</v>
      </c>
      <c r="F511" s="88" t="s">
        <v>876</v>
      </c>
      <c r="G511" s="88" t="s">
        <v>1090</v>
      </c>
      <c r="H511" s="88" t="s">
        <v>511</v>
      </c>
      <c r="I511" s="89">
        <v>1995.31</v>
      </c>
      <c r="J511" s="28" t="str">
        <f>Folha_de_Pgt[[#This Row],[Nome da Empresa]]&amp;Folha_de_Pgt[[#This Row],[Nome do Funcionário]]&amp;Folha_de_Pgt[[#This Row],[Departamento]]</f>
        <v>PS DISTRIBUIDORA E COMERCIO DE GAS LTDALEANDRO NICOLAUTRANSPORTE</v>
      </c>
      <c r="K511" s="28" t="str">
        <f>IFERROR(INDEX(Folha[Centro_de_Geral],MATCH(C511,Folha[Nome do Funcionário],0)),"")</f>
        <v>TRANSPORTE</v>
      </c>
      <c r="L511" s="28" t="str">
        <f>IFERROR(INDEX(Nome_Empresas[NOME PADRÃO (PLANILHAS)],MATCH(Folha_de_Pgt[[#This Row],[Nome da Empresa]],Nome_Empresas[EMPRESA],0)),"")</f>
        <v>159 - PS DISTRIBUIDORA</v>
      </c>
      <c r="M511" s="20">
        <v>45050</v>
      </c>
      <c r="N511" s="28" t="str">
        <f>UPPER(IF(Folha_de_Pgt[[#This Row],[DATA DE PGT]]="","",TEXT(Folha_de_Pgt[[#This Row],[DATA DE PGT]],"MMM")))</f>
        <v>MAI</v>
      </c>
      <c r="O511" s="107" t="str">
        <f>UPPER(IF(Folha_de_Pgt[[#This Row],[DATA DE PGT]]="","",TEXT(Folha_de_Pgt[[#This Row],[DATA DE PGT]],"aaaa")))</f>
        <v>2023</v>
      </c>
      <c r="P511" s="28" t="s">
        <v>1097</v>
      </c>
      <c r="R511" s="2" t="str">
        <f>Folha_de_Pgt[[#This Row],[Nome do Funcionário]]&amp;" - "&amp;Folha_de_Pgt[[#This Row],[TIPO DE PGT]]</f>
        <v>LEANDRO NICOLAU - SALARIO - REF. A ABR/2023</v>
      </c>
    </row>
    <row r="512" spans="1:18" ht="15.75" customHeight="1" x14ac:dyDescent="0.2">
      <c r="A512" s="87" t="s">
        <v>979</v>
      </c>
      <c r="B512" s="88" t="s">
        <v>496</v>
      </c>
      <c r="C512" s="88" t="s">
        <v>512</v>
      </c>
      <c r="D512" s="88" t="s">
        <v>154</v>
      </c>
      <c r="E512" s="88" t="s">
        <v>94</v>
      </c>
      <c r="F512" s="88" t="s">
        <v>95</v>
      </c>
      <c r="G512" s="88" t="s">
        <v>513</v>
      </c>
      <c r="H512" s="88" t="s">
        <v>514</v>
      </c>
      <c r="I512" s="89">
        <v>1392.66</v>
      </c>
      <c r="J512" s="28" t="str">
        <f>Folha_de_Pgt[[#This Row],[Nome da Empresa]]&amp;Folha_de_Pgt[[#This Row],[Nome do Funcionário]]&amp;Folha_de_Pgt[[#This Row],[Departamento]]</f>
        <v>PS DISTRIBUIDORA E COMERCIO DE GAS LTDAJEFERSON FERNANDO LIMA DA SILVAPORTARIA</v>
      </c>
      <c r="K512" s="28" t="str">
        <f>IFERROR(INDEX(Folha[Centro_de_Geral],MATCH(C512,Folha[Nome do Funcionário],0)),"")</f>
        <v>159 - PS DISTRIBUIDORA</v>
      </c>
      <c r="L512" s="28" t="str">
        <f>IFERROR(INDEX(Nome_Empresas[NOME PADRÃO (PLANILHAS)],MATCH(Folha_de_Pgt[[#This Row],[Nome da Empresa]],Nome_Empresas[EMPRESA],0)),"")</f>
        <v>159 - PS DISTRIBUIDORA</v>
      </c>
      <c r="M512" s="20">
        <v>45051</v>
      </c>
      <c r="N512" s="28" t="str">
        <f>UPPER(IF(Folha_de_Pgt[[#This Row],[DATA DE PGT]]="","",TEXT(Folha_de_Pgt[[#This Row],[DATA DE PGT]],"MMM")))</f>
        <v>MAI</v>
      </c>
      <c r="O512" s="107" t="str">
        <f>UPPER(IF(Folha_de_Pgt[[#This Row],[DATA DE PGT]]="","",TEXT(Folha_de_Pgt[[#This Row],[DATA DE PGT]],"aaaa")))</f>
        <v>2023</v>
      </c>
      <c r="P512" s="28" t="s">
        <v>1097</v>
      </c>
      <c r="R512" s="2" t="str">
        <f>Folha_de_Pgt[[#This Row],[Nome do Funcionário]]&amp;" - "&amp;Folha_de_Pgt[[#This Row],[TIPO DE PGT]]</f>
        <v>JEFERSON FERNANDO LIMA DA SILVA - SALARIO - REF. A ABR/2023</v>
      </c>
    </row>
    <row r="513" spans="1:18" ht="15.75" customHeight="1" x14ac:dyDescent="0.2">
      <c r="A513" s="87" t="s">
        <v>979</v>
      </c>
      <c r="B513" s="88" t="s">
        <v>496</v>
      </c>
      <c r="C513" s="88" t="s">
        <v>515</v>
      </c>
      <c r="D513" s="88" t="s">
        <v>154</v>
      </c>
      <c r="E513" s="88" t="s">
        <v>94</v>
      </c>
      <c r="F513" s="88" t="s">
        <v>95</v>
      </c>
      <c r="G513" s="88" t="s">
        <v>516</v>
      </c>
      <c r="H513" s="88" t="s">
        <v>517</v>
      </c>
      <c r="I513" s="89">
        <v>1093.6300000000001</v>
      </c>
      <c r="J513" s="28" t="str">
        <f>Folha_de_Pgt[[#This Row],[Nome da Empresa]]&amp;Folha_de_Pgt[[#This Row],[Nome do Funcionário]]&amp;Folha_de_Pgt[[#This Row],[Departamento]]</f>
        <v>PS DISTRIBUIDORA E COMERCIO DE GAS LTDAEDUARDO HERMINIO DOS SANTOSPORTARIA</v>
      </c>
      <c r="K513" s="28" t="str">
        <f>IFERROR(INDEX(Folha[Centro_de_Geral],MATCH(C513,Folha[Nome do Funcionário],0)),"")</f>
        <v>159 - PS DISTRIBUIDORA</v>
      </c>
      <c r="L513" s="28" t="str">
        <f>IFERROR(INDEX(Nome_Empresas[NOME PADRÃO (PLANILHAS)],MATCH(Folha_de_Pgt[[#This Row],[Nome da Empresa]],Nome_Empresas[EMPRESA],0)),"")</f>
        <v>159 - PS DISTRIBUIDORA</v>
      </c>
      <c r="M513" s="20">
        <v>45051</v>
      </c>
      <c r="N513" s="28" t="str">
        <f>UPPER(IF(Folha_de_Pgt[[#This Row],[DATA DE PGT]]="","",TEXT(Folha_de_Pgt[[#This Row],[DATA DE PGT]],"MMM")))</f>
        <v>MAI</v>
      </c>
      <c r="O513" s="107" t="str">
        <f>UPPER(IF(Folha_de_Pgt[[#This Row],[DATA DE PGT]]="","",TEXT(Folha_de_Pgt[[#This Row],[DATA DE PGT]],"aaaa")))</f>
        <v>2023</v>
      </c>
      <c r="P513" s="28" t="s">
        <v>1097</v>
      </c>
      <c r="R513" s="2" t="str">
        <f>Folha_de_Pgt[[#This Row],[Nome do Funcionário]]&amp;" - "&amp;Folha_de_Pgt[[#This Row],[TIPO DE PGT]]</f>
        <v>EDUARDO HERMINIO DOS SANTOS - SALARIO - REF. A ABR/2023</v>
      </c>
    </row>
    <row r="514" spans="1:18" ht="15.75" customHeight="1" x14ac:dyDescent="0.2">
      <c r="A514" s="87" t="s">
        <v>981</v>
      </c>
      <c r="B514" s="88" t="s">
        <v>518</v>
      </c>
      <c r="C514" s="88" t="s">
        <v>519</v>
      </c>
      <c r="D514" s="88" t="s">
        <v>154</v>
      </c>
      <c r="E514" s="88" t="s">
        <v>94</v>
      </c>
      <c r="F514" s="88" t="s">
        <v>95</v>
      </c>
      <c r="G514" s="88" t="s">
        <v>520</v>
      </c>
      <c r="H514" s="88" t="s">
        <v>521</v>
      </c>
      <c r="I514" s="89">
        <v>1211.25</v>
      </c>
      <c r="J514" s="28" t="str">
        <f>Folha_de_Pgt[[#This Row],[Nome da Empresa]]&amp;Folha_de_Pgt[[#This Row],[Nome do Funcionário]]&amp;Folha_de_Pgt[[#This Row],[Departamento]]</f>
        <v>NOVATO REVENDA E TRANSPORTE DE GLP LTDAFERNANDO LUCIO SILVAPORTARIA</v>
      </c>
      <c r="K514" s="28" t="str">
        <f>IFERROR(INDEX(Folha[Centro_de_Geral],MATCH(C514,Folha[Nome do Funcionário],0)),"")</f>
        <v>160 - NOVATO</v>
      </c>
      <c r="L514" s="28" t="str">
        <f>IFERROR(INDEX(Nome_Empresas[NOME PADRÃO (PLANILHAS)],MATCH(Folha_de_Pgt[[#This Row],[Nome da Empresa]],Nome_Empresas[EMPRESA],0)),"")</f>
        <v>160 - NOVATO</v>
      </c>
      <c r="M514" s="20">
        <v>45051</v>
      </c>
      <c r="N514" s="28" t="str">
        <f>UPPER(IF(Folha_de_Pgt[[#This Row],[DATA DE PGT]]="","",TEXT(Folha_de_Pgt[[#This Row],[DATA DE PGT]],"MMM")))</f>
        <v>MAI</v>
      </c>
      <c r="O514" s="107" t="str">
        <f>UPPER(IF(Folha_de_Pgt[[#This Row],[DATA DE PGT]]="","",TEXT(Folha_de_Pgt[[#This Row],[DATA DE PGT]],"aaaa")))</f>
        <v>2023</v>
      </c>
      <c r="P514" s="28" t="s">
        <v>1097</v>
      </c>
      <c r="R514" s="2" t="str">
        <f>Folha_de_Pgt[[#This Row],[Nome do Funcionário]]&amp;" - "&amp;Folha_de_Pgt[[#This Row],[TIPO DE PGT]]</f>
        <v>FERNANDO LUCIO SILVA - SALARIO - REF. A ABR/2023</v>
      </c>
    </row>
    <row r="515" spans="1:18" ht="15.75" customHeight="1" x14ac:dyDescent="0.2">
      <c r="A515" s="87" t="s">
        <v>981</v>
      </c>
      <c r="B515" s="88" t="s">
        <v>518</v>
      </c>
      <c r="C515" s="88" t="s">
        <v>522</v>
      </c>
      <c r="D515" s="88" t="s">
        <v>154</v>
      </c>
      <c r="E515" s="88" t="s">
        <v>16</v>
      </c>
      <c r="F515" s="88" t="s">
        <v>263</v>
      </c>
      <c r="G515" s="88" t="s">
        <v>523</v>
      </c>
      <c r="H515" s="88" t="s">
        <v>524</v>
      </c>
      <c r="I515" s="89">
        <v>1093.6300000000001</v>
      </c>
      <c r="J515" s="28" t="str">
        <f>Folha_de_Pgt[[#This Row],[Nome da Empresa]]&amp;Folha_de_Pgt[[#This Row],[Nome do Funcionário]]&amp;Folha_de_Pgt[[#This Row],[Departamento]]</f>
        <v>NOVATO REVENDA E TRANSPORTE DE GLP LTDAEDVALDO NOGUEIRA ABREUPORTARIA</v>
      </c>
      <c r="K515" s="28" t="str">
        <f>IFERROR(INDEX(Folha[Centro_de_Geral],MATCH(C515,Folha[Nome do Funcionário],0)),"")</f>
        <v>160 - NOVATO</v>
      </c>
      <c r="L515" s="28" t="str">
        <f>IFERROR(INDEX(Nome_Empresas[NOME PADRÃO (PLANILHAS)],MATCH(Folha_de_Pgt[[#This Row],[Nome da Empresa]],Nome_Empresas[EMPRESA],0)),"")</f>
        <v>160 - NOVATO</v>
      </c>
      <c r="M515" s="20">
        <v>45050</v>
      </c>
      <c r="N515" s="28" t="str">
        <f>UPPER(IF(Folha_de_Pgt[[#This Row],[DATA DE PGT]]="","",TEXT(Folha_de_Pgt[[#This Row],[DATA DE PGT]],"MMM")))</f>
        <v>MAI</v>
      </c>
      <c r="O515" s="107" t="str">
        <f>UPPER(IF(Folha_de_Pgt[[#This Row],[DATA DE PGT]]="","",TEXT(Folha_de_Pgt[[#This Row],[DATA DE PGT]],"aaaa")))</f>
        <v>2023</v>
      </c>
      <c r="P515" s="28" t="s">
        <v>1097</v>
      </c>
      <c r="R515" s="2" t="str">
        <f>Folha_de_Pgt[[#This Row],[Nome do Funcionário]]&amp;" - "&amp;Folha_de_Pgt[[#This Row],[TIPO DE PGT]]</f>
        <v>EDVALDO NOGUEIRA ABREU - SALARIO - REF. A ABR/2023</v>
      </c>
    </row>
    <row r="516" spans="1:18" ht="15.75" customHeight="1" x14ac:dyDescent="0.2">
      <c r="A516" s="87" t="s">
        <v>982</v>
      </c>
      <c r="B516" s="88" t="s">
        <v>525</v>
      </c>
      <c r="C516" s="88" t="s">
        <v>526</v>
      </c>
      <c r="D516" s="88" t="s">
        <v>154</v>
      </c>
      <c r="E516" s="88" t="s">
        <v>94</v>
      </c>
      <c r="F516" s="88" t="s">
        <v>95</v>
      </c>
      <c r="G516" s="88" t="s">
        <v>527</v>
      </c>
      <c r="H516" s="88" t="s">
        <v>528</v>
      </c>
      <c r="I516" s="89">
        <v>1211.25</v>
      </c>
      <c r="J516" s="28" t="str">
        <f>Folha_de_Pgt[[#This Row],[Nome da Empresa]]&amp;Folha_de_Pgt[[#This Row],[Nome do Funcionário]]&amp;Folha_de_Pgt[[#This Row],[Departamento]]</f>
        <v>MANHOSO REVENDEDOR DE GAS LTDAFERNANDO DA SILVA BARBOSAPORTARIA</v>
      </c>
      <c r="K516" s="28" t="str">
        <f>IFERROR(INDEX(Folha[Centro_de_Geral],MATCH(C516,Folha[Nome do Funcionário],0)),"")</f>
        <v>161 - MANHOSO</v>
      </c>
      <c r="L516" s="28" t="str">
        <f>IFERROR(INDEX(Nome_Empresas[NOME PADRÃO (PLANILHAS)],MATCH(Folha_de_Pgt[[#This Row],[Nome da Empresa]],Nome_Empresas[EMPRESA],0)),"")</f>
        <v>161 - MANHOSO</v>
      </c>
      <c r="M516" s="20">
        <v>45051</v>
      </c>
      <c r="N516" s="28" t="str">
        <f>UPPER(IF(Folha_de_Pgt[[#This Row],[DATA DE PGT]]="","",TEXT(Folha_de_Pgt[[#This Row],[DATA DE PGT]],"MMM")))</f>
        <v>MAI</v>
      </c>
      <c r="O516" s="107" t="str">
        <f>UPPER(IF(Folha_de_Pgt[[#This Row],[DATA DE PGT]]="","",TEXT(Folha_de_Pgt[[#This Row],[DATA DE PGT]],"aaaa")))</f>
        <v>2023</v>
      </c>
      <c r="P516" s="28" t="s">
        <v>1097</v>
      </c>
      <c r="R516" s="2" t="str">
        <f>Folha_de_Pgt[[#This Row],[Nome do Funcionário]]&amp;" - "&amp;Folha_de_Pgt[[#This Row],[TIPO DE PGT]]</f>
        <v>FERNANDO DA SILVA BARBOSA - SALARIO - REF. A ABR/2023</v>
      </c>
    </row>
    <row r="517" spans="1:18" ht="15.75" customHeight="1" x14ac:dyDescent="0.2">
      <c r="A517" s="87" t="s">
        <v>982</v>
      </c>
      <c r="B517" s="88" t="s">
        <v>525</v>
      </c>
      <c r="C517" s="88" t="s">
        <v>529</v>
      </c>
      <c r="D517" s="88" t="s">
        <v>154</v>
      </c>
      <c r="E517" s="88" t="s">
        <v>876</v>
      </c>
      <c r="F517" s="88" t="s">
        <v>876</v>
      </c>
      <c r="G517" s="88" t="s">
        <v>882</v>
      </c>
      <c r="H517" s="88" t="s">
        <v>530</v>
      </c>
      <c r="I517" s="89">
        <v>1093.6300000000001</v>
      </c>
      <c r="J517" s="28" t="str">
        <f>Folha_de_Pgt[[#This Row],[Nome da Empresa]]&amp;Folha_de_Pgt[[#This Row],[Nome do Funcionário]]&amp;Folha_de_Pgt[[#This Row],[Departamento]]</f>
        <v>MANHOSO REVENDEDOR DE GAS LTDAWELLINGTON RAMALHO DOS SANTOSPORTARIA</v>
      </c>
      <c r="K517" s="28" t="str">
        <f>IFERROR(INDEX(Folha[Centro_de_Geral],MATCH(C517,Folha[Nome do Funcionário],0)),"")</f>
        <v>161 - MANHOSO</v>
      </c>
      <c r="L517" s="28" t="str">
        <f>IFERROR(INDEX(Nome_Empresas[NOME PADRÃO (PLANILHAS)],MATCH(Folha_de_Pgt[[#This Row],[Nome da Empresa]],Nome_Empresas[EMPRESA],0)),"")</f>
        <v>161 - MANHOSO</v>
      </c>
      <c r="M517" s="20">
        <v>45050</v>
      </c>
      <c r="N517" s="28" t="str">
        <f>UPPER(IF(Folha_de_Pgt[[#This Row],[DATA DE PGT]]="","",TEXT(Folha_de_Pgt[[#This Row],[DATA DE PGT]],"MMM")))</f>
        <v>MAI</v>
      </c>
      <c r="O517" s="107" t="str">
        <f>UPPER(IF(Folha_de_Pgt[[#This Row],[DATA DE PGT]]="","",TEXT(Folha_de_Pgt[[#This Row],[DATA DE PGT]],"aaaa")))</f>
        <v>2023</v>
      </c>
      <c r="P517" s="28" t="s">
        <v>1097</v>
      </c>
      <c r="R517" s="2" t="str">
        <f>Folha_de_Pgt[[#This Row],[Nome do Funcionário]]&amp;" - "&amp;Folha_de_Pgt[[#This Row],[TIPO DE PGT]]</f>
        <v>WELLINGTON RAMALHO DOS SANTOS - SALARIO - REF. A ABR/2023</v>
      </c>
    </row>
    <row r="518" spans="1:18" ht="15.75" customHeight="1" x14ac:dyDescent="0.2">
      <c r="A518" s="87" t="s">
        <v>984</v>
      </c>
      <c r="B518" s="88" t="s">
        <v>123</v>
      </c>
      <c r="C518" s="88" t="s">
        <v>531</v>
      </c>
      <c r="D518" s="88" t="s">
        <v>154</v>
      </c>
      <c r="E518" s="88" t="s">
        <v>94</v>
      </c>
      <c r="F518" s="88" t="s">
        <v>95</v>
      </c>
      <c r="G518" s="88" t="s">
        <v>532</v>
      </c>
      <c r="H518" s="88" t="s">
        <v>533</v>
      </c>
      <c r="I518" s="89">
        <v>1211.25</v>
      </c>
      <c r="J518" s="28" t="str">
        <f>Folha_de_Pgt[[#This Row],[Nome da Empresa]]&amp;Folha_de_Pgt[[#This Row],[Nome do Funcionário]]&amp;Folha_de_Pgt[[#This Row],[Departamento]]</f>
        <v>TRES IRMAOS COMERCIO E TRANSPORTE DE GAS EIRELIGABRIEL DE NICACIO DE SOUZAPORTARIA</v>
      </c>
      <c r="K518" s="28" t="str">
        <f>IFERROR(INDEX(Folha[Centro_de_Geral],MATCH(C518,Folha[Nome do Funcionário],0)),"")</f>
        <v>162 - TRÊS IRMÃOS</v>
      </c>
      <c r="L518" s="28" t="str">
        <f>IFERROR(INDEX(Nome_Empresas[NOME PADRÃO (PLANILHAS)],MATCH(Folha_de_Pgt[[#This Row],[Nome da Empresa]],Nome_Empresas[EMPRESA],0)),"")</f>
        <v>162 - TRÊS IRMÃOS</v>
      </c>
      <c r="M518" s="20">
        <v>45051</v>
      </c>
      <c r="N518" s="28" t="str">
        <f>UPPER(IF(Folha_de_Pgt[[#This Row],[DATA DE PGT]]="","",TEXT(Folha_de_Pgt[[#This Row],[DATA DE PGT]],"MMM")))</f>
        <v>MAI</v>
      </c>
      <c r="O518" s="107" t="str">
        <f>UPPER(IF(Folha_de_Pgt[[#This Row],[DATA DE PGT]]="","",TEXT(Folha_de_Pgt[[#This Row],[DATA DE PGT]],"aaaa")))</f>
        <v>2023</v>
      </c>
      <c r="P518" s="28" t="s">
        <v>1097</v>
      </c>
      <c r="R518" s="2" t="str">
        <f>Folha_de_Pgt[[#This Row],[Nome do Funcionário]]&amp;" - "&amp;Folha_de_Pgt[[#This Row],[TIPO DE PGT]]</f>
        <v>GABRIEL DE NICACIO DE SOUZA - SALARIO - REF. A ABR/2023</v>
      </c>
    </row>
    <row r="519" spans="1:18" ht="15.75" customHeight="1" x14ac:dyDescent="0.2">
      <c r="A519" s="87" t="s">
        <v>984</v>
      </c>
      <c r="B519" s="88" t="s">
        <v>123</v>
      </c>
      <c r="C519" s="88" t="s">
        <v>534</v>
      </c>
      <c r="D519" s="88" t="s">
        <v>154</v>
      </c>
      <c r="E519" s="88" t="s">
        <v>94</v>
      </c>
      <c r="F519" s="88" t="s">
        <v>95</v>
      </c>
      <c r="G519" s="88" t="s">
        <v>535</v>
      </c>
      <c r="H519" s="88" t="s">
        <v>536</v>
      </c>
      <c r="I519" s="89">
        <v>1093.6300000000001</v>
      </c>
      <c r="J519" s="28" t="str">
        <f>Folha_de_Pgt[[#This Row],[Nome da Empresa]]&amp;Folha_de_Pgt[[#This Row],[Nome do Funcionário]]&amp;Folha_de_Pgt[[#This Row],[Departamento]]</f>
        <v>TRES IRMAOS COMERCIO E TRANSPORTE DE GAS EIRELIMATHEUS HERDY CAMILLOPORTARIA</v>
      </c>
      <c r="K519" s="28" t="str">
        <f>IFERROR(INDEX(Folha[Centro_de_Geral],MATCH(C519,Folha[Nome do Funcionário],0)),"")</f>
        <v>162 - TRÊS IRMÃOS</v>
      </c>
      <c r="L519" s="28" t="str">
        <f>IFERROR(INDEX(Nome_Empresas[NOME PADRÃO (PLANILHAS)],MATCH(Folha_de_Pgt[[#This Row],[Nome da Empresa]],Nome_Empresas[EMPRESA],0)),"")</f>
        <v>162 - TRÊS IRMÃOS</v>
      </c>
      <c r="M519" s="20">
        <v>45051</v>
      </c>
      <c r="N519" s="28" t="str">
        <f>UPPER(IF(Folha_de_Pgt[[#This Row],[DATA DE PGT]]="","",TEXT(Folha_de_Pgt[[#This Row],[DATA DE PGT]],"MMM")))</f>
        <v>MAI</v>
      </c>
      <c r="O519" s="107" t="str">
        <f>UPPER(IF(Folha_de_Pgt[[#This Row],[DATA DE PGT]]="","",TEXT(Folha_de_Pgt[[#This Row],[DATA DE PGT]],"aaaa")))</f>
        <v>2023</v>
      </c>
      <c r="P519" s="28" t="s">
        <v>1097</v>
      </c>
      <c r="R519" s="2" t="str">
        <f>Folha_de_Pgt[[#This Row],[Nome do Funcionário]]&amp;" - "&amp;Folha_de_Pgt[[#This Row],[TIPO DE PGT]]</f>
        <v>MATHEUS HERDY CAMILLO - SALARIO - REF. A ABR/2023</v>
      </c>
    </row>
    <row r="520" spans="1:18" ht="15.75" customHeight="1" x14ac:dyDescent="0.2">
      <c r="A520" s="87" t="s">
        <v>984</v>
      </c>
      <c r="B520" s="88" t="s">
        <v>123</v>
      </c>
      <c r="C520" s="88" t="s">
        <v>537</v>
      </c>
      <c r="D520" s="88" t="s">
        <v>170</v>
      </c>
      <c r="E520" s="88" t="s">
        <v>94</v>
      </c>
      <c r="F520" s="88" t="s">
        <v>95</v>
      </c>
      <c r="G520" s="88" t="s">
        <v>538</v>
      </c>
      <c r="H520" s="88" t="s">
        <v>539</v>
      </c>
      <c r="I520" s="89">
        <v>1636.73</v>
      </c>
      <c r="J520" s="28" t="str">
        <f>Folha_de_Pgt[[#This Row],[Nome da Empresa]]&amp;Folha_de_Pgt[[#This Row],[Nome do Funcionário]]&amp;Folha_de_Pgt[[#This Row],[Departamento]]</f>
        <v>TRES IRMAOS COMERCIO E TRANSPORTE DE GAS EIRELIWALLACE ARRUDA DA SILVATRANSPORTE</v>
      </c>
      <c r="K520" s="28" t="str">
        <f>IFERROR(INDEX(Folha[Centro_de_Geral],MATCH(C520,Folha[Nome do Funcionário],0)),"")</f>
        <v>TRANSPORTE</v>
      </c>
      <c r="L520" s="28" t="str">
        <f>IFERROR(INDEX(Nome_Empresas[NOME PADRÃO (PLANILHAS)],MATCH(Folha_de_Pgt[[#This Row],[Nome da Empresa]],Nome_Empresas[EMPRESA],0)),"")</f>
        <v>162 - TRÊS IRMÃOS</v>
      </c>
      <c r="M520" s="20">
        <v>45051</v>
      </c>
      <c r="N520" s="28" t="str">
        <f>UPPER(IF(Folha_de_Pgt[[#This Row],[DATA DE PGT]]="","",TEXT(Folha_de_Pgt[[#This Row],[DATA DE PGT]],"MMM")))</f>
        <v>MAI</v>
      </c>
      <c r="O520" s="107" t="str">
        <f>UPPER(IF(Folha_de_Pgt[[#This Row],[DATA DE PGT]]="","",TEXT(Folha_de_Pgt[[#This Row],[DATA DE PGT]],"aaaa")))</f>
        <v>2023</v>
      </c>
      <c r="P520" s="28" t="s">
        <v>1097</v>
      </c>
      <c r="R520" s="2" t="str">
        <f>Folha_de_Pgt[[#This Row],[Nome do Funcionário]]&amp;" - "&amp;Folha_de_Pgt[[#This Row],[TIPO DE PGT]]</f>
        <v>WALLACE ARRUDA DA SILVA - SALARIO - REF. A ABR/2023</v>
      </c>
    </row>
    <row r="521" spans="1:18" ht="15.75" customHeight="1" x14ac:dyDescent="0.2">
      <c r="A521" s="87" t="s">
        <v>984</v>
      </c>
      <c r="B521" s="88" t="s">
        <v>123</v>
      </c>
      <c r="C521" s="88" t="s">
        <v>540</v>
      </c>
      <c r="D521" s="88" t="s">
        <v>170</v>
      </c>
      <c r="E521" s="88" t="s">
        <v>16</v>
      </c>
      <c r="F521" s="88" t="s">
        <v>541</v>
      </c>
      <c r="G521" s="88" t="s">
        <v>542</v>
      </c>
      <c r="H521" s="88" t="s">
        <v>543</v>
      </c>
      <c r="I521" s="89">
        <v>1706.94</v>
      </c>
      <c r="J521" s="28" t="str">
        <f>Folha_de_Pgt[[#This Row],[Nome da Empresa]]&amp;Folha_de_Pgt[[#This Row],[Nome do Funcionário]]&amp;Folha_de_Pgt[[#This Row],[Departamento]]</f>
        <v>TRES IRMAOS COMERCIO E TRANSPORTE DE GAS EIRELIWILLIAN ARRUDA DA SILVA DE QUEIROZTRANSPORTE</v>
      </c>
      <c r="K521" s="28" t="str">
        <f>IFERROR(INDEX(Folha[Centro_de_Geral],MATCH(C521,Folha[Nome do Funcionário],0)),"")</f>
        <v>TRANSPORTE</v>
      </c>
      <c r="L521" s="28" t="str">
        <f>IFERROR(INDEX(Nome_Empresas[NOME PADRÃO (PLANILHAS)],MATCH(Folha_de_Pgt[[#This Row],[Nome da Empresa]],Nome_Empresas[EMPRESA],0)),"")</f>
        <v>162 - TRÊS IRMÃOS</v>
      </c>
      <c r="M521" s="20">
        <v>45050</v>
      </c>
      <c r="N521" s="28" t="str">
        <f>UPPER(IF(Folha_de_Pgt[[#This Row],[DATA DE PGT]]="","",TEXT(Folha_de_Pgt[[#This Row],[DATA DE PGT]],"MMM")))</f>
        <v>MAI</v>
      </c>
      <c r="O521" s="107" t="str">
        <f>UPPER(IF(Folha_de_Pgt[[#This Row],[DATA DE PGT]]="","",TEXT(Folha_de_Pgt[[#This Row],[DATA DE PGT]],"aaaa")))</f>
        <v>2023</v>
      </c>
      <c r="P521" s="28" t="s">
        <v>1097</v>
      </c>
      <c r="R521" s="2" t="str">
        <f>Folha_de_Pgt[[#This Row],[Nome do Funcionário]]&amp;" - "&amp;Folha_de_Pgt[[#This Row],[TIPO DE PGT]]</f>
        <v>WILLIAN ARRUDA DA SILVA DE QUEIROZ - SALARIO - REF. A ABR/2023</v>
      </c>
    </row>
    <row r="522" spans="1:18" ht="15.75" customHeight="1" x14ac:dyDescent="0.2">
      <c r="A522" s="87" t="s">
        <v>984</v>
      </c>
      <c r="B522" s="88" t="s">
        <v>123</v>
      </c>
      <c r="C522" s="88" t="s">
        <v>124</v>
      </c>
      <c r="D522" s="88" t="s">
        <v>22</v>
      </c>
      <c r="E522" s="88" t="s">
        <v>16</v>
      </c>
      <c r="F522" s="88" t="s">
        <v>125</v>
      </c>
      <c r="G522" s="88" t="s">
        <v>126</v>
      </c>
      <c r="H522" s="88" t="s">
        <v>127</v>
      </c>
      <c r="I522" s="89">
        <v>1489.3</v>
      </c>
      <c r="J522" s="28" t="str">
        <f>Folha_de_Pgt[[#This Row],[Nome da Empresa]]&amp;Folha_de_Pgt[[#This Row],[Nome do Funcionário]]&amp;Folha_de_Pgt[[#This Row],[Departamento]]</f>
        <v>TRES IRMAOS COMERCIO E TRANSPORTE DE GAS EIRELIALEX SANDRO VIEIRA DE OLIVEIRAADMINISTRAÇÃO</v>
      </c>
      <c r="K522" s="28" t="str">
        <f>IFERROR(INDEX(Folha[Centro_de_Geral],MATCH(C522,Folha[Nome do Funcionário],0)),"")</f>
        <v>ADM</v>
      </c>
      <c r="L522" s="28" t="str">
        <f>IFERROR(INDEX(Nome_Empresas[NOME PADRÃO (PLANILHAS)],MATCH(Folha_de_Pgt[[#This Row],[Nome da Empresa]],Nome_Empresas[EMPRESA],0)),"")</f>
        <v>162 - TRÊS IRMÃOS</v>
      </c>
      <c r="M522" s="20">
        <v>45050</v>
      </c>
      <c r="N522" s="28" t="str">
        <f>UPPER(IF(Folha_de_Pgt[[#This Row],[DATA DE PGT]]="","",TEXT(Folha_de_Pgt[[#This Row],[DATA DE PGT]],"MMM")))</f>
        <v>MAI</v>
      </c>
      <c r="O522" s="107" t="str">
        <f>UPPER(IF(Folha_de_Pgt[[#This Row],[DATA DE PGT]]="","",TEXT(Folha_de_Pgt[[#This Row],[DATA DE PGT]],"aaaa")))</f>
        <v>2023</v>
      </c>
      <c r="P522" s="28" t="s">
        <v>1097</v>
      </c>
      <c r="R522" s="2" t="str">
        <f>Folha_de_Pgt[[#This Row],[Nome do Funcionário]]&amp;" - "&amp;Folha_de_Pgt[[#This Row],[TIPO DE PGT]]</f>
        <v>ALEX SANDRO VIEIRA DE OLIVEIRA - SALARIO - REF. A ABR/2023</v>
      </c>
    </row>
    <row r="523" spans="1:18" ht="15.75" customHeight="1" x14ac:dyDescent="0.2">
      <c r="A523" s="87" t="s">
        <v>985</v>
      </c>
      <c r="B523" s="88" t="s">
        <v>544</v>
      </c>
      <c r="C523" s="88" t="s">
        <v>545</v>
      </c>
      <c r="D523" s="88" t="s">
        <v>154</v>
      </c>
      <c r="E523" s="88" t="s">
        <v>16</v>
      </c>
      <c r="F523" s="88" t="s">
        <v>546</v>
      </c>
      <c r="G523" s="88" t="s">
        <v>547</v>
      </c>
      <c r="H523" s="88" t="s">
        <v>548</v>
      </c>
      <c r="I523" s="89">
        <v>1211.25</v>
      </c>
      <c r="J523" s="28" t="str">
        <f>Folha_de_Pgt[[#This Row],[Nome da Empresa]]&amp;Folha_de_Pgt[[#This Row],[Nome do Funcionário]]&amp;Folha_de_Pgt[[#This Row],[Departamento]]</f>
        <v>MARIA P A DIAS COMERCIO VAREJISTA DE GAS LTDAKAUAN SILVA DOS SANTOSPORTARIA</v>
      </c>
      <c r="K523" s="28" t="str">
        <f>IFERROR(INDEX(Folha[Centro_de_Geral],MATCH(C523,Folha[Nome do Funcionário],0)),"")</f>
        <v>163 - MARIA P A</v>
      </c>
      <c r="L523" s="28" t="str">
        <f>IFERROR(INDEX(Nome_Empresas[NOME PADRÃO (PLANILHAS)],MATCH(Folha_de_Pgt[[#This Row],[Nome da Empresa]],Nome_Empresas[EMPRESA],0)),"")</f>
        <v>163 - MARIA P A</v>
      </c>
      <c r="M523" s="20">
        <v>45050</v>
      </c>
      <c r="N523" s="28" t="str">
        <f>UPPER(IF(Folha_de_Pgt[[#This Row],[DATA DE PGT]]="","",TEXT(Folha_de_Pgt[[#This Row],[DATA DE PGT]],"MMM")))</f>
        <v>MAI</v>
      </c>
      <c r="O523" s="107" t="str">
        <f>UPPER(IF(Folha_de_Pgt[[#This Row],[DATA DE PGT]]="","",TEXT(Folha_de_Pgt[[#This Row],[DATA DE PGT]],"aaaa")))</f>
        <v>2023</v>
      </c>
      <c r="P523" s="28" t="s">
        <v>1097</v>
      </c>
      <c r="R523" s="2" t="str">
        <f>Folha_de_Pgt[[#This Row],[Nome do Funcionário]]&amp;" - "&amp;Folha_de_Pgt[[#This Row],[TIPO DE PGT]]</f>
        <v>KAUAN SILVA DOS SANTOS - SALARIO - REF. A ABR/2023</v>
      </c>
    </row>
    <row r="524" spans="1:18" ht="15.75" customHeight="1" x14ac:dyDescent="0.2">
      <c r="A524" s="87" t="s">
        <v>985</v>
      </c>
      <c r="B524" s="88" t="s">
        <v>544</v>
      </c>
      <c r="C524" s="88" t="s">
        <v>549</v>
      </c>
      <c r="D524" s="88" t="s">
        <v>154</v>
      </c>
      <c r="E524" s="88" t="s">
        <v>16</v>
      </c>
      <c r="F524" s="88" t="s">
        <v>546</v>
      </c>
      <c r="G524" s="88" t="s">
        <v>550</v>
      </c>
      <c r="H524" s="88" t="s">
        <v>551</v>
      </c>
      <c r="I524" s="89">
        <v>1093.6300000000001</v>
      </c>
      <c r="J524" s="28" t="str">
        <f>Folha_de_Pgt[[#This Row],[Nome da Empresa]]&amp;Folha_de_Pgt[[#This Row],[Nome do Funcionário]]&amp;Folha_de_Pgt[[#This Row],[Departamento]]</f>
        <v>MARIA P A DIAS COMERCIO VAREJISTA DE GAS LTDAWALLACE LOPES CARDOSOPORTARIA</v>
      </c>
      <c r="K524" s="28" t="str">
        <f>IFERROR(INDEX(Folha[Centro_de_Geral],MATCH(C524,Folha[Nome do Funcionário],0)),"")</f>
        <v>163 - MARIA P A</v>
      </c>
      <c r="L524" s="28" t="str">
        <f>IFERROR(INDEX(Nome_Empresas[NOME PADRÃO (PLANILHAS)],MATCH(Folha_de_Pgt[[#This Row],[Nome da Empresa]],Nome_Empresas[EMPRESA],0)),"")</f>
        <v>163 - MARIA P A</v>
      </c>
      <c r="M524" s="20">
        <v>45050</v>
      </c>
      <c r="N524" s="28" t="str">
        <f>UPPER(IF(Folha_de_Pgt[[#This Row],[DATA DE PGT]]="","",TEXT(Folha_de_Pgt[[#This Row],[DATA DE PGT]],"MMM")))</f>
        <v>MAI</v>
      </c>
      <c r="O524" s="107" t="str">
        <f>UPPER(IF(Folha_de_Pgt[[#This Row],[DATA DE PGT]]="","",TEXT(Folha_de_Pgt[[#This Row],[DATA DE PGT]],"aaaa")))</f>
        <v>2023</v>
      </c>
      <c r="P524" s="28" t="s">
        <v>1097</v>
      </c>
      <c r="R524" s="2" t="str">
        <f>Folha_de_Pgt[[#This Row],[Nome do Funcionário]]&amp;" - "&amp;Folha_de_Pgt[[#This Row],[TIPO DE PGT]]</f>
        <v>WALLACE LOPES CARDOSO - SALARIO - REF. A ABR/2023</v>
      </c>
    </row>
    <row r="525" spans="1:18" ht="15.75" customHeight="1" x14ac:dyDescent="0.2">
      <c r="A525" s="87" t="s">
        <v>986</v>
      </c>
      <c r="B525" s="88" t="s">
        <v>552</v>
      </c>
      <c r="C525" s="88" t="s">
        <v>553</v>
      </c>
      <c r="D525" s="88" t="s">
        <v>154</v>
      </c>
      <c r="E525" s="88" t="s">
        <v>16</v>
      </c>
      <c r="F525" s="88" t="s">
        <v>365</v>
      </c>
      <c r="G525" s="88" t="s">
        <v>554</v>
      </c>
      <c r="H525" s="88" t="s">
        <v>555</v>
      </c>
      <c r="I525" s="89">
        <v>1093.6300000000001</v>
      </c>
      <c r="J525" s="28" t="str">
        <f>Folha_de_Pgt[[#This Row],[Nome da Empresa]]&amp;Folha_de_Pgt[[#This Row],[Nome do Funcionário]]&amp;Folha_de_Pgt[[#This Row],[Departamento]]</f>
        <v>DEPOSITO DE GAS INDIO DE SAQUAREMA LTDAMACIEL RIBEIRO DE SOUZAPORTARIA</v>
      </c>
      <c r="K525" s="28" t="str">
        <f>IFERROR(INDEX(Folha[Centro_de_Geral],MATCH(C525,Folha[Nome do Funcionário],0)),"")</f>
        <v>165 - INDIO DE SAQUAREMA</v>
      </c>
      <c r="L525" s="28" t="str">
        <f>IFERROR(INDEX(Nome_Empresas[NOME PADRÃO (PLANILHAS)],MATCH(Folha_de_Pgt[[#This Row],[Nome da Empresa]],Nome_Empresas[EMPRESA],0)),"")</f>
        <v>165 - INDIO DE SAQUAREMA</v>
      </c>
      <c r="M525" s="20">
        <v>45050</v>
      </c>
      <c r="N525" s="28" t="str">
        <f>UPPER(IF(Folha_de_Pgt[[#This Row],[DATA DE PGT]]="","",TEXT(Folha_de_Pgt[[#This Row],[DATA DE PGT]],"MMM")))</f>
        <v>MAI</v>
      </c>
      <c r="O525" s="107" t="str">
        <f>UPPER(IF(Folha_de_Pgt[[#This Row],[DATA DE PGT]]="","",TEXT(Folha_de_Pgt[[#This Row],[DATA DE PGT]],"aaaa")))</f>
        <v>2023</v>
      </c>
      <c r="P525" s="28" t="s">
        <v>1097</v>
      </c>
      <c r="R525" s="2" t="str">
        <f>Folha_de_Pgt[[#This Row],[Nome do Funcionário]]&amp;" - "&amp;Folha_de_Pgt[[#This Row],[TIPO DE PGT]]</f>
        <v>MACIEL RIBEIRO DE SOUZA - SALARIO - REF. A ABR/2023</v>
      </c>
    </row>
    <row r="526" spans="1:18" ht="15.75" customHeight="1" x14ac:dyDescent="0.2">
      <c r="A526" s="87" t="s">
        <v>986</v>
      </c>
      <c r="B526" s="88" t="s">
        <v>552</v>
      </c>
      <c r="C526" s="88" t="s">
        <v>556</v>
      </c>
      <c r="D526" s="88" t="s">
        <v>154</v>
      </c>
      <c r="E526" s="88" t="s">
        <v>876</v>
      </c>
      <c r="F526" s="88" t="s">
        <v>876</v>
      </c>
      <c r="G526" s="88" t="s">
        <v>987</v>
      </c>
      <c r="H526" s="88" t="s">
        <v>557</v>
      </c>
      <c r="I526" s="89">
        <v>1451.13</v>
      </c>
      <c r="J526" s="28" t="str">
        <f>Folha_de_Pgt[[#This Row],[Nome da Empresa]]&amp;Folha_de_Pgt[[#This Row],[Nome do Funcionário]]&amp;Folha_de_Pgt[[#This Row],[Departamento]]</f>
        <v>DEPOSITO DE GAS INDIO DE SAQUAREMA LTDAFELIPE DOS SANTOS LINDOLFOPORTARIA</v>
      </c>
      <c r="K526" s="28" t="str">
        <f>IFERROR(INDEX(Folha[Centro_de_Geral],MATCH(C526,Folha[Nome do Funcionário],0)),"")</f>
        <v>165 - INDIO DE SAQUAREMA</v>
      </c>
      <c r="L526" s="28" t="str">
        <f>IFERROR(INDEX(Nome_Empresas[NOME PADRÃO (PLANILHAS)],MATCH(Folha_de_Pgt[[#This Row],[Nome da Empresa]],Nome_Empresas[EMPRESA],0)),"")</f>
        <v>165 - INDIO DE SAQUAREMA</v>
      </c>
      <c r="M526" s="20">
        <v>45050</v>
      </c>
      <c r="N526" s="28" t="str">
        <f>UPPER(IF(Folha_de_Pgt[[#This Row],[DATA DE PGT]]="","",TEXT(Folha_de_Pgt[[#This Row],[DATA DE PGT]],"MMM")))</f>
        <v>MAI</v>
      </c>
      <c r="O526" s="107" t="str">
        <f>UPPER(IF(Folha_de_Pgt[[#This Row],[DATA DE PGT]]="","",TEXT(Folha_de_Pgt[[#This Row],[DATA DE PGT]],"aaaa")))</f>
        <v>2023</v>
      </c>
      <c r="P526" s="28" t="s">
        <v>1097</v>
      </c>
      <c r="R526" s="2" t="str">
        <f>Folha_de_Pgt[[#This Row],[Nome do Funcionário]]&amp;" - "&amp;Folha_de_Pgt[[#This Row],[TIPO DE PGT]]</f>
        <v>FELIPE DOS SANTOS LINDOLFO - SALARIO - REF. A ABR/2023</v>
      </c>
    </row>
    <row r="527" spans="1:18" ht="15.75" customHeight="1" x14ac:dyDescent="0.2">
      <c r="A527" s="87" t="s">
        <v>988</v>
      </c>
      <c r="B527" s="88" t="s">
        <v>558</v>
      </c>
      <c r="C527" s="88" t="s">
        <v>559</v>
      </c>
      <c r="D527" s="88" t="s">
        <v>560</v>
      </c>
      <c r="E527" s="88" t="s">
        <v>16</v>
      </c>
      <c r="F527" s="88" t="s">
        <v>365</v>
      </c>
      <c r="G527" s="88" t="s">
        <v>561</v>
      </c>
      <c r="H527" s="88" t="s">
        <v>562</v>
      </c>
      <c r="I527" s="89">
        <v>1211.25</v>
      </c>
      <c r="J527" s="28" t="str">
        <f>Folha_de_Pgt[[#This Row],[Nome da Empresa]]&amp;Folha_de_Pgt[[#This Row],[Nome do Funcionário]]&amp;Folha_de_Pgt[[#This Row],[Departamento]]</f>
        <v>TUPI DEPOSITO VAREJISTA DE GAZ LTDACAIO RONALD CARLOS DA SILVA PORTÁRIA</v>
      </c>
      <c r="K527" s="28" t="str">
        <f>IFERROR(INDEX(Folha[Centro_de_Geral],MATCH(C527,Folha[Nome do Funcionário],0)),"")</f>
        <v>168 - TUPI</v>
      </c>
      <c r="L527" s="28" t="str">
        <f>IFERROR(INDEX(Nome_Empresas[NOME PADRÃO (PLANILHAS)],MATCH(Folha_de_Pgt[[#This Row],[Nome da Empresa]],Nome_Empresas[EMPRESA],0)),"")</f>
        <v>168 - TUPI</v>
      </c>
      <c r="M527" s="20">
        <v>45050</v>
      </c>
      <c r="N527" s="28" t="str">
        <f>UPPER(IF(Folha_de_Pgt[[#This Row],[DATA DE PGT]]="","",TEXT(Folha_de_Pgt[[#This Row],[DATA DE PGT]],"MMM")))</f>
        <v>MAI</v>
      </c>
      <c r="O527" s="107" t="str">
        <f>UPPER(IF(Folha_de_Pgt[[#This Row],[DATA DE PGT]]="","",TEXT(Folha_de_Pgt[[#This Row],[DATA DE PGT]],"aaaa")))</f>
        <v>2023</v>
      </c>
      <c r="P527" s="28" t="s">
        <v>1097</v>
      </c>
      <c r="R527" s="2" t="str">
        <f>Folha_de_Pgt[[#This Row],[Nome do Funcionário]]&amp;" - "&amp;Folha_de_Pgt[[#This Row],[TIPO DE PGT]]</f>
        <v>CAIO RONALD CARLOS DA SILVA  - SALARIO - REF. A ABR/2023</v>
      </c>
    </row>
    <row r="528" spans="1:18" ht="15.75" customHeight="1" x14ac:dyDescent="0.2">
      <c r="A528" s="87" t="s">
        <v>988</v>
      </c>
      <c r="B528" s="88" t="s">
        <v>558</v>
      </c>
      <c r="C528" s="88" t="s">
        <v>563</v>
      </c>
      <c r="D528" s="88" t="s">
        <v>560</v>
      </c>
      <c r="E528" s="88" t="s">
        <v>16</v>
      </c>
      <c r="F528" s="88" t="s">
        <v>365</v>
      </c>
      <c r="G528" s="88" t="s">
        <v>564</v>
      </c>
      <c r="H528" s="88" t="s">
        <v>565</v>
      </c>
      <c r="I528" s="89">
        <v>1093.6300000000001</v>
      </c>
      <c r="J528" s="28" t="str">
        <f>Folha_de_Pgt[[#This Row],[Nome da Empresa]]&amp;Folha_de_Pgt[[#This Row],[Nome do Funcionário]]&amp;Folha_de_Pgt[[#This Row],[Departamento]]</f>
        <v>TUPI DEPOSITO VAREJISTA DE GAZ LTDAIGOR PEDROSA DE CARVALHO PORTÁRIA</v>
      </c>
      <c r="K528" s="28" t="str">
        <f>IFERROR(INDEX(Folha[Centro_de_Geral],MATCH(C528,Folha[Nome do Funcionário],0)),"")</f>
        <v>168 - TUPI</v>
      </c>
      <c r="L528" s="28" t="str">
        <f>IFERROR(INDEX(Nome_Empresas[NOME PADRÃO (PLANILHAS)],MATCH(Folha_de_Pgt[[#This Row],[Nome da Empresa]],Nome_Empresas[EMPRESA],0)),"")</f>
        <v>168 - TUPI</v>
      </c>
      <c r="M528" s="20">
        <v>45050</v>
      </c>
      <c r="N528" s="28" t="str">
        <f>UPPER(IF(Folha_de_Pgt[[#This Row],[DATA DE PGT]]="","",TEXT(Folha_de_Pgt[[#This Row],[DATA DE PGT]],"MMM")))</f>
        <v>MAI</v>
      </c>
      <c r="O528" s="107" t="str">
        <f>UPPER(IF(Folha_de_Pgt[[#This Row],[DATA DE PGT]]="","",TEXT(Folha_de_Pgt[[#This Row],[DATA DE PGT]],"aaaa")))</f>
        <v>2023</v>
      </c>
      <c r="P528" s="28" t="s">
        <v>1097</v>
      </c>
      <c r="R528" s="2" t="str">
        <f>Folha_de_Pgt[[#This Row],[Nome do Funcionário]]&amp;" - "&amp;Folha_de_Pgt[[#This Row],[TIPO DE PGT]]</f>
        <v>IGOR PEDROSA DE CARVALHO  - SALARIO - REF. A ABR/2023</v>
      </c>
    </row>
    <row r="529" spans="1:18" ht="15.75" customHeight="1" x14ac:dyDescent="0.2">
      <c r="A529" s="87" t="s">
        <v>989</v>
      </c>
      <c r="B529" s="88" t="s">
        <v>566</v>
      </c>
      <c r="C529" s="88" t="s">
        <v>571</v>
      </c>
      <c r="D529" s="88" t="s">
        <v>154</v>
      </c>
      <c r="E529" s="88" t="s">
        <v>16</v>
      </c>
      <c r="F529" s="88" t="s">
        <v>572</v>
      </c>
      <c r="G529" s="88" t="s">
        <v>573</v>
      </c>
      <c r="H529" s="88" t="s">
        <v>574</v>
      </c>
      <c r="I529" s="89">
        <v>1363.51</v>
      </c>
      <c r="J529" s="28" t="str">
        <f>Folha_de_Pgt[[#This Row],[Nome da Empresa]]&amp;Folha_de_Pgt[[#This Row],[Nome do Funcionário]]&amp;Folha_de_Pgt[[#This Row],[Departamento]]</f>
        <v>KEROGAS COMERCIO DE GLP LTDAJONES DOS SANTOS LINHARES DA SILVAPORTARIA</v>
      </c>
      <c r="K529" s="28" t="str">
        <f>IFERROR(INDEX(Folha[Centro_de_Geral],MATCH(C529,Folha[Nome do Funcionário],0)),"")</f>
        <v>169 - KERO GÁS</v>
      </c>
      <c r="L529" s="28" t="str">
        <f>IFERROR(INDEX(Nome_Empresas[NOME PADRÃO (PLANILHAS)],MATCH(Folha_de_Pgt[[#This Row],[Nome da Empresa]],Nome_Empresas[EMPRESA],0)),"")</f>
        <v>169 - KERO GÁS</v>
      </c>
      <c r="M529" s="20">
        <v>45050</v>
      </c>
      <c r="N529" s="28" t="str">
        <f>UPPER(IF(Folha_de_Pgt[[#This Row],[DATA DE PGT]]="","",TEXT(Folha_de_Pgt[[#This Row],[DATA DE PGT]],"MMM")))</f>
        <v>MAI</v>
      </c>
      <c r="O529" s="107" t="str">
        <f>UPPER(IF(Folha_de_Pgt[[#This Row],[DATA DE PGT]]="","",TEXT(Folha_de_Pgt[[#This Row],[DATA DE PGT]],"aaaa")))</f>
        <v>2023</v>
      </c>
      <c r="P529" s="28" t="s">
        <v>1097</v>
      </c>
      <c r="R529" s="2" t="str">
        <f>Folha_de_Pgt[[#This Row],[Nome do Funcionário]]&amp;" - "&amp;Folha_de_Pgt[[#This Row],[TIPO DE PGT]]</f>
        <v>JONES DOS SANTOS LINHARES DA SILVA - SALARIO - REF. A ABR/2023</v>
      </c>
    </row>
    <row r="530" spans="1:18" ht="15.75" customHeight="1" x14ac:dyDescent="0.2">
      <c r="A530" s="87" t="s">
        <v>989</v>
      </c>
      <c r="B530" s="88" t="s">
        <v>566</v>
      </c>
      <c r="C530" s="88" t="s">
        <v>575</v>
      </c>
      <c r="D530" s="88" t="s">
        <v>154</v>
      </c>
      <c r="E530" s="88" t="s">
        <v>16</v>
      </c>
      <c r="F530" s="88" t="s">
        <v>576</v>
      </c>
      <c r="G530" s="88" t="s">
        <v>577</v>
      </c>
      <c r="H530" s="88" t="s">
        <v>578</v>
      </c>
      <c r="I530" s="89">
        <v>1481.13</v>
      </c>
      <c r="J530" s="28" t="str">
        <f>Folha_de_Pgt[[#This Row],[Nome da Empresa]]&amp;Folha_de_Pgt[[#This Row],[Nome do Funcionário]]&amp;Folha_de_Pgt[[#This Row],[Departamento]]</f>
        <v>KEROGAS COMERCIO DE GLP LTDAADELCIMAR BISPO DOS SANTOSPORTARIA</v>
      </c>
      <c r="K530" s="28" t="str">
        <f>IFERROR(INDEX(Folha[Centro_de_Geral],MATCH(C530,Folha[Nome do Funcionário],0)),"")</f>
        <v>169 - KERO GÁS</v>
      </c>
      <c r="L530" s="28" t="str">
        <f>IFERROR(INDEX(Nome_Empresas[NOME PADRÃO (PLANILHAS)],MATCH(Folha_de_Pgt[[#This Row],[Nome da Empresa]],Nome_Empresas[EMPRESA],0)),"")</f>
        <v>169 - KERO GÁS</v>
      </c>
      <c r="M530" s="20">
        <v>45050</v>
      </c>
      <c r="N530" s="28" t="str">
        <f>UPPER(IF(Folha_de_Pgt[[#This Row],[DATA DE PGT]]="","",TEXT(Folha_de_Pgt[[#This Row],[DATA DE PGT]],"MMM")))</f>
        <v>MAI</v>
      </c>
      <c r="O530" s="107" t="str">
        <f>UPPER(IF(Folha_de_Pgt[[#This Row],[DATA DE PGT]]="","",TEXT(Folha_de_Pgt[[#This Row],[DATA DE PGT]],"aaaa")))</f>
        <v>2023</v>
      </c>
      <c r="P530" s="28" t="s">
        <v>1097</v>
      </c>
      <c r="R530" s="2" t="str">
        <f>Folha_de_Pgt[[#This Row],[Nome do Funcionário]]&amp;" - "&amp;Folha_de_Pgt[[#This Row],[TIPO DE PGT]]</f>
        <v>ADELCIMAR BISPO DOS SANTOS - SALARIO - REF. A ABR/2023</v>
      </c>
    </row>
    <row r="531" spans="1:18" ht="15.75" customHeight="1" x14ac:dyDescent="0.2">
      <c r="A531" s="87" t="s">
        <v>990</v>
      </c>
      <c r="B531" s="88" t="s">
        <v>579</v>
      </c>
      <c r="C531" s="88" t="s">
        <v>580</v>
      </c>
      <c r="D531" s="88" t="s">
        <v>154</v>
      </c>
      <c r="E531" s="88" t="s">
        <v>16</v>
      </c>
      <c r="F531" s="88" t="s">
        <v>86</v>
      </c>
      <c r="G531" s="88" t="s">
        <v>581</v>
      </c>
      <c r="H531" s="88" t="s">
        <v>582</v>
      </c>
      <c r="I531" s="89">
        <v>1211.25</v>
      </c>
      <c r="J531" s="28" t="str">
        <f>Folha_de_Pgt[[#This Row],[Nome da Empresa]]&amp;Folha_de_Pgt[[#This Row],[Nome do Funcionário]]&amp;Folha_de_Pgt[[#This Row],[Departamento]]</f>
        <v>FF GAS DISTRIBUIDORA LTDAFLÁVIO SILVINO SANTOS ALVESPORTARIA</v>
      </c>
      <c r="K531" s="28" t="str">
        <f>IFERROR(INDEX(Folha[Centro_de_Geral],MATCH(C531,Folha[Nome do Funcionário],0)),"")</f>
        <v>170 - FF DISTRIBUIDORA</v>
      </c>
      <c r="L531" s="28" t="str">
        <f>IFERROR(INDEX(Nome_Empresas[NOME PADRÃO (PLANILHAS)],MATCH(Folha_de_Pgt[[#This Row],[Nome da Empresa]],Nome_Empresas[EMPRESA],0)),"")</f>
        <v>170 - FF DISTRIBUIDORA</v>
      </c>
      <c r="M531" s="20">
        <v>45050</v>
      </c>
      <c r="N531" s="28" t="str">
        <f>UPPER(IF(Folha_de_Pgt[[#This Row],[DATA DE PGT]]="","",TEXT(Folha_de_Pgt[[#This Row],[DATA DE PGT]],"MMM")))</f>
        <v>MAI</v>
      </c>
      <c r="O531" s="107" t="str">
        <f>UPPER(IF(Folha_de_Pgt[[#This Row],[DATA DE PGT]]="","",TEXT(Folha_de_Pgt[[#This Row],[DATA DE PGT]],"aaaa")))</f>
        <v>2023</v>
      </c>
      <c r="P531" s="28" t="s">
        <v>1097</v>
      </c>
      <c r="R531" s="2" t="str">
        <f>Folha_de_Pgt[[#This Row],[Nome do Funcionário]]&amp;" - "&amp;Folha_de_Pgt[[#This Row],[TIPO DE PGT]]</f>
        <v>FLÁVIO SILVINO SANTOS ALVES - SALARIO - REF. A ABR/2023</v>
      </c>
    </row>
    <row r="532" spans="1:18" ht="15.75" customHeight="1" x14ac:dyDescent="0.2">
      <c r="A532" s="87" t="s">
        <v>990</v>
      </c>
      <c r="B532" s="88" t="s">
        <v>579</v>
      </c>
      <c r="C532" s="88" t="s">
        <v>583</v>
      </c>
      <c r="D532" s="88" t="s">
        <v>154</v>
      </c>
      <c r="E532" s="88" t="s">
        <v>16</v>
      </c>
      <c r="F532" s="88" t="s">
        <v>584</v>
      </c>
      <c r="G532" s="88" t="s">
        <v>585</v>
      </c>
      <c r="H532" s="88" t="s">
        <v>586</v>
      </c>
      <c r="I532" s="89">
        <v>1013.63</v>
      </c>
      <c r="J532" s="28" t="str">
        <f>Folha_de_Pgt[[#This Row],[Nome da Empresa]]&amp;Folha_de_Pgt[[#This Row],[Nome do Funcionário]]&amp;Folha_de_Pgt[[#This Row],[Departamento]]</f>
        <v>FF GAS DISTRIBUIDORA LTDADIEGO DE MATTOS PEREIRA COSTAPORTARIA</v>
      </c>
      <c r="K532" s="28" t="str">
        <f>IFERROR(INDEX(Folha[Centro_de_Geral],MATCH(C532,Folha[Nome do Funcionário],0)),"")</f>
        <v>170 - FF DISTRIBUIDORA</v>
      </c>
      <c r="L532" s="28" t="str">
        <f>IFERROR(INDEX(Nome_Empresas[NOME PADRÃO (PLANILHAS)],MATCH(Folha_de_Pgt[[#This Row],[Nome da Empresa]],Nome_Empresas[EMPRESA],0)),"")</f>
        <v>170 - FF DISTRIBUIDORA</v>
      </c>
      <c r="M532" s="20">
        <v>45050</v>
      </c>
      <c r="N532" s="28" t="str">
        <f>UPPER(IF(Folha_de_Pgt[[#This Row],[DATA DE PGT]]="","",TEXT(Folha_de_Pgt[[#This Row],[DATA DE PGT]],"MMM")))</f>
        <v>MAI</v>
      </c>
      <c r="O532" s="107" t="str">
        <f>UPPER(IF(Folha_de_Pgt[[#This Row],[DATA DE PGT]]="","",TEXT(Folha_de_Pgt[[#This Row],[DATA DE PGT]],"aaaa")))</f>
        <v>2023</v>
      </c>
      <c r="P532" s="28" t="s">
        <v>1097</v>
      </c>
      <c r="R532" s="2" t="str">
        <f>Folha_de_Pgt[[#This Row],[Nome do Funcionário]]&amp;" - "&amp;Folha_de_Pgt[[#This Row],[TIPO DE PGT]]</f>
        <v>DIEGO DE MATTOS PEREIRA COSTA - SALARIO - REF. A ABR/2023</v>
      </c>
    </row>
    <row r="533" spans="1:18" ht="15.75" customHeight="1" x14ac:dyDescent="0.2">
      <c r="A533" s="87" t="s">
        <v>990</v>
      </c>
      <c r="B533" s="88" t="s">
        <v>579</v>
      </c>
      <c r="C533" s="88" t="s">
        <v>587</v>
      </c>
      <c r="D533" s="88" t="s">
        <v>588</v>
      </c>
      <c r="E533" s="88" t="s">
        <v>16</v>
      </c>
      <c r="F533" s="88" t="s">
        <v>589</v>
      </c>
      <c r="G533" s="88" t="s">
        <v>590</v>
      </c>
      <c r="H533" s="88" t="s">
        <v>591</v>
      </c>
      <c r="I533" s="89">
        <v>723.78</v>
      </c>
      <c r="J533" s="28" t="str">
        <f>Folha_de_Pgt[[#This Row],[Nome da Empresa]]&amp;Folha_de_Pgt[[#This Row],[Nome do Funcionário]]&amp;Folha_de_Pgt[[#This Row],[Departamento]]</f>
        <v>FF GAS DISTRIBUIDORA LTDAJOAO PEDRO MENEZES DAMASIOESTOQUE</v>
      </c>
      <c r="K533" s="28" t="str">
        <f>IFERROR(INDEX(Folha[Centro_de_Geral],MATCH(C533,Folha[Nome do Funcionário],0)),"")</f>
        <v>170 - FF DISTRIBUIDORA</v>
      </c>
      <c r="L533" s="28" t="str">
        <f>IFERROR(INDEX(Nome_Empresas[NOME PADRÃO (PLANILHAS)],MATCH(Folha_de_Pgt[[#This Row],[Nome da Empresa]],Nome_Empresas[EMPRESA],0)),"")</f>
        <v>170 - FF DISTRIBUIDORA</v>
      </c>
      <c r="M533" s="20">
        <v>45050</v>
      </c>
      <c r="N533" s="28" t="str">
        <f>UPPER(IF(Folha_de_Pgt[[#This Row],[DATA DE PGT]]="","",TEXT(Folha_de_Pgt[[#This Row],[DATA DE PGT]],"MMM")))</f>
        <v>MAI</v>
      </c>
      <c r="O533" s="107" t="str">
        <f>UPPER(IF(Folha_de_Pgt[[#This Row],[DATA DE PGT]]="","",TEXT(Folha_de_Pgt[[#This Row],[DATA DE PGT]],"aaaa")))</f>
        <v>2023</v>
      </c>
      <c r="P533" s="28" t="s">
        <v>1097</v>
      </c>
      <c r="R533" s="2" t="str">
        <f>Folha_de_Pgt[[#This Row],[Nome do Funcionário]]&amp;" - "&amp;Folha_de_Pgt[[#This Row],[TIPO DE PGT]]</f>
        <v>JOAO PEDRO MENEZES DAMASIO - SALARIO - REF. A ABR/2023</v>
      </c>
    </row>
    <row r="534" spans="1:18" ht="15.75" customHeight="1" x14ac:dyDescent="0.2">
      <c r="A534" s="87" t="s">
        <v>991</v>
      </c>
      <c r="B534" s="88" t="s">
        <v>128</v>
      </c>
      <c r="C534" s="88" t="s">
        <v>592</v>
      </c>
      <c r="D534" s="88" t="s">
        <v>154</v>
      </c>
      <c r="E534" s="88" t="s">
        <v>16</v>
      </c>
      <c r="F534" s="88" t="s">
        <v>17</v>
      </c>
      <c r="G534" s="88" t="s">
        <v>593</v>
      </c>
      <c r="H534" s="88" t="s">
        <v>594</v>
      </c>
      <c r="I534" s="89">
        <v>1211.25</v>
      </c>
      <c r="J534" s="28" t="str">
        <f>Folha_de_Pgt[[#This Row],[Nome da Empresa]]&amp;Folha_de_Pgt[[#This Row],[Nome do Funcionário]]&amp;Folha_de_Pgt[[#This Row],[Departamento]]</f>
        <v>DEPOSITO DE GAS JURUNA DO MENDANHA LTDAALEXANDRO ROBERTO RODRIGUESPORTARIA</v>
      </c>
      <c r="K534" s="28" t="str">
        <f>IFERROR(INDEX(Folha[Centro_de_Geral],MATCH(C534,Folha[Nome do Funcionário],0)),"")</f>
        <v>171 - JURUNA</v>
      </c>
      <c r="L534" s="28" t="str">
        <f>IFERROR(INDEX(Nome_Empresas[NOME PADRÃO (PLANILHAS)],MATCH(Folha_de_Pgt[[#This Row],[Nome da Empresa]],Nome_Empresas[EMPRESA],0)),"")</f>
        <v>171 - JURUNA</v>
      </c>
      <c r="M534" s="20">
        <v>45050</v>
      </c>
      <c r="N534" s="28" t="str">
        <f>UPPER(IF(Folha_de_Pgt[[#This Row],[DATA DE PGT]]="","",TEXT(Folha_de_Pgt[[#This Row],[DATA DE PGT]],"MMM")))</f>
        <v>MAI</v>
      </c>
      <c r="O534" s="107" t="str">
        <f>UPPER(IF(Folha_de_Pgt[[#This Row],[DATA DE PGT]]="","",TEXT(Folha_de_Pgt[[#This Row],[DATA DE PGT]],"aaaa")))</f>
        <v>2023</v>
      </c>
      <c r="P534" s="28" t="s">
        <v>1097</v>
      </c>
      <c r="R534" s="2" t="str">
        <f>Folha_de_Pgt[[#This Row],[Nome do Funcionário]]&amp;" - "&amp;Folha_de_Pgt[[#This Row],[TIPO DE PGT]]</f>
        <v>ALEXANDRO ROBERTO RODRIGUES - SALARIO - REF. A ABR/2023</v>
      </c>
    </row>
    <row r="535" spans="1:18" ht="15.75" customHeight="1" x14ac:dyDescent="0.2">
      <c r="A535" s="87" t="s">
        <v>991</v>
      </c>
      <c r="B535" s="88" t="s">
        <v>128</v>
      </c>
      <c r="C535" s="88" t="s">
        <v>595</v>
      </c>
      <c r="D535" s="88" t="s">
        <v>154</v>
      </c>
      <c r="E535" s="88" t="s">
        <v>16</v>
      </c>
      <c r="F535" s="88" t="s">
        <v>487</v>
      </c>
      <c r="G535" s="88" t="s">
        <v>596</v>
      </c>
      <c r="H535" s="88" t="s">
        <v>597</v>
      </c>
      <c r="I535" s="89">
        <v>1211.25</v>
      </c>
      <c r="J535" s="28" t="str">
        <f>Folha_de_Pgt[[#This Row],[Nome da Empresa]]&amp;Folha_de_Pgt[[#This Row],[Nome do Funcionário]]&amp;Folha_de_Pgt[[#This Row],[Departamento]]</f>
        <v>DEPOSITO DE GAS JURUNA DO MENDANHA LTDAELBERT MORAIS DA SILVAPORTARIA</v>
      </c>
      <c r="K535" s="28" t="str">
        <f>IFERROR(INDEX(Folha[Centro_de_Geral],MATCH(C535,Folha[Nome do Funcionário],0)),"")</f>
        <v>171 - JURUNA</v>
      </c>
      <c r="L535" s="28" t="str">
        <f>IFERROR(INDEX(Nome_Empresas[NOME PADRÃO (PLANILHAS)],MATCH(Folha_de_Pgt[[#This Row],[Nome da Empresa]],Nome_Empresas[EMPRESA],0)),"")</f>
        <v>171 - JURUNA</v>
      </c>
      <c r="M535" s="20">
        <v>45050</v>
      </c>
      <c r="N535" s="28" t="str">
        <f>UPPER(IF(Folha_de_Pgt[[#This Row],[DATA DE PGT]]="","",TEXT(Folha_de_Pgt[[#This Row],[DATA DE PGT]],"MMM")))</f>
        <v>MAI</v>
      </c>
      <c r="O535" s="107" t="str">
        <f>UPPER(IF(Folha_de_Pgt[[#This Row],[DATA DE PGT]]="","",TEXT(Folha_de_Pgt[[#This Row],[DATA DE PGT]],"aaaa")))</f>
        <v>2023</v>
      </c>
      <c r="P535" s="28" t="s">
        <v>1097</v>
      </c>
      <c r="R535" s="2" t="str">
        <f>Folha_de_Pgt[[#This Row],[Nome do Funcionário]]&amp;" - "&amp;Folha_de_Pgt[[#This Row],[TIPO DE PGT]]</f>
        <v>ELBERT MORAIS DA SILVA - SALARIO - REF. A ABR/2023</v>
      </c>
    </row>
    <row r="536" spans="1:18" ht="15.75" customHeight="1" x14ac:dyDescent="0.2">
      <c r="A536" s="87" t="s">
        <v>991</v>
      </c>
      <c r="B536" s="88" t="s">
        <v>128</v>
      </c>
      <c r="C536" s="88" t="s">
        <v>598</v>
      </c>
      <c r="D536" s="88" t="s">
        <v>154</v>
      </c>
      <c r="E536" s="88" t="s">
        <v>16</v>
      </c>
      <c r="F536" s="88" t="s">
        <v>263</v>
      </c>
      <c r="G536" s="88" t="s">
        <v>599</v>
      </c>
      <c r="H536" s="88" t="s">
        <v>600</v>
      </c>
      <c r="I536" s="89">
        <v>1093.6300000000001</v>
      </c>
      <c r="J536" s="28" t="str">
        <f>Folha_de_Pgt[[#This Row],[Nome da Empresa]]&amp;Folha_de_Pgt[[#This Row],[Nome do Funcionário]]&amp;Folha_de_Pgt[[#This Row],[Departamento]]</f>
        <v>DEPOSITO DE GAS JURUNA DO MENDANHA LTDARODRIGO AMORIM DE SOUSA LUIZPORTARIA</v>
      </c>
      <c r="K536" s="28" t="str">
        <f>IFERROR(INDEX(Folha[Centro_de_Geral],MATCH(C536,Folha[Nome do Funcionário],0)),"")</f>
        <v>171 - JURUNA</v>
      </c>
      <c r="L536" s="28" t="str">
        <f>IFERROR(INDEX(Nome_Empresas[NOME PADRÃO (PLANILHAS)],MATCH(Folha_de_Pgt[[#This Row],[Nome da Empresa]],Nome_Empresas[EMPRESA],0)),"")</f>
        <v>171 - JURUNA</v>
      </c>
      <c r="M536" s="20">
        <v>45050</v>
      </c>
      <c r="N536" s="28" t="str">
        <f>UPPER(IF(Folha_de_Pgt[[#This Row],[DATA DE PGT]]="","",TEXT(Folha_de_Pgt[[#This Row],[DATA DE PGT]],"MMM")))</f>
        <v>MAI</v>
      </c>
      <c r="O536" s="107" t="str">
        <f>UPPER(IF(Folha_de_Pgt[[#This Row],[DATA DE PGT]]="","",TEXT(Folha_de_Pgt[[#This Row],[DATA DE PGT]],"aaaa")))</f>
        <v>2023</v>
      </c>
      <c r="P536" s="28" t="s">
        <v>1097</v>
      </c>
      <c r="R536" s="2" t="str">
        <f>Folha_de_Pgt[[#This Row],[Nome do Funcionário]]&amp;" - "&amp;Folha_de_Pgt[[#This Row],[TIPO DE PGT]]</f>
        <v>RODRIGO AMORIM DE SOUSA LUIZ - SALARIO - REF. A ABR/2023</v>
      </c>
    </row>
    <row r="537" spans="1:18" ht="15.75" customHeight="1" x14ac:dyDescent="0.2">
      <c r="A537" s="87" t="s">
        <v>991</v>
      </c>
      <c r="B537" s="88" t="s">
        <v>128</v>
      </c>
      <c r="C537" s="88" t="s">
        <v>129</v>
      </c>
      <c r="D537" s="88" t="s">
        <v>52</v>
      </c>
      <c r="E537" s="88" t="s">
        <v>876</v>
      </c>
      <c r="F537" s="88" t="s">
        <v>876</v>
      </c>
      <c r="G537" s="88" t="s">
        <v>992</v>
      </c>
      <c r="H537" s="88" t="s">
        <v>130</v>
      </c>
      <c r="I537" s="89">
        <v>724.63</v>
      </c>
      <c r="J537" s="28" t="str">
        <f>Folha_de_Pgt[[#This Row],[Nome da Empresa]]&amp;Folha_de_Pgt[[#This Row],[Nome do Funcionário]]&amp;Folha_de_Pgt[[#This Row],[Departamento]]</f>
        <v>DEPOSITO DE GAS JURUNA DO MENDANHA LTDAVICTOR MATHEUS LUIZ MARQUESMONITORAMENTO</v>
      </c>
      <c r="K537" s="28" t="str">
        <f>IFERROR(INDEX(Folha[Centro_de_Geral],MATCH(C537,Folha[Nome do Funcionário],0)),"")</f>
        <v>ADM</v>
      </c>
      <c r="L537" s="28" t="str">
        <f>IFERROR(INDEX(Nome_Empresas[NOME PADRÃO (PLANILHAS)],MATCH(Folha_de_Pgt[[#This Row],[Nome da Empresa]],Nome_Empresas[EMPRESA],0)),"")</f>
        <v>171 - JURUNA</v>
      </c>
      <c r="M537" s="20">
        <v>45050</v>
      </c>
      <c r="N537" s="28" t="str">
        <f>UPPER(IF(Folha_de_Pgt[[#This Row],[DATA DE PGT]]="","",TEXT(Folha_de_Pgt[[#This Row],[DATA DE PGT]],"MMM")))</f>
        <v>MAI</v>
      </c>
      <c r="O537" s="107" t="str">
        <f>UPPER(IF(Folha_de_Pgt[[#This Row],[DATA DE PGT]]="","",TEXT(Folha_de_Pgt[[#This Row],[DATA DE PGT]],"aaaa")))</f>
        <v>2023</v>
      </c>
      <c r="P537" s="28" t="s">
        <v>1097</v>
      </c>
      <c r="R537" s="2" t="str">
        <f>Folha_de_Pgt[[#This Row],[Nome do Funcionário]]&amp;" - "&amp;Folha_de_Pgt[[#This Row],[TIPO DE PGT]]</f>
        <v>VICTOR MATHEUS LUIZ MARQUES - SALARIO - REF. A ABR/2023</v>
      </c>
    </row>
    <row r="538" spans="1:18" ht="15.75" customHeight="1" x14ac:dyDescent="0.2">
      <c r="A538" s="87" t="s">
        <v>993</v>
      </c>
      <c r="B538" s="88" t="s">
        <v>601</v>
      </c>
      <c r="C538" s="88" t="s">
        <v>602</v>
      </c>
      <c r="D538" s="88" t="s">
        <v>154</v>
      </c>
      <c r="E538" s="88" t="s">
        <v>876</v>
      </c>
      <c r="F538" s="88" t="s">
        <v>876</v>
      </c>
      <c r="G538" s="88" t="s">
        <v>994</v>
      </c>
      <c r="H538" s="88" t="s">
        <v>603</v>
      </c>
      <c r="I538" s="89">
        <v>1093.6300000000001</v>
      </c>
      <c r="J538" s="28" t="str">
        <f>Folha_de_Pgt[[#This Row],[Nome da Empresa]]&amp;Folha_de_Pgt[[#This Row],[Nome do Funcionário]]&amp;Folha_de_Pgt[[#This Row],[Departamento]]</f>
        <v>RANATHA DISTRIBUIDORA DE GAS LTDATHALES REIS CLAUDIO DA COSTAPORTARIA</v>
      </c>
      <c r="K538" s="28" t="str">
        <f>IFERROR(INDEX(Folha[Centro_de_Geral],MATCH(C538,Folha[Nome do Funcionário],0)),"")</f>
        <v>172 - RANATHA</v>
      </c>
      <c r="L538" s="28" t="str">
        <f>IFERROR(INDEX(Nome_Empresas[NOME PADRÃO (PLANILHAS)],MATCH(Folha_de_Pgt[[#This Row],[Nome da Empresa]],Nome_Empresas[EMPRESA],0)),"")</f>
        <v>172 - RANATHA</v>
      </c>
      <c r="M538" s="20">
        <v>45050</v>
      </c>
      <c r="N538" s="28" t="str">
        <f>UPPER(IF(Folha_de_Pgt[[#This Row],[DATA DE PGT]]="","",TEXT(Folha_de_Pgt[[#This Row],[DATA DE PGT]],"MMM")))</f>
        <v>MAI</v>
      </c>
      <c r="O538" s="107" t="str">
        <f>UPPER(IF(Folha_de_Pgt[[#This Row],[DATA DE PGT]]="","",TEXT(Folha_de_Pgt[[#This Row],[DATA DE PGT]],"aaaa")))</f>
        <v>2023</v>
      </c>
      <c r="P538" s="28" t="s">
        <v>1097</v>
      </c>
      <c r="R538" s="2" t="str">
        <f>Folha_de_Pgt[[#This Row],[Nome do Funcionário]]&amp;" - "&amp;Folha_de_Pgt[[#This Row],[TIPO DE PGT]]</f>
        <v>THALES REIS CLAUDIO DA COSTA - SALARIO - REF. A ABR/2023</v>
      </c>
    </row>
    <row r="539" spans="1:18" ht="15.75" customHeight="1" x14ac:dyDescent="0.2">
      <c r="A539" s="87" t="s">
        <v>993</v>
      </c>
      <c r="B539" s="88" t="s">
        <v>601</v>
      </c>
      <c r="C539" s="88" t="s">
        <v>604</v>
      </c>
      <c r="D539" s="88" t="s">
        <v>154</v>
      </c>
      <c r="E539" s="88" t="s">
        <v>876</v>
      </c>
      <c r="F539" s="88" t="s">
        <v>876</v>
      </c>
      <c r="G539" s="88" t="s">
        <v>884</v>
      </c>
      <c r="H539" s="88" t="s">
        <v>605</v>
      </c>
      <c r="I539" s="89">
        <v>1116.25</v>
      </c>
      <c r="J539" s="28" t="str">
        <f>Folha_de_Pgt[[#This Row],[Nome da Empresa]]&amp;Folha_de_Pgt[[#This Row],[Nome do Funcionário]]&amp;Folha_de_Pgt[[#This Row],[Departamento]]</f>
        <v>RANATHA DISTRIBUIDORA DE GAS LTDAALEXSANDRO PEREIRA DA SILVAPORTARIA</v>
      </c>
      <c r="K539" s="28" t="str">
        <f>IFERROR(INDEX(Folha[Centro_de_Geral],MATCH(C539,Folha[Nome do Funcionário],0)),"")</f>
        <v>172 - RANATHA</v>
      </c>
      <c r="L539" s="28" t="str">
        <f>IFERROR(INDEX(Nome_Empresas[NOME PADRÃO (PLANILHAS)],MATCH(Folha_de_Pgt[[#This Row],[Nome da Empresa]],Nome_Empresas[EMPRESA],0)),"")</f>
        <v>172 - RANATHA</v>
      </c>
      <c r="M539" s="20">
        <v>45050</v>
      </c>
      <c r="N539" s="28" t="str">
        <f>UPPER(IF(Folha_de_Pgt[[#This Row],[DATA DE PGT]]="","",TEXT(Folha_de_Pgt[[#This Row],[DATA DE PGT]],"MMM")))</f>
        <v>MAI</v>
      </c>
      <c r="O539" s="107" t="str">
        <f>UPPER(IF(Folha_de_Pgt[[#This Row],[DATA DE PGT]]="","",TEXT(Folha_de_Pgt[[#This Row],[DATA DE PGT]],"aaaa")))</f>
        <v>2023</v>
      </c>
      <c r="P539" s="28" t="s">
        <v>1097</v>
      </c>
      <c r="R539" s="2" t="str">
        <f>Folha_de_Pgt[[#This Row],[Nome do Funcionário]]&amp;" - "&amp;Folha_de_Pgt[[#This Row],[TIPO DE PGT]]</f>
        <v>ALEXSANDRO PEREIRA DA SILVA - SALARIO - REF. A ABR/2023</v>
      </c>
    </row>
    <row r="540" spans="1:18" ht="15.75" customHeight="1" x14ac:dyDescent="0.2">
      <c r="A540" s="87" t="s">
        <v>995</v>
      </c>
      <c r="B540" s="88" t="s">
        <v>606</v>
      </c>
      <c r="C540" s="88" t="s">
        <v>607</v>
      </c>
      <c r="D540" s="88" t="s">
        <v>154</v>
      </c>
      <c r="E540" s="88" t="s">
        <v>16</v>
      </c>
      <c r="F540" s="88" t="s">
        <v>608</v>
      </c>
      <c r="G540" s="88" t="s">
        <v>609</v>
      </c>
      <c r="H540" s="88" t="s">
        <v>610</v>
      </c>
      <c r="I540" s="89">
        <v>976.71</v>
      </c>
      <c r="J540" s="28" t="str">
        <f>Folha_de_Pgt[[#This Row],[Nome da Empresa]]&amp;Folha_de_Pgt[[#This Row],[Nome do Funcionário]]&amp;Folha_de_Pgt[[#This Row],[Departamento]]</f>
        <v>DEPOSITO DE GAS ARICURI LTDASAMUEL RODRIGUES DA SILVAPORTARIA</v>
      </c>
      <c r="K540" s="28" t="str">
        <f>IFERROR(INDEX(Folha[Centro_de_Geral],MATCH(C540,Folha[Nome do Funcionário],0)),"")</f>
        <v>173 - ARICURI</v>
      </c>
      <c r="L540" s="28" t="str">
        <f>IFERROR(INDEX(Nome_Empresas[NOME PADRÃO (PLANILHAS)],MATCH(Folha_de_Pgt[[#This Row],[Nome da Empresa]],Nome_Empresas[EMPRESA],0)),"")</f>
        <v>173 - ARICURI</v>
      </c>
      <c r="M540" s="20">
        <v>45050</v>
      </c>
      <c r="N540" s="28" t="str">
        <f>UPPER(IF(Folha_de_Pgt[[#This Row],[DATA DE PGT]]="","",TEXT(Folha_de_Pgt[[#This Row],[DATA DE PGT]],"MMM")))</f>
        <v>MAI</v>
      </c>
      <c r="O540" s="107" t="str">
        <f>UPPER(IF(Folha_de_Pgt[[#This Row],[DATA DE PGT]]="","",TEXT(Folha_de_Pgt[[#This Row],[DATA DE PGT]],"aaaa")))</f>
        <v>2023</v>
      </c>
      <c r="P540" s="28" t="s">
        <v>1097</v>
      </c>
      <c r="R540" s="2" t="str">
        <f>Folha_de_Pgt[[#This Row],[Nome do Funcionário]]&amp;" - "&amp;Folha_de_Pgt[[#This Row],[TIPO DE PGT]]</f>
        <v>SAMUEL RODRIGUES DA SILVA - SALARIO - REF. A ABR/2023</v>
      </c>
    </row>
    <row r="541" spans="1:18" ht="15.75" customHeight="1" x14ac:dyDescent="0.2">
      <c r="A541" s="87" t="s">
        <v>997</v>
      </c>
      <c r="B541" s="88" t="s">
        <v>611</v>
      </c>
      <c r="C541" s="88" t="s">
        <v>612</v>
      </c>
      <c r="D541" s="88" t="s">
        <v>154</v>
      </c>
      <c r="E541" s="88" t="s">
        <v>16</v>
      </c>
      <c r="F541" s="88" t="s">
        <v>613</v>
      </c>
      <c r="G541" s="88" t="s">
        <v>614</v>
      </c>
      <c r="H541" s="88" t="s">
        <v>615</v>
      </c>
      <c r="I541" s="89">
        <v>1093.6300000000001</v>
      </c>
      <c r="J541" s="28" t="str">
        <f>Folha_de_Pgt[[#This Row],[Nome da Empresa]]&amp;Folha_de_Pgt[[#This Row],[Nome do Funcionário]]&amp;Folha_de_Pgt[[#This Row],[Departamento]]</f>
        <v>UNAGAS COMERCIO DE GAS LP LTDABRUNO SOARES SANTOS PORTARIA</v>
      </c>
      <c r="K541" s="28" t="str">
        <f>IFERROR(INDEX(Folha[Centro_de_Geral],MATCH(C541,Folha[Nome do Funcionário],0)),"")</f>
        <v>175 - UNA GAS</v>
      </c>
      <c r="L541" s="28" t="str">
        <f>IFERROR(INDEX(Nome_Empresas[NOME PADRÃO (PLANILHAS)],MATCH(Folha_de_Pgt[[#This Row],[Nome da Empresa]],Nome_Empresas[EMPRESA],0)),"")</f>
        <v>175 - UNA GAS</v>
      </c>
      <c r="M541" s="20">
        <v>45050</v>
      </c>
      <c r="N541" s="28" t="str">
        <f>UPPER(IF(Folha_de_Pgt[[#This Row],[DATA DE PGT]]="","",TEXT(Folha_de_Pgt[[#This Row],[DATA DE PGT]],"MMM")))</f>
        <v>MAI</v>
      </c>
      <c r="O541" s="107" t="str">
        <f>UPPER(IF(Folha_de_Pgt[[#This Row],[DATA DE PGT]]="","",TEXT(Folha_de_Pgt[[#This Row],[DATA DE PGT]],"aaaa")))</f>
        <v>2023</v>
      </c>
      <c r="P541" s="28" t="s">
        <v>1097</v>
      </c>
      <c r="R541" s="2" t="str">
        <f>Folha_de_Pgt[[#This Row],[Nome do Funcionário]]&amp;" - "&amp;Folha_de_Pgt[[#This Row],[TIPO DE PGT]]</f>
        <v>BRUNO SOARES SANTOS  - SALARIO - REF. A ABR/2023</v>
      </c>
    </row>
    <row r="542" spans="1:18" ht="15.75" customHeight="1" x14ac:dyDescent="0.2">
      <c r="A542" s="87" t="s">
        <v>997</v>
      </c>
      <c r="B542" s="88" t="s">
        <v>611</v>
      </c>
      <c r="C542" s="88" t="s">
        <v>616</v>
      </c>
      <c r="D542" s="88" t="s">
        <v>154</v>
      </c>
      <c r="E542" s="88" t="s">
        <v>16</v>
      </c>
      <c r="F542" s="88" t="s">
        <v>617</v>
      </c>
      <c r="G542" s="88" t="s">
        <v>618</v>
      </c>
      <c r="H542" s="88" t="s">
        <v>619</v>
      </c>
      <c r="I542" s="89">
        <v>1208.22</v>
      </c>
      <c r="J542" s="28" t="str">
        <f>Folha_de_Pgt[[#This Row],[Nome da Empresa]]&amp;Folha_de_Pgt[[#This Row],[Nome do Funcionário]]&amp;Folha_de_Pgt[[#This Row],[Departamento]]</f>
        <v>UNAGAS COMERCIO DE GAS LP LTDADIEGO BARRETO DE LIMAPORTARIA</v>
      </c>
      <c r="K542" s="28" t="str">
        <f>IFERROR(INDEX(Folha[Centro_de_Geral],MATCH(C542,Folha[Nome do Funcionário],0)),"")</f>
        <v>175 - UNA GAS</v>
      </c>
      <c r="L542" s="28" t="str">
        <f>IFERROR(INDEX(Nome_Empresas[NOME PADRÃO (PLANILHAS)],MATCH(Folha_de_Pgt[[#This Row],[Nome da Empresa]],Nome_Empresas[EMPRESA],0)),"")</f>
        <v>175 - UNA GAS</v>
      </c>
      <c r="M542" s="20">
        <v>45050</v>
      </c>
      <c r="N542" s="28" t="str">
        <f>UPPER(IF(Folha_de_Pgt[[#This Row],[DATA DE PGT]]="","",TEXT(Folha_de_Pgt[[#This Row],[DATA DE PGT]],"MMM")))</f>
        <v>MAI</v>
      </c>
      <c r="O542" s="107" t="str">
        <f>UPPER(IF(Folha_de_Pgt[[#This Row],[DATA DE PGT]]="","",TEXT(Folha_de_Pgt[[#This Row],[DATA DE PGT]],"aaaa")))</f>
        <v>2023</v>
      </c>
      <c r="P542" s="28" t="s">
        <v>1097</v>
      </c>
      <c r="R542" s="2" t="str">
        <f>Folha_de_Pgt[[#This Row],[Nome do Funcionário]]&amp;" - "&amp;Folha_de_Pgt[[#This Row],[TIPO DE PGT]]</f>
        <v>DIEGO BARRETO DE LIMA - SALARIO - REF. A ABR/2023</v>
      </c>
    </row>
    <row r="543" spans="1:18" ht="15.75" customHeight="1" x14ac:dyDescent="0.2">
      <c r="A543" s="87" t="s">
        <v>998</v>
      </c>
      <c r="B543" s="88" t="s">
        <v>620</v>
      </c>
      <c r="C543" s="88" t="s">
        <v>621</v>
      </c>
      <c r="D543" s="88" t="s">
        <v>154</v>
      </c>
      <c r="E543" s="88" t="s">
        <v>94</v>
      </c>
      <c r="F543" s="88" t="s">
        <v>95</v>
      </c>
      <c r="G543" s="88" t="s">
        <v>622</v>
      </c>
      <c r="H543" s="88" t="s">
        <v>623</v>
      </c>
      <c r="I543" s="89">
        <v>1093.6300000000001</v>
      </c>
      <c r="J543" s="28" t="str">
        <f>Folha_de_Pgt[[#This Row],[Nome da Empresa]]&amp;Folha_de_Pgt[[#This Row],[Nome do Funcionário]]&amp;Folha_de_Pgt[[#This Row],[Departamento]]</f>
        <v>BRAGA &amp; TAVARES COMERCIO DE GAS LP LTDAALAHIR BARBOZA DA SILVA JUNIOR PORTARIA</v>
      </c>
      <c r="K543" s="28" t="str">
        <f>IFERROR(INDEX(Folha[Centro_de_Geral],MATCH(C543,Folha[Nome do Funcionário],0)),"")</f>
        <v>176 - BRAGA E TAVARES</v>
      </c>
      <c r="L543" s="28" t="str">
        <f>IFERROR(INDEX(Nome_Empresas[NOME PADRÃO (PLANILHAS)],MATCH(Folha_de_Pgt[[#This Row],[Nome da Empresa]],Nome_Empresas[EMPRESA],0)),"")</f>
        <v>176 - BRAGA E TAVARES</v>
      </c>
      <c r="M543" s="20">
        <v>45051</v>
      </c>
      <c r="N543" s="28" t="str">
        <f>UPPER(IF(Folha_de_Pgt[[#This Row],[DATA DE PGT]]="","",TEXT(Folha_de_Pgt[[#This Row],[DATA DE PGT]],"MMM")))</f>
        <v>MAI</v>
      </c>
      <c r="O543" s="107" t="str">
        <f>UPPER(IF(Folha_de_Pgt[[#This Row],[DATA DE PGT]]="","",TEXT(Folha_de_Pgt[[#This Row],[DATA DE PGT]],"aaaa")))</f>
        <v>2023</v>
      </c>
      <c r="P543" s="28" t="s">
        <v>1097</v>
      </c>
      <c r="R543" s="2" t="str">
        <f>Folha_de_Pgt[[#This Row],[Nome do Funcionário]]&amp;" - "&amp;Folha_de_Pgt[[#This Row],[TIPO DE PGT]]</f>
        <v>ALAHIR BARBOZA DA SILVA JUNIOR  - SALARIO - REF. A ABR/2023</v>
      </c>
    </row>
    <row r="544" spans="1:18" ht="15.75" customHeight="1" x14ac:dyDescent="0.2">
      <c r="A544" s="87" t="s">
        <v>998</v>
      </c>
      <c r="B544" s="88" t="s">
        <v>620</v>
      </c>
      <c r="C544" s="88" t="s">
        <v>624</v>
      </c>
      <c r="D544" s="88" t="s">
        <v>154</v>
      </c>
      <c r="E544" s="88" t="s">
        <v>94</v>
      </c>
      <c r="F544" s="88" t="s">
        <v>95</v>
      </c>
      <c r="G544" s="88" t="s">
        <v>625</v>
      </c>
      <c r="H544" s="88" t="s">
        <v>626</v>
      </c>
      <c r="I544" s="89">
        <v>727.06</v>
      </c>
      <c r="J544" s="28" t="str">
        <f>Folha_de_Pgt[[#This Row],[Nome da Empresa]]&amp;Folha_de_Pgt[[#This Row],[Nome do Funcionário]]&amp;Folha_de_Pgt[[#This Row],[Departamento]]</f>
        <v>BRAGA &amp; TAVARES COMERCIO DE GAS LP LTDADARLAN MARTINS PEREIRA PORTARIA</v>
      </c>
      <c r="K544" s="28" t="str">
        <f>IFERROR(INDEX(Folha[Centro_de_Geral],MATCH(C544,Folha[Nome do Funcionário],0)),"")</f>
        <v>176 - BRAGA E TAVARES</v>
      </c>
      <c r="L544" s="28" t="str">
        <f>IFERROR(INDEX(Nome_Empresas[NOME PADRÃO (PLANILHAS)],MATCH(Folha_de_Pgt[[#This Row],[Nome da Empresa]],Nome_Empresas[EMPRESA],0)),"")</f>
        <v>176 - BRAGA E TAVARES</v>
      </c>
      <c r="M544" s="20">
        <v>45051</v>
      </c>
      <c r="N544" s="28" t="str">
        <f>UPPER(IF(Folha_de_Pgt[[#This Row],[DATA DE PGT]]="","",TEXT(Folha_de_Pgt[[#This Row],[DATA DE PGT]],"MMM")))</f>
        <v>MAI</v>
      </c>
      <c r="O544" s="107" t="str">
        <f>UPPER(IF(Folha_de_Pgt[[#This Row],[DATA DE PGT]]="","",TEXT(Folha_de_Pgt[[#This Row],[DATA DE PGT]],"aaaa")))</f>
        <v>2023</v>
      </c>
      <c r="P544" s="28" t="s">
        <v>1097</v>
      </c>
      <c r="R544" s="2" t="str">
        <f>Folha_de_Pgt[[#This Row],[Nome do Funcionário]]&amp;" - "&amp;Folha_de_Pgt[[#This Row],[TIPO DE PGT]]</f>
        <v>DARLAN MARTINS PEREIRA  - SALARIO - REF. A ABR/2023</v>
      </c>
    </row>
    <row r="545" spans="1:18" ht="15.75" customHeight="1" x14ac:dyDescent="0.2">
      <c r="A545" s="87" t="s">
        <v>1000</v>
      </c>
      <c r="B545" s="88" t="s">
        <v>627</v>
      </c>
      <c r="C545" s="88" t="s">
        <v>628</v>
      </c>
      <c r="D545" s="88" t="s">
        <v>154</v>
      </c>
      <c r="E545" s="88" t="s">
        <v>94</v>
      </c>
      <c r="F545" s="88" t="s">
        <v>95</v>
      </c>
      <c r="G545" s="88" t="s">
        <v>629</v>
      </c>
      <c r="H545" s="88" t="s">
        <v>630</v>
      </c>
      <c r="I545" s="89">
        <v>1093.6300000000001</v>
      </c>
      <c r="J545" s="28" t="str">
        <f>Folha_de_Pgt[[#This Row],[Nome da Empresa]]&amp;Folha_de_Pgt[[#This Row],[Nome do Funcionário]]&amp;Folha_de_Pgt[[#This Row],[Departamento]]</f>
        <v>COMERCIO DE GAS ATLANTICA LTDAEDUARDO GOMES MANAHUPORTARIA</v>
      </c>
      <c r="K545" s="28" t="str">
        <f>IFERROR(INDEX(Folha[Centro_de_Geral],MATCH(C545,Folha[Nome do Funcionário],0)),"")</f>
        <v>177 - ATLÂNTICA</v>
      </c>
      <c r="L545" s="28" t="str">
        <f>IFERROR(INDEX(Nome_Empresas[NOME PADRÃO (PLANILHAS)],MATCH(Folha_de_Pgt[[#This Row],[Nome da Empresa]],Nome_Empresas[EMPRESA],0)),"")</f>
        <v>177 - ATLÂNTICA</v>
      </c>
      <c r="M545" s="20">
        <v>45051</v>
      </c>
      <c r="N545" s="28" t="str">
        <f>UPPER(IF(Folha_de_Pgt[[#This Row],[DATA DE PGT]]="","",TEXT(Folha_de_Pgt[[#This Row],[DATA DE PGT]],"MMM")))</f>
        <v>MAI</v>
      </c>
      <c r="O545" s="107" t="str">
        <f>UPPER(IF(Folha_de_Pgt[[#This Row],[DATA DE PGT]]="","",TEXT(Folha_de_Pgt[[#This Row],[DATA DE PGT]],"aaaa")))</f>
        <v>2023</v>
      </c>
      <c r="P545" s="28" t="s">
        <v>1097</v>
      </c>
      <c r="R545" s="2" t="str">
        <f>Folha_de_Pgt[[#This Row],[Nome do Funcionário]]&amp;" - "&amp;Folha_de_Pgt[[#This Row],[TIPO DE PGT]]</f>
        <v>EDUARDO GOMES MANAHU - SALARIO - REF. A ABR/2023</v>
      </c>
    </row>
    <row r="546" spans="1:18" ht="15.75" customHeight="1" x14ac:dyDescent="0.2">
      <c r="A546" s="87" t="s">
        <v>1000</v>
      </c>
      <c r="B546" s="88" t="s">
        <v>627</v>
      </c>
      <c r="C546" s="88" t="s">
        <v>631</v>
      </c>
      <c r="D546" s="88" t="s">
        <v>154</v>
      </c>
      <c r="E546" s="88" t="s">
        <v>94</v>
      </c>
      <c r="F546" s="88" t="s">
        <v>95</v>
      </c>
      <c r="G546" s="88" t="s">
        <v>632</v>
      </c>
      <c r="H546" s="88" t="s">
        <v>633</v>
      </c>
      <c r="I546" s="89">
        <v>1211.25</v>
      </c>
      <c r="J546" s="28" t="str">
        <f>Folha_de_Pgt[[#This Row],[Nome da Empresa]]&amp;Folha_de_Pgt[[#This Row],[Nome do Funcionário]]&amp;Folha_de_Pgt[[#This Row],[Departamento]]</f>
        <v>COMERCIO DE GAS ATLANTICA LTDASILAS VIANA DE ALMEIDA PORTARIA</v>
      </c>
      <c r="K546" s="28" t="str">
        <f>IFERROR(INDEX(Folha[Centro_de_Geral],MATCH(C546,Folha[Nome do Funcionário],0)),"")</f>
        <v>177 - ATLÂNTICA</v>
      </c>
      <c r="L546" s="28" t="str">
        <f>IFERROR(INDEX(Nome_Empresas[NOME PADRÃO (PLANILHAS)],MATCH(Folha_de_Pgt[[#This Row],[Nome da Empresa]],Nome_Empresas[EMPRESA],0)),"")</f>
        <v>177 - ATLÂNTICA</v>
      </c>
      <c r="M546" s="20">
        <v>45051</v>
      </c>
      <c r="N546" s="28" t="str">
        <f>UPPER(IF(Folha_de_Pgt[[#This Row],[DATA DE PGT]]="","",TEXT(Folha_de_Pgt[[#This Row],[DATA DE PGT]],"MMM")))</f>
        <v>MAI</v>
      </c>
      <c r="O546" s="107" t="str">
        <f>UPPER(IF(Folha_de_Pgt[[#This Row],[DATA DE PGT]]="","",TEXT(Folha_de_Pgt[[#This Row],[DATA DE PGT]],"aaaa")))</f>
        <v>2023</v>
      </c>
      <c r="P546" s="28" t="s">
        <v>1097</v>
      </c>
      <c r="R546" s="2" t="str">
        <f>Folha_de_Pgt[[#This Row],[Nome do Funcionário]]&amp;" - "&amp;Folha_de_Pgt[[#This Row],[TIPO DE PGT]]</f>
        <v>SILAS VIANA DE ALMEIDA  - SALARIO - REF. A ABR/2023</v>
      </c>
    </row>
    <row r="547" spans="1:18" ht="15.75" customHeight="1" x14ac:dyDescent="0.2">
      <c r="A547" s="87" t="s">
        <v>1001</v>
      </c>
      <c r="B547" s="88" t="s">
        <v>131</v>
      </c>
      <c r="C547" s="88" t="s">
        <v>637</v>
      </c>
      <c r="D547" s="88" t="s">
        <v>154</v>
      </c>
      <c r="E547" s="88" t="s">
        <v>94</v>
      </c>
      <c r="F547" s="88" t="s">
        <v>95</v>
      </c>
      <c r="G547" s="88" t="s">
        <v>638</v>
      </c>
      <c r="H547" s="88" t="s">
        <v>639</v>
      </c>
      <c r="I547" s="89">
        <v>1093.6300000000001</v>
      </c>
      <c r="J547" s="28" t="str">
        <f>Folha_de_Pgt[[#This Row],[Nome da Empresa]]&amp;Folha_de_Pgt[[#This Row],[Nome do Funcionário]]&amp;Folha_de_Pgt[[#This Row],[Departamento]]</f>
        <v>M.I.X. GAS LTDAMAYCON ALVES DA CONCEIÇÃOPORTARIA</v>
      </c>
      <c r="K547" s="28" t="str">
        <f>IFERROR(INDEX(Folha[Centro_de_Geral],MATCH(C547,Folha[Nome do Funcionário],0)),"")</f>
        <v>178 - MIX</v>
      </c>
      <c r="L547" s="28" t="str">
        <f>IFERROR(INDEX(Nome_Empresas[NOME PADRÃO (PLANILHAS)],MATCH(Folha_de_Pgt[[#This Row],[Nome da Empresa]],Nome_Empresas[EMPRESA],0)),"")</f>
        <v>178 - MIX</v>
      </c>
      <c r="M547" s="20">
        <v>45051</v>
      </c>
      <c r="N547" s="28" t="str">
        <f>UPPER(IF(Folha_de_Pgt[[#This Row],[DATA DE PGT]]="","",TEXT(Folha_de_Pgt[[#This Row],[DATA DE PGT]],"MMM")))</f>
        <v>MAI</v>
      </c>
      <c r="O547" s="107" t="str">
        <f>UPPER(IF(Folha_de_Pgt[[#This Row],[DATA DE PGT]]="","",TEXT(Folha_de_Pgt[[#This Row],[DATA DE PGT]],"aaaa")))</f>
        <v>2023</v>
      </c>
      <c r="P547" s="28" t="s">
        <v>1097</v>
      </c>
      <c r="R547" s="2" t="str">
        <f>Folha_de_Pgt[[#This Row],[Nome do Funcionário]]&amp;" - "&amp;Folha_de_Pgt[[#This Row],[TIPO DE PGT]]</f>
        <v>MAYCON ALVES DA CONCEIÇÃO - SALARIO - REF. A ABR/2023</v>
      </c>
    </row>
    <row r="548" spans="1:18" ht="15.75" customHeight="1" x14ac:dyDescent="0.2">
      <c r="A548" s="87" t="s">
        <v>1001</v>
      </c>
      <c r="B548" s="88" t="s">
        <v>131</v>
      </c>
      <c r="C548" s="88" t="s">
        <v>1003</v>
      </c>
      <c r="D548" s="88" t="s">
        <v>154</v>
      </c>
      <c r="E548" s="88" t="s">
        <v>876</v>
      </c>
      <c r="F548" s="88" t="s">
        <v>876</v>
      </c>
      <c r="G548" s="88" t="s">
        <v>1004</v>
      </c>
      <c r="H548" s="88" t="s">
        <v>1091</v>
      </c>
      <c r="I548" s="89">
        <v>1208.45</v>
      </c>
      <c r="J548" s="28" t="str">
        <f>Folha_de_Pgt[[#This Row],[Nome da Empresa]]&amp;Folha_de_Pgt[[#This Row],[Nome do Funcionário]]&amp;Folha_de_Pgt[[#This Row],[Departamento]]</f>
        <v>M.I.X. GAS LTDAMATHEUS DE PAULOPORTARIA</v>
      </c>
      <c r="K548" s="28" t="str">
        <f>IFERROR(INDEX(Folha[Centro_de_Geral],MATCH(C548,Folha[Nome do Funcionário],0)),"")</f>
        <v>178 - MIX</v>
      </c>
      <c r="L548" s="28" t="str">
        <f>IFERROR(INDEX(Nome_Empresas[NOME PADRÃO (PLANILHAS)],MATCH(Folha_de_Pgt[[#This Row],[Nome da Empresa]],Nome_Empresas[EMPRESA],0)),"")</f>
        <v>178 - MIX</v>
      </c>
      <c r="M548" s="20">
        <v>45050</v>
      </c>
      <c r="N548" s="28" t="str">
        <f>UPPER(IF(Folha_de_Pgt[[#This Row],[DATA DE PGT]]="","",TEXT(Folha_de_Pgt[[#This Row],[DATA DE PGT]],"MMM")))</f>
        <v>MAI</v>
      </c>
      <c r="O548" s="107" t="str">
        <f>UPPER(IF(Folha_de_Pgt[[#This Row],[DATA DE PGT]]="","",TEXT(Folha_de_Pgt[[#This Row],[DATA DE PGT]],"aaaa")))</f>
        <v>2023</v>
      </c>
      <c r="P548" s="28" t="s">
        <v>1097</v>
      </c>
      <c r="R548" s="2" t="str">
        <f>Folha_de_Pgt[[#This Row],[Nome do Funcionário]]&amp;" - "&amp;Folha_de_Pgt[[#This Row],[TIPO DE PGT]]</f>
        <v>MATHEUS DE PAULO - SALARIO - REF. A ABR/2023</v>
      </c>
    </row>
    <row r="549" spans="1:18" ht="15.75" customHeight="1" x14ac:dyDescent="0.2">
      <c r="A549" s="87" t="s">
        <v>1001</v>
      </c>
      <c r="B549" s="88" t="s">
        <v>131</v>
      </c>
      <c r="C549" s="88" t="s">
        <v>132</v>
      </c>
      <c r="D549" s="88" t="s">
        <v>133</v>
      </c>
      <c r="E549" s="88" t="s">
        <v>94</v>
      </c>
      <c r="F549" s="88" t="s">
        <v>95</v>
      </c>
      <c r="G549" s="88" t="s">
        <v>134</v>
      </c>
      <c r="H549" s="88" t="s">
        <v>135</v>
      </c>
      <c r="I549" s="89">
        <v>1578.31</v>
      </c>
      <c r="J549" s="28" t="str">
        <f>Folha_de_Pgt[[#This Row],[Nome da Empresa]]&amp;Folha_de_Pgt[[#This Row],[Nome do Funcionário]]&amp;Folha_de_Pgt[[#This Row],[Departamento]]</f>
        <v>M.I.X. GAS LTDAFRANKLIN MARK BARBOSA DA SILVA AJUDANTE</v>
      </c>
      <c r="K549" s="28" t="str">
        <f>IFERROR(INDEX(Folha[Centro_de_Geral],MATCH(C549,Folha[Nome do Funcionário],0)),"")</f>
        <v>ADM</v>
      </c>
      <c r="L549" s="28" t="str">
        <f>IFERROR(INDEX(Nome_Empresas[NOME PADRÃO (PLANILHAS)],MATCH(Folha_de_Pgt[[#This Row],[Nome da Empresa]],Nome_Empresas[EMPRESA],0)),"")</f>
        <v>178 - MIX</v>
      </c>
      <c r="M549" s="20">
        <v>45051</v>
      </c>
      <c r="N549" s="28" t="str">
        <f>UPPER(IF(Folha_de_Pgt[[#This Row],[DATA DE PGT]]="","",TEXT(Folha_de_Pgt[[#This Row],[DATA DE PGT]],"MMM")))</f>
        <v>MAI</v>
      </c>
      <c r="O549" s="107" t="str">
        <f>UPPER(IF(Folha_de_Pgt[[#This Row],[DATA DE PGT]]="","",TEXT(Folha_de_Pgt[[#This Row],[DATA DE PGT]],"aaaa")))</f>
        <v>2023</v>
      </c>
      <c r="P549" s="28" t="s">
        <v>1097</v>
      </c>
      <c r="R549" s="2" t="str">
        <f>Folha_de_Pgt[[#This Row],[Nome do Funcionário]]&amp;" - "&amp;Folha_de_Pgt[[#This Row],[TIPO DE PGT]]</f>
        <v>FRANKLIN MARK BARBOSA DA SILVA  - SALARIO - REF. A ABR/2023</v>
      </c>
    </row>
    <row r="550" spans="1:18" ht="15.75" customHeight="1" x14ac:dyDescent="0.2">
      <c r="A550" s="87" t="s">
        <v>1006</v>
      </c>
      <c r="B550" s="88" t="s">
        <v>640</v>
      </c>
      <c r="C550" s="88" t="s">
        <v>641</v>
      </c>
      <c r="D550" s="88" t="s">
        <v>560</v>
      </c>
      <c r="E550" s="88" t="s">
        <v>876</v>
      </c>
      <c r="F550" s="88" t="s">
        <v>876</v>
      </c>
      <c r="G550" s="88" t="s">
        <v>892</v>
      </c>
      <c r="H550" s="88" t="s">
        <v>642</v>
      </c>
      <c r="I550" s="89">
        <v>1211.25</v>
      </c>
      <c r="J550" s="28" t="str">
        <f>Folha_de_Pgt[[#This Row],[Nome da Empresa]]&amp;Folha_de_Pgt[[#This Row],[Nome do Funcionário]]&amp;Folha_de_Pgt[[#This Row],[Departamento]]</f>
        <v>PEDRINHO DE SANTA MARGARIDA REVENDA DE GLP LTDAGABRIEL FERREIRA ROLEMBERGPORTÁRIA</v>
      </c>
      <c r="K550" s="28" t="str">
        <f>IFERROR(INDEX(Folha[Centro_de_Geral],MATCH(C550,Folha[Nome do Funcionário],0)),"")</f>
        <v>179 - PEDRINHO DE SANTA MARGARIDA</v>
      </c>
      <c r="L550" s="28" t="str">
        <f>IFERROR(INDEX(Nome_Empresas[NOME PADRÃO (PLANILHAS)],MATCH(Folha_de_Pgt[[#This Row],[Nome da Empresa]],Nome_Empresas[EMPRESA],0)),"")</f>
        <v>179 - PEDRINHO DE SANTA MARGARIDA</v>
      </c>
      <c r="M550" s="20">
        <v>45050</v>
      </c>
      <c r="N550" s="28" t="str">
        <f>UPPER(IF(Folha_de_Pgt[[#This Row],[DATA DE PGT]]="","",TEXT(Folha_de_Pgt[[#This Row],[DATA DE PGT]],"MMM")))</f>
        <v>MAI</v>
      </c>
      <c r="O550" s="107" t="str">
        <f>UPPER(IF(Folha_de_Pgt[[#This Row],[DATA DE PGT]]="","",TEXT(Folha_de_Pgt[[#This Row],[DATA DE PGT]],"aaaa")))</f>
        <v>2023</v>
      </c>
      <c r="P550" s="28" t="s">
        <v>1097</v>
      </c>
      <c r="R550" s="2" t="str">
        <f>Folha_de_Pgt[[#This Row],[Nome do Funcionário]]&amp;" - "&amp;Folha_de_Pgt[[#This Row],[TIPO DE PGT]]</f>
        <v>GABRIEL FERREIRA ROLEMBERG - SALARIO - REF. A ABR/2023</v>
      </c>
    </row>
    <row r="551" spans="1:18" ht="15.75" customHeight="1" x14ac:dyDescent="0.2">
      <c r="A551" s="87" t="s">
        <v>1006</v>
      </c>
      <c r="B551" s="88" t="s">
        <v>640</v>
      </c>
      <c r="C551" s="88" t="s">
        <v>643</v>
      </c>
      <c r="D551" s="88" t="s">
        <v>560</v>
      </c>
      <c r="E551" s="88" t="s">
        <v>16</v>
      </c>
      <c r="F551" s="88" t="s">
        <v>302</v>
      </c>
      <c r="G551" s="88" t="s">
        <v>644</v>
      </c>
      <c r="H551" s="88" t="s">
        <v>645</v>
      </c>
      <c r="I551" s="89">
        <v>1093.6300000000001</v>
      </c>
      <c r="J551" s="28" t="str">
        <f>Folha_de_Pgt[[#This Row],[Nome da Empresa]]&amp;Folha_de_Pgt[[#This Row],[Nome do Funcionário]]&amp;Folha_de_Pgt[[#This Row],[Departamento]]</f>
        <v>PEDRINHO DE SANTA MARGARIDA REVENDA DE GLP LTDAMATHEUS JEFERSON DA COSTA DE SOUZAPORTÁRIA</v>
      </c>
      <c r="K551" s="28" t="str">
        <f>IFERROR(INDEX(Folha[Centro_de_Geral],MATCH(C551,Folha[Nome do Funcionário],0)),"")</f>
        <v>179 - PEDRINHO DE SANTA MARGARIDA</v>
      </c>
      <c r="L551" s="28" t="str">
        <f>IFERROR(INDEX(Nome_Empresas[NOME PADRÃO (PLANILHAS)],MATCH(Folha_de_Pgt[[#This Row],[Nome da Empresa]],Nome_Empresas[EMPRESA],0)),"")</f>
        <v>179 - PEDRINHO DE SANTA MARGARIDA</v>
      </c>
      <c r="M551" s="20">
        <v>45050</v>
      </c>
      <c r="N551" s="28" t="str">
        <f>UPPER(IF(Folha_de_Pgt[[#This Row],[DATA DE PGT]]="","",TEXT(Folha_de_Pgt[[#This Row],[DATA DE PGT]],"MMM")))</f>
        <v>MAI</v>
      </c>
      <c r="O551" s="107" t="str">
        <f>UPPER(IF(Folha_de_Pgt[[#This Row],[DATA DE PGT]]="","",TEXT(Folha_de_Pgt[[#This Row],[DATA DE PGT]],"aaaa")))</f>
        <v>2023</v>
      </c>
      <c r="P551" s="28" t="s">
        <v>1097</v>
      </c>
      <c r="R551" s="2" t="str">
        <f>Folha_de_Pgt[[#This Row],[Nome do Funcionário]]&amp;" - "&amp;Folha_de_Pgt[[#This Row],[TIPO DE PGT]]</f>
        <v>MATHEUS JEFERSON DA COSTA DE SOUZA - SALARIO - REF. A ABR/2023</v>
      </c>
    </row>
    <row r="552" spans="1:18" ht="15.75" customHeight="1" x14ac:dyDescent="0.2">
      <c r="A552" s="87" t="s">
        <v>1007</v>
      </c>
      <c r="B552" s="88" t="s">
        <v>646</v>
      </c>
      <c r="C552" s="88" t="s">
        <v>647</v>
      </c>
      <c r="D552" s="88" t="s">
        <v>154</v>
      </c>
      <c r="E552" s="88" t="s">
        <v>16</v>
      </c>
      <c r="F552" s="88" t="s">
        <v>648</v>
      </c>
      <c r="G552" s="88" t="s">
        <v>649</v>
      </c>
      <c r="H552" s="88" t="s">
        <v>650</v>
      </c>
      <c r="I552" s="89">
        <v>1093.6300000000001</v>
      </c>
      <c r="J552" s="28" t="str">
        <f>Folha_de_Pgt[[#This Row],[Nome da Empresa]]&amp;Folha_de_Pgt[[#This Row],[Nome do Funcionário]]&amp;Folha_de_Pgt[[#This Row],[Departamento]]</f>
        <v>PAGE DE CAXIAS REVENDEDOR DE GAS LTDAVITOR FRANÇA LEMOSPORTARIA</v>
      </c>
      <c r="K552" s="28" t="str">
        <f>IFERROR(INDEX(Folha[Centro_de_Geral],MATCH(C552,Folha[Nome do Funcionário],0)),"")</f>
        <v>180 - PAGE DE CAXIAS</v>
      </c>
      <c r="L552" s="28" t="str">
        <f>IFERROR(INDEX(Nome_Empresas[NOME PADRÃO (PLANILHAS)],MATCH(Folha_de_Pgt[[#This Row],[Nome da Empresa]],Nome_Empresas[EMPRESA],0)),"")</f>
        <v>180 - PAGE DE CAXIAS</v>
      </c>
      <c r="M552" s="20">
        <v>45050</v>
      </c>
      <c r="N552" s="28" t="str">
        <f>UPPER(IF(Folha_de_Pgt[[#This Row],[DATA DE PGT]]="","",TEXT(Folha_de_Pgt[[#This Row],[DATA DE PGT]],"MMM")))</f>
        <v>MAI</v>
      </c>
      <c r="O552" s="107" t="str">
        <f>UPPER(IF(Folha_de_Pgt[[#This Row],[DATA DE PGT]]="","",TEXT(Folha_de_Pgt[[#This Row],[DATA DE PGT]],"aaaa")))</f>
        <v>2023</v>
      </c>
      <c r="P552" s="28" t="s">
        <v>1097</v>
      </c>
      <c r="R552" s="2" t="str">
        <f>Folha_de_Pgt[[#This Row],[Nome do Funcionário]]&amp;" - "&amp;Folha_de_Pgt[[#This Row],[TIPO DE PGT]]</f>
        <v>VITOR FRANÇA LEMOS - SALARIO - REF. A ABR/2023</v>
      </c>
    </row>
    <row r="553" spans="1:18" ht="15.75" customHeight="1" x14ac:dyDescent="0.2">
      <c r="A553" s="87" t="s">
        <v>1007</v>
      </c>
      <c r="B553" s="88" t="s">
        <v>646</v>
      </c>
      <c r="C553" s="88" t="s">
        <v>651</v>
      </c>
      <c r="D553" s="88" t="s">
        <v>154</v>
      </c>
      <c r="E553" s="88" t="s">
        <v>876</v>
      </c>
      <c r="F553" s="88" t="s">
        <v>876</v>
      </c>
      <c r="G553" s="88" t="s">
        <v>1092</v>
      </c>
      <c r="H553" s="88" t="s">
        <v>652</v>
      </c>
      <c r="I553" s="89">
        <v>540.84</v>
      </c>
      <c r="J553" s="28" t="str">
        <f>Folha_de_Pgt[[#This Row],[Nome da Empresa]]&amp;Folha_de_Pgt[[#This Row],[Nome do Funcionário]]&amp;Folha_de_Pgt[[#This Row],[Departamento]]</f>
        <v>PAGE DE CAXIAS REVENDEDOR DE GAS LTDACARLOS HENRIQUE CARVALHO MATTOSPORTARIA</v>
      </c>
      <c r="K553" s="28" t="str">
        <f>IFERROR(INDEX(Folha[Centro_de_Geral],MATCH(C553,Folha[Nome do Funcionário],0)),"")</f>
        <v>180 - PAGE DE CAXIAS</v>
      </c>
      <c r="L553" s="28" t="str">
        <f>IFERROR(INDEX(Nome_Empresas[NOME PADRÃO (PLANILHAS)],MATCH(Folha_de_Pgt[[#This Row],[Nome da Empresa]],Nome_Empresas[EMPRESA],0)),"")</f>
        <v>180 - PAGE DE CAXIAS</v>
      </c>
      <c r="M553" s="20">
        <v>45050</v>
      </c>
      <c r="N553" s="28" t="str">
        <f>UPPER(IF(Folha_de_Pgt[[#This Row],[DATA DE PGT]]="","",TEXT(Folha_de_Pgt[[#This Row],[DATA DE PGT]],"MMM")))</f>
        <v>MAI</v>
      </c>
      <c r="O553" s="107" t="str">
        <f>UPPER(IF(Folha_de_Pgt[[#This Row],[DATA DE PGT]]="","",TEXT(Folha_de_Pgt[[#This Row],[DATA DE PGT]],"aaaa")))</f>
        <v>2023</v>
      </c>
      <c r="P553" s="28" t="s">
        <v>1097</v>
      </c>
      <c r="R553" s="2" t="str">
        <f>Folha_de_Pgt[[#This Row],[Nome do Funcionário]]&amp;" - "&amp;Folha_de_Pgt[[#This Row],[TIPO DE PGT]]</f>
        <v>CARLOS HENRIQUE CARVALHO MATTOS - SALARIO - REF. A ABR/2023</v>
      </c>
    </row>
    <row r="554" spans="1:18" ht="15.75" customHeight="1" x14ac:dyDescent="0.2">
      <c r="A554" s="87" t="s">
        <v>1008</v>
      </c>
      <c r="B554" s="88" t="s">
        <v>653</v>
      </c>
      <c r="C554" s="88" t="s">
        <v>654</v>
      </c>
      <c r="D554" s="88" t="s">
        <v>154</v>
      </c>
      <c r="E554" s="88" t="s">
        <v>16</v>
      </c>
      <c r="F554" s="88" t="s">
        <v>655</v>
      </c>
      <c r="G554" s="88" t="s">
        <v>656</v>
      </c>
      <c r="H554" s="88" t="s">
        <v>657</v>
      </c>
      <c r="I554" s="89">
        <v>1093.6300000000001</v>
      </c>
      <c r="J554" s="28" t="str">
        <f>Folha_de_Pgt[[#This Row],[Nome da Empresa]]&amp;Folha_de_Pgt[[#This Row],[Nome do Funcionário]]&amp;Folha_de_Pgt[[#This Row],[Departamento]]</f>
        <v>MM REVENDA DE GAS LTDADOUGLAS DE HOLANDA ARRUDA PORTARIA</v>
      </c>
      <c r="K554" s="28" t="str">
        <f>IFERROR(INDEX(Folha[Centro_de_Geral],MATCH(C554,Folha[Nome do Funcionário],0)),"")</f>
        <v>183 - MM REVENDA</v>
      </c>
      <c r="L554" s="28" t="str">
        <f>IFERROR(INDEX(Nome_Empresas[NOME PADRÃO (PLANILHAS)],MATCH(Folha_de_Pgt[[#This Row],[Nome da Empresa]],Nome_Empresas[EMPRESA],0)),"")</f>
        <v>183 - MM REVENDA</v>
      </c>
      <c r="M554" s="20">
        <v>45050</v>
      </c>
      <c r="N554" s="28" t="str">
        <f>UPPER(IF(Folha_de_Pgt[[#This Row],[DATA DE PGT]]="","",TEXT(Folha_de_Pgt[[#This Row],[DATA DE PGT]],"MMM")))</f>
        <v>MAI</v>
      </c>
      <c r="O554" s="107" t="str">
        <f>UPPER(IF(Folha_de_Pgt[[#This Row],[DATA DE PGT]]="","",TEXT(Folha_de_Pgt[[#This Row],[DATA DE PGT]],"aaaa")))</f>
        <v>2023</v>
      </c>
      <c r="P554" s="28" t="s">
        <v>1097</v>
      </c>
      <c r="R554" s="2" t="str">
        <f>Folha_de_Pgt[[#This Row],[Nome do Funcionário]]&amp;" - "&amp;Folha_de_Pgt[[#This Row],[TIPO DE PGT]]</f>
        <v>DOUGLAS DE HOLANDA ARRUDA  - SALARIO - REF. A ABR/2023</v>
      </c>
    </row>
    <row r="555" spans="1:18" ht="15.75" customHeight="1" x14ac:dyDescent="0.2">
      <c r="A555" s="87" t="s">
        <v>1008</v>
      </c>
      <c r="B555" s="88" t="s">
        <v>653</v>
      </c>
      <c r="C555" s="88" t="s">
        <v>658</v>
      </c>
      <c r="D555" s="88" t="s">
        <v>154</v>
      </c>
      <c r="E555" s="88" t="s">
        <v>16</v>
      </c>
      <c r="F555" s="88" t="s">
        <v>655</v>
      </c>
      <c r="G555" s="88" t="s">
        <v>659</v>
      </c>
      <c r="H555" s="88" t="s">
        <v>660</v>
      </c>
      <c r="I555" s="89">
        <v>1211.25</v>
      </c>
      <c r="J555" s="28" t="str">
        <f>Folha_de_Pgt[[#This Row],[Nome da Empresa]]&amp;Folha_de_Pgt[[#This Row],[Nome do Funcionário]]&amp;Folha_de_Pgt[[#This Row],[Departamento]]</f>
        <v>MM REVENDA DE GAS LTDAGILBERLAN DA SILVA SOUZAPORTARIA</v>
      </c>
      <c r="K555" s="28" t="str">
        <f>IFERROR(INDEX(Folha[Centro_de_Geral],MATCH(C555,Folha[Nome do Funcionário],0)),"")</f>
        <v>183 - MM REVENDA</v>
      </c>
      <c r="L555" s="28" t="str">
        <f>IFERROR(INDEX(Nome_Empresas[NOME PADRÃO (PLANILHAS)],MATCH(Folha_de_Pgt[[#This Row],[Nome da Empresa]],Nome_Empresas[EMPRESA],0)),"")</f>
        <v>183 - MM REVENDA</v>
      </c>
      <c r="M555" s="20">
        <v>45050</v>
      </c>
      <c r="N555" s="28" t="str">
        <f>UPPER(IF(Folha_de_Pgt[[#This Row],[DATA DE PGT]]="","",TEXT(Folha_de_Pgt[[#This Row],[DATA DE PGT]],"MMM")))</f>
        <v>MAI</v>
      </c>
      <c r="O555" s="107" t="str">
        <f>UPPER(IF(Folha_de_Pgt[[#This Row],[DATA DE PGT]]="","",TEXT(Folha_de_Pgt[[#This Row],[DATA DE PGT]],"aaaa")))</f>
        <v>2023</v>
      </c>
      <c r="P555" s="28" t="s">
        <v>1097</v>
      </c>
      <c r="R555" s="2" t="str">
        <f>Folha_de_Pgt[[#This Row],[Nome do Funcionário]]&amp;" - "&amp;Folha_de_Pgt[[#This Row],[TIPO DE PGT]]</f>
        <v>GILBERLAN DA SILVA SOUZA - SALARIO - REF. A ABR/2023</v>
      </c>
    </row>
    <row r="556" spans="1:18" ht="15.75" customHeight="1" x14ac:dyDescent="0.2">
      <c r="A556" s="87" t="s">
        <v>1009</v>
      </c>
      <c r="B556" s="88" t="s">
        <v>661</v>
      </c>
      <c r="C556" s="88" t="s">
        <v>666</v>
      </c>
      <c r="D556" s="88" t="s">
        <v>154</v>
      </c>
      <c r="E556" s="88" t="s">
        <v>16</v>
      </c>
      <c r="F556" s="88" t="s">
        <v>663</v>
      </c>
      <c r="G556" s="88" t="s">
        <v>667</v>
      </c>
      <c r="H556" s="88" t="s">
        <v>668</v>
      </c>
      <c r="I556" s="89">
        <v>1091.3</v>
      </c>
      <c r="J556" s="28" t="str">
        <f>Folha_de_Pgt[[#This Row],[Nome da Empresa]]&amp;Folha_de_Pgt[[#This Row],[Nome do Funcionário]]&amp;Folha_de_Pgt[[#This Row],[Departamento]]</f>
        <v>BIBI GAS COMERCIO VAREJISTA DE GAS LIQUEFEITO DE PLEANDRO DE OLIVEIRA MACHADO SANTOSPORTARIA</v>
      </c>
      <c r="K556" s="28" t="str">
        <f>IFERROR(INDEX(Folha[Centro_de_Geral],MATCH(C556,Folha[Nome do Funcionário],0)),"")</f>
        <v>184 - BIBI</v>
      </c>
      <c r="L556" s="28" t="str">
        <f>IFERROR(INDEX(Nome_Empresas[NOME PADRÃO (PLANILHAS)],MATCH(Folha_de_Pgt[[#This Row],[Nome da Empresa]],Nome_Empresas[EMPRESA],0)),"")</f>
        <v>184 - BIBI</v>
      </c>
      <c r="M556" s="20">
        <v>45050</v>
      </c>
      <c r="N556" s="28" t="str">
        <f>UPPER(IF(Folha_de_Pgt[[#This Row],[DATA DE PGT]]="","",TEXT(Folha_de_Pgt[[#This Row],[DATA DE PGT]],"MMM")))</f>
        <v>MAI</v>
      </c>
      <c r="O556" s="107" t="str">
        <f>UPPER(IF(Folha_de_Pgt[[#This Row],[DATA DE PGT]]="","",TEXT(Folha_de_Pgt[[#This Row],[DATA DE PGT]],"aaaa")))</f>
        <v>2023</v>
      </c>
      <c r="P556" s="28" t="s">
        <v>1097</v>
      </c>
      <c r="R556" s="2" t="str">
        <f>Folha_de_Pgt[[#This Row],[Nome do Funcionário]]&amp;" - "&amp;Folha_de_Pgt[[#This Row],[TIPO DE PGT]]</f>
        <v>LEANDRO DE OLIVEIRA MACHADO SANTOS - SALARIO - REF. A ABR/2023</v>
      </c>
    </row>
    <row r="557" spans="1:18" ht="15.75" customHeight="1" x14ac:dyDescent="0.2">
      <c r="A557" s="87" t="s">
        <v>1009</v>
      </c>
      <c r="B557" s="88" t="s">
        <v>661</v>
      </c>
      <c r="C557" s="88" t="s">
        <v>669</v>
      </c>
      <c r="D557" s="88" t="s">
        <v>154</v>
      </c>
      <c r="E557" s="88" t="s">
        <v>16</v>
      </c>
      <c r="F557" s="88" t="s">
        <v>663</v>
      </c>
      <c r="G557" s="88" t="s">
        <v>670</v>
      </c>
      <c r="H557" s="88" t="s">
        <v>671</v>
      </c>
      <c r="I557" s="89">
        <v>1211.25</v>
      </c>
      <c r="J557" s="28" t="str">
        <f>Folha_de_Pgt[[#This Row],[Nome da Empresa]]&amp;Folha_de_Pgt[[#This Row],[Nome do Funcionário]]&amp;Folha_de_Pgt[[#This Row],[Departamento]]</f>
        <v>BIBI GAS COMERCIO VAREJISTA DE GAS LIQUEFEITO DE PVINICIUS CARDOSO ANDRADEPORTARIA</v>
      </c>
      <c r="K557" s="28" t="str">
        <f>IFERROR(INDEX(Folha[Centro_de_Geral],MATCH(C557,Folha[Nome do Funcionário],0)),"")</f>
        <v>184 - BIBI</v>
      </c>
      <c r="L557" s="28" t="str">
        <f>IFERROR(INDEX(Nome_Empresas[NOME PADRÃO (PLANILHAS)],MATCH(Folha_de_Pgt[[#This Row],[Nome da Empresa]],Nome_Empresas[EMPRESA],0)),"")</f>
        <v>184 - BIBI</v>
      </c>
      <c r="M557" s="20">
        <v>45050</v>
      </c>
      <c r="N557" s="28" t="str">
        <f>UPPER(IF(Folha_de_Pgt[[#This Row],[DATA DE PGT]]="","",TEXT(Folha_de_Pgt[[#This Row],[DATA DE PGT]],"MMM")))</f>
        <v>MAI</v>
      </c>
      <c r="O557" s="107" t="str">
        <f>UPPER(IF(Folha_de_Pgt[[#This Row],[DATA DE PGT]]="","",TEXT(Folha_de_Pgt[[#This Row],[DATA DE PGT]],"aaaa")))</f>
        <v>2023</v>
      </c>
      <c r="P557" s="28" t="s">
        <v>1097</v>
      </c>
      <c r="R557" s="2" t="str">
        <f>Folha_de_Pgt[[#This Row],[Nome do Funcionário]]&amp;" - "&amp;Folha_de_Pgt[[#This Row],[TIPO DE PGT]]</f>
        <v>VINICIUS CARDOSO ANDRADE - SALARIO - REF. A ABR/2023</v>
      </c>
    </row>
    <row r="558" spans="1:18" ht="15.75" customHeight="1" x14ac:dyDescent="0.2">
      <c r="A558" s="87" t="s">
        <v>1010</v>
      </c>
      <c r="B558" s="88" t="s">
        <v>672</v>
      </c>
      <c r="C558" s="88" t="s">
        <v>673</v>
      </c>
      <c r="D558" s="88" t="s">
        <v>154</v>
      </c>
      <c r="E558" s="88" t="s">
        <v>876</v>
      </c>
      <c r="F558" s="88" t="s">
        <v>876</v>
      </c>
      <c r="G558" s="88" t="s">
        <v>1011</v>
      </c>
      <c r="H558" s="88" t="s">
        <v>674</v>
      </c>
      <c r="I558" s="89">
        <v>899.92</v>
      </c>
      <c r="J558" s="28" t="str">
        <f>Folha_de_Pgt[[#This Row],[Nome da Empresa]]&amp;Folha_de_Pgt[[#This Row],[Nome do Funcionário]]&amp;Folha_de_Pgt[[#This Row],[Departamento]]</f>
        <v>DISTRIBUIDORA DE GLP DA BISA LTDASEVERINO MACENA SILVAPORTARIA</v>
      </c>
      <c r="K558" s="28" t="str">
        <f>IFERROR(INDEX(Folha[Centro_de_Geral],MATCH(C558,Folha[Nome do Funcionário],0)),"")</f>
        <v>185 - BISA</v>
      </c>
      <c r="L558" s="28" t="str">
        <f>IFERROR(INDEX(Nome_Empresas[NOME PADRÃO (PLANILHAS)],MATCH(Folha_de_Pgt[[#This Row],[Nome da Empresa]],Nome_Empresas[EMPRESA],0)),"")</f>
        <v>185 - BISA</v>
      </c>
      <c r="M558" s="20">
        <v>45050</v>
      </c>
      <c r="N558" s="28" t="str">
        <f>UPPER(IF(Folha_de_Pgt[[#This Row],[DATA DE PGT]]="","",TEXT(Folha_de_Pgt[[#This Row],[DATA DE PGT]],"MMM")))</f>
        <v>MAI</v>
      </c>
      <c r="O558" s="107" t="str">
        <f>UPPER(IF(Folha_de_Pgt[[#This Row],[DATA DE PGT]]="","",TEXT(Folha_de_Pgt[[#This Row],[DATA DE PGT]],"aaaa")))</f>
        <v>2023</v>
      </c>
      <c r="P558" s="28" t="s">
        <v>1097</v>
      </c>
      <c r="R558" s="2" t="str">
        <f>Folha_de_Pgt[[#This Row],[Nome do Funcionário]]&amp;" - "&amp;Folha_de_Pgt[[#This Row],[TIPO DE PGT]]</f>
        <v>SEVERINO MACENA SILVA - SALARIO - REF. A ABR/2023</v>
      </c>
    </row>
    <row r="559" spans="1:18" ht="15.75" customHeight="1" x14ac:dyDescent="0.2">
      <c r="A559" s="87" t="s">
        <v>1010</v>
      </c>
      <c r="B559" s="88" t="s">
        <v>672</v>
      </c>
      <c r="C559" s="88" t="s">
        <v>675</v>
      </c>
      <c r="D559" s="88" t="s">
        <v>154</v>
      </c>
      <c r="E559" s="88" t="s">
        <v>876</v>
      </c>
      <c r="F559" s="88" t="s">
        <v>876</v>
      </c>
      <c r="G559" s="88" t="s">
        <v>1012</v>
      </c>
      <c r="H559" s="88" t="s">
        <v>676</v>
      </c>
      <c r="I559" s="89">
        <v>794.32</v>
      </c>
      <c r="J559" s="28" t="str">
        <f>Folha_de_Pgt[[#This Row],[Nome da Empresa]]&amp;Folha_de_Pgt[[#This Row],[Nome do Funcionário]]&amp;Folha_de_Pgt[[#This Row],[Departamento]]</f>
        <v>DISTRIBUIDORA DE GLP DA BISA LTDARAFAEL BROWN DA SILVAPORTARIA</v>
      </c>
      <c r="K559" s="28" t="str">
        <f>IFERROR(INDEX(Folha[Centro_de_Geral],MATCH(C559,Folha[Nome do Funcionário],0)),"")</f>
        <v>185 - BISA</v>
      </c>
      <c r="L559" s="28" t="str">
        <f>IFERROR(INDEX(Nome_Empresas[NOME PADRÃO (PLANILHAS)],MATCH(Folha_de_Pgt[[#This Row],[Nome da Empresa]],Nome_Empresas[EMPRESA],0)),"")</f>
        <v>185 - BISA</v>
      </c>
      <c r="M559" s="20">
        <v>45050</v>
      </c>
      <c r="N559" s="28" t="str">
        <f>UPPER(IF(Folha_de_Pgt[[#This Row],[DATA DE PGT]]="","",TEXT(Folha_de_Pgt[[#This Row],[DATA DE PGT]],"MMM")))</f>
        <v>MAI</v>
      </c>
      <c r="O559" s="107" t="str">
        <f>UPPER(IF(Folha_de_Pgt[[#This Row],[DATA DE PGT]]="","",TEXT(Folha_de_Pgt[[#This Row],[DATA DE PGT]],"aaaa")))</f>
        <v>2023</v>
      </c>
      <c r="P559" s="28" t="s">
        <v>1097</v>
      </c>
      <c r="R559" s="2" t="str">
        <f>Folha_de_Pgt[[#This Row],[Nome do Funcionário]]&amp;" - "&amp;Folha_de_Pgt[[#This Row],[TIPO DE PGT]]</f>
        <v>RAFAEL BROWN DA SILVA - SALARIO - REF. A ABR/2023</v>
      </c>
    </row>
    <row r="560" spans="1:18" ht="15.75" customHeight="1" x14ac:dyDescent="0.2">
      <c r="A560" s="87" t="s">
        <v>1013</v>
      </c>
      <c r="B560" s="88" t="s">
        <v>677</v>
      </c>
      <c r="C560" s="88" t="s">
        <v>678</v>
      </c>
      <c r="D560" s="88" t="s">
        <v>154</v>
      </c>
      <c r="E560" s="88" t="s">
        <v>876</v>
      </c>
      <c r="F560" s="88" t="s">
        <v>876</v>
      </c>
      <c r="G560" s="88" t="s">
        <v>894</v>
      </c>
      <c r="H560" s="88" t="s">
        <v>679</v>
      </c>
      <c r="I560" s="89">
        <v>1297.8</v>
      </c>
      <c r="J560" s="28" t="str">
        <f>Folha_de_Pgt[[#This Row],[Nome da Empresa]]&amp;Folha_de_Pgt[[#This Row],[Nome do Funcionário]]&amp;Folha_de_Pgt[[#This Row],[Departamento]]</f>
        <v>DEPOSITO DE GAS VAREJISTA GUARANI CAXIAS LTDAADSON LIMA NOBREGA DA SILVAPORTARIA</v>
      </c>
      <c r="K560" s="28" t="str">
        <f>IFERROR(INDEX(Folha[Centro_de_Geral],MATCH(C560,Folha[Nome do Funcionário],0)),"")</f>
        <v>187 - GUARANI CAXIAS</v>
      </c>
      <c r="L560" s="28" t="str">
        <f>IFERROR(INDEX(Nome_Empresas[NOME PADRÃO (PLANILHAS)],MATCH(Folha_de_Pgt[[#This Row],[Nome da Empresa]],Nome_Empresas[EMPRESA],0)),"")</f>
        <v>187 - GUARANI CAXIAS</v>
      </c>
      <c r="M560" s="20">
        <v>45050</v>
      </c>
      <c r="N560" s="28" t="str">
        <f>UPPER(IF(Folha_de_Pgt[[#This Row],[DATA DE PGT]]="","",TEXT(Folha_de_Pgt[[#This Row],[DATA DE PGT]],"MMM")))</f>
        <v>MAI</v>
      </c>
      <c r="O560" s="107" t="str">
        <f>UPPER(IF(Folha_de_Pgt[[#This Row],[DATA DE PGT]]="","",TEXT(Folha_de_Pgt[[#This Row],[DATA DE PGT]],"aaaa")))</f>
        <v>2023</v>
      </c>
      <c r="P560" s="28" t="s">
        <v>1097</v>
      </c>
      <c r="R560" s="2" t="str">
        <f>Folha_de_Pgt[[#This Row],[Nome do Funcionário]]&amp;" - "&amp;Folha_de_Pgt[[#This Row],[TIPO DE PGT]]</f>
        <v>ADSON LIMA NOBREGA DA SILVA - SALARIO - REF. A ABR/2023</v>
      </c>
    </row>
    <row r="561" spans="1:18" ht="15.75" customHeight="1" x14ac:dyDescent="0.2">
      <c r="A561" s="87" t="s">
        <v>1013</v>
      </c>
      <c r="B561" s="88" t="s">
        <v>677</v>
      </c>
      <c r="C561" s="88" t="s">
        <v>680</v>
      </c>
      <c r="D561" s="88" t="s">
        <v>154</v>
      </c>
      <c r="E561" s="88" t="s">
        <v>876</v>
      </c>
      <c r="F561" s="88" t="s">
        <v>876</v>
      </c>
      <c r="G561" s="88" t="s">
        <v>895</v>
      </c>
      <c r="H561" s="88" t="s">
        <v>681</v>
      </c>
      <c r="I561" s="89">
        <v>1100.6300000000001</v>
      </c>
      <c r="J561" s="28" t="str">
        <f>Folha_de_Pgt[[#This Row],[Nome da Empresa]]&amp;Folha_de_Pgt[[#This Row],[Nome do Funcionário]]&amp;Folha_de_Pgt[[#This Row],[Departamento]]</f>
        <v>DEPOSITO DE GAS VAREJISTA GUARANI CAXIAS LTDATHIAGO AGUSTAVO DE OLIVEIRA SILVAPORTARIA</v>
      </c>
      <c r="K561" s="28" t="str">
        <f>IFERROR(INDEX(Folha[Centro_de_Geral],MATCH(C561,Folha[Nome do Funcionário],0)),"")</f>
        <v>187 - GUARANI CAXIAS</v>
      </c>
      <c r="L561" s="28" t="str">
        <f>IFERROR(INDEX(Nome_Empresas[NOME PADRÃO (PLANILHAS)],MATCH(Folha_de_Pgt[[#This Row],[Nome da Empresa]],Nome_Empresas[EMPRESA],0)),"")</f>
        <v>187 - GUARANI CAXIAS</v>
      </c>
      <c r="M561" s="20">
        <v>45050</v>
      </c>
      <c r="N561" s="28" t="str">
        <f>UPPER(IF(Folha_de_Pgt[[#This Row],[DATA DE PGT]]="","",TEXT(Folha_de_Pgt[[#This Row],[DATA DE PGT]],"MMM")))</f>
        <v>MAI</v>
      </c>
      <c r="O561" s="107" t="str">
        <f>UPPER(IF(Folha_de_Pgt[[#This Row],[DATA DE PGT]]="","",TEXT(Folha_de_Pgt[[#This Row],[DATA DE PGT]],"aaaa")))</f>
        <v>2023</v>
      </c>
      <c r="P561" s="28" t="s">
        <v>1097</v>
      </c>
      <c r="R561" s="2" t="str">
        <f>Folha_de_Pgt[[#This Row],[Nome do Funcionário]]&amp;" - "&amp;Folha_de_Pgt[[#This Row],[TIPO DE PGT]]</f>
        <v>THIAGO AGUSTAVO DE OLIVEIRA SILVA - SALARIO - REF. A ABR/2023</v>
      </c>
    </row>
    <row r="562" spans="1:18" ht="15.75" customHeight="1" x14ac:dyDescent="0.2">
      <c r="A562" s="87" t="s">
        <v>1013</v>
      </c>
      <c r="B562" s="88" t="s">
        <v>677</v>
      </c>
      <c r="C562" s="88" t="s">
        <v>682</v>
      </c>
      <c r="D562" s="88" t="s">
        <v>154</v>
      </c>
      <c r="E562" s="88" t="s">
        <v>876</v>
      </c>
      <c r="F562" s="88" t="s">
        <v>876</v>
      </c>
      <c r="G562" s="88" t="s">
        <v>896</v>
      </c>
      <c r="H562" s="88" t="s">
        <v>683</v>
      </c>
      <c r="I562" s="89">
        <v>1211.25</v>
      </c>
      <c r="J562" s="28" t="str">
        <f>Folha_de_Pgt[[#This Row],[Nome da Empresa]]&amp;Folha_de_Pgt[[#This Row],[Nome do Funcionário]]&amp;Folha_de_Pgt[[#This Row],[Departamento]]</f>
        <v>DEPOSITO DE GAS VAREJISTA GUARANI CAXIAS LTDAGABRIEL ITOR DA SILVAPORTARIA</v>
      </c>
      <c r="K562" s="28" t="str">
        <f>IFERROR(INDEX(Folha[Centro_de_Geral],MATCH(C562,Folha[Nome do Funcionário],0)),"")</f>
        <v>187 - GUARANI CAXIAS</v>
      </c>
      <c r="L562" s="28" t="str">
        <f>IFERROR(INDEX(Nome_Empresas[NOME PADRÃO (PLANILHAS)],MATCH(Folha_de_Pgt[[#This Row],[Nome da Empresa]],Nome_Empresas[EMPRESA],0)),"")</f>
        <v>187 - GUARANI CAXIAS</v>
      </c>
      <c r="M562" s="20">
        <v>45050</v>
      </c>
      <c r="N562" s="28" t="str">
        <f>UPPER(IF(Folha_de_Pgt[[#This Row],[DATA DE PGT]]="","",TEXT(Folha_de_Pgt[[#This Row],[DATA DE PGT]],"MMM")))</f>
        <v>MAI</v>
      </c>
      <c r="O562" s="107" t="str">
        <f>UPPER(IF(Folha_de_Pgt[[#This Row],[DATA DE PGT]]="","",TEXT(Folha_de_Pgt[[#This Row],[DATA DE PGT]],"aaaa")))</f>
        <v>2023</v>
      </c>
      <c r="P562" s="28" t="s">
        <v>1097</v>
      </c>
      <c r="R562" s="2" t="str">
        <f>Folha_de_Pgt[[#This Row],[Nome do Funcionário]]&amp;" - "&amp;Folha_de_Pgt[[#This Row],[TIPO DE PGT]]</f>
        <v>GABRIEL ITOR DA SILVA - SALARIO - REF. A ABR/2023</v>
      </c>
    </row>
    <row r="563" spans="1:18" ht="15.75" customHeight="1" x14ac:dyDescent="0.2">
      <c r="A563" s="87" t="s">
        <v>1015</v>
      </c>
      <c r="B563" s="88" t="s">
        <v>684</v>
      </c>
      <c r="C563" s="88" t="s">
        <v>685</v>
      </c>
      <c r="D563" s="88" t="s">
        <v>154</v>
      </c>
      <c r="E563" s="88" t="s">
        <v>16</v>
      </c>
      <c r="F563" s="88" t="s">
        <v>67</v>
      </c>
      <c r="G563" s="88" t="s">
        <v>1093</v>
      </c>
      <c r="H563" s="88" t="s">
        <v>686</v>
      </c>
      <c r="I563" s="89">
        <v>1013.63</v>
      </c>
      <c r="J563" s="28" t="str">
        <f>Folha_de_Pgt[[#This Row],[Nome da Empresa]]&amp;Folha_de_Pgt[[#This Row],[Nome do Funcionário]]&amp;Folha_de_Pgt[[#This Row],[Departamento]]</f>
        <v>MAPULU DEPOSITO VAREJISTA DE GAZ LTDAALOISIO DA COSTA MORAESPORTARIA</v>
      </c>
      <c r="K563" s="28" t="str">
        <f>IFERROR(INDEX(Folha[Centro_de_Geral],MATCH(C563,Folha[Nome do Funcionário],0)),"")</f>
        <v>188 - MAPULU</v>
      </c>
      <c r="L563" s="28" t="str">
        <f>IFERROR(INDEX(Nome_Empresas[NOME PADRÃO (PLANILHAS)],MATCH(Folha_de_Pgt[[#This Row],[Nome da Empresa]],Nome_Empresas[EMPRESA],0)),"")</f>
        <v>188 - MAPULU</v>
      </c>
      <c r="M563" s="20">
        <v>45050</v>
      </c>
      <c r="N563" s="28" t="str">
        <f>UPPER(IF(Folha_de_Pgt[[#This Row],[DATA DE PGT]]="","",TEXT(Folha_de_Pgt[[#This Row],[DATA DE PGT]],"MMM")))</f>
        <v>MAI</v>
      </c>
      <c r="O563" s="107" t="str">
        <f>UPPER(IF(Folha_de_Pgt[[#This Row],[DATA DE PGT]]="","",TEXT(Folha_de_Pgt[[#This Row],[DATA DE PGT]],"aaaa")))</f>
        <v>2023</v>
      </c>
      <c r="P563" s="28" t="s">
        <v>1097</v>
      </c>
      <c r="R563" s="2" t="str">
        <f>Folha_de_Pgt[[#This Row],[Nome do Funcionário]]&amp;" - "&amp;Folha_de_Pgt[[#This Row],[TIPO DE PGT]]</f>
        <v>ALOISIO DA COSTA MORAES - SALARIO - REF. A ABR/2023</v>
      </c>
    </row>
    <row r="564" spans="1:18" ht="15.75" customHeight="1" x14ac:dyDescent="0.2">
      <c r="A564" s="87" t="s">
        <v>1015</v>
      </c>
      <c r="B564" s="88" t="s">
        <v>684</v>
      </c>
      <c r="C564" s="88" t="s">
        <v>687</v>
      </c>
      <c r="D564" s="88" t="s">
        <v>154</v>
      </c>
      <c r="E564" s="88" t="s">
        <v>876</v>
      </c>
      <c r="F564" s="88" t="s">
        <v>876</v>
      </c>
      <c r="G564" s="88" t="s">
        <v>1017</v>
      </c>
      <c r="H564" s="88" t="s">
        <v>1094</v>
      </c>
      <c r="I564" s="89">
        <v>1160.8399999999999</v>
      </c>
      <c r="J564" s="28" t="str">
        <f>Folha_de_Pgt[[#This Row],[Nome da Empresa]]&amp;Folha_de_Pgt[[#This Row],[Nome do Funcionário]]&amp;Folha_de_Pgt[[#This Row],[Departamento]]</f>
        <v>MAPULU DEPOSITO VAREJISTA DE GAZ LTDAADILSON GOMES PEREIRAPORTARIA</v>
      </c>
      <c r="K564" s="28" t="str">
        <f>IFERROR(INDEX(Folha[Centro_de_Geral],MATCH(C564,Folha[Nome do Funcionário],0)),"")</f>
        <v>188 - MAPULU</v>
      </c>
      <c r="L564" s="28" t="str">
        <f>IFERROR(INDEX(Nome_Empresas[NOME PADRÃO (PLANILHAS)],MATCH(Folha_de_Pgt[[#This Row],[Nome da Empresa]],Nome_Empresas[EMPRESA],0)),"")</f>
        <v>188 - MAPULU</v>
      </c>
      <c r="M564" s="20">
        <v>45050</v>
      </c>
      <c r="N564" s="28" t="str">
        <f>UPPER(IF(Folha_de_Pgt[[#This Row],[DATA DE PGT]]="","",TEXT(Folha_de_Pgt[[#This Row],[DATA DE PGT]],"MMM")))</f>
        <v>MAI</v>
      </c>
      <c r="O564" s="107" t="str">
        <f>UPPER(IF(Folha_de_Pgt[[#This Row],[DATA DE PGT]]="","",TEXT(Folha_de_Pgt[[#This Row],[DATA DE PGT]],"aaaa")))</f>
        <v>2023</v>
      </c>
      <c r="P564" s="28" t="s">
        <v>1097</v>
      </c>
      <c r="R564" s="2" t="str">
        <f>Folha_de_Pgt[[#This Row],[Nome do Funcionário]]&amp;" - "&amp;Folha_de_Pgt[[#This Row],[TIPO DE PGT]]</f>
        <v>ADILSON GOMES PEREIRA - SALARIO - REF. A ABR/2023</v>
      </c>
    </row>
    <row r="565" spans="1:18" ht="15.75" customHeight="1" x14ac:dyDescent="0.2">
      <c r="A565" s="87" t="s">
        <v>1018</v>
      </c>
      <c r="B565" s="88" t="s">
        <v>688</v>
      </c>
      <c r="C565" s="88" t="s">
        <v>689</v>
      </c>
      <c r="D565" s="88" t="s">
        <v>154</v>
      </c>
      <c r="E565" s="88" t="s">
        <v>876</v>
      </c>
      <c r="F565" s="88" t="s">
        <v>876</v>
      </c>
      <c r="G565" s="88" t="s">
        <v>898</v>
      </c>
      <c r="H565" s="88" t="s">
        <v>690</v>
      </c>
      <c r="I565" s="89">
        <v>1061.25</v>
      </c>
      <c r="J565" s="28" t="str">
        <f>Folha_de_Pgt[[#This Row],[Nome da Empresa]]&amp;Folha_de_Pgt[[#This Row],[Nome do Funcionário]]&amp;Folha_de_Pgt[[#This Row],[Departamento]]</f>
        <v>CALIFORNIA COMERCIO E TRANSPORTE DE GAS LTDARENAN CHAVES SENA PORTARIA</v>
      </c>
      <c r="K565" s="28" t="str">
        <f>IFERROR(INDEX(Folha[Centro_de_Geral],MATCH(C565,Folha[Nome do Funcionário],0)),"")</f>
        <v>192 - CALIFORNIA</v>
      </c>
      <c r="L565" s="28" t="str">
        <f>IFERROR(INDEX(Nome_Empresas[NOME PADRÃO (PLANILHAS)],MATCH(Folha_de_Pgt[[#This Row],[Nome da Empresa]],Nome_Empresas[EMPRESA],0)),"")</f>
        <v>192 - CALIFORNIA</v>
      </c>
      <c r="M565" s="20">
        <v>45050</v>
      </c>
      <c r="N565" s="28" t="str">
        <f>UPPER(IF(Folha_de_Pgt[[#This Row],[DATA DE PGT]]="","",TEXT(Folha_de_Pgt[[#This Row],[DATA DE PGT]],"MMM")))</f>
        <v>MAI</v>
      </c>
      <c r="O565" s="107" t="str">
        <f>UPPER(IF(Folha_de_Pgt[[#This Row],[DATA DE PGT]]="","",TEXT(Folha_de_Pgt[[#This Row],[DATA DE PGT]],"aaaa")))</f>
        <v>2023</v>
      </c>
      <c r="P565" s="28" t="s">
        <v>1097</v>
      </c>
      <c r="R565" s="2" t="str">
        <f>Folha_de_Pgt[[#This Row],[Nome do Funcionário]]&amp;" - "&amp;Folha_de_Pgt[[#This Row],[TIPO DE PGT]]</f>
        <v>RENAN CHAVES SENA  - SALARIO - REF. A ABR/2023</v>
      </c>
    </row>
    <row r="566" spans="1:18" ht="15.75" customHeight="1" x14ac:dyDescent="0.2">
      <c r="A566" s="87" t="s">
        <v>1018</v>
      </c>
      <c r="B566" s="88" t="s">
        <v>688</v>
      </c>
      <c r="C566" s="88" t="s">
        <v>691</v>
      </c>
      <c r="D566" s="88" t="s">
        <v>154</v>
      </c>
      <c r="E566" s="88" t="s">
        <v>876</v>
      </c>
      <c r="F566" s="88" t="s">
        <v>876</v>
      </c>
      <c r="G566" s="88" t="s">
        <v>1019</v>
      </c>
      <c r="H566" s="88" t="s">
        <v>692</v>
      </c>
      <c r="I566" s="89">
        <v>1093.6300000000001</v>
      </c>
      <c r="J566" s="28" t="str">
        <f>Folha_de_Pgt[[#This Row],[Nome da Empresa]]&amp;Folha_de_Pgt[[#This Row],[Nome do Funcionário]]&amp;Folha_de_Pgt[[#This Row],[Departamento]]</f>
        <v>CALIFORNIA COMERCIO E TRANSPORTE DE GAS LTDATIAGO LOBO DOS SANTOS PORTARIA</v>
      </c>
      <c r="K566" s="28" t="str">
        <f>IFERROR(INDEX(Folha[Centro_de_Geral],MATCH(C566,Folha[Nome do Funcionário],0)),"")</f>
        <v>192 - CALIFORNIA</v>
      </c>
      <c r="L566" s="28" t="str">
        <f>IFERROR(INDEX(Nome_Empresas[NOME PADRÃO (PLANILHAS)],MATCH(Folha_de_Pgt[[#This Row],[Nome da Empresa]],Nome_Empresas[EMPRESA],0)),"")</f>
        <v>192 - CALIFORNIA</v>
      </c>
      <c r="M566" s="20">
        <v>45050</v>
      </c>
      <c r="N566" s="28" t="str">
        <f>UPPER(IF(Folha_de_Pgt[[#This Row],[DATA DE PGT]]="","",TEXT(Folha_de_Pgt[[#This Row],[DATA DE PGT]],"MMM")))</f>
        <v>MAI</v>
      </c>
      <c r="O566" s="107" t="str">
        <f>UPPER(IF(Folha_de_Pgt[[#This Row],[DATA DE PGT]]="","",TEXT(Folha_de_Pgt[[#This Row],[DATA DE PGT]],"aaaa")))</f>
        <v>2023</v>
      </c>
      <c r="P566" s="28" t="s">
        <v>1097</v>
      </c>
      <c r="R566" s="2" t="str">
        <f>Folha_de_Pgt[[#This Row],[Nome do Funcionário]]&amp;" - "&amp;Folha_de_Pgt[[#This Row],[TIPO DE PGT]]</f>
        <v>TIAGO LOBO DOS SANTOS  - SALARIO - REF. A ABR/2023</v>
      </c>
    </row>
    <row r="567" spans="1:18" ht="15.75" customHeight="1" x14ac:dyDescent="0.2">
      <c r="A567" s="87" t="s">
        <v>1020</v>
      </c>
      <c r="B567" s="88" t="s">
        <v>693</v>
      </c>
      <c r="C567" s="88" t="s">
        <v>694</v>
      </c>
      <c r="D567" s="88" t="s">
        <v>154</v>
      </c>
      <c r="E567" s="88" t="s">
        <v>876</v>
      </c>
      <c r="F567" s="88" t="s">
        <v>876</v>
      </c>
      <c r="G567" s="88" t="s">
        <v>899</v>
      </c>
      <c r="H567" s="88" t="s">
        <v>695</v>
      </c>
      <c r="I567" s="89">
        <v>1211.25</v>
      </c>
      <c r="J567" s="28" t="str">
        <f>Folha_de_Pgt[[#This Row],[Nome da Empresa]]&amp;Folha_de_Pgt[[#This Row],[Nome do Funcionário]]&amp;Folha_de_Pgt[[#This Row],[Departamento]]</f>
        <v>WK COMERCIO VAREJISTA DE GAS LTDALEONARDO CLAUDIO ALVES GOMESPORTARIA</v>
      </c>
      <c r="K567" s="28" t="str">
        <f>IFERROR(INDEX(Folha[Centro_de_Geral],MATCH(C567,Folha[Nome do Funcionário],0)),"")</f>
        <v>193 - WK</v>
      </c>
      <c r="L567" s="28" t="str">
        <f>IFERROR(INDEX(Nome_Empresas[NOME PADRÃO (PLANILHAS)],MATCH(Folha_de_Pgt[[#This Row],[Nome da Empresa]],Nome_Empresas[EMPRESA],0)),"")</f>
        <v>193 - WK</v>
      </c>
      <c r="M567" s="20">
        <v>45050</v>
      </c>
      <c r="N567" s="28" t="str">
        <f>UPPER(IF(Folha_de_Pgt[[#This Row],[DATA DE PGT]]="","",TEXT(Folha_de_Pgt[[#This Row],[DATA DE PGT]],"MMM")))</f>
        <v>MAI</v>
      </c>
      <c r="O567" s="107" t="str">
        <f>UPPER(IF(Folha_de_Pgt[[#This Row],[DATA DE PGT]]="","",TEXT(Folha_de_Pgt[[#This Row],[DATA DE PGT]],"aaaa")))</f>
        <v>2023</v>
      </c>
      <c r="P567" s="28" t="s">
        <v>1097</v>
      </c>
      <c r="R567" s="2" t="str">
        <f>Folha_de_Pgt[[#This Row],[Nome do Funcionário]]&amp;" - "&amp;Folha_de_Pgt[[#This Row],[TIPO DE PGT]]</f>
        <v>LEONARDO CLAUDIO ALVES GOMES - SALARIO - REF. A ABR/2023</v>
      </c>
    </row>
    <row r="568" spans="1:18" ht="15.75" customHeight="1" x14ac:dyDescent="0.2">
      <c r="A568" s="87" t="s">
        <v>1020</v>
      </c>
      <c r="B568" s="88" t="s">
        <v>693</v>
      </c>
      <c r="C568" s="88" t="s">
        <v>696</v>
      </c>
      <c r="D568" s="88" t="s">
        <v>154</v>
      </c>
      <c r="E568" s="88" t="s">
        <v>876</v>
      </c>
      <c r="F568" s="88" t="s">
        <v>876</v>
      </c>
      <c r="G568" s="88" t="s">
        <v>900</v>
      </c>
      <c r="H568" s="88" t="s">
        <v>697</v>
      </c>
      <c r="I568" s="89">
        <v>1093.6300000000001</v>
      </c>
      <c r="J568" s="28" t="str">
        <f>Folha_de_Pgt[[#This Row],[Nome da Empresa]]&amp;Folha_de_Pgt[[#This Row],[Nome do Funcionário]]&amp;Folha_de_Pgt[[#This Row],[Departamento]]</f>
        <v>WK COMERCIO VAREJISTA DE GAS LTDAIRAILDO XAVIER CRUZPORTARIA</v>
      </c>
      <c r="K568" s="28" t="str">
        <f>IFERROR(INDEX(Folha[Centro_de_Geral],MATCH(C568,Folha[Nome do Funcionário],0)),"")</f>
        <v>193 - WK</v>
      </c>
      <c r="L568" s="28" t="str">
        <f>IFERROR(INDEX(Nome_Empresas[NOME PADRÃO (PLANILHAS)],MATCH(Folha_de_Pgt[[#This Row],[Nome da Empresa]],Nome_Empresas[EMPRESA],0)),"")</f>
        <v>193 - WK</v>
      </c>
      <c r="M568" s="20">
        <v>45050</v>
      </c>
      <c r="N568" s="28" t="str">
        <f>UPPER(IF(Folha_de_Pgt[[#This Row],[DATA DE PGT]]="","",TEXT(Folha_de_Pgt[[#This Row],[DATA DE PGT]],"MMM")))</f>
        <v>MAI</v>
      </c>
      <c r="O568" s="107" t="str">
        <f>UPPER(IF(Folha_de_Pgt[[#This Row],[DATA DE PGT]]="","",TEXT(Folha_de_Pgt[[#This Row],[DATA DE PGT]],"aaaa")))</f>
        <v>2023</v>
      </c>
      <c r="P568" s="28" t="s">
        <v>1097</v>
      </c>
      <c r="R568" s="2" t="str">
        <f>Folha_de_Pgt[[#This Row],[Nome do Funcionário]]&amp;" - "&amp;Folha_de_Pgt[[#This Row],[TIPO DE PGT]]</f>
        <v>IRAILDO XAVIER CRUZ - SALARIO - REF. A ABR/2023</v>
      </c>
    </row>
    <row r="569" spans="1:18" ht="15.75" customHeight="1" x14ac:dyDescent="0.2">
      <c r="A569" s="87" t="s">
        <v>1021</v>
      </c>
      <c r="B569" s="88" t="s">
        <v>698</v>
      </c>
      <c r="C569" s="88" t="s">
        <v>699</v>
      </c>
      <c r="D569" s="88" t="s">
        <v>154</v>
      </c>
      <c r="E569" s="88" t="s">
        <v>876</v>
      </c>
      <c r="F569" s="88" t="s">
        <v>876</v>
      </c>
      <c r="G569" s="88" t="s">
        <v>901</v>
      </c>
      <c r="H569" s="88" t="s">
        <v>700</v>
      </c>
      <c r="I569" s="89">
        <v>1062.83</v>
      </c>
      <c r="J569" s="28" t="str">
        <f>Folha_de_Pgt[[#This Row],[Nome da Empresa]]&amp;Folha_de_Pgt[[#This Row],[Nome do Funcionário]]&amp;Folha_de_Pgt[[#This Row],[Departamento]]</f>
        <v>ARCO METROPOLITANO COMERCIO GAS E AGUA LTDAGUILHERME MEDEIROS DA SILVAPORTARIA</v>
      </c>
      <c r="K569" s="28" t="str">
        <f>IFERROR(INDEX(Folha[Centro_de_Geral],MATCH(C569,Folha[Nome do Funcionário],0)),"")</f>
        <v>194 - ARCO METROPOLITANO</v>
      </c>
      <c r="L569" s="28" t="str">
        <f>IFERROR(INDEX(Nome_Empresas[NOME PADRÃO (PLANILHAS)],MATCH(Folha_de_Pgt[[#This Row],[Nome da Empresa]],Nome_Empresas[EMPRESA],0)),"")</f>
        <v>194 - ARCO METROPOLITANO</v>
      </c>
      <c r="M569" s="20">
        <v>45050</v>
      </c>
      <c r="N569" s="28" t="str">
        <f>UPPER(IF(Folha_de_Pgt[[#This Row],[DATA DE PGT]]="","",TEXT(Folha_de_Pgt[[#This Row],[DATA DE PGT]],"MMM")))</f>
        <v>MAI</v>
      </c>
      <c r="O569" s="107" t="str">
        <f>UPPER(IF(Folha_de_Pgt[[#This Row],[DATA DE PGT]]="","",TEXT(Folha_de_Pgt[[#This Row],[DATA DE PGT]],"aaaa")))</f>
        <v>2023</v>
      </c>
      <c r="P569" s="28" t="s">
        <v>1097</v>
      </c>
      <c r="R569" s="2" t="str">
        <f>Folha_de_Pgt[[#This Row],[Nome do Funcionário]]&amp;" - "&amp;Folha_de_Pgt[[#This Row],[TIPO DE PGT]]</f>
        <v>GUILHERME MEDEIROS DA SILVA - SALARIO - REF. A ABR/2023</v>
      </c>
    </row>
    <row r="570" spans="1:18" ht="15.75" customHeight="1" x14ac:dyDescent="0.2">
      <c r="A570" s="87" t="s">
        <v>1021</v>
      </c>
      <c r="B570" s="88" t="s">
        <v>698</v>
      </c>
      <c r="C570" s="88" t="s">
        <v>1095</v>
      </c>
      <c r="D570" s="88" t="s">
        <v>154</v>
      </c>
      <c r="E570" s="88" t="s">
        <v>876</v>
      </c>
      <c r="F570" s="88" t="s">
        <v>876</v>
      </c>
      <c r="G570" s="88" t="s">
        <v>1096</v>
      </c>
      <c r="H570" s="88">
        <v>19051572743</v>
      </c>
      <c r="I570" s="89">
        <v>208.76</v>
      </c>
      <c r="J570" s="28" t="str">
        <f>Folha_de_Pgt[[#This Row],[Nome da Empresa]]&amp;Folha_de_Pgt[[#This Row],[Nome do Funcionário]]&amp;Folha_de_Pgt[[#This Row],[Departamento]]</f>
        <v>ARCO METROPOLITANO COMERCIO GAS E AGUA LTDALUAM PATRICK PIMENTA DA SILVAPORTARIA</v>
      </c>
      <c r="K570" s="28" t="str">
        <f>IFERROR(INDEX(Folha[Centro_de_Geral],MATCH(C570,Folha[Nome do Funcionário],0)),"")</f>
        <v>TRANSPORTE</v>
      </c>
      <c r="L570" s="28" t="str">
        <f>IFERROR(INDEX(Nome_Empresas[NOME PADRÃO (PLANILHAS)],MATCH(Folha_de_Pgt[[#This Row],[Nome da Empresa]],Nome_Empresas[EMPRESA],0)),"")</f>
        <v>194 - ARCO METROPOLITANO</v>
      </c>
      <c r="M570" s="20">
        <v>45050</v>
      </c>
      <c r="N570" s="28" t="str">
        <f>UPPER(IF(Folha_de_Pgt[[#This Row],[DATA DE PGT]]="","",TEXT(Folha_de_Pgt[[#This Row],[DATA DE PGT]],"MMM")))</f>
        <v>MAI</v>
      </c>
      <c r="O570" s="107" t="str">
        <f>UPPER(IF(Folha_de_Pgt[[#This Row],[DATA DE PGT]]="","",TEXT(Folha_de_Pgt[[#This Row],[DATA DE PGT]],"aaaa")))</f>
        <v>2023</v>
      </c>
      <c r="P570" s="28" t="s">
        <v>1097</v>
      </c>
      <c r="R570" s="2" t="str">
        <f>Folha_de_Pgt[[#This Row],[Nome do Funcionário]]&amp;" - "&amp;Folha_de_Pgt[[#This Row],[TIPO DE PGT]]</f>
        <v>LUAM PATRICK PIMENTA DA SILVA - SALARIO - REF. A ABR/2023</v>
      </c>
    </row>
    <row r="571" spans="1:18" ht="15.75" customHeight="1" x14ac:dyDescent="0.2">
      <c r="A571" s="87" t="s">
        <v>915</v>
      </c>
      <c r="B571" s="88" t="s">
        <v>13</v>
      </c>
      <c r="C571" s="88" t="s">
        <v>1101</v>
      </c>
      <c r="D571" s="88" t="s">
        <v>170</v>
      </c>
      <c r="E571" s="88" t="s">
        <v>876</v>
      </c>
      <c r="F571" s="88" t="s">
        <v>876</v>
      </c>
      <c r="G571" s="88" t="s">
        <v>1102</v>
      </c>
      <c r="H571" s="88">
        <v>5292419788</v>
      </c>
      <c r="I571" s="89">
        <v>522.72</v>
      </c>
      <c r="J571" s="28" t="str">
        <f>Folha_de_Pgt[[#This Row],[Nome da Empresa]]&amp;Folha_de_Pgt[[#This Row],[Nome do Funcionário]]&amp;Folha_de_Pgt[[#This Row],[Departamento]]</f>
        <v>ACLANYCA COMERCIO DE GAS LTDA - EPPJEFERSON LUIZ HARRIS DA ROCHATRANSPORTE</v>
      </c>
      <c r="K571" s="28" t="str">
        <f>IFERROR(INDEX(Folha[Centro_de_Geral],MATCH(C571,Folha[Nome do Funcionário],0)),"")</f>
        <v>TRANSPORTE</v>
      </c>
      <c r="L571" s="28" t="str">
        <f>IFERROR(INDEX(Nome_Empresas[NOME PADRÃO (PLANILHAS)],MATCH(Folha_de_Pgt[[#This Row],[Nome da Empresa]],Nome_Empresas[EMPRESA],0)),"")</f>
        <v>1 - ACLANYCA MATRIZ</v>
      </c>
      <c r="M571" s="20">
        <v>45050</v>
      </c>
      <c r="N571" s="28" t="str">
        <f>UPPER(IF(Folha_de_Pgt[[#This Row],[DATA DE PGT]]="","",TEXT(Folha_de_Pgt[[#This Row],[DATA DE PGT]],"MMM")))</f>
        <v>MAI</v>
      </c>
      <c r="O571" s="107" t="str">
        <f>UPPER(IF(Folha_de_Pgt[[#This Row],[DATA DE PGT]]="","",TEXT(Folha_de_Pgt[[#This Row],[DATA DE PGT]],"aaaa")))</f>
        <v>2023</v>
      </c>
      <c r="P571" s="28" t="s">
        <v>1097</v>
      </c>
      <c r="R571" s="2" t="str">
        <f>Folha_de_Pgt[[#This Row],[Nome do Funcionário]]&amp;" - "&amp;Folha_de_Pgt[[#This Row],[TIPO DE PGT]]</f>
        <v>JEFERSON LUIZ HARRIS DA ROCHA - SALARIO - REF. A ABR/2023</v>
      </c>
    </row>
    <row r="572" spans="1:18" ht="15.75" customHeight="1" x14ac:dyDescent="0.2">
      <c r="A572" s="108" t="s">
        <v>940</v>
      </c>
      <c r="B572" s="109" t="s">
        <v>297</v>
      </c>
      <c r="C572" s="109" t="s">
        <v>1103</v>
      </c>
      <c r="D572" s="109" t="s">
        <v>39</v>
      </c>
      <c r="E572" s="109" t="s">
        <v>876</v>
      </c>
      <c r="F572" s="109" t="s">
        <v>876</v>
      </c>
      <c r="G572" s="109" t="s">
        <v>1104</v>
      </c>
      <c r="H572" s="109">
        <v>11085590771</v>
      </c>
      <c r="I572" s="110">
        <v>1325.6</v>
      </c>
      <c r="J572" s="111" t="str">
        <f>Folha_de_Pgt[[#This Row],[Nome da Empresa]]&amp;Folha_de_Pgt[[#This Row],[Nome do Funcionário]]&amp;Folha_de_Pgt[[#This Row],[Departamento]]</f>
        <v>FOLHAS REVENDEDORA DE GAS LTDA - MECRISTIANO ALVES PIRES ADMINISTRATIVO</v>
      </c>
      <c r="K572" s="28" t="str">
        <f>IFERROR(INDEX(Folha[Centro_de_Geral],MATCH(C572,Folha[Nome do Funcionário],0)),"")</f>
        <v>ADM</v>
      </c>
      <c r="L572" s="111" t="str">
        <f>IFERROR(INDEX(Nome_Empresas[NOME PADRÃO (PLANILHAS)],MATCH(Folha_de_Pgt[[#This Row],[Nome da Empresa]],Nome_Empresas[EMPRESA],0)),"")</f>
        <v>108 - FOLHAS</v>
      </c>
      <c r="M572" s="20">
        <v>45050</v>
      </c>
      <c r="N572" s="111" t="str">
        <f>UPPER(IF(Folha_de_Pgt[[#This Row],[DATA DE PGT]]="","",TEXT(Folha_de_Pgt[[#This Row],[DATA DE PGT]],"MMM")))</f>
        <v>MAI</v>
      </c>
      <c r="O572" s="112" t="str">
        <f>UPPER(IF(Folha_de_Pgt[[#This Row],[DATA DE PGT]]="","",TEXT(Folha_de_Pgt[[#This Row],[DATA DE PGT]],"aaaa")))</f>
        <v>2023</v>
      </c>
      <c r="P572" s="28" t="s">
        <v>1097</v>
      </c>
      <c r="R572" s="2" t="str">
        <f>Folha_de_Pgt[[#This Row],[Nome do Funcionário]]&amp;" - "&amp;Folha_de_Pgt[[#This Row],[TIPO DE PGT]]</f>
        <v>CRISTIANO ALVES PIRES  - SALARIO - REF. A ABR/2023</v>
      </c>
    </row>
  </sheetData>
  <phoneticPr fontId="10" type="noConversion"/>
  <conditionalFormatting sqref="AL1:AL1048576">
    <cfRule type="containsText" dxfId="75" priority="2" operator="containsText" text="NÃO ENCONTREI">
      <formula>NOT(ISERROR(SEARCH("NÃO ENCONTREI",AL1)))</formula>
    </cfRule>
  </conditionalFormatting>
  <conditionalFormatting sqref="AS1:AS1048576">
    <cfRule type="duplicateValues" dxfId="74" priority="1"/>
  </conditionalFormatting>
  <hyperlinks>
    <hyperlink ref="G353" r:id="rId1" xr:uid="{02D652C4-93F5-4BC2-A395-7C2A1A5C1CB1}"/>
    <hyperlink ref="G366" r:id="rId2" xr:uid="{C78544DE-C67D-4DB9-95ED-955D040AF47F}"/>
    <hyperlink ref="G368" r:id="rId3" xr:uid="{7EE9494F-D44F-4836-A8C1-2BD03E1CEF1F}"/>
  </hyperlinks>
  <pageMargins left="0.511811024" right="0.511811024" top="0.78740157499999996" bottom="0.78740157499999996" header="0.31496062000000002" footer="0.31496062000000002"/>
  <pageSetup paperSize="9" orientation="portrait" r:id="rId4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F4E0-64B7-472C-881E-FE444FF6E47D}">
  <sheetPr codeName="Planilha2"/>
  <dimension ref="A1:N61"/>
  <sheetViews>
    <sheetView workbookViewId="0">
      <pane ySplit="1" topLeftCell="A2" activePane="bottomLeft" state="frozen"/>
      <selection activeCell="B1" sqref="B1"/>
      <selection pane="bottomLeft" activeCell="E1" sqref="E1:E1048576"/>
    </sheetView>
  </sheetViews>
  <sheetFormatPr defaultColWidth="28.7109375" defaultRowHeight="15" x14ac:dyDescent="0.25"/>
  <cols>
    <col min="1" max="1" width="7" style="34" customWidth="1"/>
    <col min="2" max="2" width="7.7109375" style="34" customWidth="1"/>
    <col min="3" max="3" width="14.5703125" style="34" customWidth="1"/>
    <col min="4" max="4" width="9.7109375" style="34" customWidth="1"/>
    <col min="5" max="5" width="45.85546875" style="34" bestFit="1" customWidth="1"/>
    <col min="6" max="6" width="26.7109375" style="34" customWidth="1"/>
    <col min="7" max="7" width="15.85546875" style="34" customWidth="1"/>
    <col min="8" max="8" width="20.140625" style="34" customWidth="1"/>
    <col min="9" max="10" width="13" style="34" customWidth="1"/>
    <col min="11" max="11" width="9.42578125" bestFit="1" customWidth="1"/>
    <col min="12" max="12" width="33.42578125" customWidth="1"/>
    <col min="13" max="13" width="11" customWidth="1"/>
    <col min="15" max="16384" width="28.7109375" style="34"/>
  </cols>
  <sheetData>
    <row r="1" spans="1:14" s="35" customFormat="1" ht="25.5" x14ac:dyDescent="0.25">
      <c r="A1" s="41" t="s">
        <v>12</v>
      </c>
      <c r="B1" s="41" t="s">
        <v>11</v>
      </c>
      <c r="C1" s="42" t="s">
        <v>809</v>
      </c>
      <c r="D1" s="40" t="s">
        <v>909</v>
      </c>
      <c r="E1" s="40" t="s">
        <v>704</v>
      </c>
      <c r="F1" s="40" t="s">
        <v>10</v>
      </c>
      <c r="G1" s="40" t="s">
        <v>910</v>
      </c>
      <c r="H1" s="47" t="s">
        <v>912</v>
      </c>
      <c r="I1" s="46"/>
      <c r="J1" s="46"/>
      <c r="K1" s="36" t="s">
        <v>703</v>
      </c>
      <c r="L1" s="37" t="s">
        <v>704</v>
      </c>
      <c r="M1" s="38" t="s">
        <v>705</v>
      </c>
      <c r="N1" s="39" t="s">
        <v>10</v>
      </c>
    </row>
    <row r="2" spans="1:14" ht="12.75" x14ac:dyDescent="0.2">
      <c r="A2" s="28" t="str">
        <f>UPPER(IF(Tabela2[[#This Row],[DATA DE PGT]]="","",TEXT(Tabela2[[#This Row],[DATA DE PGT]],"aaaa")))</f>
        <v>2023</v>
      </c>
      <c r="B2" s="43" t="str">
        <f>UPPER(IF(Tabela2[[#This Row],[DATA DE PGT]]="","",TEXT(Tabela2[[#This Row],[DATA DE PGT]],"MMM")))</f>
        <v>ABR</v>
      </c>
      <c r="C2" s="43">
        <v>45036</v>
      </c>
      <c r="D2" s="44">
        <v>583.85</v>
      </c>
      <c r="E2" s="44" t="s">
        <v>13</v>
      </c>
      <c r="F2" s="44" t="str">
        <f>IFERROR(INDEX(Nome_Empresas2[NOME PADRÃO (PLANILHAS)],MATCH(Tabela2[[#This Row],[EMPRESA]],Nome_Empresas2[EMPRESA],0)),"")</f>
        <v>1 - ACLANYCA MATRIZ</v>
      </c>
      <c r="G2" s="44" t="str">
        <f>IF(Tabela2[[#This Row],[EMPRESA]]="","","IRPF - FOLHA DE "&amp;Tabela2[[#This Row],[MÊS DE REF DA FOLHA]]&amp;"/"&amp;Tabela2[[#This Row],[ANO]])&amp;" - "&amp;Tabela2[[#This Row],[EMPRESA]]</f>
        <v>IRPF - FOLHA DE MAR/2023 - ACLANYCA COMERCIO DE GAS LTDA - EPP</v>
      </c>
      <c r="H2" s="45" t="s">
        <v>911</v>
      </c>
      <c r="I2" s="45"/>
      <c r="J2" s="45"/>
      <c r="K2" s="6">
        <v>1</v>
      </c>
      <c r="L2" s="7" t="s">
        <v>13</v>
      </c>
      <c r="M2" s="8" t="s">
        <v>706</v>
      </c>
      <c r="N2" s="9" t="s">
        <v>810</v>
      </c>
    </row>
    <row r="3" spans="1:14" ht="12.75" x14ac:dyDescent="0.2">
      <c r="A3" s="28" t="str">
        <f>UPPER(IF(Tabela2[[#This Row],[DATA DE PGT]]="","",TEXT(Tabela2[[#This Row],[DATA DE PGT]],"aaaa")))</f>
        <v>2023</v>
      </c>
      <c r="B3" s="43" t="str">
        <f>UPPER(IF(Tabela2[[#This Row],[DATA DE PGT]]="","",TEXT(Tabela2[[#This Row],[DATA DE PGT]],"MMM")))</f>
        <v>ABR</v>
      </c>
      <c r="C3" s="43">
        <v>45036</v>
      </c>
      <c r="D3" s="44">
        <v>534.74</v>
      </c>
      <c r="E3" s="44" t="s">
        <v>463</v>
      </c>
      <c r="F3" s="44" t="str">
        <f>IFERROR(INDEX(Nome_Empresas2[NOME PADRÃO (PLANILHAS)],MATCH(Tabela2[[#This Row],[EMPRESA]],Nome_Empresas2[EMPRESA],0)),"")</f>
        <v>155 - DUTRA</v>
      </c>
      <c r="G3" s="44" t="str">
        <f>IF(Tabela2[[#This Row],[EMPRESA]]="","","IRPF - FOLHA DE "&amp;Tabela2[[#This Row],[MÊS DE REF DA FOLHA]]&amp;"/"&amp;Tabela2[[#This Row],[ANO]])&amp;" - "&amp;Tabela2[[#This Row],[EMPRESA]]</f>
        <v>IRPF - FOLHA DE MAR/2023 - DUTRA GAS REVENDEDORA DE GLP LTDA</v>
      </c>
      <c r="H3" s="45" t="s">
        <v>911</v>
      </c>
      <c r="I3" s="45"/>
      <c r="J3" s="45"/>
      <c r="K3" s="6">
        <v>2</v>
      </c>
      <c r="L3" s="7" t="s">
        <v>20</v>
      </c>
      <c r="M3" s="8" t="s">
        <v>137</v>
      </c>
      <c r="N3" s="9" t="s">
        <v>811</v>
      </c>
    </row>
    <row r="4" spans="1:14" ht="25.5" x14ac:dyDescent="0.2">
      <c r="A4" s="28" t="str">
        <f>UPPER(IF(Tabela2[[#This Row],[DATA DE PGT]]="","",TEXT(Tabela2[[#This Row],[DATA DE PGT]],"aaaa")))</f>
        <v>2023</v>
      </c>
      <c r="B4" s="43" t="str">
        <f>UPPER(IF(Tabela2[[#This Row],[DATA DE PGT]]="","",TEXT(Tabela2[[#This Row],[DATA DE PGT]],"MMM")))</f>
        <v>ABR</v>
      </c>
      <c r="C4" s="43">
        <v>45036</v>
      </c>
      <c r="D4" s="44">
        <v>503.96</v>
      </c>
      <c r="E4" s="44" t="s">
        <v>61</v>
      </c>
      <c r="F4" s="44" t="str">
        <f>IFERROR(INDEX(Nome_Empresas2[NOME PADRÃO (PLANILHAS)],MATCH(Tabela2[[#This Row],[EMPRESA]],Nome_Empresas2[EMPRESA],0)),"")</f>
        <v>7 - XES MATRIZ</v>
      </c>
      <c r="G4" s="44" t="str">
        <f>IF(Tabela2[[#This Row],[EMPRESA]]="","","IRPF - FOLHA DE "&amp;Tabela2[[#This Row],[MÊS DE REF DA FOLHA]]&amp;"/"&amp;Tabela2[[#This Row],[ANO]])&amp;" - "&amp;Tabela2[[#This Row],[EMPRESA]]</f>
        <v>IRPF - FOLHA DE MAR/2023 - XES - COMERCIO DE GAS LTDA</v>
      </c>
      <c r="H4" s="45" t="s">
        <v>911</v>
      </c>
      <c r="I4" s="45"/>
      <c r="J4" s="45"/>
      <c r="K4" s="6">
        <v>3</v>
      </c>
      <c r="L4" s="7" t="s">
        <v>37</v>
      </c>
      <c r="M4" s="8" t="s">
        <v>707</v>
      </c>
      <c r="N4" s="9" t="s">
        <v>812</v>
      </c>
    </row>
    <row r="5" spans="1:14" ht="12.75" x14ac:dyDescent="0.2">
      <c r="A5" s="28" t="str">
        <f>UPPER(IF(Tabela2[[#This Row],[DATA DE PGT]]="","",TEXT(Tabela2[[#This Row],[DATA DE PGT]],"aaaa")))</f>
        <v>2023</v>
      </c>
      <c r="B5" s="43" t="str">
        <f>UPPER(IF(Tabela2[[#This Row],[DATA DE PGT]]="","",TEXT(Tabela2[[#This Row],[DATA DE PGT]],"MMM")))</f>
        <v>ABR</v>
      </c>
      <c r="C5" s="43">
        <v>45036</v>
      </c>
      <c r="D5" s="44">
        <v>298.23</v>
      </c>
      <c r="E5" s="44" t="s">
        <v>20</v>
      </c>
      <c r="F5" s="44" t="str">
        <f>IFERROR(INDEX(Nome_Empresas2[NOME PADRÃO (PLANILHAS)],MATCH(Tabela2[[#This Row],[EMPRESA]],Nome_Empresas2[EMPRESA],0)),"")</f>
        <v>2 - PAGE DEPOSITO</v>
      </c>
      <c r="G5" s="44" t="str">
        <f>IF(Tabela2[[#This Row],[EMPRESA]]="","","IRPF - FOLHA DE "&amp;Tabela2[[#This Row],[MÊS DE REF DA FOLHA]]&amp;"/"&amp;Tabela2[[#This Row],[ANO]])&amp;" - "&amp;Tabela2[[#This Row],[EMPRESA]]</f>
        <v>IRPF - FOLHA DE MAR/2023 - PAGE DEPOSITO DE GAS LTDA - ME</v>
      </c>
      <c r="H5" s="45" t="s">
        <v>911</v>
      </c>
      <c r="I5" s="45"/>
      <c r="J5" s="45"/>
      <c r="K5" s="6">
        <v>5</v>
      </c>
      <c r="L5" s="7" t="s">
        <v>199</v>
      </c>
      <c r="M5" s="8" t="s">
        <v>708</v>
      </c>
      <c r="N5" s="9" t="s">
        <v>813</v>
      </c>
    </row>
    <row r="6" spans="1:14" ht="12.75" x14ac:dyDescent="0.2">
      <c r="A6" s="28" t="str">
        <f>UPPER(IF(Tabela2[[#This Row],[DATA DE PGT]]="","",TEXT(Tabela2[[#This Row],[DATA DE PGT]],"aaaa")))</f>
        <v>2023</v>
      </c>
      <c r="B6" s="43" t="str">
        <f>UPPER(IF(Tabela2[[#This Row],[DATA DE PGT]]="","",TEXT(Tabela2[[#This Row],[DATA DE PGT]],"MMM")))</f>
        <v>ABR</v>
      </c>
      <c r="C6" s="43">
        <v>45036</v>
      </c>
      <c r="D6" s="44">
        <v>282.19</v>
      </c>
      <c r="E6" s="44" t="s">
        <v>81</v>
      </c>
      <c r="F6" s="44" t="str">
        <f>IFERROR(INDEX(Nome_Empresas2[NOME PADRÃO (PLANILHAS)],MATCH(Tabela2[[#This Row],[EMPRESA]],Nome_Empresas2[EMPRESA],0)),"")</f>
        <v>105 - TRIBUS</v>
      </c>
      <c r="G6" s="44" t="str">
        <f>IF(Tabela2[[#This Row],[EMPRESA]]="","","IRPF - FOLHA DE "&amp;Tabela2[[#This Row],[MÊS DE REF DA FOLHA]]&amp;"/"&amp;Tabela2[[#This Row],[ANO]])&amp;" - "&amp;Tabela2[[#This Row],[EMPRESA]]</f>
        <v>IRPF - FOLHA DE MAR/2023 - TRIBUS CONSULTORIA E ASSESSORIA EMPRESARIAL LTDA</v>
      </c>
      <c r="H6" s="45" t="s">
        <v>911</v>
      </c>
      <c r="I6" s="45"/>
      <c r="J6" s="45"/>
      <c r="K6" s="6">
        <v>6</v>
      </c>
      <c r="L6" s="7" t="s">
        <v>50</v>
      </c>
      <c r="M6" s="8" t="s">
        <v>709</v>
      </c>
      <c r="N6" s="9" t="s">
        <v>814</v>
      </c>
    </row>
    <row r="7" spans="1:14" ht="12.75" x14ac:dyDescent="0.2">
      <c r="A7" s="28" t="str">
        <f>UPPER(IF(Tabela2[[#This Row],[DATA DE PGT]]="","",TEXT(Tabela2[[#This Row],[DATA DE PGT]],"aaaa")))</f>
        <v>2023</v>
      </c>
      <c r="B7" s="43" t="str">
        <f>UPPER(IF(Tabela2[[#This Row],[DATA DE PGT]]="","",TEXT(Tabela2[[#This Row],[DATA DE PGT]],"MMM")))</f>
        <v>ABR</v>
      </c>
      <c r="C7" s="43">
        <v>45036</v>
      </c>
      <c r="D7" s="44">
        <v>256.3</v>
      </c>
      <c r="E7" s="44" t="s">
        <v>74</v>
      </c>
      <c r="F7" s="44" t="str">
        <f>IFERROR(INDEX(Nome_Empresas2[NOME PADRÃO (PLANILHAS)],MATCH(Tabela2[[#This Row],[EMPRESA]],Nome_Empresas2[EMPRESA],0)),"")</f>
        <v>101 - FULLGAZ</v>
      </c>
      <c r="G7" s="44" t="str">
        <f>IF(Tabela2[[#This Row],[EMPRESA]]="","","IRPF - FOLHA DE "&amp;Tabela2[[#This Row],[MÊS DE REF DA FOLHA]]&amp;"/"&amp;Tabela2[[#This Row],[ANO]])&amp;" - "&amp;Tabela2[[#This Row],[EMPRESA]]</f>
        <v>IRPF - FOLHA DE MAR/2023 - FULLGAZ DE MARICA LTDA - ME</v>
      </c>
      <c r="H7" s="45" t="s">
        <v>911</v>
      </c>
      <c r="I7" s="45"/>
      <c r="J7" s="45"/>
      <c r="K7" s="6">
        <v>7</v>
      </c>
      <c r="L7" s="7" t="s">
        <v>61</v>
      </c>
      <c r="M7" s="8" t="s">
        <v>710</v>
      </c>
      <c r="N7" s="9" t="s">
        <v>815</v>
      </c>
    </row>
    <row r="8" spans="1:14" ht="12.75" x14ac:dyDescent="0.2">
      <c r="A8" s="28" t="str">
        <f>UPPER(IF(Tabela2[[#This Row],[DATA DE PGT]]="","",TEXT(Tabela2[[#This Row],[DATA DE PGT]],"aaaa")))</f>
        <v>2023</v>
      </c>
      <c r="B8" s="43" t="str">
        <f>UPPER(IF(Tabela2[[#This Row],[DATA DE PGT]]="","",TEXT(Tabela2[[#This Row],[DATA DE PGT]],"MMM")))</f>
        <v>ABR</v>
      </c>
      <c r="C8" s="43">
        <v>45036</v>
      </c>
      <c r="D8" s="44">
        <v>182.82</v>
      </c>
      <c r="E8" s="44" t="s">
        <v>92</v>
      </c>
      <c r="F8" s="44" t="str">
        <f>IFERROR(INDEX(Nome_Empresas2[NOME PADRÃO (PLANILHAS)],MATCH(Tabela2[[#This Row],[EMPRESA]],Nome_Empresas2[EMPRESA],0)),"")</f>
        <v>107 - CAS DAMAZIO</v>
      </c>
      <c r="G8" s="44" t="str">
        <f>IF(Tabela2[[#This Row],[EMPRESA]]="","","IRPF - FOLHA DE "&amp;Tabela2[[#This Row],[MÊS DE REF DA FOLHA]]&amp;"/"&amp;Tabela2[[#This Row],[ANO]])&amp;" - "&amp;Tabela2[[#This Row],[EMPRESA]]</f>
        <v>IRPF - FOLHA DE MAR/2023 - CAS DAMAZIO DISTRIBUIDORA DE GAS LTDA</v>
      </c>
      <c r="H8" s="45" t="s">
        <v>911</v>
      </c>
      <c r="I8" s="45"/>
      <c r="J8" s="45"/>
      <c r="K8" s="6">
        <v>8</v>
      </c>
      <c r="L8" s="7" t="s">
        <v>246</v>
      </c>
      <c r="M8" s="8" t="s">
        <v>711</v>
      </c>
      <c r="N8" s="9" t="s">
        <v>816</v>
      </c>
    </row>
    <row r="9" spans="1:14" ht="25.5" x14ac:dyDescent="0.2">
      <c r="A9" s="28" t="str">
        <f>UPPER(IF(Tabela2[[#This Row],[DATA DE PGT]]="","",TEXT(Tabela2[[#This Row],[DATA DE PGT]],"aaaa")))</f>
        <v>2023</v>
      </c>
      <c r="B9" s="43" t="str">
        <f>UPPER(IF(Tabela2[[#This Row],[DATA DE PGT]]="","",TEXT(Tabela2[[#This Row],[DATA DE PGT]],"MMM")))</f>
        <v>ABR</v>
      </c>
      <c r="C9" s="43">
        <v>45036</v>
      </c>
      <c r="D9" s="44">
        <v>112.4</v>
      </c>
      <c r="E9" s="44" t="s">
        <v>123</v>
      </c>
      <c r="F9" s="44" t="str">
        <f>IFERROR(INDEX(Nome_Empresas2[NOME PADRÃO (PLANILHAS)],MATCH(Tabela2[[#This Row],[EMPRESA]],Nome_Empresas2[EMPRESA],0)),"")</f>
        <v>162 - TRÊS IRMÃOS</v>
      </c>
      <c r="G9" s="44" t="str">
        <f>IF(Tabela2[[#This Row],[EMPRESA]]="","","IRPF - FOLHA DE "&amp;Tabela2[[#This Row],[MÊS DE REF DA FOLHA]]&amp;"/"&amp;Tabela2[[#This Row],[ANO]])&amp;" - "&amp;Tabela2[[#This Row],[EMPRESA]]</f>
        <v>IRPF - FOLHA DE MAR/2023 - TRES IRMAOS COMERCIO E TRANSPORTE DE GAS EIRELI</v>
      </c>
      <c r="H9" s="45" t="s">
        <v>911</v>
      </c>
      <c r="I9" s="45"/>
      <c r="J9" s="45"/>
      <c r="K9" s="6">
        <v>9</v>
      </c>
      <c r="L9" s="7" t="s">
        <v>254</v>
      </c>
      <c r="M9" s="8" t="s">
        <v>712</v>
      </c>
      <c r="N9" s="9" t="s">
        <v>817</v>
      </c>
    </row>
    <row r="10" spans="1:14" ht="25.5" x14ac:dyDescent="0.2">
      <c r="A10" s="28" t="str">
        <f>UPPER(IF(Tabela2[[#This Row],[DATA DE PGT]]="","",TEXT(Tabela2[[#This Row],[DATA DE PGT]],"aaaa")))</f>
        <v>2023</v>
      </c>
      <c r="B10" s="43" t="str">
        <f>UPPER(IF(Tabela2[[#This Row],[DATA DE PGT]]="","",TEXT(Tabela2[[#This Row],[DATA DE PGT]],"MMM")))</f>
        <v>ABR</v>
      </c>
      <c r="C10" s="43">
        <v>45036</v>
      </c>
      <c r="D10" s="44">
        <v>99.65</v>
      </c>
      <c r="E10" s="44" t="s">
        <v>110</v>
      </c>
      <c r="F10" s="44" t="str">
        <f>IFERROR(INDEX(Nome_Empresas2[NOME PADRÃO (PLANILHAS)],MATCH(Tabela2[[#This Row],[EMPRESA]],Nome_Empresas2[EMPRESA],0)),"")</f>
        <v>136 - CERÂMICA</v>
      </c>
      <c r="G10" s="44" t="str">
        <f>IF(Tabela2[[#This Row],[EMPRESA]]="","","IRPF - FOLHA DE "&amp;Tabela2[[#This Row],[MÊS DE REF DA FOLHA]]&amp;"/"&amp;Tabela2[[#This Row],[ANO]])&amp;" - "&amp;Tabela2[[#This Row],[EMPRESA]]</f>
        <v>IRPF - FOLHA DE MAR/2023 - CERAMICA REVENDEDORA DE GLP LTDA</v>
      </c>
      <c r="H10" s="45" t="s">
        <v>911</v>
      </c>
      <c r="I10" s="45"/>
      <c r="J10" s="45"/>
      <c r="K10" s="6">
        <v>12</v>
      </c>
      <c r="L10" s="7" t="s">
        <v>70</v>
      </c>
      <c r="M10" s="8" t="s">
        <v>713</v>
      </c>
      <c r="N10" s="9" t="s">
        <v>818</v>
      </c>
    </row>
    <row r="11" spans="1:14" ht="12.75" x14ac:dyDescent="0.2">
      <c r="A11" s="28" t="str">
        <f>UPPER(IF(Tabela2[[#This Row],[DATA DE PGT]]="","",TEXT(Tabela2[[#This Row],[DATA DE PGT]],"aaaa")))</f>
        <v>2023</v>
      </c>
      <c r="B11" s="43" t="str">
        <f>UPPER(IF(Tabela2[[#This Row],[DATA DE PGT]]="","",TEXT(Tabela2[[#This Row],[DATA DE PGT]],"MMM")))</f>
        <v>ABR</v>
      </c>
      <c r="C11" s="43">
        <v>45036</v>
      </c>
      <c r="D11" s="44">
        <v>83.77</v>
      </c>
      <c r="E11" s="44" t="s">
        <v>496</v>
      </c>
      <c r="F11" s="44" t="str">
        <f>IFERROR(INDEX(Nome_Empresas2[NOME PADRÃO (PLANILHAS)],MATCH(Tabela2[[#This Row],[EMPRESA]],Nome_Empresas2[EMPRESA],0)),"")</f>
        <v>159 - PS DISTRIBUIDORA</v>
      </c>
      <c r="G11" s="44" t="str">
        <f>IF(Tabela2[[#This Row],[EMPRESA]]="","","IRPF - FOLHA DE "&amp;Tabela2[[#This Row],[MÊS DE REF DA FOLHA]]&amp;"/"&amp;Tabela2[[#This Row],[ANO]])&amp;" - "&amp;Tabela2[[#This Row],[EMPRESA]]</f>
        <v>IRPF - FOLHA DE MAR/2023 - PS DISTRIBUIDORA E COMERCIO DE GAS LTDA</v>
      </c>
      <c r="H11" s="45" t="s">
        <v>911</v>
      </c>
      <c r="I11" s="45"/>
      <c r="J11" s="45"/>
      <c r="K11" s="6">
        <v>101</v>
      </c>
      <c r="L11" s="7" t="s">
        <v>74</v>
      </c>
      <c r="M11" s="8" t="s">
        <v>714</v>
      </c>
      <c r="N11" s="9" t="s">
        <v>819</v>
      </c>
    </row>
    <row r="12" spans="1:14" ht="25.5" x14ac:dyDescent="0.2">
      <c r="A12" s="28" t="str">
        <f>UPPER(IF(Tabela2[[#This Row],[DATA DE PGT]]="","",TEXT(Tabela2[[#This Row],[DATA DE PGT]],"aaaa")))</f>
        <v>2023</v>
      </c>
      <c r="B12" s="43" t="str">
        <f>UPPER(IF(Tabela2[[#This Row],[DATA DE PGT]]="","",TEXT(Tabela2[[#This Row],[DATA DE PGT]],"MMM")))</f>
        <v>ABR</v>
      </c>
      <c r="C12" s="43">
        <v>45036</v>
      </c>
      <c r="D12" s="44">
        <v>70.67</v>
      </c>
      <c r="E12" s="44" t="s">
        <v>646</v>
      </c>
      <c r="F12" s="44" t="str">
        <f>IFERROR(INDEX(Nome_Empresas2[NOME PADRÃO (PLANILHAS)],MATCH(Tabela2[[#This Row],[EMPRESA]],Nome_Empresas2[EMPRESA],0)),"")</f>
        <v>180 - PAGE DE CAXIAS</v>
      </c>
      <c r="G12" s="44" t="str">
        <f>IF(Tabela2[[#This Row],[EMPRESA]]="","","IRPF - FOLHA DE "&amp;Tabela2[[#This Row],[MÊS DE REF DA FOLHA]]&amp;"/"&amp;Tabela2[[#This Row],[ANO]])&amp;" - "&amp;Tabela2[[#This Row],[EMPRESA]]</f>
        <v>IRPF - FOLHA DE MAR/2023 - PAGE DE CAXIAS REVENDEDOR DE GAS LTDA</v>
      </c>
      <c r="H12" s="45" t="s">
        <v>911</v>
      </c>
      <c r="I12" s="45"/>
      <c r="J12" s="45"/>
      <c r="K12" s="6">
        <v>105</v>
      </c>
      <c r="L12" s="7" t="s">
        <v>81</v>
      </c>
      <c r="M12" s="8" t="s">
        <v>715</v>
      </c>
      <c r="N12" s="9" t="s">
        <v>820</v>
      </c>
    </row>
    <row r="13" spans="1:14" ht="25.5" x14ac:dyDescent="0.2">
      <c r="A13" s="28" t="str">
        <f>UPPER(IF(Tabela2[[#This Row],[DATA DE PGT]]="","",TEXT(Tabela2[[#This Row],[DATA DE PGT]],"aaaa")))</f>
        <v>2023</v>
      </c>
      <c r="B13" s="43" t="str">
        <f>UPPER(IF(Tabela2[[#This Row],[DATA DE PGT]]="","",TEXT(Tabela2[[#This Row],[DATA DE PGT]],"MMM")))</f>
        <v>ABR</v>
      </c>
      <c r="C13" s="43">
        <v>45036</v>
      </c>
      <c r="D13" s="44">
        <v>49.86</v>
      </c>
      <c r="E13" s="44" t="s">
        <v>431</v>
      </c>
      <c r="F13" s="44" t="str">
        <f>IFERROR(INDEX(Nome_Empresas2[NOME PADRÃO (PLANILHAS)],MATCH(Tabela2[[#This Row],[EMPRESA]],Nome_Empresas2[EMPRESA],0)),"")</f>
        <v>150 - PAGE DE JACONE</v>
      </c>
      <c r="G13" s="44" t="str">
        <f>IF(Tabela2[[#This Row],[EMPRESA]]="","","IRPF - FOLHA DE "&amp;Tabela2[[#This Row],[MÊS DE REF DA FOLHA]]&amp;"/"&amp;Tabela2[[#This Row],[ANO]])&amp;" - "&amp;Tabela2[[#This Row],[EMPRESA]]</f>
        <v>IRPF - FOLHA DE MAR/2023 - PAGE DE JACONE 96 COMERCIO DE GAS LTDA</v>
      </c>
      <c r="H13" s="45" t="s">
        <v>911</v>
      </c>
      <c r="I13" s="45"/>
      <c r="J13" s="45"/>
      <c r="K13" s="6">
        <v>107</v>
      </c>
      <c r="L13" s="7" t="s">
        <v>92</v>
      </c>
      <c r="M13" s="8" t="s">
        <v>716</v>
      </c>
      <c r="N13" s="9" t="s">
        <v>821</v>
      </c>
    </row>
    <row r="14" spans="1:14" ht="12.75" x14ac:dyDescent="0.2">
      <c r="A14" s="28" t="str">
        <f>UPPER(IF(Tabela2[[#This Row],[DATA DE PGT]]="","",TEXT(Tabela2[[#This Row],[DATA DE PGT]],"aaaa")))</f>
        <v>2023</v>
      </c>
      <c r="B14" s="43" t="str">
        <f>UPPER(IF(Tabela2[[#This Row],[DATA DE PGT]]="","",TEXT(Tabela2[[#This Row],[DATA DE PGT]],"MMM")))</f>
        <v>ABR</v>
      </c>
      <c r="C14" s="43">
        <v>45036</v>
      </c>
      <c r="D14" s="44">
        <v>24.19</v>
      </c>
      <c r="E14" s="44" t="s">
        <v>297</v>
      </c>
      <c r="F14" s="44" t="str">
        <f>IFERROR(INDEX(Nome_Empresas2[NOME PADRÃO (PLANILHAS)],MATCH(Tabela2[[#This Row],[EMPRESA]],Nome_Empresas2[EMPRESA],0)),"")</f>
        <v>108 - FOLHAS</v>
      </c>
      <c r="G14" s="44" t="str">
        <f>IF(Tabela2[[#This Row],[EMPRESA]]="","","IRPF - FOLHA DE "&amp;Tabela2[[#This Row],[MÊS DE REF DA FOLHA]]&amp;"/"&amp;Tabela2[[#This Row],[ANO]])&amp;" - "&amp;Tabela2[[#This Row],[EMPRESA]]</f>
        <v>IRPF - FOLHA DE MAR/2023 - FOLHAS REVENDEDORA DE GAS LTDA - ME</v>
      </c>
      <c r="H14" s="45" t="s">
        <v>911</v>
      </c>
      <c r="I14" s="45"/>
      <c r="J14" s="45"/>
      <c r="K14" s="6">
        <v>108</v>
      </c>
      <c r="L14" s="7" t="s">
        <v>297</v>
      </c>
      <c r="M14" s="8" t="s">
        <v>717</v>
      </c>
      <c r="N14" s="9" t="s">
        <v>822</v>
      </c>
    </row>
    <row r="15" spans="1:14" ht="25.5" x14ac:dyDescent="0.2">
      <c r="A15" s="28" t="str">
        <f>UPPER(IF(Tabela2[[#This Row],[DATA DE PGT]]="","",TEXT(Tabela2[[#This Row],[DATA DE PGT]],"aaaa")))</f>
        <v>2023</v>
      </c>
      <c r="B15" s="43" t="str">
        <f>UPPER(IF(Tabela2[[#This Row],[DATA DE PGT]]="","",TEXT(Tabela2[[#This Row],[DATA DE PGT]],"MMM")))</f>
        <v>ABR</v>
      </c>
      <c r="C15" s="43">
        <v>45036</v>
      </c>
      <c r="D15" s="44">
        <v>14.5</v>
      </c>
      <c r="E15" s="44" t="s">
        <v>116</v>
      </c>
      <c r="F15" s="44" t="str">
        <f>IFERROR(INDEX(Nome_Empresas2[NOME PADRÃO (PLANILHAS)],MATCH(Tabela2[[#This Row],[EMPRESA]],Nome_Empresas2[EMPRESA],0)),"")</f>
        <v>143 - SUPER ATACADO</v>
      </c>
      <c r="G15" s="44" t="str">
        <f>IF(Tabela2[[#This Row],[EMPRESA]]="","","IRPF - FOLHA DE "&amp;Tabela2[[#This Row],[MÊS DE REF DA FOLHA]]&amp;"/"&amp;Tabela2[[#This Row],[ANO]])&amp;" - "&amp;Tabela2[[#This Row],[EMPRESA]]</f>
        <v>IRPF - FOLHA DE MAR/2023 - SUPER ATACADO COMERCIO DE GAS LTDA</v>
      </c>
      <c r="H15" s="45" t="s">
        <v>911</v>
      </c>
      <c r="I15" s="45"/>
      <c r="J15" s="45"/>
      <c r="K15" s="6">
        <v>109</v>
      </c>
      <c r="L15" s="7" t="s">
        <v>305</v>
      </c>
      <c r="M15" s="8" t="s">
        <v>718</v>
      </c>
      <c r="N15" s="9" t="s">
        <v>823</v>
      </c>
    </row>
    <row r="16" spans="1:14" ht="25.5" x14ac:dyDescent="0.2">
      <c r="A16" s="28" t="str">
        <f>UPPER(IF(Tabela2[[#This Row],[DATA DE PGT]]="","",TEXT(Tabela2[[#This Row],[DATA DE PGT]],"aaaa")))</f>
        <v>2023</v>
      </c>
      <c r="B16" s="43" t="str">
        <f>UPPER(IF(Tabela2[[#This Row],[DATA DE PGT]]="","",TEXT(Tabela2[[#This Row],[DATA DE PGT]],"MMM")))</f>
        <v>ABR</v>
      </c>
      <c r="C16" s="43">
        <v>45036</v>
      </c>
      <c r="D16" s="44">
        <v>14.26</v>
      </c>
      <c r="E16" s="44" t="s">
        <v>101</v>
      </c>
      <c r="F16" s="44" t="str">
        <f>IFERROR(INDEX(Nome_Empresas2[NOME PADRÃO (PLANILHAS)],MATCH(Tabela2[[#This Row],[EMPRESA]],Nome_Empresas2[EMPRESA],0)),"")</f>
        <v>120 - GIGLIO</v>
      </c>
      <c r="G16" s="44" t="str">
        <f>IF(Tabela2[[#This Row],[EMPRESA]]="","","IRPF - FOLHA DE "&amp;Tabela2[[#This Row],[MÊS DE REF DA FOLHA]]&amp;"/"&amp;Tabela2[[#This Row],[ANO]])&amp;" - "&amp;Tabela2[[#This Row],[EMPRESA]]</f>
        <v>IRPF - FOLHA DE MAR/2023 - GIGLIO REVENDEDORA AUTORIZADA DE GAS LTDA - ME</v>
      </c>
      <c r="H16" s="45" t="s">
        <v>911</v>
      </c>
      <c r="I16" s="45"/>
      <c r="J16" s="45"/>
      <c r="K16" s="6">
        <v>110</v>
      </c>
      <c r="L16" s="7" t="s">
        <v>315</v>
      </c>
      <c r="M16" s="8" t="s">
        <v>719</v>
      </c>
      <c r="N16" s="9" t="s">
        <v>824</v>
      </c>
    </row>
    <row r="17" spans="1:14" ht="25.5" x14ac:dyDescent="0.2">
      <c r="A17" s="28" t="str">
        <f>UPPER(IF(Tabela2[[#This Row],[DATA DE PGT]]="","",TEXT(Tabela2[[#This Row],[DATA DE PGT]],"aaaa")))</f>
        <v>2023</v>
      </c>
      <c r="B17" s="43" t="str">
        <f>UPPER(IF(Tabela2[[#This Row],[DATA DE PGT]]="","",TEXT(Tabela2[[#This Row],[DATA DE PGT]],"MMM")))</f>
        <v>ABR</v>
      </c>
      <c r="C17" s="43">
        <v>45036</v>
      </c>
      <c r="D17" s="44">
        <v>12.75</v>
      </c>
      <c r="E17" s="44" t="s">
        <v>37</v>
      </c>
      <c r="F17" s="44" t="str">
        <f>IFERROR(INDEX(Nome_Empresas2[NOME PADRÃO (PLANILHAS)],MATCH(Tabela2[[#This Row],[EMPRESA]],Nome_Empresas2[EMPRESA],0)),"")</f>
        <v>3 - CACIQUE DE SANTA MARGARIDA</v>
      </c>
      <c r="G17" s="44" t="str">
        <f>IF(Tabela2[[#This Row],[EMPRESA]]="","","IRPF - FOLHA DE "&amp;Tabela2[[#This Row],[MÊS DE REF DA FOLHA]]&amp;"/"&amp;Tabela2[[#This Row],[ANO]])&amp;" - "&amp;Tabela2[[#This Row],[EMPRESA]]</f>
        <v>IRPF - FOLHA DE MAR/2023 - CACIQUE DE SANTA MARGARIDA DEP. DE GAS LTDA - ME</v>
      </c>
      <c r="H17" s="45" t="s">
        <v>911</v>
      </c>
      <c r="I17" s="45"/>
      <c r="J17" s="45"/>
      <c r="K17" s="6">
        <v>111</v>
      </c>
      <c r="L17" s="7" t="s">
        <v>326</v>
      </c>
      <c r="M17" s="8" t="s">
        <v>720</v>
      </c>
      <c r="N17" s="9" t="s">
        <v>825</v>
      </c>
    </row>
    <row r="18" spans="1:14" ht="25.5" x14ac:dyDescent="0.2">
      <c r="A18" s="28" t="str">
        <f>UPPER(IF(Tabela2[[#This Row],[DATA DE PGT]]="","",TEXT(Tabela2[[#This Row],[DATA DE PGT]],"aaaa")))</f>
        <v>2023</v>
      </c>
      <c r="B18" s="43" t="str">
        <f>UPPER(IF(Tabela2[[#This Row],[DATA DE PGT]]="","",TEXT(Tabela2[[#This Row],[DATA DE PGT]],"MMM")))</f>
        <v>ABR</v>
      </c>
      <c r="C18" s="43">
        <v>45036</v>
      </c>
      <c r="D18" s="44">
        <v>12.71</v>
      </c>
      <c r="E18" s="44" t="s">
        <v>70</v>
      </c>
      <c r="F18" s="44" t="str">
        <f>IFERROR(INDEX(Nome_Empresas2[NOME PADRÃO (PLANILHAS)],MATCH(Tabela2[[#This Row],[EMPRESA]],Nome_Empresas2[EMPRESA],0)),"")</f>
        <v>12 - SYLVIO PINHEIRO</v>
      </c>
      <c r="G18" s="44" t="str">
        <f>IF(Tabela2[[#This Row],[EMPRESA]]="","","IRPF - FOLHA DE "&amp;Tabela2[[#This Row],[MÊS DE REF DA FOLHA]]&amp;"/"&amp;Tabela2[[#This Row],[ANO]])&amp;" - "&amp;Tabela2[[#This Row],[EMPRESA]]</f>
        <v>IRPF - FOLHA DE MAR/2023 - SYLVIO PINHEIRO DISTRIBUIDORA DE GAS LTDA - ME</v>
      </c>
      <c r="H18" s="45" t="s">
        <v>911</v>
      </c>
      <c r="I18" s="45"/>
      <c r="J18" s="45"/>
      <c r="K18" s="6">
        <v>112</v>
      </c>
      <c r="L18" s="7" t="s">
        <v>334</v>
      </c>
      <c r="M18" s="8" t="s">
        <v>721</v>
      </c>
      <c r="N18" s="9" t="s">
        <v>826</v>
      </c>
    </row>
    <row r="19" spans="1:14" ht="12.75" x14ac:dyDescent="0.2">
      <c r="A19" s="28" t="str">
        <f>UPPER(IF(Tabela2[[#This Row],[DATA DE PGT]]="","",TEXT(Tabela2[[#This Row],[DATA DE PGT]],"aaaa")))</f>
        <v>2023</v>
      </c>
      <c r="B19" s="43" t="str">
        <f>UPPER(IF(Tabela2[[#This Row],[DATA DE PGT]]="","",TEXT(Tabela2[[#This Row],[DATA DE PGT]],"MMM")))</f>
        <v>ABR</v>
      </c>
      <c r="C19" s="43">
        <v>45036</v>
      </c>
      <c r="D19" s="44">
        <v>12.71</v>
      </c>
      <c r="E19" s="44" t="s">
        <v>449</v>
      </c>
      <c r="F19" s="44" t="str">
        <f>IFERROR(INDEX(Nome_Empresas2[NOME PADRÃO (PLANILHAS)],MATCH(Tabela2[[#This Row],[EMPRESA]],Nome_Empresas2[EMPRESA],0)),"")</f>
        <v>153 - CACIQUE DE MARICÁ</v>
      </c>
      <c r="G19" s="44" t="str">
        <f>IF(Tabela2[[#This Row],[EMPRESA]]="","","IRPF - FOLHA DE "&amp;Tabela2[[#This Row],[MÊS DE REF DA FOLHA]]&amp;"/"&amp;Tabela2[[#This Row],[ANO]])&amp;" - "&amp;Tabela2[[#This Row],[EMPRESA]]</f>
        <v>IRPF - FOLHA DE MAR/2023 - CACIQUE DE MARICA COMERCIO VAR DE GAS GLP LTDA</v>
      </c>
      <c r="H19" s="45" t="s">
        <v>911</v>
      </c>
      <c r="I19" s="45"/>
      <c r="J19" s="45"/>
      <c r="K19" s="6">
        <v>119</v>
      </c>
      <c r="L19" s="7" t="s">
        <v>342</v>
      </c>
      <c r="M19" s="8" t="s">
        <v>722</v>
      </c>
      <c r="N19" s="9" t="s">
        <v>827</v>
      </c>
    </row>
    <row r="20" spans="1:14" ht="25.5" x14ac:dyDescent="0.2">
      <c r="K20" s="6">
        <v>120</v>
      </c>
      <c r="L20" s="7" t="s">
        <v>101</v>
      </c>
      <c r="M20" s="8" t="s">
        <v>723</v>
      </c>
      <c r="N20" s="9" t="s">
        <v>828</v>
      </c>
    </row>
    <row r="21" spans="1:14" ht="12.75" x14ac:dyDescent="0.2">
      <c r="K21" s="6">
        <v>121</v>
      </c>
      <c r="L21" s="7" t="s">
        <v>362</v>
      </c>
      <c r="M21" s="8" t="s">
        <v>364</v>
      </c>
      <c r="N21" s="9" t="s">
        <v>829</v>
      </c>
    </row>
    <row r="22" spans="1:14" ht="25.5" x14ac:dyDescent="0.2">
      <c r="K22" s="6">
        <v>124</v>
      </c>
      <c r="L22" s="7" t="s">
        <v>376</v>
      </c>
      <c r="M22" s="8" t="s">
        <v>724</v>
      </c>
      <c r="N22" s="9" t="s">
        <v>830</v>
      </c>
    </row>
    <row r="23" spans="1:14" ht="25.5" x14ac:dyDescent="0.2">
      <c r="K23" s="6">
        <v>125</v>
      </c>
      <c r="L23" s="7" t="s">
        <v>385</v>
      </c>
      <c r="M23" s="8" t="s">
        <v>725</v>
      </c>
      <c r="N23" s="9" t="s">
        <v>831</v>
      </c>
    </row>
    <row r="24" spans="1:14" ht="12.75" x14ac:dyDescent="0.2">
      <c r="K24" s="6">
        <v>129</v>
      </c>
      <c r="L24" s="7" t="s">
        <v>61</v>
      </c>
      <c r="M24" s="8" t="s">
        <v>726</v>
      </c>
      <c r="N24" s="9" t="s">
        <v>832</v>
      </c>
    </row>
    <row r="25" spans="1:14" ht="25.5" x14ac:dyDescent="0.2">
      <c r="K25" s="6">
        <v>130</v>
      </c>
      <c r="L25" s="7" t="s">
        <v>398</v>
      </c>
      <c r="M25" s="8" t="s">
        <v>727</v>
      </c>
      <c r="N25" s="9" t="s">
        <v>833</v>
      </c>
    </row>
    <row r="26" spans="1:14" ht="12.75" x14ac:dyDescent="0.2">
      <c r="K26" s="6">
        <v>136</v>
      </c>
      <c r="L26" s="7" t="s">
        <v>110</v>
      </c>
      <c r="M26" s="8" t="s">
        <v>728</v>
      </c>
      <c r="N26" s="9" t="s">
        <v>834</v>
      </c>
    </row>
    <row r="27" spans="1:14" ht="12.75" x14ac:dyDescent="0.2">
      <c r="K27" s="6">
        <v>137</v>
      </c>
      <c r="L27" s="7" t="s">
        <v>410</v>
      </c>
      <c r="M27" s="8" t="s">
        <v>729</v>
      </c>
      <c r="N27" s="9" t="s">
        <v>835</v>
      </c>
    </row>
    <row r="28" spans="1:14" ht="25.5" x14ac:dyDescent="0.2">
      <c r="K28" s="6">
        <v>139</v>
      </c>
      <c r="L28" s="7" t="s">
        <v>418</v>
      </c>
      <c r="M28" s="8" t="s">
        <v>730</v>
      </c>
      <c r="N28" s="9" t="s">
        <v>836</v>
      </c>
    </row>
    <row r="29" spans="1:14" ht="12.75" x14ac:dyDescent="0.2">
      <c r="K29" s="6">
        <v>143</v>
      </c>
      <c r="L29" s="7" t="s">
        <v>116</v>
      </c>
      <c r="M29" s="8" t="s">
        <v>731</v>
      </c>
      <c r="N29" s="9" t="s">
        <v>837</v>
      </c>
    </row>
    <row r="30" spans="1:14" ht="25.5" x14ac:dyDescent="0.2">
      <c r="K30" s="6">
        <v>150</v>
      </c>
      <c r="L30" s="7" t="s">
        <v>431</v>
      </c>
      <c r="M30" s="8" t="s">
        <v>732</v>
      </c>
      <c r="N30" s="9" t="s">
        <v>838</v>
      </c>
    </row>
    <row r="31" spans="1:14" ht="25.5" x14ac:dyDescent="0.2">
      <c r="K31" s="6">
        <v>153</v>
      </c>
      <c r="L31" s="7" t="s">
        <v>449</v>
      </c>
      <c r="M31" s="8" t="s">
        <v>733</v>
      </c>
      <c r="N31" s="9" t="s">
        <v>839</v>
      </c>
    </row>
    <row r="32" spans="1:14" ht="12.75" x14ac:dyDescent="0.2">
      <c r="K32" s="6">
        <v>154</v>
      </c>
      <c r="L32" s="7" t="s">
        <v>459</v>
      </c>
      <c r="M32" s="8" t="s">
        <v>734</v>
      </c>
      <c r="N32" s="9" t="s">
        <v>840</v>
      </c>
    </row>
    <row r="33" spans="11:14" ht="12.75" x14ac:dyDescent="0.2">
      <c r="K33" s="6">
        <v>155</v>
      </c>
      <c r="L33" s="7" t="s">
        <v>463</v>
      </c>
      <c r="M33" s="8" t="s">
        <v>735</v>
      </c>
      <c r="N33" s="9" t="s">
        <v>841</v>
      </c>
    </row>
    <row r="34" spans="11:14" ht="25.5" x14ac:dyDescent="0.2">
      <c r="K34" s="6">
        <v>159</v>
      </c>
      <c r="L34" s="7" t="s">
        <v>496</v>
      </c>
      <c r="M34" s="8" t="s">
        <v>736</v>
      </c>
      <c r="N34" s="9" t="s">
        <v>842</v>
      </c>
    </row>
    <row r="35" spans="11:14" ht="25.5" x14ac:dyDescent="0.2">
      <c r="K35" s="6">
        <v>160</v>
      </c>
      <c r="L35" s="7" t="s">
        <v>518</v>
      </c>
      <c r="M35" s="8" t="s">
        <v>737</v>
      </c>
      <c r="N35" s="9" t="s">
        <v>843</v>
      </c>
    </row>
    <row r="36" spans="11:14" ht="12.75" x14ac:dyDescent="0.2">
      <c r="K36" s="6">
        <v>161</v>
      </c>
      <c r="L36" s="7" t="s">
        <v>525</v>
      </c>
      <c r="M36" s="8" t="s">
        <v>738</v>
      </c>
      <c r="N36" s="9" t="s">
        <v>844</v>
      </c>
    </row>
    <row r="37" spans="11:14" ht="25.5" x14ac:dyDescent="0.2">
      <c r="K37" s="6">
        <v>162</v>
      </c>
      <c r="L37" s="7" t="s">
        <v>123</v>
      </c>
      <c r="M37" s="8" t="s">
        <v>739</v>
      </c>
      <c r="N37" s="9" t="s">
        <v>845</v>
      </c>
    </row>
    <row r="38" spans="11:14" ht="25.5" x14ac:dyDescent="0.2">
      <c r="K38" s="6">
        <v>163</v>
      </c>
      <c r="L38" s="7" t="s">
        <v>544</v>
      </c>
      <c r="M38" s="8" t="s">
        <v>740</v>
      </c>
      <c r="N38" s="9" t="s">
        <v>846</v>
      </c>
    </row>
    <row r="39" spans="11:14" ht="25.5" x14ac:dyDescent="0.2">
      <c r="K39" s="6">
        <v>165</v>
      </c>
      <c r="L39" s="7" t="s">
        <v>552</v>
      </c>
      <c r="M39" s="8" t="s">
        <v>741</v>
      </c>
      <c r="N39" s="9" t="s">
        <v>847</v>
      </c>
    </row>
    <row r="40" spans="11:14" ht="12.75" x14ac:dyDescent="0.2">
      <c r="K40" s="6">
        <v>168</v>
      </c>
      <c r="L40" s="7" t="s">
        <v>558</v>
      </c>
      <c r="M40" s="8" t="s">
        <v>742</v>
      </c>
      <c r="N40" s="9" t="s">
        <v>848</v>
      </c>
    </row>
    <row r="41" spans="11:14" ht="12.75" x14ac:dyDescent="0.2">
      <c r="K41" s="6">
        <v>169</v>
      </c>
      <c r="L41" s="7" t="s">
        <v>566</v>
      </c>
      <c r="M41" s="8" t="s">
        <v>743</v>
      </c>
      <c r="N41" s="9" t="s">
        <v>849</v>
      </c>
    </row>
    <row r="42" spans="11:14" ht="12.75" x14ac:dyDescent="0.2">
      <c r="K42" s="6">
        <v>170</v>
      </c>
      <c r="L42" s="7" t="s">
        <v>579</v>
      </c>
      <c r="M42" s="8" t="s">
        <v>744</v>
      </c>
      <c r="N42" s="9" t="s">
        <v>850</v>
      </c>
    </row>
    <row r="43" spans="11:14" ht="25.5" x14ac:dyDescent="0.2">
      <c r="K43" s="6">
        <v>171</v>
      </c>
      <c r="L43" s="7" t="s">
        <v>128</v>
      </c>
      <c r="M43" s="8" t="s">
        <v>745</v>
      </c>
      <c r="N43" s="9" t="s">
        <v>851</v>
      </c>
    </row>
    <row r="44" spans="11:14" ht="12.75" x14ac:dyDescent="0.2">
      <c r="K44" s="6">
        <v>172</v>
      </c>
      <c r="L44" s="7" t="s">
        <v>601</v>
      </c>
      <c r="M44" s="8" t="s">
        <v>746</v>
      </c>
      <c r="N44" s="9" t="s">
        <v>852</v>
      </c>
    </row>
    <row r="45" spans="11:14" ht="12.75" x14ac:dyDescent="0.2">
      <c r="K45" s="6">
        <v>173</v>
      </c>
      <c r="L45" s="7" t="s">
        <v>606</v>
      </c>
      <c r="M45" s="8" t="s">
        <v>747</v>
      </c>
      <c r="N45" s="9" t="s">
        <v>853</v>
      </c>
    </row>
    <row r="46" spans="11:14" ht="12.75" x14ac:dyDescent="0.2">
      <c r="K46" s="6">
        <v>175</v>
      </c>
      <c r="L46" s="7" t="s">
        <v>611</v>
      </c>
      <c r="M46" s="8" t="s">
        <v>748</v>
      </c>
      <c r="N46" s="9" t="s">
        <v>854</v>
      </c>
    </row>
    <row r="47" spans="11:14" ht="25.5" x14ac:dyDescent="0.2">
      <c r="K47" s="6">
        <v>176</v>
      </c>
      <c r="L47" s="7" t="s">
        <v>620</v>
      </c>
      <c r="M47" s="8" t="s">
        <v>749</v>
      </c>
      <c r="N47" s="9" t="s">
        <v>855</v>
      </c>
    </row>
    <row r="48" spans="11:14" ht="12.75" x14ac:dyDescent="0.2">
      <c r="K48" s="6">
        <v>177</v>
      </c>
      <c r="L48" s="7" t="s">
        <v>627</v>
      </c>
      <c r="M48" s="8" t="s">
        <v>750</v>
      </c>
      <c r="N48" s="9" t="s">
        <v>856</v>
      </c>
    </row>
    <row r="49" spans="11:14" ht="12.75" x14ac:dyDescent="0.2">
      <c r="K49" s="6">
        <v>178</v>
      </c>
      <c r="L49" s="7" t="s">
        <v>131</v>
      </c>
      <c r="M49" s="8" t="s">
        <v>751</v>
      </c>
      <c r="N49" s="9" t="s">
        <v>857</v>
      </c>
    </row>
    <row r="50" spans="11:14" ht="25.5" x14ac:dyDescent="0.2">
      <c r="K50" s="6">
        <v>179</v>
      </c>
      <c r="L50" s="7" t="s">
        <v>640</v>
      </c>
      <c r="M50" s="8" t="s">
        <v>752</v>
      </c>
      <c r="N50" s="9" t="s">
        <v>858</v>
      </c>
    </row>
    <row r="51" spans="11:14" ht="25.5" x14ac:dyDescent="0.2">
      <c r="K51" s="6">
        <v>180</v>
      </c>
      <c r="L51" s="7" t="s">
        <v>646</v>
      </c>
      <c r="M51" s="8" t="s">
        <v>753</v>
      </c>
      <c r="N51" s="9" t="s">
        <v>859</v>
      </c>
    </row>
    <row r="52" spans="11:14" ht="12.75" x14ac:dyDescent="0.2">
      <c r="K52" s="6">
        <v>183</v>
      </c>
      <c r="L52" s="7" t="s">
        <v>653</v>
      </c>
      <c r="M52" s="8" t="s">
        <v>754</v>
      </c>
      <c r="N52" s="9" t="s">
        <v>860</v>
      </c>
    </row>
    <row r="53" spans="11:14" ht="25.5" x14ac:dyDescent="0.2">
      <c r="K53" s="6">
        <v>184</v>
      </c>
      <c r="L53" s="7" t="s">
        <v>661</v>
      </c>
      <c r="M53" s="8" t="s">
        <v>755</v>
      </c>
      <c r="N53" s="9" t="s">
        <v>861</v>
      </c>
    </row>
    <row r="54" spans="11:14" ht="12.75" x14ac:dyDescent="0.2">
      <c r="K54" s="6">
        <v>185</v>
      </c>
      <c r="L54" s="7" t="s">
        <v>672</v>
      </c>
      <c r="M54" s="8" t="s">
        <v>756</v>
      </c>
      <c r="N54" s="9" t="s">
        <v>862</v>
      </c>
    </row>
    <row r="55" spans="11:14" ht="25.5" x14ac:dyDescent="0.2">
      <c r="K55" s="6">
        <v>187</v>
      </c>
      <c r="L55" s="7" t="s">
        <v>677</v>
      </c>
      <c r="M55" s="8" t="s">
        <v>757</v>
      </c>
      <c r="N55" s="9" t="s">
        <v>863</v>
      </c>
    </row>
    <row r="56" spans="11:14" ht="25.5" x14ac:dyDescent="0.2">
      <c r="K56" s="6">
        <v>188</v>
      </c>
      <c r="L56" s="7" t="s">
        <v>684</v>
      </c>
      <c r="M56" s="8" t="s">
        <v>758</v>
      </c>
      <c r="N56" s="9" t="s">
        <v>864</v>
      </c>
    </row>
    <row r="57" spans="11:14" ht="25.5" x14ac:dyDescent="0.2">
      <c r="K57" s="6">
        <v>192</v>
      </c>
      <c r="L57" s="7" t="s">
        <v>688</v>
      </c>
      <c r="M57" s="8" t="s">
        <v>759</v>
      </c>
      <c r="N57" s="9" t="s">
        <v>865</v>
      </c>
    </row>
    <row r="58" spans="11:14" ht="12.75" x14ac:dyDescent="0.2">
      <c r="K58" s="6">
        <v>193</v>
      </c>
      <c r="L58" s="7" t="s">
        <v>693</v>
      </c>
      <c r="M58" s="8" t="s">
        <v>760</v>
      </c>
      <c r="N58" s="9" t="s">
        <v>866</v>
      </c>
    </row>
    <row r="59" spans="11:14" ht="25.5" x14ac:dyDescent="0.2">
      <c r="K59" s="10">
        <v>194</v>
      </c>
      <c r="L59" s="11" t="s">
        <v>698</v>
      </c>
      <c r="M59" s="12" t="s">
        <v>761</v>
      </c>
      <c r="N59" s="13" t="s">
        <v>867</v>
      </c>
    </row>
    <row r="60" spans="11:14" ht="51" x14ac:dyDescent="0.2">
      <c r="K60" s="10">
        <v>186</v>
      </c>
      <c r="L60" s="11" t="s">
        <v>903</v>
      </c>
      <c r="M60" s="11" t="s">
        <v>904</v>
      </c>
      <c r="N60" s="13" t="s">
        <v>1064</v>
      </c>
    </row>
    <row r="61" spans="11:14" ht="63.75" x14ac:dyDescent="0.2">
      <c r="K61" s="32">
        <v>191</v>
      </c>
      <c r="L61" s="33" t="s">
        <v>907</v>
      </c>
      <c r="M61" s="33" t="s">
        <v>907</v>
      </c>
      <c r="N61" s="13" t="s">
        <v>908</v>
      </c>
    </row>
  </sheetData>
  <phoneticPr fontId="10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609652563FB42996C3500328D2019" ma:contentTypeVersion="10" ma:contentTypeDescription="Create a new document." ma:contentTypeScope="" ma:versionID="b6d45dd2e65479b85ef5b4b927b6d021">
  <xsd:schema xmlns:xsd="http://www.w3.org/2001/XMLSchema" xmlns:xs="http://www.w3.org/2001/XMLSchema" xmlns:p="http://schemas.microsoft.com/office/2006/metadata/properties" xmlns:ns2="ff13836f-6253-45a4-989b-e14d6b4b49b6" xmlns:ns3="df98e67b-0612-4a3b-90a5-a6b873d1888e" targetNamespace="http://schemas.microsoft.com/office/2006/metadata/properties" ma:root="true" ma:fieldsID="571d235ee088ebe19419f6709ef3082a" ns2:_="" ns3:_="">
    <xsd:import namespace="ff13836f-6253-45a4-989b-e14d6b4b49b6"/>
    <xsd:import namespace="df98e67b-0612-4a3b-90a5-a6b873d18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3836f-6253-45a4-989b-e14d6b4b49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e98c1b0-28fd-4d59-b53c-28d628a3a3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8e67b-0612-4a3b-90a5-a6b873d1888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4c3d49-9fd1-4e26-9c0f-1cc4096190a0}" ma:internalName="TaxCatchAll" ma:showField="CatchAllData" ma:web="df98e67b-0612-4a3b-90a5-a6b873d18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M E A A B Q S w M E F A A C A A g A N U C U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U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A l F b Y y M s Z P Q E A A N I C A A A T A B w A R m 9 y b X V s Y X M v U 2 V j d G l v b j E u b S C i G A A o o B Q A A A A A A A A A A A A A A A A A A A A A A A A A A A C F U d 1 q w j A U v i / 0 H Q 7 d j b I i D M Z u x A v p 7 B g M G V j Y h Y h E e 4 b B J K c k p 6 A U H 2 b s U X y x p X W b V K f L T U i + v 5 w v D p c s y c D k s N / 1 w y A M 3 E p Y z C E l t R I w A I U c B u B X S o b R X 4 w 2 S 1 S 9 p L Q W D b + R X S + I 1 p 1 u N R 0 L j Y O o 0 U W z 3 T S p + Y Z n 8 U F + E 2 W y I B g q R i t y i r x T J h Y K e 5 k V x r 2 T 1 Q m p U p t s W 6 D r N G F x V U U j X V h 0 I o r h 2 f D D f a + G d z F U 0 Z g 0 Q i 7 g S G A P A e O G G z w t z d L P t P + w k i 6 p C U 5 Y b Y t H L I R l P 5 X h c 3 C Y a + n c / v M X y Q U j S 3 3 w T 1 7 T 8 9 A J b s 5 9 E u 9 u C X K E p H R M c + 9 7 g T P P c f 7 k y 1 M / u D D b B v 6 u A G 6 h H q u l 3 n W P 9 f u z 7 9 + P d K 1 + 1 z n 9 q P o X T p q o r b x Q 6 q t R L 1 I X / w S 1 n n Q p K F E o T D s p D K T 5 K 6 z / B V B L A Q I t A B Q A A g A I A D V A l F Z a W M L w p A A A A P Y A A A A S A A A A A A A A A A A A A A A A A A A A A A B D b 2 5 m a W c v U G F j a 2 F n Z S 5 4 b W x Q S w E C L Q A U A A I A C A A 1 Q J R W D 8 r p q 6 Q A A A D p A A A A E w A A A A A A A A A A A A A A A A D w A A A A W 0 N v b n R l b n R f V H l w Z X N d L n h t b F B L A Q I t A B Q A A g A I A D V A l F b Y y M s Z P Q E A A N I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O A A A A A A A A x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x O j A w O j U 4 L j Q 4 M z E 1 M j B a I i A v P j x F b n R y e S B U e X B l P S J G a W x s Q 2 9 s d W 1 u V H l w Z X M i I F Z h b H V l P S J z Q X d Z R E J n W U h B d 1 l H Q U F Z P S I g L z 4 8 R W 5 0 c n k g V H l w Z T 0 i R m l s b E N v b H V t b k 5 h b W V z I i B W Y W x 1 Z T 0 i c 1 s m c X V v d D t F b X B y Z X N h J n F 1 b 3 Q 7 L C Z x d W 9 0 O 0 5 v b W U g Z G E g R W 1 w c m V z Y S Z x d W 9 0 O y w m c X V v d D t G d W 5 j a W 9 u w 6 F y a W 8 m c X V v d D s s J n F 1 b 3 Q 7 T m 9 t Z S B k b y B G d W 5 j a W 9 u w 6 F y a W 8 m c X V v d D s s J n F 1 b 3 Q 7 R G V w Y X J 0 Y W 1 l b n R v J n F 1 b 3 Q 7 L C Z x d W 9 0 O 0 F k b W l z c 8 O j b y Z x d W 9 0 O y w m c X V v d D t D U E Y m c X V v d D s s J n F 1 b 3 Q 7 U 2 V 4 b y Z x d W 9 0 O y w m c X V v d D t D Z W 5 0 c m 8 g Z G U g Q 3 V z d G 9 f Q W R t J n F 1 b 3 Q 7 L C Z x d W 9 0 O 0 N l b n R y b 1 9 k Z V 9 H Z X J h b C Z x d W 9 0 O y w m c X V v d D t F b X B y Z X N h I C s g T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x o Y S 9 B d X R v U m V t b 3 Z l Z E N v b H V t b n M x L n t F b X B y Z X N h L D B 9 J n F 1 b 3 Q 7 L C Z x d W 9 0 O 1 N l Y 3 R p b 2 4 x L 0 Z v b G h h L 0 F 1 d G 9 S Z W 1 v d m V k Q 2 9 s d W 1 u c z E u e 0 5 v b W U g Z G E g R W 1 w c m V z Y S w x f S Z x d W 9 0 O y w m c X V v d D t T Z W N 0 a W 9 u M S 9 G b 2 x o Y S 9 B d X R v U m V t b 3 Z l Z E N v b H V t b n M x L n t G d W 5 j a W 9 u w 6 F y a W 8 s M n 0 m c X V v d D s s J n F 1 b 3 Q 7 U 2 V j d G l v b j E v R m 9 s a G E v Q X V 0 b 1 J l b W 9 2 Z W R D b 2 x 1 b W 5 z M S 5 7 T m 9 t Z S B k b y B G d W 5 j a W 9 u w 6 F y a W 8 s M 3 0 m c X V v d D s s J n F 1 b 3 Q 7 U 2 V j d G l v b j E v R m 9 s a G E v Q X V 0 b 1 J l b W 9 2 Z W R D b 2 x 1 b W 5 z M S 5 7 R G V w Y X J 0 Y W 1 l b n R v L D R 9 J n F 1 b 3 Q 7 L C Z x d W 9 0 O 1 N l Y 3 R p b 2 4 x L 0 Z v b G h h L 0 F 1 d G 9 S Z W 1 v d m V k Q 2 9 s d W 1 u c z E u e 0 F k b W l z c 8 O j b y w 1 f S Z x d W 9 0 O y w m c X V v d D t T Z W N 0 a W 9 u M S 9 G b 2 x o Y S 9 B d X R v U m V t b 3 Z l Z E N v b H V t b n M x L n t D U E Y s N n 0 m c X V v d D s s J n F 1 b 3 Q 7 U 2 V j d G l v b j E v R m 9 s a G E v Q X V 0 b 1 J l b W 9 2 Z W R D b 2 x 1 b W 5 z M S 5 7 U 2 V 4 b y w 3 f S Z x d W 9 0 O y w m c X V v d D t T Z W N 0 a W 9 u M S 9 G b 2 x o Y S 9 B d X R v U m V t b 3 Z l Z E N v b H V t b n M x L n t D Z W 5 0 c m 8 g Z G U g Q 3 V z d G 9 f Q W R t L D h 9 J n F 1 b 3 Q 7 L C Z x d W 9 0 O 1 N l Y 3 R p b 2 4 x L 0 Z v b G h h L 0 F 1 d G 9 S Z W 1 v d m V k Q 2 9 s d W 1 u c z E u e 0 N l b n R y b 1 9 k Z V 9 H Z X J h b C w 5 f S Z x d W 9 0 O y w m c X V v d D t T Z W N 0 a W 9 u M S 9 G b 2 x o Y S 9 B d X R v U m V t b 3 Z l Z E N v b H V t b n M x L n t F b X B y Z X N h I C s g T m 9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G h h L 0 F 1 d G 9 S Z W 1 v d m V k Q 2 9 s d W 1 u c z E u e 0 V t c H J l c 2 E s M H 0 m c X V v d D s s J n F 1 b 3 Q 7 U 2 V j d G l v b j E v R m 9 s a G E v Q X V 0 b 1 J l b W 9 2 Z W R D b 2 x 1 b W 5 z M S 5 7 T m 9 t Z S B k Y S B F b X B y Z X N h L D F 9 J n F 1 b 3 Q 7 L C Z x d W 9 0 O 1 N l Y 3 R p b 2 4 x L 0 Z v b G h h L 0 F 1 d G 9 S Z W 1 v d m V k Q 2 9 s d W 1 u c z E u e 0 Z 1 b m N p b 2 7 D o X J p b y w y f S Z x d W 9 0 O y w m c X V v d D t T Z W N 0 a W 9 u M S 9 G b 2 x o Y S 9 B d X R v U m V t b 3 Z l Z E N v b H V t b n M x L n t O b 2 1 l I G R v I E Z 1 b m N p b 2 7 D o X J p b y w z f S Z x d W 9 0 O y w m c X V v d D t T Z W N 0 a W 9 u M S 9 G b 2 x o Y S 9 B d X R v U m V t b 3 Z l Z E N v b H V t b n M x L n t E Z X B h c n R h b W V u d G 8 s N H 0 m c X V v d D s s J n F 1 b 3 Q 7 U 2 V j d G l v b j E v R m 9 s a G E v Q X V 0 b 1 J l b W 9 2 Z W R D b 2 x 1 b W 5 z M S 5 7 Q W R t a X N z w 6 N v L D V 9 J n F 1 b 3 Q 7 L C Z x d W 9 0 O 1 N l Y 3 R p b 2 4 x L 0 Z v b G h h L 0 F 1 d G 9 S Z W 1 v d m V k Q 2 9 s d W 1 u c z E u e 0 N Q R i w 2 f S Z x d W 9 0 O y w m c X V v d D t T Z W N 0 a W 9 u M S 9 G b 2 x o Y S 9 B d X R v U m V t b 3 Z l Z E N v b H V t b n M x L n t T Z X h v L D d 9 J n F 1 b 3 Q 7 L C Z x d W 9 0 O 1 N l Y 3 R p b 2 4 x L 0 Z v b G h h L 0 F 1 d G 9 S Z W 1 v d m V k Q 2 9 s d W 1 u c z E u e 0 N l b n R y b y B k Z S B D d X N 0 b 1 9 B Z G 0 s O H 0 m c X V v d D s s J n F 1 b 3 Q 7 U 2 V j d G l v b j E v R m 9 s a G E v Q X V 0 b 1 J l b W 9 2 Z W R D b 2 x 1 b W 5 z M S 5 7 Q 2 V u d H J v X 2 R l X 0 d l c m F s L D l 9 J n F 1 b 3 Q 7 L C Z x d W 9 0 O 1 N l Y 3 R p b 2 4 x L 0 Z v b G h h L 0 F 1 d G 9 S Z W 1 v d m V k Q 2 9 s d W 1 u c z E u e 0 V t c H J l c 2 E g K y B O b 2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s a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o Y S 9 U Z X h 0 b y U y M E x p b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a R 5 M j b d F F v 9 s R c 6 C V Q n E A A A A A A g A A A A A A E G Y A A A A B A A A g A A A A d T m v c U A r P E c T q A x t y l J E / I R X i P F q w 9 v Q L 0 / L + o W I G E g A A A A A D o A A A A A C A A A g A A A A V 8 C q A O G S g f x k A K X N 6 R b 7 W u i a B q W J K T q a V 3 W P u R l B 2 O x Q A A A A e B 7 8 s c d d m L T a X o / x V C S E v 5 z V C i 2 a M x O i 4 r n 4 p z u h G P 5 1 2 u 5 t 4 + 8 6 g u r 6 n Y c q D G y 8 r D q m P V p x S E 1 6 2 2 9 E C 8 c t S q A Q j u X 4 c F p q X 0 k z b v N Y Z 1 R A A A A A 1 U y p i 2 G k 9 P r G 3 J p I P h g 9 Y v w Y S c I R m / F b c H t p R u 4 O Z 7 h Q + W + W W E 8 3 T m 5 D 8 / s V I g 7 s o K k v G Y O d U P W 9 v P I Q y 9 l G j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8e67b-0612-4a3b-90a5-a6b873d1888e" xsi:nil="true"/>
    <lcf76f155ced4ddcb4097134ff3c332f xmlns="ff13836f-6253-45a4-989b-e14d6b4b49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667C44-3611-49F8-81DD-F06A766D20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50C322-BE40-4467-98A8-D76DF625C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3836f-6253-45a4-989b-e14d6b4b49b6"/>
    <ds:schemaRef ds:uri="df98e67b-0612-4a3b-90a5-a6b873d18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FEDEE-3B17-4019-9262-EAC2F3E325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70B5057-C522-4D32-94A5-A3A592E171EF}">
  <ds:schemaRefs>
    <ds:schemaRef ds:uri="http://schemas.microsoft.com/office/2006/metadata/properties"/>
    <ds:schemaRef ds:uri="http://schemas.microsoft.com/office/infopath/2007/PartnerControls"/>
    <ds:schemaRef ds:uri="df98e67b-0612-4a3b-90a5-a6b873d1888e"/>
    <ds:schemaRef ds:uri="ff13836f-6253-45a4-989b-e14d6b4b49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</vt:lpstr>
      <vt:lpstr>BD</vt:lpstr>
      <vt:lpstr>IRPF - 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Gerson Wandermurem Marques</cp:lastModifiedBy>
  <dcterms:created xsi:type="dcterms:W3CDTF">2023-04-05T16:09:59Z</dcterms:created>
  <dcterms:modified xsi:type="dcterms:W3CDTF">2023-05-08T01:03:51Z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0x0101005B4609652563FB42996C3500328D2019</vt:lpwstr>
  </property>
  <property fmtid="{D5CDD505-2E9C-101B-9397-08002B2CF9AE}" pid="3" name="MediaServiceImageTags">
    <vt:lpwstr/>
  </property>
</Properties>
</file>