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o.Herrera\Desktop\Aplicacion Buitre\"/>
    </mc:Choice>
  </mc:AlternateContent>
  <bookViews>
    <workbookView xWindow="0" yWindow="0" windowWidth="20490" windowHeight="7755"/>
  </bookViews>
  <sheets>
    <sheet name="2017" sheetId="1" r:id="rId1"/>
  </sheets>
  <definedNames>
    <definedName name="_xlnm._FilterDatabase" localSheetId="0" hidden="1">'2017'!$B$4:$T$193</definedName>
    <definedName name="_xlnm.Print_Area" localSheetId="0">'2017'!$A$1:$AF$194</definedName>
  </definedNames>
  <calcPr calcId="152511"/>
</workbook>
</file>

<file path=xl/calcChain.xml><?xml version="1.0" encoding="utf-8"?>
<calcChain xmlns="http://schemas.openxmlformats.org/spreadsheetml/2006/main">
  <c r="AA181" i="1" l="1"/>
  <c r="AB181" i="1" s="1"/>
  <c r="T181" i="1"/>
  <c r="S181" i="1"/>
  <c r="R181" i="1"/>
  <c r="O181" i="1"/>
  <c r="K181" i="1"/>
  <c r="L181" i="1" s="1"/>
  <c r="AF181" i="1" s="1"/>
  <c r="AA180" i="1"/>
  <c r="AB180" i="1" s="1"/>
  <c r="T180" i="1"/>
  <c r="S180" i="1"/>
  <c r="R180" i="1"/>
  <c r="O180" i="1"/>
  <c r="K180" i="1"/>
  <c r="L180" i="1" s="1"/>
  <c r="AF180" i="1" s="1"/>
  <c r="AA179" i="1"/>
  <c r="AB179" i="1" s="1"/>
  <c r="T179" i="1"/>
  <c r="S179" i="1"/>
  <c r="R179" i="1"/>
  <c r="O179" i="1"/>
  <c r="K179" i="1"/>
  <c r="L179" i="1" s="1"/>
  <c r="AF179" i="1" s="1"/>
  <c r="AA178" i="1"/>
  <c r="AB178" i="1" s="1"/>
  <c r="T178" i="1"/>
  <c r="S178" i="1"/>
  <c r="R178" i="1"/>
  <c r="O178" i="1"/>
  <c r="K178" i="1"/>
  <c r="L178" i="1" s="1"/>
  <c r="AF178" i="1" s="1"/>
  <c r="AA177" i="1"/>
  <c r="AB177" i="1" s="1"/>
  <c r="T177" i="1"/>
  <c r="S177" i="1"/>
  <c r="R177" i="1"/>
  <c r="O177" i="1"/>
  <c r="L177" i="1"/>
  <c r="AF177" i="1" s="1"/>
  <c r="K177" i="1"/>
  <c r="AA176" i="1"/>
  <c r="AB176" i="1" s="1"/>
  <c r="T176" i="1"/>
  <c r="S176" i="1"/>
  <c r="R176" i="1"/>
  <c r="O176" i="1"/>
  <c r="K176" i="1"/>
  <c r="L176" i="1" s="1"/>
  <c r="AF176" i="1" s="1"/>
  <c r="AA175" i="1"/>
  <c r="AB175" i="1" s="1"/>
  <c r="T175" i="1"/>
  <c r="S175" i="1"/>
  <c r="R175" i="1"/>
  <c r="O175" i="1"/>
  <c r="K175" i="1"/>
  <c r="L175" i="1" s="1"/>
  <c r="AF175" i="1" s="1"/>
  <c r="AA174" i="1"/>
  <c r="AB174" i="1" s="1"/>
  <c r="T174" i="1"/>
  <c r="S174" i="1"/>
  <c r="R174" i="1"/>
  <c r="O174" i="1"/>
  <c r="K174" i="1"/>
  <c r="L174" i="1" s="1"/>
  <c r="AF174" i="1" s="1"/>
  <c r="AA191" i="1"/>
  <c r="AB191" i="1" s="1"/>
  <c r="T191" i="1"/>
  <c r="S191" i="1"/>
  <c r="R191" i="1"/>
  <c r="O191" i="1"/>
  <c r="K191" i="1"/>
  <c r="L191" i="1" s="1"/>
  <c r="AF191" i="1" s="1"/>
  <c r="AA190" i="1"/>
  <c r="AB190" i="1" s="1"/>
  <c r="T190" i="1"/>
  <c r="S190" i="1"/>
  <c r="R190" i="1"/>
  <c r="O190" i="1"/>
  <c r="L190" i="1"/>
  <c r="AF190" i="1" s="1"/>
  <c r="K190" i="1"/>
  <c r="AA189" i="1"/>
  <c r="AB189" i="1" s="1"/>
  <c r="T189" i="1"/>
  <c r="S189" i="1"/>
  <c r="R189" i="1"/>
  <c r="O189" i="1"/>
  <c r="K189" i="1"/>
  <c r="L189" i="1" s="1"/>
  <c r="AF189" i="1" s="1"/>
  <c r="AA188" i="1"/>
  <c r="AB188" i="1" s="1"/>
  <c r="T188" i="1"/>
  <c r="S188" i="1"/>
  <c r="R188" i="1"/>
  <c r="O188" i="1"/>
  <c r="K188" i="1"/>
  <c r="L188" i="1" s="1"/>
  <c r="AF188" i="1" s="1"/>
  <c r="AA187" i="1"/>
  <c r="AB187" i="1" s="1"/>
  <c r="T187" i="1"/>
  <c r="S187" i="1"/>
  <c r="R187" i="1"/>
  <c r="O187" i="1"/>
  <c r="K187" i="1"/>
  <c r="L187" i="1" s="1"/>
  <c r="AF187" i="1" s="1"/>
  <c r="AA186" i="1"/>
  <c r="AB186" i="1" s="1"/>
  <c r="T186" i="1"/>
  <c r="S186" i="1"/>
  <c r="R186" i="1"/>
  <c r="O186" i="1"/>
  <c r="K186" i="1"/>
  <c r="L186" i="1" s="1"/>
  <c r="AF186" i="1" s="1"/>
  <c r="AA185" i="1"/>
  <c r="AB185" i="1" s="1"/>
  <c r="T185" i="1"/>
  <c r="S185" i="1"/>
  <c r="R185" i="1"/>
  <c r="O185" i="1"/>
  <c r="K185" i="1"/>
  <c r="L185" i="1" s="1"/>
  <c r="AF185" i="1" s="1"/>
  <c r="AA184" i="1"/>
  <c r="AB184" i="1" s="1"/>
  <c r="T184" i="1"/>
  <c r="S184" i="1"/>
  <c r="R184" i="1"/>
  <c r="O184" i="1"/>
  <c r="K184" i="1"/>
  <c r="L184" i="1" s="1"/>
  <c r="AF184" i="1" s="1"/>
  <c r="AA183" i="1"/>
  <c r="AB183" i="1" s="1"/>
  <c r="T183" i="1"/>
  <c r="S183" i="1"/>
  <c r="R183" i="1"/>
  <c r="O183" i="1"/>
  <c r="K183" i="1"/>
  <c r="L183" i="1" s="1"/>
  <c r="AF183" i="1" s="1"/>
  <c r="AA182" i="1"/>
  <c r="AB182" i="1" s="1"/>
  <c r="T182" i="1"/>
  <c r="S182" i="1"/>
  <c r="R182" i="1"/>
  <c r="O182" i="1"/>
  <c r="K182" i="1"/>
  <c r="L182" i="1" s="1"/>
  <c r="AF182" i="1" s="1"/>
  <c r="AA173" i="1"/>
  <c r="AB173" i="1" s="1"/>
  <c r="T173" i="1"/>
  <c r="S173" i="1"/>
  <c r="R173" i="1"/>
  <c r="O173" i="1"/>
  <c r="K173" i="1"/>
  <c r="L173" i="1" s="1"/>
  <c r="AF173" i="1" s="1"/>
  <c r="AA172" i="1"/>
  <c r="AB172" i="1" s="1"/>
  <c r="T172" i="1"/>
  <c r="S172" i="1"/>
  <c r="R172" i="1"/>
  <c r="O172" i="1"/>
  <c r="K172" i="1"/>
  <c r="L172" i="1" s="1"/>
  <c r="AF172" i="1" s="1"/>
  <c r="AA171" i="1"/>
  <c r="AB171" i="1" s="1"/>
  <c r="T171" i="1"/>
  <c r="S171" i="1"/>
  <c r="R171" i="1"/>
  <c r="O171" i="1"/>
  <c r="K171" i="1"/>
  <c r="L171" i="1" s="1"/>
  <c r="AF171" i="1" s="1"/>
  <c r="AA170" i="1"/>
  <c r="AB170" i="1" s="1"/>
  <c r="T170" i="1"/>
  <c r="S170" i="1"/>
  <c r="R170" i="1"/>
  <c r="O170" i="1"/>
  <c r="K170" i="1"/>
  <c r="L170" i="1" s="1"/>
  <c r="AF170" i="1" s="1"/>
  <c r="AA169" i="1"/>
  <c r="AB169" i="1" s="1"/>
  <c r="T169" i="1"/>
  <c r="S169" i="1"/>
  <c r="R169" i="1"/>
  <c r="O169" i="1"/>
  <c r="K169" i="1"/>
  <c r="L169" i="1" s="1"/>
  <c r="AF169" i="1" s="1"/>
  <c r="AA167" i="1" l="1"/>
  <c r="AB167" i="1" s="1"/>
  <c r="T167" i="1"/>
  <c r="S167" i="1"/>
  <c r="R167" i="1"/>
  <c r="O167" i="1"/>
  <c r="K167" i="1"/>
  <c r="L167" i="1" s="1"/>
  <c r="AF167" i="1" s="1"/>
  <c r="AA166" i="1"/>
  <c r="AB166" i="1" s="1"/>
  <c r="T166" i="1"/>
  <c r="S166" i="1"/>
  <c r="R166" i="1"/>
  <c r="O166" i="1"/>
  <c r="K166" i="1"/>
  <c r="L166" i="1" s="1"/>
  <c r="AF166" i="1" s="1"/>
  <c r="AA165" i="1"/>
  <c r="AB165" i="1" s="1"/>
  <c r="T165" i="1"/>
  <c r="S165" i="1"/>
  <c r="R165" i="1"/>
  <c r="O165" i="1"/>
  <c r="K165" i="1"/>
  <c r="L165" i="1" s="1"/>
  <c r="AF165" i="1" s="1"/>
  <c r="K157" i="1" l="1"/>
  <c r="K156" i="1" l="1"/>
  <c r="AA161" i="1" l="1"/>
  <c r="AB161" i="1" s="1"/>
  <c r="T161" i="1"/>
  <c r="S161" i="1"/>
  <c r="R161" i="1"/>
  <c r="O161" i="1"/>
  <c r="K161" i="1"/>
  <c r="L161" i="1" s="1"/>
  <c r="AF161" i="1" s="1"/>
  <c r="AA160" i="1"/>
  <c r="AB160" i="1" s="1"/>
  <c r="T160" i="1"/>
  <c r="S160" i="1"/>
  <c r="R160" i="1"/>
  <c r="O160" i="1"/>
  <c r="K160" i="1"/>
  <c r="L160" i="1" s="1"/>
  <c r="AF160" i="1" s="1"/>
  <c r="AA159" i="1"/>
  <c r="AB159" i="1" s="1"/>
  <c r="T159" i="1"/>
  <c r="S159" i="1"/>
  <c r="R159" i="1"/>
  <c r="O159" i="1"/>
  <c r="K159" i="1"/>
  <c r="L159" i="1" s="1"/>
  <c r="AF159" i="1" s="1"/>
  <c r="AA158" i="1"/>
  <c r="AB158" i="1" s="1"/>
  <c r="T158" i="1"/>
  <c r="S158" i="1"/>
  <c r="R158" i="1"/>
  <c r="O158" i="1"/>
  <c r="K158" i="1"/>
  <c r="L158" i="1" s="1"/>
  <c r="AF158" i="1" s="1"/>
  <c r="AA157" i="1"/>
  <c r="AB157" i="1" s="1"/>
  <c r="T157" i="1"/>
  <c r="S157" i="1"/>
  <c r="R157" i="1"/>
  <c r="O157" i="1"/>
  <c r="L157" i="1"/>
  <c r="AF157" i="1" s="1"/>
  <c r="AA156" i="1"/>
  <c r="AB156" i="1" s="1"/>
  <c r="T156" i="1"/>
  <c r="S156" i="1"/>
  <c r="R156" i="1"/>
  <c r="O156" i="1"/>
  <c r="L156" i="1"/>
  <c r="AF156" i="1" s="1"/>
  <c r="AA155" i="1"/>
  <c r="AB155" i="1" s="1"/>
  <c r="T155" i="1"/>
  <c r="S155" i="1"/>
  <c r="R155" i="1"/>
  <c r="O155" i="1"/>
  <c r="K155" i="1"/>
  <c r="L155" i="1" s="1"/>
  <c r="AF155" i="1" s="1"/>
  <c r="K136" i="1" l="1"/>
  <c r="K135" i="1"/>
  <c r="K134" i="1"/>
  <c r="K133" i="1"/>
  <c r="K132" i="1"/>
  <c r="K131" i="1"/>
  <c r="K130" i="1"/>
  <c r="K129" i="1"/>
  <c r="K128" i="1"/>
  <c r="K127" i="1"/>
  <c r="K126" i="1"/>
  <c r="AA148" i="1" l="1"/>
  <c r="AB148" i="1" s="1"/>
  <c r="T148" i="1"/>
  <c r="S148" i="1"/>
  <c r="R148" i="1"/>
  <c r="O148" i="1"/>
  <c r="K148" i="1"/>
  <c r="L148" i="1" s="1"/>
  <c r="AF148" i="1" s="1"/>
  <c r="AA147" i="1"/>
  <c r="AB147" i="1" s="1"/>
  <c r="T147" i="1"/>
  <c r="S147" i="1"/>
  <c r="R147" i="1"/>
  <c r="O147" i="1"/>
  <c r="K147" i="1"/>
  <c r="L147" i="1" s="1"/>
  <c r="AF147" i="1" s="1"/>
  <c r="AA146" i="1"/>
  <c r="AB146" i="1" s="1"/>
  <c r="T146" i="1"/>
  <c r="S146" i="1"/>
  <c r="R146" i="1"/>
  <c r="O146" i="1"/>
  <c r="K146" i="1"/>
  <c r="L146" i="1" s="1"/>
  <c r="AF146" i="1" s="1"/>
  <c r="AA145" i="1"/>
  <c r="AB145" i="1" s="1"/>
  <c r="T145" i="1"/>
  <c r="S145" i="1"/>
  <c r="R145" i="1"/>
  <c r="O145" i="1"/>
  <c r="K145" i="1"/>
  <c r="L145" i="1" s="1"/>
  <c r="AF145" i="1" s="1"/>
  <c r="AA144" i="1"/>
  <c r="AB144" i="1" s="1"/>
  <c r="T144" i="1"/>
  <c r="S144" i="1"/>
  <c r="R144" i="1"/>
  <c r="O144" i="1"/>
  <c r="K144" i="1"/>
  <c r="L144" i="1" s="1"/>
  <c r="AF144" i="1" s="1"/>
  <c r="AA143" i="1"/>
  <c r="AB143" i="1" s="1"/>
  <c r="T143" i="1"/>
  <c r="S143" i="1"/>
  <c r="R143" i="1"/>
  <c r="O143" i="1"/>
  <c r="K143" i="1"/>
  <c r="L143" i="1" s="1"/>
  <c r="AF143" i="1" s="1"/>
  <c r="AA142" i="1"/>
  <c r="AB142" i="1" s="1"/>
  <c r="T142" i="1"/>
  <c r="S142" i="1"/>
  <c r="R142" i="1"/>
  <c r="O142" i="1"/>
  <c r="K142" i="1"/>
  <c r="L142" i="1" s="1"/>
  <c r="AF142" i="1" s="1"/>
  <c r="AA141" i="1"/>
  <c r="AB141" i="1" s="1"/>
  <c r="T141" i="1"/>
  <c r="S141" i="1"/>
  <c r="R141" i="1"/>
  <c r="O141" i="1"/>
  <c r="K141" i="1"/>
  <c r="L141" i="1" s="1"/>
  <c r="AF141" i="1" s="1"/>
  <c r="AA168" i="1"/>
  <c r="AB168" i="1" s="1"/>
  <c r="T168" i="1"/>
  <c r="S168" i="1"/>
  <c r="R168" i="1"/>
  <c r="O168" i="1"/>
  <c r="K168" i="1"/>
  <c r="L168" i="1" s="1"/>
  <c r="AF168" i="1" s="1"/>
  <c r="AA164" i="1"/>
  <c r="AB164" i="1" s="1"/>
  <c r="T164" i="1"/>
  <c r="S164" i="1"/>
  <c r="R164" i="1"/>
  <c r="O164" i="1"/>
  <c r="K164" i="1"/>
  <c r="L164" i="1" s="1"/>
  <c r="AF164" i="1" s="1"/>
  <c r="AA163" i="1"/>
  <c r="AB163" i="1" s="1"/>
  <c r="T163" i="1"/>
  <c r="S163" i="1"/>
  <c r="R163" i="1"/>
  <c r="O163" i="1"/>
  <c r="K163" i="1"/>
  <c r="L163" i="1" s="1"/>
  <c r="AF163" i="1" s="1"/>
  <c r="AA162" i="1"/>
  <c r="AB162" i="1" s="1"/>
  <c r="T162" i="1"/>
  <c r="S162" i="1"/>
  <c r="R162" i="1"/>
  <c r="O162" i="1"/>
  <c r="K162" i="1"/>
  <c r="L162" i="1" s="1"/>
  <c r="AF162" i="1" s="1"/>
  <c r="AA154" i="1"/>
  <c r="AB154" i="1" s="1"/>
  <c r="T154" i="1"/>
  <c r="S154" i="1"/>
  <c r="R154" i="1"/>
  <c r="O154" i="1"/>
  <c r="K154" i="1"/>
  <c r="L154" i="1" s="1"/>
  <c r="AF154" i="1" s="1"/>
  <c r="AA153" i="1"/>
  <c r="AB153" i="1" s="1"/>
  <c r="T153" i="1"/>
  <c r="S153" i="1"/>
  <c r="R153" i="1"/>
  <c r="O153" i="1"/>
  <c r="K153" i="1"/>
  <c r="L153" i="1" s="1"/>
  <c r="AF153" i="1" s="1"/>
  <c r="AA152" i="1"/>
  <c r="AB152" i="1" s="1"/>
  <c r="T152" i="1"/>
  <c r="S152" i="1"/>
  <c r="R152" i="1"/>
  <c r="O152" i="1"/>
  <c r="K152" i="1"/>
  <c r="L152" i="1" s="1"/>
  <c r="AF152" i="1" s="1"/>
  <c r="AA151" i="1"/>
  <c r="AB151" i="1" s="1"/>
  <c r="T151" i="1"/>
  <c r="S151" i="1"/>
  <c r="R151" i="1"/>
  <c r="O151" i="1"/>
  <c r="K151" i="1"/>
  <c r="L151" i="1" s="1"/>
  <c r="AF151" i="1" s="1"/>
  <c r="AA150" i="1"/>
  <c r="AB150" i="1" s="1"/>
  <c r="T150" i="1"/>
  <c r="S150" i="1"/>
  <c r="R150" i="1"/>
  <c r="O150" i="1"/>
  <c r="K150" i="1"/>
  <c r="L150" i="1" s="1"/>
  <c r="AF150" i="1" s="1"/>
  <c r="AA149" i="1"/>
  <c r="AB149" i="1" s="1"/>
  <c r="T149" i="1"/>
  <c r="S149" i="1"/>
  <c r="R149" i="1"/>
  <c r="O149" i="1"/>
  <c r="K149" i="1"/>
  <c r="L149" i="1" s="1"/>
  <c r="AF149" i="1" s="1"/>
  <c r="AA140" i="1"/>
  <c r="AB140" i="1" s="1"/>
  <c r="T140" i="1"/>
  <c r="S140" i="1"/>
  <c r="R140" i="1"/>
  <c r="O140" i="1"/>
  <c r="K140" i="1"/>
  <c r="L140" i="1" s="1"/>
  <c r="AF140" i="1" s="1"/>
  <c r="AA139" i="1"/>
  <c r="AB139" i="1" s="1"/>
  <c r="T139" i="1"/>
  <c r="S139" i="1"/>
  <c r="R139" i="1"/>
  <c r="O139" i="1"/>
  <c r="K139" i="1"/>
  <c r="L139" i="1" s="1"/>
  <c r="AF139" i="1" s="1"/>
  <c r="AA138" i="1"/>
  <c r="AB138" i="1" s="1"/>
  <c r="T138" i="1"/>
  <c r="S138" i="1"/>
  <c r="R138" i="1"/>
  <c r="K138" i="1"/>
  <c r="AF138" i="1" s="1"/>
  <c r="AA137" i="1"/>
  <c r="AB137" i="1" s="1"/>
  <c r="T137" i="1"/>
  <c r="S137" i="1"/>
  <c r="R137" i="1"/>
  <c r="O137" i="1"/>
  <c r="K137" i="1"/>
  <c r="L137" i="1" s="1"/>
  <c r="AF137" i="1" s="1"/>
  <c r="AA136" i="1"/>
  <c r="AB136" i="1" s="1"/>
  <c r="T136" i="1"/>
  <c r="S136" i="1"/>
  <c r="R136" i="1"/>
  <c r="O136" i="1"/>
  <c r="L136" i="1"/>
  <c r="AF136" i="1" s="1"/>
  <c r="AA135" i="1"/>
  <c r="AB135" i="1" s="1"/>
  <c r="T135" i="1"/>
  <c r="S135" i="1"/>
  <c r="R135" i="1"/>
  <c r="O135" i="1"/>
  <c r="L135" i="1"/>
  <c r="AF135" i="1" s="1"/>
  <c r="AA134" i="1"/>
  <c r="AB134" i="1" s="1"/>
  <c r="T134" i="1"/>
  <c r="S134" i="1"/>
  <c r="R134" i="1"/>
  <c r="O134" i="1"/>
  <c r="L134" i="1"/>
  <c r="AF134" i="1" s="1"/>
  <c r="AA133" i="1"/>
  <c r="AB133" i="1" s="1"/>
  <c r="T133" i="1"/>
  <c r="S133" i="1"/>
  <c r="R133" i="1"/>
  <c r="O133" i="1"/>
  <c r="L133" i="1"/>
  <c r="AF133" i="1" s="1"/>
  <c r="AA132" i="1"/>
  <c r="AB132" i="1" s="1"/>
  <c r="T132" i="1"/>
  <c r="S132" i="1"/>
  <c r="R132" i="1"/>
  <c r="O132" i="1"/>
  <c r="L132" i="1"/>
  <c r="AF132" i="1" s="1"/>
  <c r="AA131" i="1"/>
  <c r="AB131" i="1" s="1"/>
  <c r="T131" i="1"/>
  <c r="S131" i="1"/>
  <c r="R131" i="1"/>
  <c r="O131" i="1"/>
  <c r="L131" i="1"/>
  <c r="AF131" i="1" s="1"/>
  <c r="AA130" i="1"/>
  <c r="AB130" i="1" s="1"/>
  <c r="T130" i="1"/>
  <c r="S130" i="1"/>
  <c r="R130" i="1"/>
  <c r="O130" i="1"/>
  <c r="L130" i="1"/>
  <c r="AF130" i="1" s="1"/>
  <c r="AA129" i="1"/>
  <c r="AB129" i="1" s="1"/>
  <c r="T129" i="1"/>
  <c r="S129" i="1"/>
  <c r="R129" i="1"/>
  <c r="O129" i="1"/>
  <c r="L129" i="1"/>
  <c r="AF129" i="1" s="1"/>
  <c r="AA128" i="1"/>
  <c r="AB128" i="1" s="1"/>
  <c r="T128" i="1"/>
  <c r="S128" i="1"/>
  <c r="R128" i="1"/>
  <c r="O128" i="1"/>
  <c r="L128" i="1"/>
  <c r="AF128" i="1" s="1"/>
  <c r="AA127" i="1"/>
  <c r="AB127" i="1" s="1"/>
  <c r="T127" i="1"/>
  <c r="S127" i="1"/>
  <c r="R127" i="1"/>
  <c r="O127" i="1"/>
  <c r="L127" i="1"/>
  <c r="AF127" i="1" s="1"/>
  <c r="AA125" i="1" l="1"/>
  <c r="AB125" i="1" s="1"/>
  <c r="T125" i="1"/>
  <c r="S125" i="1"/>
  <c r="R125" i="1"/>
  <c r="O125" i="1"/>
  <c r="K125" i="1"/>
  <c r="L125" i="1" s="1"/>
  <c r="AF125" i="1" s="1"/>
  <c r="AA124" i="1"/>
  <c r="AB124" i="1" s="1"/>
  <c r="T124" i="1"/>
  <c r="S124" i="1"/>
  <c r="R124" i="1"/>
  <c r="O124" i="1"/>
  <c r="K124" i="1"/>
  <c r="L124" i="1" s="1"/>
  <c r="AF124" i="1" s="1"/>
  <c r="AA123" i="1"/>
  <c r="AB123" i="1" s="1"/>
  <c r="T123" i="1"/>
  <c r="S123" i="1"/>
  <c r="R123" i="1"/>
  <c r="O123" i="1"/>
  <c r="K123" i="1"/>
  <c r="L123" i="1" s="1"/>
  <c r="AF123" i="1" s="1"/>
  <c r="AA122" i="1"/>
  <c r="AB122" i="1" s="1"/>
  <c r="T122" i="1"/>
  <c r="S122" i="1"/>
  <c r="R122" i="1"/>
  <c r="O122" i="1"/>
  <c r="K122" i="1"/>
  <c r="L122" i="1" s="1"/>
  <c r="AF122" i="1" s="1"/>
  <c r="AA121" i="1"/>
  <c r="AB121" i="1" s="1"/>
  <c r="T121" i="1"/>
  <c r="S121" i="1"/>
  <c r="R121" i="1"/>
  <c r="O121" i="1"/>
  <c r="K121" i="1"/>
  <c r="L121" i="1" s="1"/>
  <c r="AF121" i="1" s="1"/>
  <c r="AA120" i="1"/>
  <c r="AB120" i="1" s="1"/>
  <c r="T120" i="1"/>
  <c r="S120" i="1"/>
  <c r="R120" i="1"/>
  <c r="O120" i="1"/>
  <c r="K120" i="1"/>
  <c r="L120" i="1" s="1"/>
  <c r="AF120" i="1" s="1"/>
  <c r="AA119" i="1"/>
  <c r="AB119" i="1" s="1"/>
  <c r="T119" i="1"/>
  <c r="S119" i="1"/>
  <c r="R119" i="1"/>
  <c r="O119" i="1"/>
  <c r="K119" i="1"/>
  <c r="L119" i="1" s="1"/>
  <c r="AF119" i="1" s="1"/>
  <c r="AA118" i="1"/>
  <c r="AB118" i="1" s="1"/>
  <c r="T118" i="1"/>
  <c r="S118" i="1"/>
  <c r="R118" i="1"/>
  <c r="O118" i="1"/>
  <c r="K118" i="1"/>
  <c r="L118" i="1" s="1"/>
  <c r="AF118" i="1" s="1"/>
  <c r="AA117" i="1"/>
  <c r="AB117" i="1" s="1"/>
  <c r="T117" i="1"/>
  <c r="S117" i="1"/>
  <c r="R117" i="1"/>
  <c r="O117" i="1"/>
  <c r="K117" i="1"/>
  <c r="L117" i="1" s="1"/>
  <c r="AF117" i="1" s="1"/>
  <c r="AA116" i="1"/>
  <c r="AB116" i="1" s="1"/>
  <c r="T116" i="1"/>
  <c r="S116" i="1"/>
  <c r="R116" i="1"/>
  <c r="O116" i="1"/>
  <c r="K116" i="1"/>
  <c r="L116" i="1" s="1"/>
  <c r="AF116" i="1" s="1"/>
  <c r="AA115" i="1"/>
  <c r="AB115" i="1" s="1"/>
  <c r="T115" i="1"/>
  <c r="S115" i="1"/>
  <c r="R115" i="1"/>
  <c r="O115" i="1"/>
  <c r="K115" i="1"/>
  <c r="L115" i="1" s="1"/>
  <c r="AF115" i="1" s="1"/>
  <c r="AA114" i="1"/>
  <c r="AB114" i="1" s="1"/>
  <c r="T114" i="1"/>
  <c r="S114" i="1"/>
  <c r="R114" i="1"/>
  <c r="O114" i="1"/>
  <c r="K114" i="1"/>
  <c r="L114" i="1" s="1"/>
  <c r="AF114" i="1" s="1"/>
  <c r="AA113" i="1"/>
  <c r="AB113" i="1" s="1"/>
  <c r="T113" i="1"/>
  <c r="S113" i="1"/>
  <c r="R113" i="1"/>
  <c r="O113" i="1"/>
  <c r="K113" i="1"/>
  <c r="L113" i="1" s="1"/>
  <c r="AF113" i="1" s="1"/>
  <c r="AA112" i="1"/>
  <c r="AB112" i="1" s="1"/>
  <c r="T112" i="1"/>
  <c r="S112" i="1"/>
  <c r="R112" i="1"/>
  <c r="O112" i="1"/>
  <c r="K112" i="1"/>
  <c r="L112" i="1" s="1"/>
  <c r="AF112" i="1" s="1"/>
  <c r="AA111" i="1"/>
  <c r="AB111" i="1" s="1"/>
  <c r="T111" i="1"/>
  <c r="S111" i="1"/>
  <c r="R111" i="1"/>
  <c r="O111" i="1"/>
  <c r="K111" i="1"/>
  <c r="L111" i="1" s="1"/>
  <c r="AF111" i="1" s="1"/>
  <c r="AA110" i="1"/>
  <c r="AB110" i="1" s="1"/>
  <c r="T110" i="1"/>
  <c r="S110" i="1"/>
  <c r="R110" i="1"/>
  <c r="O110" i="1"/>
  <c r="K110" i="1"/>
  <c r="L110" i="1" s="1"/>
  <c r="AF110" i="1" s="1"/>
  <c r="AA109" i="1"/>
  <c r="AB109" i="1" s="1"/>
  <c r="T109" i="1"/>
  <c r="S109" i="1"/>
  <c r="R109" i="1"/>
  <c r="O109" i="1"/>
  <c r="K109" i="1"/>
  <c r="L109" i="1" s="1"/>
  <c r="AF109" i="1" s="1"/>
  <c r="AA108" i="1"/>
  <c r="AB108" i="1" s="1"/>
  <c r="T108" i="1"/>
  <c r="S108" i="1"/>
  <c r="R108" i="1"/>
  <c r="O108" i="1"/>
  <c r="K108" i="1"/>
  <c r="L108" i="1" s="1"/>
  <c r="AF108" i="1" s="1"/>
  <c r="AA107" i="1"/>
  <c r="AB107" i="1" s="1"/>
  <c r="T107" i="1"/>
  <c r="S107" i="1"/>
  <c r="R107" i="1"/>
  <c r="O107" i="1"/>
  <c r="K107" i="1"/>
  <c r="L107" i="1" s="1"/>
  <c r="AF107" i="1" s="1"/>
  <c r="AA106" i="1"/>
  <c r="AB106" i="1" s="1"/>
  <c r="T106" i="1"/>
  <c r="S106" i="1"/>
  <c r="R106" i="1"/>
  <c r="O106" i="1"/>
  <c r="K106" i="1"/>
  <c r="L106" i="1" s="1"/>
  <c r="AF106" i="1" s="1"/>
  <c r="AA105" i="1"/>
  <c r="AB105" i="1" s="1"/>
  <c r="T105" i="1"/>
  <c r="S105" i="1"/>
  <c r="R105" i="1"/>
  <c r="O105" i="1"/>
  <c r="K105" i="1"/>
  <c r="L105" i="1" s="1"/>
  <c r="AF105" i="1" s="1"/>
  <c r="T87" i="1" l="1"/>
  <c r="S87" i="1"/>
  <c r="R87" i="1"/>
  <c r="O88" i="1"/>
  <c r="O87" i="1"/>
  <c r="AA126" i="1" l="1"/>
  <c r="AB126" i="1" s="1"/>
  <c r="T126" i="1"/>
  <c r="S126" i="1"/>
  <c r="AF126" i="1"/>
  <c r="AA104" i="1"/>
  <c r="AB104" i="1" s="1"/>
  <c r="T104" i="1"/>
  <c r="S104" i="1"/>
  <c r="R104" i="1"/>
  <c r="O104" i="1"/>
  <c r="K104" i="1"/>
  <c r="L104" i="1" s="1"/>
  <c r="AF104" i="1" s="1"/>
  <c r="AA103" i="1"/>
  <c r="AB103" i="1" s="1"/>
  <c r="T103" i="1"/>
  <c r="S103" i="1"/>
  <c r="R103" i="1"/>
  <c r="O103" i="1"/>
  <c r="K103" i="1"/>
  <c r="L103" i="1" s="1"/>
  <c r="AF103" i="1" s="1"/>
  <c r="AA102" i="1"/>
  <c r="AB102" i="1" s="1"/>
  <c r="T102" i="1"/>
  <c r="S102" i="1"/>
  <c r="R102" i="1"/>
  <c r="O102" i="1"/>
  <c r="K102" i="1"/>
  <c r="L102" i="1" s="1"/>
  <c r="AF102" i="1" s="1"/>
  <c r="AA101" i="1"/>
  <c r="AB101" i="1" s="1"/>
  <c r="T101" i="1"/>
  <c r="S101" i="1"/>
  <c r="R101" i="1"/>
  <c r="O101" i="1"/>
  <c r="K101" i="1"/>
  <c r="L101" i="1" s="1"/>
  <c r="AF101" i="1" s="1"/>
  <c r="AA100" i="1"/>
  <c r="AB100" i="1" s="1"/>
  <c r="T100" i="1"/>
  <c r="S100" i="1"/>
  <c r="R100" i="1"/>
  <c r="O100" i="1"/>
  <c r="K100" i="1"/>
  <c r="L100" i="1" s="1"/>
  <c r="AF100" i="1" s="1"/>
  <c r="AA99" i="1"/>
  <c r="AB99" i="1" s="1"/>
  <c r="T99" i="1"/>
  <c r="S99" i="1"/>
  <c r="R99" i="1"/>
  <c r="O99" i="1"/>
  <c r="K99" i="1"/>
  <c r="L99" i="1" s="1"/>
  <c r="AF99" i="1" s="1"/>
  <c r="AA98" i="1"/>
  <c r="AB98" i="1" s="1"/>
  <c r="T98" i="1"/>
  <c r="S98" i="1"/>
  <c r="R98" i="1"/>
  <c r="O98" i="1"/>
  <c r="K98" i="1"/>
  <c r="L98" i="1" s="1"/>
  <c r="AF98" i="1" s="1"/>
  <c r="AA97" i="1"/>
  <c r="AB97" i="1" s="1"/>
  <c r="T97" i="1"/>
  <c r="S97" i="1"/>
  <c r="R97" i="1"/>
  <c r="O97" i="1"/>
  <c r="K97" i="1"/>
  <c r="L97" i="1" s="1"/>
  <c r="AF97" i="1" s="1"/>
  <c r="AA96" i="1"/>
  <c r="AB96" i="1" s="1"/>
  <c r="T96" i="1"/>
  <c r="S96" i="1"/>
  <c r="R96" i="1"/>
  <c r="O96" i="1"/>
  <c r="K96" i="1"/>
  <c r="L96" i="1" s="1"/>
  <c r="AF96" i="1" s="1"/>
  <c r="AA95" i="1" l="1"/>
  <c r="AB95" i="1" s="1"/>
  <c r="T95" i="1"/>
  <c r="S95" i="1"/>
  <c r="R95" i="1"/>
  <c r="O95" i="1"/>
  <c r="K95" i="1" l="1"/>
  <c r="L95" i="1" s="1"/>
  <c r="AF95" i="1" s="1"/>
  <c r="S24" i="1" l="1"/>
  <c r="AA16" i="1" l="1"/>
  <c r="AB16" i="1" s="1"/>
  <c r="T16" i="1"/>
  <c r="S16" i="1"/>
  <c r="R16" i="1"/>
  <c r="O16" i="1"/>
  <c r="K16" i="1"/>
  <c r="L16" i="1" s="1"/>
  <c r="AF16" i="1" s="1"/>
  <c r="K93" i="1" l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 l="1"/>
  <c r="K28" i="1"/>
  <c r="K27" i="1"/>
  <c r="L27" i="1" s="1"/>
  <c r="AF27" i="1" s="1"/>
  <c r="K26" i="1"/>
  <c r="K25" i="1"/>
  <c r="K24" i="1"/>
  <c r="K23" i="1"/>
  <c r="K22" i="1"/>
  <c r="K21" i="1"/>
  <c r="AA94" i="1" l="1"/>
  <c r="AB94" i="1" s="1"/>
  <c r="T94" i="1"/>
  <c r="S94" i="1"/>
  <c r="R94" i="1"/>
  <c r="O94" i="1"/>
  <c r="K94" i="1"/>
  <c r="L94" i="1" s="1"/>
  <c r="AF94" i="1" s="1"/>
  <c r="AA93" i="1"/>
  <c r="AB93" i="1" s="1"/>
  <c r="T93" i="1"/>
  <c r="S93" i="1"/>
  <c r="R93" i="1"/>
  <c r="O93" i="1"/>
  <c r="L93" i="1"/>
  <c r="AF93" i="1" s="1"/>
  <c r="AA92" i="1"/>
  <c r="AB92" i="1" s="1"/>
  <c r="T92" i="1"/>
  <c r="S92" i="1"/>
  <c r="R92" i="1"/>
  <c r="O92" i="1"/>
  <c r="L92" i="1"/>
  <c r="AF92" i="1" s="1"/>
  <c r="AA91" i="1"/>
  <c r="AB91" i="1" s="1"/>
  <c r="T91" i="1"/>
  <c r="S91" i="1"/>
  <c r="R91" i="1"/>
  <c r="O91" i="1"/>
  <c r="L91" i="1"/>
  <c r="AF91" i="1" s="1"/>
  <c r="AA90" i="1"/>
  <c r="AB90" i="1" s="1"/>
  <c r="T90" i="1"/>
  <c r="S90" i="1"/>
  <c r="R90" i="1"/>
  <c r="O90" i="1"/>
  <c r="L90" i="1"/>
  <c r="AF90" i="1" s="1"/>
  <c r="AA89" i="1"/>
  <c r="AB89" i="1" s="1"/>
  <c r="T89" i="1"/>
  <c r="S89" i="1"/>
  <c r="R89" i="1"/>
  <c r="O89" i="1"/>
  <c r="L89" i="1"/>
  <c r="AF89" i="1" s="1"/>
  <c r="AA88" i="1"/>
  <c r="AB88" i="1" s="1"/>
  <c r="T88" i="1"/>
  <c r="S88" i="1"/>
  <c r="R88" i="1"/>
  <c r="L88" i="1"/>
  <c r="AF88" i="1" s="1"/>
  <c r="AA87" i="1"/>
  <c r="AB87" i="1" s="1"/>
  <c r="L87" i="1"/>
  <c r="AF87" i="1" s="1"/>
  <c r="AA86" i="1"/>
  <c r="AB86" i="1" s="1"/>
  <c r="T86" i="1"/>
  <c r="S86" i="1"/>
  <c r="R86" i="1"/>
  <c r="O86" i="1"/>
  <c r="L86" i="1"/>
  <c r="AF86" i="1" s="1"/>
  <c r="AA85" i="1"/>
  <c r="AB85" i="1" s="1"/>
  <c r="T85" i="1"/>
  <c r="S85" i="1"/>
  <c r="R85" i="1"/>
  <c r="O85" i="1"/>
  <c r="L85" i="1"/>
  <c r="AF85" i="1" s="1"/>
  <c r="AA84" i="1"/>
  <c r="AB84" i="1" s="1"/>
  <c r="T84" i="1"/>
  <c r="S84" i="1"/>
  <c r="R84" i="1"/>
  <c r="O84" i="1"/>
  <c r="L84" i="1"/>
  <c r="AF84" i="1" s="1"/>
  <c r="AA83" i="1"/>
  <c r="AB83" i="1" s="1"/>
  <c r="T83" i="1"/>
  <c r="S83" i="1"/>
  <c r="R83" i="1"/>
  <c r="O83" i="1"/>
  <c r="L83" i="1"/>
  <c r="AF83" i="1" s="1"/>
  <c r="AA82" i="1"/>
  <c r="AB82" i="1" s="1"/>
  <c r="T82" i="1"/>
  <c r="S82" i="1"/>
  <c r="R82" i="1"/>
  <c r="O82" i="1"/>
  <c r="L82" i="1"/>
  <c r="AF82" i="1" s="1"/>
  <c r="AA81" i="1"/>
  <c r="AB81" i="1" s="1"/>
  <c r="T81" i="1"/>
  <c r="S81" i="1"/>
  <c r="R81" i="1"/>
  <c r="O81" i="1"/>
  <c r="L81" i="1"/>
  <c r="AF81" i="1" s="1"/>
  <c r="AA80" i="1"/>
  <c r="AB80" i="1" s="1"/>
  <c r="T80" i="1"/>
  <c r="S80" i="1"/>
  <c r="R80" i="1"/>
  <c r="O80" i="1"/>
  <c r="L80" i="1"/>
  <c r="AF80" i="1" s="1"/>
  <c r="AA79" i="1"/>
  <c r="AB79" i="1" s="1"/>
  <c r="T79" i="1"/>
  <c r="S79" i="1"/>
  <c r="R79" i="1"/>
  <c r="O79" i="1"/>
  <c r="L79" i="1"/>
  <c r="AF79" i="1" s="1"/>
  <c r="AA78" i="1"/>
  <c r="AB78" i="1" s="1"/>
  <c r="T78" i="1"/>
  <c r="S78" i="1"/>
  <c r="R78" i="1"/>
  <c r="O78" i="1"/>
  <c r="L78" i="1"/>
  <c r="AF78" i="1" s="1"/>
  <c r="AA77" i="1"/>
  <c r="AB77" i="1" s="1"/>
  <c r="T77" i="1"/>
  <c r="S77" i="1"/>
  <c r="R77" i="1"/>
  <c r="O77" i="1"/>
  <c r="L77" i="1"/>
  <c r="AF77" i="1" s="1"/>
  <c r="AA76" i="1"/>
  <c r="AB76" i="1" s="1"/>
  <c r="T76" i="1"/>
  <c r="S76" i="1"/>
  <c r="R76" i="1"/>
  <c r="O76" i="1"/>
  <c r="L76" i="1"/>
  <c r="AF76" i="1" s="1"/>
  <c r="AA75" i="1"/>
  <c r="AB75" i="1" s="1"/>
  <c r="T75" i="1"/>
  <c r="S75" i="1"/>
  <c r="R75" i="1"/>
  <c r="O75" i="1"/>
  <c r="L75" i="1"/>
  <c r="AF75" i="1" s="1"/>
  <c r="AA74" i="1"/>
  <c r="AB74" i="1" s="1"/>
  <c r="T74" i="1"/>
  <c r="S74" i="1"/>
  <c r="R74" i="1"/>
  <c r="O74" i="1"/>
  <c r="L74" i="1"/>
  <c r="AF74" i="1" s="1"/>
  <c r="AA73" i="1"/>
  <c r="AB73" i="1" s="1"/>
  <c r="T73" i="1"/>
  <c r="S73" i="1"/>
  <c r="R73" i="1"/>
  <c r="O73" i="1"/>
  <c r="L73" i="1"/>
  <c r="AF73" i="1" s="1"/>
  <c r="AA72" i="1"/>
  <c r="AB72" i="1" s="1"/>
  <c r="T72" i="1"/>
  <c r="S72" i="1"/>
  <c r="R72" i="1"/>
  <c r="O72" i="1"/>
  <c r="L72" i="1"/>
  <c r="AF72" i="1" s="1"/>
  <c r="AA71" i="1"/>
  <c r="AB71" i="1" s="1"/>
  <c r="T71" i="1"/>
  <c r="S71" i="1"/>
  <c r="R71" i="1"/>
  <c r="O71" i="1"/>
  <c r="L71" i="1"/>
  <c r="AF71" i="1" s="1"/>
  <c r="AA70" i="1"/>
  <c r="AB70" i="1" s="1"/>
  <c r="T70" i="1"/>
  <c r="S70" i="1"/>
  <c r="R70" i="1"/>
  <c r="O70" i="1"/>
  <c r="L70" i="1"/>
  <c r="AF70" i="1" s="1"/>
  <c r="AA69" i="1"/>
  <c r="AB69" i="1" s="1"/>
  <c r="T69" i="1"/>
  <c r="S69" i="1"/>
  <c r="R69" i="1"/>
  <c r="O69" i="1"/>
  <c r="L69" i="1"/>
  <c r="AF69" i="1" s="1"/>
  <c r="AA68" i="1"/>
  <c r="AB68" i="1" s="1"/>
  <c r="T68" i="1"/>
  <c r="S68" i="1"/>
  <c r="R68" i="1"/>
  <c r="O68" i="1"/>
  <c r="L68" i="1"/>
  <c r="AF68" i="1" s="1"/>
  <c r="AA67" i="1"/>
  <c r="AB67" i="1" s="1"/>
  <c r="T67" i="1"/>
  <c r="S67" i="1"/>
  <c r="R67" i="1"/>
  <c r="O67" i="1"/>
  <c r="L67" i="1"/>
  <c r="AF67" i="1" s="1"/>
  <c r="AA66" i="1"/>
  <c r="AB66" i="1" s="1"/>
  <c r="T66" i="1"/>
  <c r="S66" i="1"/>
  <c r="R66" i="1"/>
  <c r="O66" i="1"/>
  <c r="L66" i="1"/>
  <c r="AF66" i="1" s="1"/>
  <c r="AA65" i="1"/>
  <c r="AB65" i="1" s="1"/>
  <c r="T65" i="1"/>
  <c r="S65" i="1"/>
  <c r="R65" i="1"/>
  <c r="O65" i="1"/>
  <c r="L65" i="1"/>
  <c r="AF65" i="1" s="1"/>
  <c r="AA64" i="1"/>
  <c r="AB64" i="1" s="1"/>
  <c r="T64" i="1"/>
  <c r="S64" i="1"/>
  <c r="R64" i="1"/>
  <c r="O64" i="1"/>
  <c r="L64" i="1"/>
  <c r="AF64" i="1" s="1"/>
  <c r="AA63" i="1"/>
  <c r="AB63" i="1" s="1"/>
  <c r="T63" i="1"/>
  <c r="S63" i="1"/>
  <c r="R63" i="1"/>
  <c r="O63" i="1"/>
  <c r="L63" i="1"/>
  <c r="AF63" i="1" s="1"/>
  <c r="AA62" i="1"/>
  <c r="AB62" i="1" s="1"/>
  <c r="T62" i="1"/>
  <c r="S62" i="1"/>
  <c r="R62" i="1"/>
  <c r="O62" i="1"/>
  <c r="L62" i="1"/>
  <c r="AF62" i="1" s="1"/>
  <c r="AA61" i="1"/>
  <c r="AB61" i="1" s="1"/>
  <c r="T61" i="1"/>
  <c r="S61" i="1"/>
  <c r="R61" i="1"/>
  <c r="O61" i="1"/>
  <c r="L61" i="1"/>
  <c r="AF61" i="1" s="1"/>
  <c r="AA60" i="1"/>
  <c r="AB60" i="1" s="1"/>
  <c r="T60" i="1"/>
  <c r="S60" i="1"/>
  <c r="R60" i="1"/>
  <c r="O60" i="1"/>
  <c r="L60" i="1"/>
  <c r="AF60" i="1" s="1"/>
  <c r="AA59" i="1"/>
  <c r="AB59" i="1" s="1"/>
  <c r="T59" i="1"/>
  <c r="S59" i="1"/>
  <c r="R59" i="1"/>
  <c r="O59" i="1"/>
  <c r="L59" i="1"/>
  <c r="AF59" i="1" s="1"/>
  <c r="AA58" i="1"/>
  <c r="AB58" i="1" s="1"/>
  <c r="T58" i="1"/>
  <c r="S58" i="1"/>
  <c r="R58" i="1"/>
  <c r="O58" i="1"/>
  <c r="L58" i="1"/>
  <c r="AF58" i="1" s="1"/>
  <c r="AA57" i="1"/>
  <c r="AB57" i="1" s="1"/>
  <c r="T57" i="1"/>
  <c r="S57" i="1"/>
  <c r="R57" i="1"/>
  <c r="O57" i="1"/>
  <c r="L57" i="1"/>
  <c r="AF57" i="1" s="1"/>
  <c r="AA56" i="1"/>
  <c r="AB56" i="1" s="1"/>
  <c r="T56" i="1"/>
  <c r="S56" i="1"/>
  <c r="R56" i="1"/>
  <c r="O56" i="1"/>
  <c r="L56" i="1"/>
  <c r="AF56" i="1" s="1"/>
  <c r="AA55" i="1"/>
  <c r="AB55" i="1" s="1"/>
  <c r="T55" i="1"/>
  <c r="S55" i="1"/>
  <c r="R55" i="1"/>
  <c r="O55" i="1"/>
  <c r="L55" i="1"/>
  <c r="AF55" i="1" s="1"/>
  <c r="L36" i="1" l="1"/>
  <c r="AF36" i="1" l="1"/>
  <c r="T24" i="1"/>
  <c r="AA192" i="1" l="1"/>
  <c r="AB192" i="1" s="1"/>
  <c r="AA54" i="1"/>
  <c r="AB54" i="1" s="1"/>
  <c r="AA53" i="1"/>
  <c r="AB53" i="1" s="1"/>
  <c r="AA52" i="1"/>
  <c r="AB52" i="1" s="1"/>
  <c r="AA51" i="1"/>
  <c r="AB51" i="1" s="1"/>
  <c r="AA50" i="1"/>
  <c r="AB50" i="1" s="1"/>
  <c r="AA49" i="1"/>
  <c r="AB49" i="1" s="1"/>
  <c r="AA48" i="1"/>
  <c r="AB48" i="1" s="1"/>
  <c r="AA47" i="1"/>
  <c r="AB47" i="1" s="1"/>
  <c r="AA46" i="1"/>
  <c r="AB46" i="1" s="1"/>
  <c r="AA45" i="1"/>
  <c r="AB45" i="1" s="1"/>
  <c r="AA44" i="1"/>
  <c r="AB44" i="1" s="1"/>
  <c r="AA43" i="1"/>
  <c r="AB43" i="1" s="1"/>
  <c r="AA42" i="1"/>
  <c r="AB42" i="1" s="1"/>
  <c r="AA41" i="1"/>
  <c r="AB41" i="1" s="1"/>
  <c r="AA40" i="1"/>
  <c r="AB40" i="1" s="1"/>
  <c r="AA39" i="1"/>
  <c r="AB39" i="1" s="1"/>
  <c r="AA38" i="1"/>
  <c r="AB38" i="1" s="1"/>
  <c r="AA37" i="1"/>
  <c r="AB37" i="1" s="1"/>
  <c r="AA36" i="1"/>
  <c r="AB36" i="1" s="1"/>
  <c r="AA35" i="1"/>
  <c r="AB35" i="1" s="1"/>
  <c r="AA34" i="1"/>
  <c r="AB34" i="1" s="1"/>
  <c r="AA33" i="1"/>
  <c r="AB33" i="1" s="1"/>
  <c r="AA32" i="1"/>
  <c r="AB32" i="1" s="1"/>
  <c r="AA31" i="1"/>
  <c r="AB31" i="1" s="1"/>
  <c r="AA30" i="1"/>
  <c r="AB30" i="1" s="1"/>
  <c r="AA29" i="1"/>
  <c r="AB29" i="1" s="1"/>
  <c r="AA28" i="1"/>
  <c r="AB28" i="1" s="1"/>
  <c r="AA27" i="1"/>
  <c r="AB27" i="1" s="1"/>
  <c r="T54" i="1" l="1"/>
  <c r="S54" i="1"/>
  <c r="R54" i="1"/>
  <c r="O54" i="1"/>
  <c r="AF54" i="1"/>
  <c r="T53" i="1"/>
  <c r="S53" i="1"/>
  <c r="R53" i="1"/>
  <c r="O53" i="1"/>
  <c r="L53" i="1"/>
  <c r="AF53" i="1" s="1"/>
  <c r="T52" i="1"/>
  <c r="S52" i="1"/>
  <c r="R52" i="1"/>
  <c r="O52" i="1"/>
  <c r="L52" i="1"/>
  <c r="AF52" i="1" s="1"/>
  <c r="T51" i="1"/>
  <c r="S51" i="1"/>
  <c r="R51" i="1"/>
  <c r="O51" i="1"/>
  <c r="L51" i="1"/>
  <c r="AF51" i="1" s="1"/>
  <c r="T50" i="1"/>
  <c r="S50" i="1"/>
  <c r="R50" i="1"/>
  <c r="O50" i="1"/>
  <c r="L50" i="1"/>
  <c r="AF50" i="1" s="1"/>
  <c r="T49" i="1"/>
  <c r="S49" i="1"/>
  <c r="R49" i="1"/>
  <c r="O49" i="1"/>
  <c r="L49" i="1"/>
  <c r="AF49" i="1" s="1"/>
  <c r="T48" i="1"/>
  <c r="S48" i="1"/>
  <c r="R48" i="1"/>
  <c r="O48" i="1"/>
  <c r="L48" i="1"/>
  <c r="AF48" i="1" s="1"/>
  <c r="T47" i="1"/>
  <c r="S47" i="1"/>
  <c r="R47" i="1"/>
  <c r="O47" i="1"/>
  <c r="L47" i="1"/>
  <c r="AF47" i="1" s="1"/>
  <c r="T46" i="1"/>
  <c r="S46" i="1"/>
  <c r="R46" i="1"/>
  <c r="O46" i="1"/>
  <c r="L46" i="1"/>
  <c r="AF46" i="1" s="1"/>
  <c r="T45" i="1"/>
  <c r="S45" i="1"/>
  <c r="R45" i="1"/>
  <c r="O45" i="1"/>
  <c r="L45" i="1"/>
  <c r="AF45" i="1" s="1"/>
  <c r="T44" i="1"/>
  <c r="S44" i="1"/>
  <c r="R44" i="1"/>
  <c r="O44" i="1"/>
  <c r="L44" i="1"/>
  <c r="AF44" i="1" s="1"/>
  <c r="T43" i="1"/>
  <c r="S43" i="1"/>
  <c r="R43" i="1"/>
  <c r="O43" i="1"/>
  <c r="L43" i="1"/>
  <c r="AF43" i="1" s="1"/>
  <c r="T42" i="1"/>
  <c r="S42" i="1"/>
  <c r="R42" i="1"/>
  <c r="O42" i="1"/>
  <c r="L42" i="1"/>
  <c r="AF42" i="1" s="1"/>
  <c r="T41" i="1"/>
  <c r="S41" i="1"/>
  <c r="R41" i="1"/>
  <c r="O41" i="1"/>
  <c r="L41" i="1"/>
  <c r="AF41" i="1" s="1"/>
  <c r="T40" i="1"/>
  <c r="S40" i="1"/>
  <c r="R40" i="1"/>
  <c r="O40" i="1"/>
  <c r="L40" i="1"/>
  <c r="AF40" i="1" s="1"/>
  <c r="T39" i="1"/>
  <c r="S39" i="1"/>
  <c r="R39" i="1"/>
  <c r="O39" i="1"/>
  <c r="L39" i="1"/>
  <c r="AF39" i="1" s="1"/>
  <c r="T38" i="1"/>
  <c r="S38" i="1"/>
  <c r="R38" i="1"/>
  <c r="O38" i="1"/>
  <c r="L38" i="1"/>
  <c r="AF38" i="1" s="1"/>
  <c r="T37" i="1"/>
  <c r="S37" i="1"/>
  <c r="R37" i="1"/>
  <c r="O37" i="1"/>
  <c r="L37" i="1"/>
  <c r="AF37" i="1" s="1"/>
  <c r="T36" i="1"/>
  <c r="S36" i="1"/>
  <c r="R36" i="1"/>
  <c r="O36" i="1"/>
  <c r="T35" i="1"/>
  <c r="S35" i="1"/>
  <c r="R35" i="1"/>
  <c r="O35" i="1"/>
  <c r="L35" i="1"/>
  <c r="AF35" i="1" s="1"/>
  <c r="T34" i="1"/>
  <c r="S34" i="1"/>
  <c r="R34" i="1"/>
  <c r="O34" i="1"/>
  <c r="L34" i="1"/>
  <c r="AF34" i="1" s="1"/>
  <c r="T33" i="1"/>
  <c r="S33" i="1"/>
  <c r="R33" i="1"/>
  <c r="O33" i="1"/>
  <c r="L33" i="1"/>
  <c r="AF33" i="1" s="1"/>
  <c r="T32" i="1"/>
  <c r="S32" i="1"/>
  <c r="R32" i="1"/>
  <c r="O32" i="1"/>
  <c r="L32" i="1"/>
  <c r="AF32" i="1" s="1"/>
  <c r="T31" i="1"/>
  <c r="S31" i="1"/>
  <c r="R31" i="1"/>
  <c r="O31" i="1"/>
  <c r="L31" i="1"/>
  <c r="AF31" i="1" s="1"/>
  <c r="T30" i="1"/>
  <c r="S30" i="1"/>
  <c r="R30" i="1"/>
  <c r="O30" i="1"/>
  <c r="L30" i="1"/>
  <c r="AF30" i="1" s="1"/>
  <c r="T29" i="1"/>
  <c r="S29" i="1"/>
  <c r="R29" i="1"/>
  <c r="O29" i="1"/>
  <c r="L29" i="1"/>
  <c r="AF29" i="1" s="1"/>
  <c r="T28" i="1"/>
  <c r="S28" i="1"/>
  <c r="R28" i="1"/>
  <c r="O28" i="1"/>
  <c r="L28" i="1"/>
  <c r="AF28" i="1" s="1"/>
  <c r="T27" i="1"/>
  <c r="S27" i="1"/>
  <c r="R27" i="1"/>
  <c r="O27" i="1"/>
  <c r="AA24" i="1" l="1"/>
  <c r="AB24" i="1" s="1"/>
  <c r="K11" i="1"/>
  <c r="L11" i="1" s="1"/>
  <c r="AF11" i="1" s="1"/>
  <c r="K12" i="1"/>
  <c r="L12" i="1" s="1"/>
  <c r="AF12" i="1" s="1"/>
  <c r="K5" i="1"/>
  <c r="L5" i="1" s="1"/>
  <c r="AF5" i="1" s="1"/>
  <c r="K6" i="1"/>
  <c r="K7" i="1"/>
  <c r="L7" i="1" s="1"/>
  <c r="AF7" i="1" s="1"/>
  <c r="K8" i="1"/>
  <c r="L8" i="1" s="1"/>
  <c r="AF8" i="1" s="1"/>
  <c r="K9" i="1"/>
  <c r="L9" i="1" s="1"/>
  <c r="AF9" i="1" s="1"/>
  <c r="K10" i="1"/>
  <c r="L10" i="1" s="1"/>
  <c r="AF10" i="1" s="1"/>
  <c r="K13" i="1"/>
  <c r="L13" i="1" s="1"/>
  <c r="AF13" i="1" s="1"/>
  <c r="K14" i="1"/>
  <c r="L14" i="1" s="1"/>
  <c r="AF14" i="1" s="1"/>
  <c r="K15" i="1"/>
  <c r="L15" i="1" s="1"/>
  <c r="AF15" i="1" s="1"/>
  <c r="K17" i="1"/>
  <c r="L17" i="1" s="1"/>
  <c r="AF17" i="1" s="1"/>
  <c r="K18" i="1"/>
  <c r="L18" i="1" s="1"/>
  <c r="AF18" i="1" s="1"/>
  <c r="K19" i="1"/>
  <c r="L19" i="1" s="1"/>
  <c r="AF19" i="1" s="1"/>
  <c r="K20" i="1"/>
  <c r="L20" i="1" s="1"/>
  <c r="AF20" i="1" s="1"/>
  <c r="L21" i="1"/>
  <c r="AF21" i="1" s="1"/>
  <c r="L22" i="1"/>
  <c r="AF22" i="1" s="1"/>
  <c r="L23" i="1"/>
  <c r="AF23" i="1" s="1"/>
  <c r="L24" i="1"/>
  <c r="AF24" i="1" s="1"/>
  <c r="L25" i="1"/>
  <c r="AF25" i="1" s="1"/>
  <c r="L26" i="1"/>
  <c r="AF26" i="1" s="1"/>
  <c r="V193" i="1"/>
  <c r="AA5" i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AA25" i="1"/>
  <c r="AB25" i="1" s="1"/>
  <c r="AA26" i="1"/>
  <c r="AB26" i="1" s="1"/>
  <c r="U193" i="1"/>
  <c r="W193" i="1"/>
  <c r="X193" i="1"/>
  <c r="Y193" i="1"/>
  <c r="Z193" i="1"/>
  <c r="R24" i="1"/>
  <c r="O24" i="1"/>
  <c r="O13" i="1"/>
  <c r="T192" i="1"/>
  <c r="S192" i="1"/>
  <c r="R192" i="1"/>
  <c r="O192" i="1"/>
  <c r="K192" i="1"/>
  <c r="L192" i="1" s="1"/>
  <c r="T18" i="1"/>
  <c r="S18" i="1"/>
  <c r="R18" i="1"/>
  <c r="O18" i="1"/>
  <c r="R17" i="1"/>
  <c r="S17" i="1"/>
  <c r="O17" i="1"/>
  <c r="T17" i="1"/>
  <c r="R13" i="1"/>
  <c r="S13" i="1"/>
  <c r="Q193" i="1"/>
  <c r="N193" i="1"/>
  <c r="J193" i="1"/>
  <c r="I193" i="1"/>
  <c r="I197" i="1" s="1"/>
  <c r="I199" i="1" s="1"/>
  <c r="S26" i="1"/>
  <c r="R26" i="1"/>
  <c r="S25" i="1"/>
  <c r="R25" i="1"/>
  <c r="O25" i="1"/>
  <c r="S23" i="1"/>
  <c r="R23" i="1"/>
  <c r="O23" i="1"/>
  <c r="T26" i="1"/>
  <c r="O26" i="1"/>
  <c r="T23" i="1"/>
  <c r="T25" i="1"/>
  <c r="S20" i="1"/>
  <c r="R20" i="1"/>
  <c r="O20" i="1"/>
  <c r="T20" i="1"/>
  <c r="S22" i="1"/>
  <c r="R22" i="1"/>
  <c r="S21" i="1"/>
  <c r="R21" i="1"/>
  <c r="O21" i="1"/>
  <c r="S19" i="1"/>
  <c r="R19" i="1"/>
  <c r="O19" i="1"/>
  <c r="S15" i="1"/>
  <c r="R15" i="1"/>
  <c r="S14" i="1"/>
  <c r="R14" i="1"/>
  <c r="O14" i="1"/>
  <c r="S12" i="1"/>
  <c r="R12" i="1"/>
  <c r="O12" i="1"/>
  <c r="S11" i="1"/>
  <c r="R11" i="1"/>
  <c r="S10" i="1"/>
  <c r="R10" i="1"/>
  <c r="O10" i="1"/>
  <c r="S9" i="1"/>
  <c r="R9" i="1"/>
  <c r="S8" i="1"/>
  <c r="R8" i="1"/>
  <c r="O8" i="1"/>
  <c r="S7" i="1"/>
  <c r="R7" i="1"/>
  <c r="S6" i="1"/>
  <c r="R6" i="1"/>
  <c r="O6" i="1"/>
  <c r="S5" i="1"/>
  <c r="R5" i="1"/>
  <c r="O5" i="1"/>
  <c r="T7" i="1"/>
  <c r="O7" i="1"/>
  <c r="T11" i="1"/>
  <c r="O11" i="1"/>
  <c r="T15" i="1"/>
  <c r="O15" i="1"/>
  <c r="T22" i="1"/>
  <c r="O22" i="1"/>
  <c r="T9" i="1"/>
  <c r="O9" i="1"/>
  <c r="T13" i="1"/>
  <c r="T5" i="1"/>
  <c r="T6" i="1"/>
  <c r="T12" i="1"/>
  <c r="T19" i="1"/>
  <c r="T10" i="1"/>
  <c r="T14" i="1"/>
  <c r="T8" i="1"/>
  <c r="T21" i="1"/>
  <c r="T193" i="1" l="1"/>
  <c r="S193" i="1"/>
  <c r="K193" i="1"/>
  <c r="L193" i="1" s="1"/>
  <c r="AA193" i="1"/>
  <c r="Y194" i="1" s="1"/>
  <c r="L6" i="1"/>
  <c r="AF6" i="1" s="1"/>
  <c r="AF192" i="1" s="1"/>
  <c r="AB5" i="1"/>
  <c r="AB193" i="1" s="1"/>
  <c r="Z194" i="1" l="1"/>
  <c r="W194" i="1"/>
  <c r="U194" i="1"/>
  <c r="V194" i="1"/>
  <c r="X194" i="1"/>
  <c r="AA194" i="1" l="1"/>
</calcChain>
</file>

<file path=xl/sharedStrings.xml><?xml version="1.0" encoding="utf-8"?>
<sst xmlns="http://schemas.openxmlformats.org/spreadsheetml/2006/main" count="1190" uniqueCount="302">
  <si>
    <t>Promotor</t>
  </si>
  <si>
    <t>Gastos OT</t>
  </si>
  <si>
    <t>Contribución Marginal</t>
  </si>
  <si>
    <t>Facturado</t>
  </si>
  <si>
    <t>% vs OT</t>
  </si>
  <si>
    <t>Cobrado</t>
  </si>
  <si>
    <t>% vs Factura</t>
  </si>
  <si>
    <t>Por Cobrar</t>
  </si>
  <si>
    <t>No. Factura</t>
  </si>
  <si>
    <t>Fecha Deposito</t>
  </si>
  <si>
    <t xml:space="preserve">  Contratado OT</t>
  </si>
  <si>
    <t>No. OT</t>
  </si>
  <si>
    <t>Por Facturar</t>
  </si>
  <si>
    <t>Materiales</t>
  </si>
  <si>
    <t>Total</t>
  </si>
  <si>
    <t>Comprobación</t>
  </si>
  <si>
    <t>Arrendamientos</t>
  </si>
  <si>
    <t>Viáticos</t>
  </si>
  <si>
    <t>Alimentos y Otros</t>
  </si>
  <si>
    <t>TOTAL</t>
  </si>
  <si>
    <t>Cliente</t>
  </si>
  <si>
    <t>Programa</t>
  </si>
  <si>
    <t>EBC Educación Corporativa, S.C.</t>
  </si>
  <si>
    <t>Impartición</t>
  </si>
  <si>
    <t>Rubro</t>
  </si>
  <si>
    <t>Desarrollo</t>
  </si>
  <si>
    <t>Inicial</t>
  </si>
  <si>
    <t>Final</t>
  </si>
  <si>
    <t>Enero</t>
  </si>
  <si>
    <t>LUFTHANSA</t>
  </si>
  <si>
    <t>ASPEL</t>
  </si>
  <si>
    <t>Yefte Hernández</t>
  </si>
  <si>
    <t>CODERE</t>
  </si>
  <si>
    <t>Licenciatura</t>
  </si>
  <si>
    <t>VARIAS</t>
  </si>
  <si>
    <t>Dirección</t>
  </si>
  <si>
    <t>Antonio Villagrán</t>
  </si>
  <si>
    <t>Daniel Solano</t>
  </si>
  <si>
    <t>ARG</t>
  </si>
  <si>
    <t>Taller Excel</t>
  </si>
  <si>
    <t>Susana Hernández</t>
  </si>
  <si>
    <t>CHUPA CHUPS</t>
  </si>
  <si>
    <t>SIKA</t>
  </si>
  <si>
    <t>Conferencia</t>
  </si>
  <si>
    <t>NUBAJ</t>
  </si>
  <si>
    <t>EMP11283</t>
  </si>
  <si>
    <t>Fabiola Galvan</t>
  </si>
  <si>
    <t>Programa de Outplacement</t>
  </si>
  <si>
    <t>SAT</t>
  </si>
  <si>
    <t>E-005</t>
  </si>
  <si>
    <t>EMP110368</t>
  </si>
  <si>
    <t>% Contribución Marginal Inicial</t>
  </si>
  <si>
    <t>Concentrado OT´s 2017</t>
  </si>
  <si>
    <t>PROGALENIKA</t>
  </si>
  <si>
    <t>Finanzas en la Mercadotecnia</t>
  </si>
  <si>
    <t>EMP116581,EMP116585,EMP118985,EMP1118986</t>
  </si>
  <si>
    <t>X</t>
  </si>
  <si>
    <t>% Contribución Marginal Real</t>
  </si>
  <si>
    <t>BTICINO</t>
  </si>
  <si>
    <t>EMP114439</t>
  </si>
  <si>
    <t>Módulo 16</t>
  </si>
  <si>
    <t>CRÉDITO REAL</t>
  </si>
  <si>
    <t>Taller Fideicomisos</t>
  </si>
  <si>
    <t>EMP114464</t>
  </si>
  <si>
    <t>MAVY</t>
  </si>
  <si>
    <t>EMP114463,EMP117929</t>
  </si>
  <si>
    <t>WALMART</t>
  </si>
  <si>
    <t>Talento Humano</t>
  </si>
  <si>
    <t>EMP116588,EMP116589</t>
  </si>
  <si>
    <t>Artículos 2017</t>
  </si>
  <si>
    <t>UPL AGRO</t>
  </si>
  <si>
    <t>Comunicaciones Difíciles</t>
  </si>
  <si>
    <t>EMP118490</t>
  </si>
  <si>
    <t>BNP PARIBÁS</t>
  </si>
  <si>
    <t>Administración Integral de Riesgo</t>
  </si>
  <si>
    <t>EMP119101</t>
  </si>
  <si>
    <t>Operaciones Financieras Derivadas</t>
  </si>
  <si>
    <t>Consultoría</t>
  </si>
  <si>
    <t>Certificación en Ventas</t>
  </si>
  <si>
    <t>BOSTON</t>
  </si>
  <si>
    <t>Habilidades Financieras</t>
  </si>
  <si>
    <t>SURA</t>
  </si>
  <si>
    <t>Megatendencias</t>
  </si>
  <si>
    <t>BANCOMER</t>
  </si>
  <si>
    <t>Fiduciario</t>
  </si>
  <si>
    <t>EMP117357</t>
  </si>
  <si>
    <t>Contact Center</t>
  </si>
  <si>
    <t>EMP120637</t>
  </si>
  <si>
    <t>EMP124512</t>
  </si>
  <si>
    <t>Diferencia vs Inicial</t>
  </si>
  <si>
    <t>EL POTOSÍ</t>
  </si>
  <si>
    <t>Liderazgo Transformacional</t>
  </si>
  <si>
    <t>EMP116179,EMP119548</t>
  </si>
  <si>
    <t>PPG</t>
  </si>
  <si>
    <t>Curso Optimización del Capital de Trabajo</t>
  </si>
  <si>
    <t>EMP117358</t>
  </si>
  <si>
    <t>LOREAL</t>
  </si>
  <si>
    <t>Curso Excel</t>
  </si>
  <si>
    <t>Isaura Ruiz</t>
  </si>
  <si>
    <t>EMP118718</t>
  </si>
  <si>
    <t>Diplomado Líderes</t>
  </si>
  <si>
    <t>Competencia 1</t>
  </si>
  <si>
    <t>EMP118924</t>
  </si>
  <si>
    <t>Competencia 2</t>
  </si>
  <si>
    <t>Competencia 3</t>
  </si>
  <si>
    <t>Competencia 4</t>
  </si>
  <si>
    <t>Competencia 5</t>
  </si>
  <si>
    <t>Competencia 6</t>
  </si>
  <si>
    <t>Competencia 7</t>
  </si>
  <si>
    <t>Competencia 8</t>
  </si>
  <si>
    <t>Competencia 9</t>
  </si>
  <si>
    <t>Competencia 10</t>
  </si>
  <si>
    <t>G MARTÍ</t>
  </si>
  <si>
    <t>Evaluaciones de Potencial</t>
  </si>
  <si>
    <t>FIFOMI</t>
  </si>
  <si>
    <t>Conferencia Reformas Fiscales</t>
  </si>
  <si>
    <t>EMP124513</t>
  </si>
  <si>
    <t>COMEX</t>
  </si>
  <si>
    <t>Diplomado Continuación</t>
  </si>
  <si>
    <t>EMP110123,EMP110124,EMP114442</t>
  </si>
  <si>
    <t>Febrero</t>
  </si>
  <si>
    <t>Mes de Venta</t>
  </si>
  <si>
    <t>Mes de Impartición</t>
  </si>
  <si>
    <t>EMP123140</t>
  </si>
  <si>
    <t>Laboratorio 2</t>
  </si>
  <si>
    <t>Laboratorio 3</t>
  </si>
  <si>
    <t>Módulo 17</t>
  </si>
  <si>
    <t>Módulo 18</t>
  </si>
  <si>
    <t>Módulo 19</t>
  </si>
  <si>
    <t>Módulo 20</t>
  </si>
  <si>
    <t>Módulo 1</t>
  </si>
  <si>
    <t>Coaching Ejecutivo</t>
  </si>
  <si>
    <t>EMP122908</t>
  </si>
  <si>
    <t>Allianz</t>
  </si>
  <si>
    <t>Finanzas para no financieros</t>
  </si>
  <si>
    <t>Karen Sola</t>
  </si>
  <si>
    <t>Interceramic</t>
  </si>
  <si>
    <t>Branding Personal</t>
  </si>
  <si>
    <t>Marzo</t>
  </si>
  <si>
    <t>EBC</t>
  </si>
  <si>
    <t>Taller Gestión del Cambio</t>
  </si>
  <si>
    <t xml:space="preserve">Simulador </t>
  </si>
  <si>
    <t>Inducción</t>
  </si>
  <si>
    <t>Taller Interno</t>
  </si>
  <si>
    <t>Fernando Morales</t>
  </si>
  <si>
    <t>GRUPO FARMACOS</t>
  </si>
  <si>
    <t>Formación de Instructores</t>
  </si>
  <si>
    <t>SGM</t>
  </si>
  <si>
    <t>A. TOWER</t>
  </si>
  <si>
    <t>Lista de Verificación</t>
  </si>
  <si>
    <t>Iván Sandoval</t>
  </si>
  <si>
    <t>Campaña de Comunicación</t>
  </si>
  <si>
    <t>Protocolo de Servicios</t>
  </si>
  <si>
    <t>BIMBO</t>
  </si>
  <si>
    <t xml:space="preserve"> Especialidad 4G Finanzas G1</t>
  </si>
  <si>
    <t xml:space="preserve"> Especialidad 4G Finanzas G2</t>
  </si>
  <si>
    <t xml:space="preserve"> Especialidad 4G Finanzas G3</t>
  </si>
  <si>
    <t xml:space="preserve"> Especialidad 4G Finanzas G4</t>
  </si>
  <si>
    <t xml:space="preserve"> Especialidad 4G Análisis G1</t>
  </si>
  <si>
    <t xml:space="preserve"> Especialidad 4G Análisis G2</t>
  </si>
  <si>
    <t xml:space="preserve"> Especialidad 4G Análisis G3</t>
  </si>
  <si>
    <t xml:space="preserve"> Especialidad 4G Análisis G4</t>
  </si>
  <si>
    <t xml:space="preserve"> Especialidad 4G Admon Riesgos G4</t>
  </si>
  <si>
    <t xml:space="preserve"> Especialidad 4G Admon Riesgos G1</t>
  </si>
  <si>
    <t xml:space="preserve"> Especialidad 4G Admon Riesgos G2</t>
  </si>
  <si>
    <t xml:space="preserve"> Especialidad 4G Admon Riesgos G3</t>
  </si>
  <si>
    <t xml:space="preserve"> Especialidad 4G Competencias Gerenciales G1</t>
  </si>
  <si>
    <t xml:space="preserve"> Especialidad 4G Competencias Gerenciales G2</t>
  </si>
  <si>
    <t xml:space="preserve"> Especialidad 4G Competencias Gerenciales G3</t>
  </si>
  <si>
    <t xml:space="preserve"> Especialidad 4G Competencias Gerenciales G4</t>
  </si>
  <si>
    <t xml:space="preserve"> Especialidad 4G Riesgos Empresariales G1</t>
  </si>
  <si>
    <t xml:space="preserve"> Especialidad 4G Riesgos Empresariales G2</t>
  </si>
  <si>
    <t xml:space="preserve"> Especialidad 4G Riesgos Empresariales G3</t>
  </si>
  <si>
    <t xml:space="preserve"> Especialidad 4G Riesgos Empresariales G4</t>
  </si>
  <si>
    <t xml:space="preserve"> Especialidad 4G NIFS G1</t>
  </si>
  <si>
    <t xml:space="preserve"> Especialidad 4G NIFS G2</t>
  </si>
  <si>
    <t xml:space="preserve"> Especialidad 4G NIFS G3</t>
  </si>
  <si>
    <t xml:space="preserve"> Especialidad 4G ASPECTOS LEGALES G1</t>
  </si>
  <si>
    <t xml:space="preserve"> Especialidad 4G ASPECTOS LEGALES G2</t>
  </si>
  <si>
    <t xml:space="preserve"> Especialidad 4G ASPECTOS LEGALES G3</t>
  </si>
  <si>
    <t xml:space="preserve"> Especialidad 5G Riesgos Empresariales G1</t>
  </si>
  <si>
    <t xml:space="preserve"> Especialidad 5G Riesgos Empresariales G2</t>
  </si>
  <si>
    <t xml:space="preserve"> Especialidad 5G NIFS G1</t>
  </si>
  <si>
    <t xml:space="preserve"> Especialidad 5G NIFS G2</t>
  </si>
  <si>
    <t xml:space="preserve"> Especialidad 5G Aspectos Legales G1</t>
  </si>
  <si>
    <t xml:space="preserve"> Especialidad 5G Política Presupuestal G1</t>
  </si>
  <si>
    <t xml:space="preserve"> Especialidad 5G Evaluación de Proyectos G1</t>
  </si>
  <si>
    <t xml:space="preserve"> Especialidad 5G Control Interno G1</t>
  </si>
  <si>
    <t>Módulo 15</t>
  </si>
  <si>
    <t>EMP114444</t>
  </si>
  <si>
    <t>Bimbo Resto 2016</t>
  </si>
  <si>
    <t>Venta Total 2017</t>
  </si>
  <si>
    <t>EMP125611</t>
  </si>
  <si>
    <t>EMP126384</t>
  </si>
  <si>
    <t>EMP123139</t>
  </si>
  <si>
    <t>EMP128268,EMP128269</t>
  </si>
  <si>
    <t>Pagado 2016</t>
  </si>
  <si>
    <t>EMP128160,EMP128262</t>
  </si>
  <si>
    <t>EMP110470,EMP118924</t>
  </si>
  <si>
    <t>MIZOHU BANK</t>
  </si>
  <si>
    <t>Actualización Fiscal</t>
  </si>
  <si>
    <t>Ivan Sandoval</t>
  </si>
  <si>
    <t>Abril</t>
  </si>
  <si>
    <t>EMP131682</t>
  </si>
  <si>
    <t>EMP129878,EMP129879</t>
  </si>
  <si>
    <t>EMP132264</t>
  </si>
  <si>
    <t>Especialidad: Casos de CI. 3a Gen, Gpo 1</t>
  </si>
  <si>
    <t>Especialidad: Casos de CI. 3a Gen, Gpo 2</t>
  </si>
  <si>
    <t>Especialidad: Mejora continua del CI. 3a Gen, Gpo 1</t>
  </si>
  <si>
    <t>Especialidad: Mejora continua del CI. 3a Gen, Gpo 2</t>
  </si>
  <si>
    <t>Especialidad: Mejora continua dell control interno, 5a Gen Grupo1</t>
  </si>
  <si>
    <t>BOSCH</t>
  </si>
  <si>
    <t>Manual del Mentor</t>
  </si>
  <si>
    <t>COFICAB</t>
  </si>
  <si>
    <t>Curso-Taller Administración de proyectos</t>
  </si>
  <si>
    <t>Programa para la prevención y detección de fraudes</t>
  </si>
  <si>
    <t>GRUPO MORSA</t>
  </si>
  <si>
    <t>Programa de actualización para el área de crédito y cobranza</t>
  </si>
  <si>
    <t>Taller Emprendiendo y administrando mi Panadería</t>
  </si>
  <si>
    <t>CAMINO REAL</t>
  </si>
  <si>
    <t>SERVICIO GEOLÓGICO MEXICANO</t>
  </si>
  <si>
    <t>SCANIA</t>
  </si>
  <si>
    <t>Presentaciones Efectivas</t>
  </si>
  <si>
    <t>CÁMARA DE DIPUTADOS</t>
  </si>
  <si>
    <t>Diplomado G2</t>
  </si>
  <si>
    <t>Actualización Libro Electrónico</t>
  </si>
  <si>
    <t>Certificación Gobierno</t>
  </si>
  <si>
    <t>CMR</t>
  </si>
  <si>
    <t>LTO Virtual</t>
  </si>
  <si>
    <t>Diplomado Gestión</t>
  </si>
  <si>
    <t>Mayo</t>
  </si>
  <si>
    <t>Proceso de coaching Ejecutivo</t>
  </si>
  <si>
    <t>Team building</t>
  </si>
  <si>
    <t>Evaluación de Potencial</t>
  </si>
  <si>
    <t>FUNDACIÓN DONDE</t>
  </si>
  <si>
    <t>Calificación de Cartera</t>
  </si>
  <si>
    <t>VEOLIA</t>
  </si>
  <si>
    <t>Diplomado New Generation Leaders</t>
  </si>
  <si>
    <t>Evaluación Final</t>
  </si>
  <si>
    <t>Evaluación Inicial</t>
  </si>
  <si>
    <t>PRIVALIA</t>
  </si>
  <si>
    <t>INCAN</t>
  </si>
  <si>
    <t>Planeación Estratégica</t>
  </si>
  <si>
    <t>Congreso San Luis</t>
  </si>
  <si>
    <t>Bajío</t>
  </si>
  <si>
    <t>Junio</t>
  </si>
  <si>
    <t>BANOBRAS</t>
  </si>
  <si>
    <t>Desarrollo en Línea</t>
  </si>
  <si>
    <t xml:space="preserve">SEDESO </t>
  </si>
  <si>
    <t>Taller Emprendimiento</t>
  </si>
  <si>
    <t>Taller Empendimiento</t>
  </si>
  <si>
    <t>Diplomado</t>
  </si>
  <si>
    <t>GRISI</t>
  </si>
  <si>
    <t>Administración de Proyectos</t>
  </si>
  <si>
    <t>AMERICAN TOWER</t>
  </si>
  <si>
    <t>Innovación</t>
  </si>
  <si>
    <t>Conferencia Innovación</t>
  </si>
  <si>
    <t>AFORE XXI</t>
  </si>
  <si>
    <t>Redacción Ejecutiva</t>
  </si>
  <si>
    <t>Capacitación de Mentores</t>
  </si>
  <si>
    <t>Ortografía y Redacción</t>
  </si>
  <si>
    <t>Gestión de Archivos</t>
  </si>
  <si>
    <t>Comunicación Asertiva</t>
  </si>
  <si>
    <t>DELEGACIÓN CUAUHTÉMOC</t>
  </si>
  <si>
    <t>Habilidades de Comunicación</t>
  </si>
  <si>
    <t>Manual de Procedimientos</t>
  </si>
  <si>
    <t>Normatividad Riesgos</t>
  </si>
  <si>
    <t>Abuso Infantil</t>
  </si>
  <si>
    <t>CENDIS</t>
  </si>
  <si>
    <t>Iluminación Publica</t>
  </si>
  <si>
    <t>LEY LASSP</t>
  </si>
  <si>
    <t>Aplicación del Procedimiento CESAC</t>
  </si>
  <si>
    <t>Habilidades Institucionales</t>
  </si>
  <si>
    <t>Materia de Construcción</t>
  </si>
  <si>
    <t>Diplomado Capsula 1</t>
  </si>
  <si>
    <t>Diplomado Capsula 2</t>
  </si>
  <si>
    <t>Diplomado Capsula 3</t>
  </si>
  <si>
    <t>Diplomado Capsula 4</t>
  </si>
  <si>
    <t>Diplomado Capsula 5</t>
  </si>
  <si>
    <t>Diplomado M1</t>
  </si>
  <si>
    <t>Diplomado M2</t>
  </si>
  <si>
    <t>Diplomado M3</t>
  </si>
  <si>
    <t>Diplomado M4</t>
  </si>
  <si>
    <t>Diplomado M5</t>
  </si>
  <si>
    <t>FRACSA ALLOYS</t>
  </si>
  <si>
    <t>Derivados</t>
  </si>
  <si>
    <t>FIANZAS ATLAS</t>
  </si>
  <si>
    <t>Estados Financieros</t>
  </si>
  <si>
    <t>Administración del Tiempo</t>
  </si>
  <si>
    <t>Comunicación ejecutiva</t>
  </si>
  <si>
    <t>Julio</t>
  </si>
  <si>
    <t>STENDHAL</t>
  </si>
  <si>
    <t>Certificación de la fuerza de ventas</t>
  </si>
  <si>
    <t>Líderes Coaches</t>
  </si>
  <si>
    <t>Prueba Lúmina</t>
  </si>
  <si>
    <t>Manual del instructor</t>
  </si>
  <si>
    <t>Sesiones de Retro</t>
  </si>
  <si>
    <t>SANTANDER</t>
  </si>
  <si>
    <t>Cultura Financiera</t>
  </si>
  <si>
    <t>Administración de Plataformas</t>
  </si>
  <si>
    <t>Programa de actualización para la dirección</t>
  </si>
  <si>
    <t>Desarrollo de 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</si>
</sst>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d/m/yy;@"/>
    <numFmt numFmtId="165" formatCode="0.0%"/>
    <numFmt numFmtId="166" formatCode="#,##0.0000000000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3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/>
    <xf numFmtId="164" fontId="3" fillId="0" borderId="0" xfId="0" applyNumberFormat="1" applyFont="1" applyBorder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8" fillId="0" borderId="0" xfId="0" applyFont="1" applyBorder="1"/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3" fontId="8" fillId="0" borderId="1" xfId="0" applyNumberFormat="1" applyFont="1" applyFill="1" applyBorder="1"/>
    <xf numFmtId="4" fontId="8" fillId="0" borderId="1" xfId="0" applyNumberFormat="1" applyFont="1" applyFill="1" applyBorder="1"/>
    <xf numFmtId="3" fontId="8" fillId="0" borderId="1" xfId="0" applyNumberFormat="1" applyFont="1" applyBorder="1"/>
    <xf numFmtId="9" fontId="8" fillId="0" borderId="1" xfId="1" applyFont="1" applyBorder="1"/>
    <xf numFmtId="15" fontId="8" fillId="0" borderId="1" xfId="0" applyNumberFormat="1" applyFont="1" applyFill="1" applyBorder="1" applyAlignment="1">
      <alignment horizontal="center"/>
    </xf>
    <xf numFmtId="4" fontId="8" fillId="0" borderId="1" xfId="0" applyNumberFormat="1" applyFont="1" applyBorder="1"/>
    <xf numFmtId="37" fontId="8" fillId="0" borderId="1" xfId="2" applyNumberFormat="1" applyFont="1" applyBorder="1"/>
    <xf numFmtId="4" fontId="8" fillId="0" borderId="3" xfId="0" applyNumberFormat="1" applyFont="1" applyFill="1" applyBorder="1"/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3" fontId="8" fillId="0" borderId="2" xfId="0" applyNumberFormat="1" applyFont="1" applyFill="1" applyBorder="1"/>
    <xf numFmtId="4" fontId="8" fillId="0" borderId="2" xfId="0" applyNumberFormat="1" applyFont="1" applyFill="1" applyBorder="1"/>
    <xf numFmtId="9" fontId="8" fillId="0" borderId="2" xfId="1" applyFont="1" applyFill="1" applyBorder="1"/>
    <xf numFmtId="9" fontId="8" fillId="0" borderId="2" xfId="1" applyFont="1" applyBorder="1"/>
    <xf numFmtId="15" fontId="8" fillId="0" borderId="2" xfId="0" applyNumberFormat="1" applyFont="1" applyFill="1" applyBorder="1" applyAlignment="1">
      <alignment horizontal="center"/>
    </xf>
    <xf numFmtId="4" fontId="8" fillId="0" borderId="2" xfId="0" applyNumberFormat="1" applyFont="1" applyBorder="1"/>
    <xf numFmtId="37" fontId="8" fillId="0" borderId="2" xfId="2" applyNumberFormat="1" applyFont="1" applyBorder="1"/>
    <xf numFmtId="4" fontId="8" fillId="0" borderId="0" xfId="0" applyNumberFormat="1" applyFont="1" applyBorder="1"/>
    <xf numFmtId="0" fontId="7" fillId="0" borderId="5" xfId="0" applyFont="1" applyFill="1" applyBorder="1"/>
    <xf numFmtId="4" fontId="7" fillId="0" borderId="5" xfId="0" applyNumberFormat="1" applyFont="1" applyFill="1" applyBorder="1"/>
    <xf numFmtId="9" fontId="7" fillId="0" borderId="5" xfId="1" applyFont="1" applyFill="1" applyBorder="1"/>
    <xf numFmtId="0" fontId="8" fillId="0" borderId="5" xfId="0" applyFont="1" applyFill="1" applyBorder="1"/>
    <xf numFmtId="0" fontId="8" fillId="0" borderId="0" xfId="0" applyFont="1" applyFill="1"/>
    <xf numFmtId="0" fontId="8" fillId="0" borderId="0" xfId="0" applyFont="1"/>
    <xf numFmtId="3" fontId="8" fillId="0" borderId="0" xfId="0" applyNumberFormat="1" applyFont="1"/>
    <xf numFmtId="3" fontId="7" fillId="0" borderId="0" xfId="0" applyNumberFormat="1" applyFont="1"/>
    <xf numFmtId="4" fontId="8" fillId="0" borderId="0" xfId="0" applyNumberFormat="1" applyFont="1"/>
    <xf numFmtId="166" fontId="8" fillId="0" borderId="0" xfId="0" applyNumberFormat="1" applyFont="1"/>
    <xf numFmtId="165" fontId="8" fillId="0" borderId="0" xfId="1" applyNumberFormat="1" applyFont="1"/>
    <xf numFmtId="164" fontId="8" fillId="0" borderId="0" xfId="0" applyNumberFormat="1" applyFont="1" applyBorder="1"/>
    <xf numFmtId="3" fontId="8" fillId="0" borderId="2" xfId="0" applyNumberFormat="1" applyFont="1" applyFill="1" applyBorder="1" applyAlignment="1">
      <alignment horizontal="left"/>
    </xf>
    <xf numFmtId="3" fontId="8" fillId="0" borderId="1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8" fillId="0" borderId="1" xfId="0" applyNumberFormat="1" applyFont="1" applyFill="1" applyBorder="1" applyAlignment="1">
      <alignment horizontal="center"/>
    </xf>
    <xf numFmtId="3" fontId="8" fillId="0" borderId="2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9" fillId="2" borderId="0" xfId="1" applyFont="1" applyFill="1"/>
    <xf numFmtId="9" fontId="7" fillId="0" borderId="5" xfId="0" applyNumberFormat="1" applyFont="1" applyFill="1" applyBorder="1" applyAlignment="1">
      <alignment horizontal="center"/>
    </xf>
    <xf numFmtId="165" fontId="8" fillId="0" borderId="1" xfId="1" applyNumberFormat="1" applyFont="1" applyBorder="1"/>
    <xf numFmtId="10" fontId="8" fillId="0" borderId="1" xfId="1" applyNumberFormat="1" applyFont="1" applyBorder="1"/>
    <xf numFmtId="0" fontId="7" fillId="0" borderId="0" xfId="0" applyFont="1"/>
    <xf numFmtId="4" fontId="7" fillId="0" borderId="0" xfId="0" applyNumberFormat="1" applyFont="1"/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AG300"/>
  <sheetViews>
    <sheetView tabSelected="1" view="pageBreakPreview" zoomScale="80" zoomScaleSheetLayoutView="80" workbookViewId="0">
      <pane xSplit="5" ySplit="4" topLeftCell="F5" activePane="bottomRight" state="frozen"/>
      <selection pane="topRight" activeCell="E1" sqref="E1"/>
      <selection pane="bottomLeft" activeCell="A5" sqref="A5"/>
      <selection pane="bottomRight" activeCell="B4" sqref="B4:M21"/>
    </sheetView>
  </sheetViews>
  <sheetFormatPr baseColWidth="10" defaultRowHeight="12.75" outlineLevelCol="1" x14ac:dyDescent="0.2"/>
  <cols>
    <col min="1" max="1" width="3.42578125" style="2" customWidth="1"/>
    <col min="2" max="2" width="6.85546875" style="1" customWidth="1"/>
    <col min="3" max="3" width="11.42578125" style="1" bestFit="1" customWidth="1"/>
    <col min="4" max="4" width="11.42578125" style="1" customWidth="1"/>
    <col min="5" max="5" width="16.28515625" style="1" bestFit="1" customWidth="1"/>
    <col min="6" max="6" width="13.42578125" style="1" bestFit="1" customWidth="1"/>
    <col min="7" max="7" width="48.140625" style="3" bestFit="1" customWidth="1"/>
    <col min="8" max="8" width="19.5703125" style="1" bestFit="1" customWidth="1"/>
    <col min="9" max="9" width="19.42578125" style="1" customWidth="1"/>
    <col min="10" max="10" width="16" style="1" customWidth="1"/>
    <col min="11" max="11" width="16.42578125" style="1" customWidth="1"/>
    <col min="12" max="12" width="14.85546875" style="1" customWidth="1"/>
    <col min="13" max="13" width="11.42578125" style="53" customWidth="1"/>
    <col min="14" max="14" width="15.7109375" style="2" customWidth="1"/>
    <col min="15" max="15" width="9.85546875" style="2" customWidth="1"/>
    <col min="16" max="16" width="12.140625" style="4" customWidth="1"/>
    <col min="17" max="17" width="14.140625" style="2" customWidth="1"/>
    <col min="18" max="18" width="9.85546875" style="2" customWidth="1"/>
    <col min="19" max="19" width="16" style="2" customWidth="1"/>
    <col min="20" max="20" width="17.7109375" style="2" customWidth="1"/>
    <col min="21" max="23" width="16.5703125" style="2" customWidth="1" outlineLevel="1"/>
    <col min="24" max="24" width="18.5703125" style="2" customWidth="1" outlineLevel="1"/>
    <col min="25" max="28" width="16.5703125" style="2" customWidth="1" outlineLevel="1"/>
    <col min="29" max="29" width="6.42578125" style="58" bestFit="1" customWidth="1"/>
    <col min="30" max="30" width="5.5703125" style="58" bestFit="1" customWidth="1"/>
    <col min="31" max="31" width="12.28515625" style="2" customWidth="1"/>
    <col min="32" max="16384" width="11.42578125" style="2"/>
  </cols>
  <sheetData>
    <row r="1" spans="1:33" s="8" customFormat="1" ht="21.75" thickBot="1" x14ac:dyDescent="0.4">
      <c r="A1" s="5"/>
      <c r="B1" s="6" t="s">
        <v>22</v>
      </c>
      <c r="C1" s="6"/>
      <c r="D1" s="6"/>
      <c r="E1" s="7"/>
      <c r="F1" s="7"/>
      <c r="G1" s="7"/>
      <c r="H1" s="7"/>
      <c r="I1" s="7"/>
      <c r="J1" s="7"/>
      <c r="K1" s="7"/>
      <c r="L1" s="7"/>
      <c r="M1" s="4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3" s="11" customFormat="1" ht="15" x14ac:dyDescent="0.25">
      <c r="A2" s="9"/>
      <c r="B2" s="10" t="s">
        <v>52</v>
      </c>
      <c r="C2" s="10"/>
      <c r="D2" s="10"/>
      <c r="E2"/>
      <c r="F2"/>
      <c r="G2"/>
      <c r="H2"/>
      <c r="I2"/>
      <c r="J2"/>
      <c r="K2"/>
      <c r="L2"/>
      <c r="M2" s="50"/>
      <c r="AC2"/>
      <c r="AD2"/>
    </row>
    <row r="3" spans="1:33" s="11" customFormat="1" ht="15" x14ac:dyDescent="0.25">
      <c r="A3" s="9"/>
      <c r="B3" s="10"/>
      <c r="C3" s="10"/>
      <c r="D3" s="10"/>
      <c r="E3"/>
      <c r="F3"/>
      <c r="G3"/>
      <c r="H3"/>
      <c r="I3"/>
      <c r="J3"/>
      <c r="K3"/>
      <c r="L3"/>
      <c r="M3" s="50"/>
      <c r="AC3"/>
      <c r="AD3"/>
    </row>
    <row r="4" spans="1:33" s="13" customFormat="1" ht="60" x14ac:dyDescent="0.25">
      <c r="B4" s="12" t="s">
        <v>11</v>
      </c>
      <c r="C4" s="12" t="s">
        <v>121</v>
      </c>
      <c r="D4" s="12" t="s">
        <v>122</v>
      </c>
      <c r="E4" s="12" t="s">
        <v>20</v>
      </c>
      <c r="F4" s="12" t="s">
        <v>24</v>
      </c>
      <c r="G4" s="12" t="s">
        <v>21</v>
      </c>
      <c r="H4" s="12" t="s">
        <v>0</v>
      </c>
      <c r="I4" s="12" t="s">
        <v>10</v>
      </c>
      <c r="J4" s="12" t="s">
        <v>1</v>
      </c>
      <c r="K4" s="12" t="s">
        <v>2</v>
      </c>
      <c r="L4" s="12" t="s">
        <v>57</v>
      </c>
      <c r="M4" s="12" t="s">
        <v>8</v>
      </c>
      <c r="N4" s="12" t="s">
        <v>3</v>
      </c>
      <c r="O4" s="12" t="s">
        <v>4</v>
      </c>
      <c r="P4" s="12" t="s">
        <v>9</v>
      </c>
      <c r="Q4" s="12" t="s">
        <v>5</v>
      </c>
      <c r="R4" s="12" t="s">
        <v>6</v>
      </c>
      <c r="S4" s="12" t="s">
        <v>7</v>
      </c>
      <c r="T4" s="12" t="s">
        <v>12</v>
      </c>
      <c r="U4" s="12" t="s">
        <v>23</v>
      </c>
      <c r="V4" s="12" t="s">
        <v>25</v>
      </c>
      <c r="W4" s="12" t="s">
        <v>13</v>
      </c>
      <c r="X4" s="12" t="s">
        <v>16</v>
      </c>
      <c r="Y4" s="12" t="s">
        <v>17</v>
      </c>
      <c r="Z4" s="12" t="s">
        <v>18</v>
      </c>
      <c r="AA4" s="12" t="s">
        <v>14</v>
      </c>
      <c r="AB4" s="12" t="s">
        <v>15</v>
      </c>
      <c r="AC4" s="12" t="s">
        <v>26</v>
      </c>
      <c r="AD4" s="12" t="s">
        <v>27</v>
      </c>
      <c r="AE4" s="12" t="s">
        <v>51</v>
      </c>
      <c r="AF4" s="12" t="s">
        <v>89</v>
      </c>
    </row>
    <row r="5" spans="1:33" s="14" customFormat="1" ht="13.5" customHeight="1" x14ac:dyDescent="0.25">
      <c r="B5" s="15">
        <v>1</v>
      </c>
      <c r="C5" s="15" t="s">
        <v>28</v>
      </c>
      <c r="D5" s="15"/>
      <c r="E5" s="16" t="s">
        <v>53</v>
      </c>
      <c r="F5" s="16" t="s">
        <v>23</v>
      </c>
      <c r="G5" s="16" t="s">
        <v>54</v>
      </c>
      <c r="H5" s="17" t="s">
        <v>46</v>
      </c>
      <c r="I5" s="18">
        <v>72000</v>
      </c>
      <c r="J5" s="17">
        <v>23149.56</v>
      </c>
      <c r="K5" s="19">
        <f>I5-J5</f>
        <v>48850.44</v>
      </c>
      <c r="L5" s="20">
        <f t="shared" ref="L5:L53" si="0">K5/I5</f>
        <v>0.67847833333333341</v>
      </c>
      <c r="M5" s="48" t="s">
        <v>55</v>
      </c>
      <c r="N5" s="18">
        <v>72000</v>
      </c>
      <c r="O5" s="20">
        <f t="shared" ref="O5:O13" si="1">N5/I5</f>
        <v>1</v>
      </c>
      <c r="P5" s="21">
        <v>42759</v>
      </c>
      <c r="Q5" s="18">
        <v>36000</v>
      </c>
      <c r="R5" s="20">
        <f t="shared" ref="R5:R22" si="2">Q5/N5</f>
        <v>0.5</v>
      </c>
      <c r="S5" s="23">
        <f t="shared" ref="S5:S22" si="3">N5-Q5</f>
        <v>36000</v>
      </c>
      <c r="T5" s="23">
        <f t="shared" ref="T5:T54" si="4">N5-I5</f>
        <v>0</v>
      </c>
      <c r="U5" s="28">
        <v>16560</v>
      </c>
      <c r="V5" s="28">
        <v>4500</v>
      </c>
      <c r="W5" s="28">
        <v>2089.56</v>
      </c>
      <c r="X5" s="28">
        <v>0</v>
      </c>
      <c r="Y5" s="28">
        <v>0</v>
      </c>
      <c r="Z5" s="28">
        <v>0</v>
      </c>
      <c r="AA5" s="18">
        <f t="shared" ref="AA5:AA26" si="5">SUM(U5:Z5)</f>
        <v>23149.56</v>
      </c>
      <c r="AB5" s="24">
        <f t="shared" ref="AB5:AB26" si="6">AA5-J5</f>
        <v>0</v>
      </c>
      <c r="AC5" s="54" t="s">
        <v>56</v>
      </c>
      <c r="AD5" s="54" t="s">
        <v>56</v>
      </c>
      <c r="AE5" s="20">
        <v>0.65191930555555555</v>
      </c>
      <c r="AF5" s="61">
        <f t="shared" ref="AF5:AF9" si="7">L5-AE5</f>
        <v>2.6559027777777855E-2</v>
      </c>
    </row>
    <row r="6" spans="1:33" s="14" customFormat="1" ht="13.5" customHeight="1" x14ac:dyDescent="0.25">
      <c r="B6" s="25">
        <v>2</v>
      </c>
      <c r="C6" s="15" t="s">
        <v>28</v>
      </c>
      <c r="D6" s="15"/>
      <c r="E6" s="16" t="s">
        <v>38</v>
      </c>
      <c r="F6" s="16" t="s">
        <v>23</v>
      </c>
      <c r="G6" s="16" t="s">
        <v>86</v>
      </c>
      <c r="H6" s="17" t="s">
        <v>36</v>
      </c>
      <c r="I6" s="18">
        <v>61600</v>
      </c>
      <c r="J6" s="27">
        <v>6774.95</v>
      </c>
      <c r="K6" s="19">
        <f t="shared" ref="K6:K69" si="8">I6-J6</f>
        <v>54825.05</v>
      </c>
      <c r="L6" s="29">
        <f t="shared" si="0"/>
        <v>0.89001704545454552</v>
      </c>
      <c r="M6" s="48" t="s">
        <v>87</v>
      </c>
      <c r="N6" s="18">
        <v>61600</v>
      </c>
      <c r="O6" s="30">
        <f t="shared" si="1"/>
        <v>1</v>
      </c>
      <c r="P6" s="21">
        <v>42797</v>
      </c>
      <c r="Q6" s="18">
        <v>61600</v>
      </c>
      <c r="R6" s="30">
        <f t="shared" si="2"/>
        <v>1</v>
      </c>
      <c r="S6" s="33">
        <f t="shared" si="3"/>
        <v>0</v>
      </c>
      <c r="T6" s="33">
        <f t="shared" si="4"/>
        <v>0</v>
      </c>
      <c r="U6" s="28">
        <v>4000</v>
      </c>
      <c r="V6" s="28">
        <v>1000</v>
      </c>
      <c r="W6" s="28">
        <v>1774.95</v>
      </c>
      <c r="X6" s="28"/>
      <c r="Y6" s="28"/>
      <c r="Z6" s="28"/>
      <c r="AA6" s="18">
        <f t="shared" si="5"/>
        <v>6774.95</v>
      </c>
      <c r="AB6" s="24">
        <f t="shared" si="6"/>
        <v>0</v>
      </c>
      <c r="AC6" s="54" t="s">
        <v>56</v>
      </c>
      <c r="AD6" s="54" t="s">
        <v>56</v>
      </c>
      <c r="AE6" s="20">
        <v>0.91628571428571426</v>
      </c>
      <c r="AF6" s="61">
        <f t="shared" si="7"/>
        <v>-2.626866883116874E-2</v>
      </c>
    </row>
    <row r="7" spans="1:33" s="14" customFormat="1" ht="13.5" customHeight="1" x14ac:dyDescent="0.25">
      <c r="B7" s="25">
        <v>3</v>
      </c>
      <c r="C7" s="15" t="s">
        <v>28</v>
      </c>
      <c r="D7" s="15"/>
      <c r="E7" s="16" t="s">
        <v>58</v>
      </c>
      <c r="F7" s="16" t="s">
        <v>23</v>
      </c>
      <c r="G7" s="16" t="s">
        <v>39</v>
      </c>
      <c r="H7" s="17" t="s">
        <v>40</v>
      </c>
      <c r="I7" s="18">
        <v>82500</v>
      </c>
      <c r="J7" s="27">
        <v>33909.919999999998</v>
      </c>
      <c r="K7" s="19">
        <f t="shared" si="8"/>
        <v>48590.080000000002</v>
      </c>
      <c r="L7" s="29">
        <f t="shared" si="0"/>
        <v>0.58897066666666664</v>
      </c>
      <c r="M7" s="48" t="s">
        <v>59</v>
      </c>
      <c r="N7" s="18">
        <v>165000</v>
      </c>
      <c r="O7" s="30">
        <f t="shared" si="1"/>
        <v>2</v>
      </c>
      <c r="P7" s="21"/>
      <c r="Q7" s="18"/>
      <c r="R7" s="30">
        <f t="shared" si="2"/>
        <v>0</v>
      </c>
      <c r="S7" s="33">
        <f t="shared" si="3"/>
        <v>165000</v>
      </c>
      <c r="T7" s="33">
        <f t="shared" si="4"/>
        <v>82500</v>
      </c>
      <c r="U7" s="28">
        <v>6000</v>
      </c>
      <c r="V7" s="28"/>
      <c r="W7" s="28">
        <v>533.05999999999995</v>
      </c>
      <c r="X7" s="28">
        <v>4224</v>
      </c>
      <c r="Y7" s="28"/>
      <c r="Z7" s="28">
        <v>923</v>
      </c>
      <c r="AA7" s="18">
        <f t="shared" si="5"/>
        <v>11680.06</v>
      </c>
      <c r="AB7" s="24">
        <f t="shared" si="6"/>
        <v>-22229.86</v>
      </c>
      <c r="AC7" s="54" t="s">
        <v>56</v>
      </c>
      <c r="AD7" s="54"/>
      <c r="AE7" s="20">
        <v>0.5133308333333334</v>
      </c>
      <c r="AF7" s="61">
        <f t="shared" si="7"/>
        <v>7.563983333333324E-2</v>
      </c>
    </row>
    <row r="8" spans="1:33" s="14" customFormat="1" ht="13.5" customHeight="1" x14ac:dyDescent="0.25">
      <c r="B8" s="25">
        <v>4</v>
      </c>
      <c r="C8" s="15" t="s">
        <v>28</v>
      </c>
      <c r="D8" s="15"/>
      <c r="E8" s="16" t="s">
        <v>61</v>
      </c>
      <c r="F8" s="16" t="s">
        <v>23</v>
      </c>
      <c r="G8" s="16" t="s">
        <v>62</v>
      </c>
      <c r="H8" s="17" t="s">
        <v>37</v>
      </c>
      <c r="I8" s="18">
        <v>26000</v>
      </c>
      <c r="J8" s="27">
        <v>13144</v>
      </c>
      <c r="K8" s="19">
        <f t="shared" si="8"/>
        <v>12856</v>
      </c>
      <c r="L8" s="30">
        <f t="shared" si="0"/>
        <v>0.49446153846153845</v>
      </c>
      <c r="M8" s="48" t="s">
        <v>63</v>
      </c>
      <c r="N8" s="18">
        <v>26000</v>
      </c>
      <c r="O8" s="30">
        <f t="shared" si="1"/>
        <v>1</v>
      </c>
      <c r="P8" s="21">
        <v>42747</v>
      </c>
      <c r="Q8" s="18">
        <v>26000</v>
      </c>
      <c r="R8" s="30">
        <f t="shared" si="2"/>
        <v>1</v>
      </c>
      <c r="S8" s="33">
        <f t="shared" si="3"/>
        <v>0</v>
      </c>
      <c r="T8" s="33">
        <f t="shared" si="4"/>
        <v>0</v>
      </c>
      <c r="U8" s="28">
        <v>8000</v>
      </c>
      <c r="V8" s="28">
        <v>4000</v>
      </c>
      <c r="W8" s="28">
        <v>1144</v>
      </c>
      <c r="X8" s="28"/>
      <c r="Y8" s="28"/>
      <c r="Z8" s="28"/>
      <c r="AA8" s="18">
        <f t="shared" si="5"/>
        <v>13144</v>
      </c>
      <c r="AB8" s="24">
        <f t="shared" si="6"/>
        <v>0</v>
      </c>
      <c r="AC8" s="54" t="s">
        <v>56</v>
      </c>
      <c r="AD8" s="54" t="s">
        <v>56</v>
      </c>
      <c r="AE8" s="20">
        <v>0.54279615384615387</v>
      </c>
      <c r="AF8" s="61">
        <f t="shared" si="7"/>
        <v>-4.833461538461542E-2</v>
      </c>
    </row>
    <row r="9" spans="1:33" s="14" customFormat="1" ht="13.5" customHeight="1" x14ac:dyDescent="0.25">
      <c r="B9" s="25">
        <v>5</v>
      </c>
      <c r="C9" s="15" t="s">
        <v>28</v>
      </c>
      <c r="D9" s="15"/>
      <c r="E9" s="16" t="s">
        <v>64</v>
      </c>
      <c r="F9" s="16" t="s">
        <v>23</v>
      </c>
      <c r="G9" s="16" t="s">
        <v>43</v>
      </c>
      <c r="H9" s="17" t="s">
        <v>98</v>
      </c>
      <c r="I9" s="18">
        <v>28500</v>
      </c>
      <c r="J9" s="27">
        <v>9050</v>
      </c>
      <c r="K9" s="19">
        <f t="shared" si="8"/>
        <v>19450</v>
      </c>
      <c r="L9" s="29">
        <f t="shared" si="0"/>
        <v>0.68245614035087721</v>
      </c>
      <c r="M9" s="48" t="s">
        <v>65</v>
      </c>
      <c r="N9" s="18">
        <v>28500</v>
      </c>
      <c r="O9" s="30">
        <f t="shared" si="1"/>
        <v>1</v>
      </c>
      <c r="P9" s="21">
        <v>42760</v>
      </c>
      <c r="Q9" s="18">
        <v>28500</v>
      </c>
      <c r="R9" s="30">
        <f t="shared" si="2"/>
        <v>1</v>
      </c>
      <c r="S9" s="33">
        <f t="shared" si="3"/>
        <v>0</v>
      </c>
      <c r="T9" s="33">
        <f t="shared" si="4"/>
        <v>0</v>
      </c>
      <c r="U9" s="28">
        <v>9000</v>
      </c>
      <c r="V9" s="28"/>
      <c r="W9" s="28"/>
      <c r="X9" s="28"/>
      <c r="Y9" s="28"/>
      <c r="Z9" s="28">
        <v>50</v>
      </c>
      <c r="AA9" s="18">
        <f t="shared" si="5"/>
        <v>9050</v>
      </c>
      <c r="AB9" s="24">
        <f t="shared" si="6"/>
        <v>0</v>
      </c>
      <c r="AC9" s="55" t="s">
        <v>56</v>
      </c>
      <c r="AD9" s="55" t="s">
        <v>56</v>
      </c>
      <c r="AE9" s="20">
        <v>0.68421052631578949</v>
      </c>
      <c r="AF9" s="61">
        <f t="shared" si="7"/>
        <v>-1.7543859649122862E-3</v>
      </c>
      <c r="AG9" s="14" t="s">
        <v>196</v>
      </c>
    </row>
    <row r="10" spans="1:33" s="14" customFormat="1" ht="13.5" customHeight="1" x14ac:dyDescent="0.25">
      <c r="B10" s="25">
        <v>6</v>
      </c>
      <c r="C10" s="15" t="s">
        <v>28</v>
      </c>
      <c r="D10" s="15"/>
      <c r="E10" s="16" t="s">
        <v>66</v>
      </c>
      <c r="F10" s="16" t="s">
        <v>23</v>
      </c>
      <c r="G10" s="16" t="s">
        <v>67</v>
      </c>
      <c r="H10" s="17" t="s">
        <v>37</v>
      </c>
      <c r="I10" s="18">
        <v>62400</v>
      </c>
      <c r="J10" s="27">
        <v>18060.870000000003</v>
      </c>
      <c r="K10" s="19">
        <f t="shared" si="8"/>
        <v>44339.13</v>
      </c>
      <c r="L10" s="29">
        <f t="shared" si="0"/>
        <v>0.71056298076923075</v>
      </c>
      <c r="M10" s="48" t="s">
        <v>68</v>
      </c>
      <c r="N10" s="18">
        <v>62400</v>
      </c>
      <c r="O10" s="30">
        <f t="shared" si="1"/>
        <v>1</v>
      </c>
      <c r="P10" s="21">
        <v>42815</v>
      </c>
      <c r="Q10" s="18">
        <v>62400</v>
      </c>
      <c r="R10" s="30">
        <f t="shared" si="2"/>
        <v>1</v>
      </c>
      <c r="S10" s="33">
        <f t="shared" si="3"/>
        <v>0</v>
      </c>
      <c r="T10" s="33">
        <f t="shared" si="4"/>
        <v>0</v>
      </c>
      <c r="U10" s="28">
        <v>12000</v>
      </c>
      <c r="V10" s="28">
        <v>3000</v>
      </c>
      <c r="W10" s="28">
        <v>2206.5600000000004</v>
      </c>
      <c r="X10" s="28">
        <v>200</v>
      </c>
      <c r="Y10" s="28"/>
      <c r="Z10" s="28">
        <v>654.30999999999995</v>
      </c>
      <c r="AA10" s="18">
        <f t="shared" si="5"/>
        <v>18060.870000000003</v>
      </c>
      <c r="AB10" s="24">
        <f t="shared" si="6"/>
        <v>0</v>
      </c>
      <c r="AC10" s="55" t="s">
        <v>56</v>
      </c>
      <c r="AD10" s="55" t="s">
        <v>56</v>
      </c>
      <c r="AE10" s="20">
        <v>0.62047355769230772</v>
      </c>
      <c r="AF10" s="61">
        <f>L10-AE10</f>
        <v>9.0089423076923025E-2</v>
      </c>
    </row>
    <row r="11" spans="1:33" s="14" customFormat="1" ht="13.5" customHeight="1" x14ac:dyDescent="0.25">
      <c r="B11" s="25">
        <v>7</v>
      </c>
      <c r="C11" s="15" t="s">
        <v>28</v>
      </c>
      <c r="D11" s="15"/>
      <c r="E11" s="16" t="s">
        <v>30</v>
      </c>
      <c r="F11" s="16" t="s">
        <v>25</v>
      </c>
      <c r="G11" s="16" t="s">
        <v>69</v>
      </c>
      <c r="H11" s="17" t="s">
        <v>31</v>
      </c>
      <c r="I11" s="18">
        <v>429624</v>
      </c>
      <c r="J11" s="27">
        <v>171990</v>
      </c>
      <c r="K11" s="19">
        <f t="shared" si="8"/>
        <v>257634</v>
      </c>
      <c r="L11" s="30">
        <f t="shared" si="0"/>
        <v>0.59967320261437906</v>
      </c>
      <c r="M11" s="48" t="s">
        <v>34</v>
      </c>
      <c r="N11" s="18">
        <v>107406</v>
      </c>
      <c r="O11" s="30">
        <f t="shared" si="1"/>
        <v>0.25</v>
      </c>
      <c r="P11" s="21"/>
      <c r="Q11" s="18"/>
      <c r="R11" s="30">
        <f t="shared" si="2"/>
        <v>0</v>
      </c>
      <c r="S11" s="33">
        <f t="shared" si="3"/>
        <v>107406</v>
      </c>
      <c r="T11" s="33">
        <f t="shared" si="4"/>
        <v>-322218</v>
      </c>
      <c r="U11" s="28"/>
      <c r="V11" s="28">
        <v>171990</v>
      </c>
      <c r="W11" s="28"/>
      <c r="X11" s="28"/>
      <c r="Y11" s="28"/>
      <c r="Z11" s="28"/>
      <c r="AA11" s="18">
        <f t="shared" si="5"/>
        <v>171990</v>
      </c>
      <c r="AB11" s="24">
        <f t="shared" si="6"/>
        <v>0</v>
      </c>
      <c r="AC11" s="55" t="s">
        <v>56</v>
      </c>
      <c r="AD11" s="55"/>
      <c r="AE11" s="20">
        <v>0.59967320261437906</v>
      </c>
      <c r="AF11" s="61">
        <f t="shared" ref="AF11:AF54" si="9">L11-AE11</f>
        <v>0</v>
      </c>
    </row>
    <row r="12" spans="1:33" s="14" customFormat="1" ht="13.5" customHeight="1" x14ac:dyDescent="0.25">
      <c r="B12" s="25">
        <v>8</v>
      </c>
      <c r="C12" s="15" t="s">
        <v>28</v>
      </c>
      <c r="D12" s="15"/>
      <c r="E12" s="16" t="s">
        <v>70</v>
      </c>
      <c r="F12" s="16" t="s">
        <v>23</v>
      </c>
      <c r="G12" s="16" t="s">
        <v>71</v>
      </c>
      <c r="H12" s="17" t="s">
        <v>46</v>
      </c>
      <c r="I12" s="18">
        <v>28000</v>
      </c>
      <c r="J12" s="27">
        <v>3836</v>
      </c>
      <c r="K12" s="19">
        <f t="shared" si="8"/>
        <v>24164</v>
      </c>
      <c r="L12" s="29">
        <f t="shared" si="0"/>
        <v>0.86299999999999999</v>
      </c>
      <c r="M12" s="48" t="s">
        <v>72</v>
      </c>
      <c r="N12" s="18">
        <v>28000</v>
      </c>
      <c r="O12" s="30">
        <f t="shared" si="1"/>
        <v>1</v>
      </c>
      <c r="P12" s="21">
        <v>42776</v>
      </c>
      <c r="Q12" s="18">
        <v>28000</v>
      </c>
      <c r="R12" s="30">
        <f t="shared" si="2"/>
        <v>1</v>
      </c>
      <c r="S12" s="33">
        <f t="shared" si="3"/>
        <v>0</v>
      </c>
      <c r="T12" s="33">
        <f t="shared" si="4"/>
        <v>0</v>
      </c>
      <c r="U12" s="28">
        <v>3000</v>
      </c>
      <c r="V12" s="28"/>
      <c r="W12" s="28">
        <v>836</v>
      </c>
      <c r="X12" s="28"/>
      <c r="Y12" s="28"/>
      <c r="Z12" s="28"/>
      <c r="AA12" s="18">
        <f t="shared" si="5"/>
        <v>3836</v>
      </c>
      <c r="AB12" s="24">
        <f t="shared" si="6"/>
        <v>0</v>
      </c>
      <c r="AC12" s="55" t="s">
        <v>56</v>
      </c>
      <c r="AD12" s="55" t="s">
        <v>56</v>
      </c>
      <c r="AE12" s="20">
        <v>0.70321428571428568</v>
      </c>
      <c r="AF12" s="61">
        <f t="shared" si="9"/>
        <v>0.15978571428571431</v>
      </c>
    </row>
    <row r="13" spans="1:33" s="14" customFormat="1" ht="13.5" customHeight="1" x14ac:dyDescent="0.25">
      <c r="B13" s="25">
        <v>9</v>
      </c>
      <c r="C13" s="25" t="s">
        <v>28</v>
      </c>
      <c r="D13" s="25"/>
      <c r="E13" s="26" t="s">
        <v>73</v>
      </c>
      <c r="F13" s="16" t="s">
        <v>23</v>
      </c>
      <c r="G13" s="16" t="s">
        <v>74</v>
      </c>
      <c r="H13" s="17" t="s">
        <v>37</v>
      </c>
      <c r="I13" s="18">
        <v>192000</v>
      </c>
      <c r="J13" s="27">
        <v>45024.65</v>
      </c>
      <c r="K13" s="19">
        <f t="shared" si="8"/>
        <v>146975.35</v>
      </c>
      <c r="L13" s="29">
        <f t="shared" si="0"/>
        <v>0.7654966145833334</v>
      </c>
      <c r="M13" s="47" t="s">
        <v>75</v>
      </c>
      <c r="N13" s="18">
        <v>192000</v>
      </c>
      <c r="O13" s="30">
        <f t="shared" si="1"/>
        <v>1</v>
      </c>
      <c r="P13" s="21">
        <v>42769</v>
      </c>
      <c r="Q13" s="18">
        <v>192000</v>
      </c>
      <c r="R13" s="30">
        <f t="shared" si="2"/>
        <v>1</v>
      </c>
      <c r="S13" s="33">
        <f t="shared" si="3"/>
        <v>0</v>
      </c>
      <c r="T13" s="33">
        <f t="shared" si="4"/>
        <v>0</v>
      </c>
      <c r="U13" s="28">
        <v>39680</v>
      </c>
      <c r="V13" s="28">
        <v>3000</v>
      </c>
      <c r="W13" s="28">
        <v>2344.65</v>
      </c>
      <c r="X13" s="28"/>
      <c r="Y13" s="28"/>
      <c r="Z13" s="28"/>
      <c r="AA13" s="18">
        <f t="shared" si="5"/>
        <v>45024.65</v>
      </c>
      <c r="AB13" s="24">
        <f t="shared" si="6"/>
        <v>0</v>
      </c>
      <c r="AC13" s="55" t="s">
        <v>56</v>
      </c>
      <c r="AD13" s="55" t="s">
        <v>56</v>
      </c>
      <c r="AE13" s="20">
        <v>0.71717473958333322</v>
      </c>
      <c r="AF13" s="61">
        <f t="shared" si="9"/>
        <v>4.8321875000000181E-2</v>
      </c>
    </row>
    <row r="14" spans="1:33" s="14" customFormat="1" ht="13.5" customHeight="1" x14ac:dyDescent="0.25">
      <c r="B14" s="25">
        <v>10</v>
      </c>
      <c r="C14" s="25" t="s">
        <v>28</v>
      </c>
      <c r="D14" s="25"/>
      <c r="E14" s="26" t="s">
        <v>29</v>
      </c>
      <c r="F14" s="16" t="s">
        <v>23</v>
      </c>
      <c r="G14" s="26" t="s">
        <v>47</v>
      </c>
      <c r="H14" s="17" t="s">
        <v>46</v>
      </c>
      <c r="I14" s="28">
        <v>45000</v>
      </c>
      <c r="J14" s="27">
        <v>14365.720000000001</v>
      </c>
      <c r="K14" s="19">
        <f t="shared" si="8"/>
        <v>30634.28</v>
      </c>
      <c r="L14" s="30">
        <f t="shared" si="0"/>
        <v>0.6807617777777778</v>
      </c>
      <c r="M14" s="48" t="s">
        <v>88</v>
      </c>
      <c r="N14" s="28">
        <v>45000</v>
      </c>
      <c r="O14" s="30">
        <f t="shared" ref="O14:O54" si="10">N14/I14</f>
        <v>1</v>
      </c>
      <c r="P14" s="21">
        <v>42796</v>
      </c>
      <c r="Q14" s="28">
        <v>45000</v>
      </c>
      <c r="R14" s="30">
        <f t="shared" si="2"/>
        <v>1</v>
      </c>
      <c r="S14" s="33">
        <f t="shared" si="3"/>
        <v>0</v>
      </c>
      <c r="T14" s="33">
        <f t="shared" si="4"/>
        <v>0</v>
      </c>
      <c r="U14" s="28">
        <v>7950</v>
      </c>
      <c r="V14" s="28"/>
      <c r="W14" s="28">
        <v>1120.72</v>
      </c>
      <c r="X14" s="28">
        <v>5295</v>
      </c>
      <c r="Y14" s="28"/>
      <c r="Z14" s="28"/>
      <c r="AA14" s="18">
        <f t="shared" si="5"/>
        <v>14365.72</v>
      </c>
      <c r="AB14" s="24">
        <f t="shared" si="6"/>
        <v>0</v>
      </c>
      <c r="AC14" s="55" t="s">
        <v>56</v>
      </c>
      <c r="AD14" s="55" t="s">
        <v>56</v>
      </c>
      <c r="AE14" s="20">
        <v>0.59672000000000003</v>
      </c>
      <c r="AF14" s="61">
        <f t="shared" si="9"/>
        <v>8.4041777777777771E-2</v>
      </c>
    </row>
    <row r="15" spans="1:33" s="14" customFormat="1" ht="13.5" customHeight="1" x14ac:dyDescent="0.25">
      <c r="B15" s="25">
        <v>11</v>
      </c>
      <c r="C15" s="25" t="s">
        <v>28</v>
      </c>
      <c r="D15" s="25"/>
      <c r="E15" s="26" t="s">
        <v>48</v>
      </c>
      <c r="F15" s="16" t="s">
        <v>23</v>
      </c>
      <c r="G15" s="26" t="s">
        <v>76</v>
      </c>
      <c r="H15" s="27" t="s">
        <v>36</v>
      </c>
      <c r="I15" s="28">
        <v>120000</v>
      </c>
      <c r="J15" s="27">
        <v>50215.86</v>
      </c>
      <c r="K15" s="19">
        <f t="shared" si="8"/>
        <v>69784.14</v>
      </c>
      <c r="L15" s="29">
        <f t="shared" si="0"/>
        <v>0.58153449999999995</v>
      </c>
      <c r="M15" s="48" t="s">
        <v>49</v>
      </c>
      <c r="N15" s="28">
        <v>120000</v>
      </c>
      <c r="O15" s="30">
        <f t="shared" si="10"/>
        <v>1</v>
      </c>
      <c r="P15" s="31">
        <v>42803</v>
      </c>
      <c r="Q15" s="28">
        <v>120000</v>
      </c>
      <c r="R15" s="30">
        <f t="shared" si="2"/>
        <v>1</v>
      </c>
      <c r="S15" s="33">
        <f t="shared" si="3"/>
        <v>0</v>
      </c>
      <c r="T15" s="33">
        <f t="shared" si="4"/>
        <v>0</v>
      </c>
      <c r="U15" s="28">
        <v>32000</v>
      </c>
      <c r="V15" s="28">
        <v>3000</v>
      </c>
      <c r="W15" s="28">
        <v>6515.86</v>
      </c>
      <c r="X15" s="28"/>
      <c r="Y15" s="28">
        <v>8700</v>
      </c>
      <c r="Z15" s="28"/>
      <c r="AA15" s="18">
        <f t="shared" si="5"/>
        <v>50215.86</v>
      </c>
      <c r="AB15" s="24">
        <f t="shared" si="6"/>
        <v>0</v>
      </c>
      <c r="AC15" s="55" t="s">
        <v>56</v>
      </c>
      <c r="AD15" s="55" t="s">
        <v>56</v>
      </c>
      <c r="AE15" s="20">
        <v>0.65</v>
      </c>
      <c r="AF15" s="61">
        <f t="shared" si="9"/>
        <v>-6.8465500000000068E-2</v>
      </c>
    </row>
    <row r="16" spans="1:33" s="14" customFormat="1" ht="13.5" customHeight="1" x14ac:dyDescent="0.25">
      <c r="B16" s="15">
        <v>12</v>
      </c>
      <c r="C16" s="15" t="s">
        <v>28</v>
      </c>
      <c r="D16" s="15"/>
      <c r="E16" s="16" t="s">
        <v>38</v>
      </c>
      <c r="F16" s="16" t="s">
        <v>23</v>
      </c>
      <c r="G16" s="16" t="s">
        <v>188</v>
      </c>
      <c r="H16" s="17" t="s">
        <v>36</v>
      </c>
      <c r="I16" s="18">
        <v>168000</v>
      </c>
      <c r="J16" s="18">
        <v>41195.5</v>
      </c>
      <c r="K16" s="19">
        <f t="shared" si="8"/>
        <v>126804.5</v>
      </c>
      <c r="L16" s="20">
        <f t="shared" si="0"/>
        <v>0.75478869047619046</v>
      </c>
      <c r="M16" s="48" t="s">
        <v>189</v>
      </c>
      <c r="N16" s="18">
        <v>168000</v>
      </c>
      <c r="O16" s="20">
        <f t="shared" si="10"/>
        <v>1</v>
      </c>
      <c r="P16" s="21">
        <v>42754</v>
      </c>
      <c r="Q16" s="22">
        <v>168000</v>
      </c>
      <c r="R16" s="20">
        <f t="shared" si="2"/>
        <v>1</v>
      </c>
      <c r="S16" s="23">
        <f t="shared" si="3"/>
        <v>0</v>
      </c>
      <c r="T16" s="23">
        <f t="shared" si="4"/>
        <v>0</v>
      </c>
      <c r="U16" s="28">
        <v>40260</v>
      </c>
      <c r="V16" s="28"/>
      <c r="W16" s="28">
        <v>535.49999999999989</v>
      </c>
      <c r="X16" s="28">
        <v>400</v>
      </c>
      <c r="Y16" s="28"/>
      <c r="Z16" s="28"/>
      <c r="AA16" s="18">
        <f t="shared" ref="AA16" si="11">SUM(U16:Z16)</f>
        <v>41195.5</v>
      </c>
      <c r="AB16" s="24">
        <f t="shared" si="6"/>
        <v>0</v>
      </c>
      <c r="AC16" s="54" t="s">
        <v>56</v>
      </c>
      <c r="AD16" s="54" t="s">
        <v>56</v>
      </c>
      <c r="AE16" s="20">
        <v>0.75515714285714286</v>
      </c>
      <c r="AF16" s="61">
        <f t="shared" si="9"/>
        <v>-3.6845238095239985E-4</v>
      </c>
    </row>
    <row r="17" spans="2:32" s="14" customFormat="1" ht="13.5" customHeight="1" x14ac:dyDescent="0.25">
      <c r="B17" s="25">
        <v>13</v>
      </c>
      <c r="C17" s="25" t="s">
        <v>28</v>
      </c>
      <c r="D17" s="25"/>
      <c r="E17" s="26" t="s">
        <v>41</v>
      </c>
      <c r="F17" s="16" t="s">
        <v>77</v>
      </c>
      <c r="G17" s="26" t="s">
        <v>78</v>
      </c>
      <c r="H17" s="27" t="s">
        <v>37</v>
      </c>
      <c r="I17" s="28">
        <v>47600</v>
      </c>
      <c r="J17" s="27">
        <v>21864.760000000002</v>
      </c>
      <c r="K17" s="19">
        <f t="shared" si="8"/>
        <v>25735.239999999998</v>
      </c>
      <c r="L17" s="30">
        <f t="shared" si="0"/>
        <v>0.54065630252100838</v>
      </c>
      <c r="M17" s="28" t="s">
        <v>194</v>
      </c>
      <c r="N17" s="28">
        <v>23800</v>
      </c>
      <c r="O17" s="30">
        <f t="shared" si="10"/>
        <v>0.5</v>
      </c>
      <c r="P17" s="21"/>
      <c r="Q17" s="28"/>
      <c r="R17" s="30">
        <f t="shared" si="2"/>
        <v>0</v>
      </c>
      <c r="S17" s="33">
        <f t="shared" si="3"/>
        <v>23800</v>
      </c>
      <c r="T17" s="33">
        <f t="shared" si="4"/>
        <v>-23800</v>
      </c>
      <c r="U17" s="28">
        <v>8000</v>
      </c>
      <c r="V17" s="28">
        <v>5925</v>
      </c>
      <c r="W17" s="28">
        <v>2298</v>
      </c>
      <c r="X17" s="28"/>
      <c r="Y17" s="28"/>
      <c r="Z17" s="28">
        <v>5641.76</v>
      </c>
      <c r="AA17" s="18">
        <f t="shared" si="5"/>
        <v>21864.760000000002</v>
      </c>
      <c r="AB17" s="24">
        <f t="shared" si="6"/>
        <v>0</v>
      </c>
      <c r="AC17" s="55" t="s">
        <v>56</v>
      </c>
      <c r="AD17" s="55"/>
      <c r="AE17" s="20">
        <v>0.54065630252100838</v>
      </c>
      <c r="AF17" s="61">
        <f t="shared" si="9"/>
        <v>0</v>
      </c>
    </row>
    <row r="18" spans="2:32" s="14" customFormat="1" ht="13.5" customHeight="1" x14ac:dyDescent="0.25">
      <c r="B18" s="25">
        <v>14</v>
      </c>
      <c r="C18" s="25" t="s">
        <v>28</v>
      </c>
      <c r="D18" s="25"/>
      <c r="E18" s="26" t="s">
        <v>79</v>
      </c>
      <c r="F18" s="16" t="s">
        <v>23</v>
      </c>
      <c r="G18" s="26" t="s">
        <v>80</v>
      </c>
      <c r="H18" s="27" t="s">
        <v>37</v>
      </c>
      <c r="I18" s="28">
        <v>324000</v>
      </c>
      <c r="J18" s="27">
        <v>77437.47</v>
      </c>
      <c r="K18" s="19">
        <f t="shared" si="8"/>
        <v>246562.53</v>
      </c>
      <c r="L18" s="30">
        <f t="shared" si="0"/>
        <v>0.76099546296296294</v>
      </c>
      <c r="M18" s="47" t="s">
        <v>45</v>
      </c>
      <c r="N18" s="28">
        <v>324000</v>
      </c>
      <c r="O18" s="30">
        <f t="shared" si="10"/>
        <v>1</v>
      </c>
      <c r="P18" s="21">
        <v>42776</v>
      </c>
      <c r="Q18" s="28">
        <v>324000</v>
      </c>
      <c r="R18" s="30">
        <f t="shared" si="2"/>
        <v>1</v>
      </c>
      <c r="S18" s="33">
        <f t="shared" ref="S18" si="12">N18-Q18</f>
        <v>0</v>
      </c>
      <c r="T18" s="33">
        <f t="shared" ref="T18" si="13">N18-I18</f>
        <v>0</v>
      </c>
      <c r="U18" s="28">
        <v>52800</v>
      </c>
      <c r="V18" s="28">
        <v>4800</v>
      </c>
      <c r="W18" s="28">
        <v>12109</v>
      </c>
      <c r="X18" s="28"/>
      <c r="Y18" s="28">
        <v>7728.4700000000012</v>
      </c>
      <c r="Z18" s="28"/>
      <c r="AA18" s="18">
        <f t="shared" si="5"/>
        <v>77437.47</v>
      </c>
      <c r="AB18" s="24">
        <f t="shared" si="6"/>
        <v>0</v>
      </c>
      <c r="AC18" s="55" t="s">
        <v>56</v>
      </c>
      <c r="AD18" s="55" t="s">
        <v>56</v>
      </c>
      <c r="AE18" s="20">
        <v>0.81</v>
      </c>
      <c r="AF18" s="61">
        <f t="shared" si="9"/>
        <v>-4.900453703703711E-2</v>
      </c>
    </row>
    <row r="19" spans="2:32" s="14" customFormat="1" ht="13.5" customHeight="1" x14ac:dyDescent="0.25">
      <c r="B19" s="25">
        <v>15</v>
      </c>
      <c r="C19" s="25" t="s">
        <v>28</v>
      </c>
      <c r="D19" s="25"/>
      <c r="E19" s="26" t="s">
        <v>42</v>
      </c>
      <c r="F19" s="16" t="s">
        <v>23</v>
      </c>
      <c r="G19" s="26" t="s">
        <v>39</v>
      </c>
      <c r="H19" s="27" t="s">
        <v>40</v>
      </c>
      <c r="I19" s="28">
        <v>18781</v>
      </c>
      <c r="J19" s="27">
        <v>7447.4</v>
      </c>
      <c r="K19" s="19">
        <f t="shared" si="8"/>
        <v>11333.6</v>
      </c>
      <c r="L19" s="30">
        <f t="shared" si="0"/>
        <v>0.60346094457164157</v>
      </c>
      <c r="M19" s="47" t="s">
        <v>50</v>
      </c>
      <c r="N19" s="28">
        <v>18781</v>
      </c>
      <c r="O19" s="30">
        <f t="shared" si="10"/>
        <v>1</v>
      </c>
      <c r="P19" s="21"/>
      <c r="Q19" s="28"/>
      <c r="R19" s="30">
        <f t="shared" si="2"/>
        <v>0</v>
      </c>
      <c r="S19" s="33">
        <f t="shared" si="3"/>
        <v>18781</v>
      </c>
      <c r="T19" s="33">
        <f t="shared" si="4"/>
        <v>0</v>
      </c>
      <c r="U19" s="28">
        <v>4000</v>
      </c>
      <c r="V19" s="28"/>
      <c r="W19" s="28">
        <v>247.4</v>
      </c>
      <c r="X19" s="28">
        <v>3200</v>
      </c>
      <c r="Y19" s="28"/>
      <c r="Z19" s="28">
        <v>0</v>
      </c>
      <c r="AA19" s="18">
        <f t="shared" si="5"/>
        <v>7447.4</v>
      </c>
      <c r="AB19" s="24">
        <f t="shared" si="6"/>
        <v>0</v>
      </c>
      <c r="AC19" s="55" t="s">
        <v>56</v>
      </c>
      <c r="AD19" s="55" t="s">
        <v>56</v>
      </c>
      <c r="AE19" s="20">
        <v>0.55000000000000004</v>
      </c>
      <c r="AF19" s="61">
        <f t="shared" si="9"/>
        <v>5.3460944571641522E-2</v>
      </c>
    </row>
    <row r="20" spans="2:32" s="14" customFormat="1" ht="13.5" customHeight="1" x14ac:dyDescent="0.25">
      <c r="B20" s="25">
        <v>16</v>
      </c>
      <c r="C20" s="25" t="s">
        <v>28</v>
      </c>
      <c r="D20" s="25"/>
      <c r="E20" s="26" t="s">
        <v>32</v>
      </c>
      <c r="F20" s="16" t="s">
        <v>23</v>
      </c>
      <c r="G20" s="26" t="s">
        <v>33</v>
      </c>
      <c r="H20" s="27" t="s">
        <v>35</v>
      </c>
      <c r="I20" s="28">
        <v>1599342.75</v>
      </c>
      <c r="J20" s="27">
        <v>454000</v>
      </c>
      <c r="K20" s="19">
        <f t="shared" si="8"/>
        <v>1145342.75</v>
      </c>
      <c r="L20" s="29">
        <f t="shared" si="0"/>
        <v>0.71613339292031053</v>
      </c>
      <c r="M20" s="47" t="s">
        <v>34</v>
      </c>
      <c r="N20" s="28">
        <v>1599342.75</v>
      </c>
      <c r="O20" s="30">
        <f t="shared" si="10"/>
        <v>1</v>
      </c>
      <c r="P20" s="21">
        <v>42808</v>
      </c>
      <c r="Q20" s="28">
        <v>1100000</v>
      </c>
      <c r="R20" s="30">
        <f t="shared" ref="R20" si="14">Q20/N20</f>
        <v>0.68778252816664842</v>
      </c>
      <c r="S20" s="33">
        <f t="shared" ref="S20" si="15">N20-Q20</f>
        <v>499342.75</v>
      </c>
      <c r="T20" s="33">
        <f t="shared" si="4"/>
        <v>0</v>
      </c>
      <c r="U20" s="28">
        <v>374000</v>
      </c>
      <c r="V20" s="28">
        <v>25000</v>
      </c>
      <c r="W20" s="28">
        <v>35000</v>
      </c>
      <c r="X20" s="28">
        <v>20000</v>
      </c>
      <c r="Y20" s="28"/>
      <c r="Z20" s="28"/>
      <c r="AA20" s="18">
        <f t="shared" si="5"/>
        <v>454000</v>
      </c>
      <c r="AB20" s="24">
        <f t="shared" si="6"/>
        <v>0</v>
      </c>
      <c r="AC20" s="55" t="s">
        <v>56</v>
      </c>
      <c r="AD20" s="55"/>
      <c r="AE20" s="20">
        <v>0.58727272727272728</v>
      </c>
      <c r="AF20" s="61">
        <f t="shared" si="9"/>
        <v>0.12886066564758325</v>
      </c>
    </row>
    <row r="21" spans="2:32" s="14" customFormat="1" ht="13.5" customHeight="1" x14ac:dyDescent="0.25">
      <c r="B21" s="25">
        <v>17</v>
      </c>
      <c r="C21" s="25" t="s">
        <v>28</v>
      </c>
      <c r="D21" s="25"/>
      <c r="E21" s="26" t="s">
        <v>81</v>
      </c>
      <c r="F21" s="16" t="s">
        <v>23</v>
      </c>
      <c r="G21" s="26" t="s">
        <v>82</v>
      </c>
      <c r="H21" s="27" t="s">
        <v>37</v>
      </c>
      <c r="I21" s="28">
        <v>60000</v>
      </c>
      <c r="J21" s="27">
        <v>19138.64</v>
      </c>
      <c r="K21" s="19">
        <f t="shared" si="8"/>
        <v>40861.360000000001</v>
      </c>
      <c r="L21" s="29">
        <f t="shared" si="0"/>
        <v>0.68102266666666667</v>
      </c>
      <c r="M21" s="47"/>
      <c r="N21" s="28"/>
      <c r="O21" s="30">
        <f t="shared" si="10"/>
        <v>0</v>
      </c>
      <c r="P21" s="31"/>
      <c r="Q21" s="28"/>
      <c r="R21" s="30" t="e">
        <f t="shared" si="2"/>
        <v>#DIV/0!</v>
      </c>
      <c r="S21" s="33">
        <f t="shared" si="3"/>
        <v>0</v>
      </c>
      <c r="T21" s="33">
        <f t="shared" si="4"/>
        <v>-60000</v>
      </c>
      <c r="U21" s="28">
        <v>15000</v>
      </c>
      <c r="V21" s="28">
        <v>3000</v>
      </c>
      <c r="W21" s="28">
        <v>1138.6399999999999</v>
      </c>
      <c r="X21" s="28"/>
      <c r="Y21" s="28"/>
      <c r="Z21" s="28"/>
      <c r="AA21" s="18">
        <f t="shared" si="5"/>
        <v>19138.64</v>
      </c>
      <c r="AB21" s="24">
        <f t="shared" si="6"/>
        <v>0</v>
      </c>
      <c r="AC21" s="55" t="s">
        <v>56</v>
      </c>
      <c r="AD21" s="55"/>
      <c r="AE21" s="20">
        <v>0.68102266666666667</v>
      </c>
      <c r="AF21" s="61">
        <f t="shared" si="9"/>
        <v>0</v>
      </c>
    </row>
    <row r="22" spans="2:32" s="14" customFormat="1" ht="13.5" customHeight="1" x14ac:dyDescent="0.25">
      <c r="B22" s="25">
        <v>18</v>
      </c>
      <c r="C22" s="25" t="s">
        <v>28</v>
      </c>
      <c r="D22" s="25"/>
      <c r="E22" s="26" t="s">
        <v>83</v>
      </c>
      <c r="F22" s="16" t="s">
        <v>25</v>
      </c>
      <c r="G22" s="26" t="s">
        <v>84</v>
      </c>
      <c r="H22" s="27" t="s">
        <v>37</v>
      </c>
      <c r="I22" s="28">
        <v>438000</v>
      </c>
      <c r="J22" s="27">
        <v>105140</v>
      </c>
      <c r="K22" s="19">
        <f t="shared" si="8"/>
        <v>332860</v>
      </c>
      <c r="L22" s="30">
        <f t="shared" si="0"/>
        <v>0.75995433789954336</v>
      </c>
      <c r="M22" s="47" t="s">
        <v>85</v>
      </c>
      <c r="N22" s="28">
        <v>438000</v>
      </c>
      <c r="O22" s="30">
        <f t="shared" si="10"/>
        <v>1</v>
      </c>
      <c r="P22" s="31">
        <v>42781</v>
      </c>
      <c r="Q22" s="28">
        <v>438000</v>
      </c>
      <c r="R22" s="30">
        <f t="shared" si="2"/>
        <v>1</v>
      </c>
      <c r="S22" s="33">
        <f t="shared" si="3"/>
        <v>0</v>
      </c>
      <c r="T22" s="33">
        <f t="shared" si="4"/>
        <v>0</v>
      </c>
      <c r="U22" s="28"/>
      <c r="V22" s="28">
        <v>104600</v>
      </c>
      <c r="W22" s="28">
        <v>540</v>
      </c>
      <c r="X22" s="28"/>
      <c r="Y22" s="28"/>
      <c r="Z22" s="28"/>
      <c r="AA22" s="18">
        <f t="shared" si="5"/>
        <v>105140</v>
      </c>
      <c r="AB22" s="24">
        <f t="shared" si="6"/>
        <v>0</v>
      </c>
      <c r="AC22" s="55" t="s">
        <v>56</v>
      </c>
      <c r="AD22" s="55" t="s">
        <v>56</v>
      </c>
      <c r="AE22" s="20">
        <v>0.53858447488584471</v>
      </c>
      <c r="AF22" s="61">
        <f t="shared" si="9"/>
        <v>0.22136986301369865</v>
      </c>
    </row>
    <row r="23" spans="2:32" s="14" customFormat="1" ht="13.5" customHeight="1" x14ac:dyDescent="0.25">
      <c r="B23" s="25">
        <v>19</v>
      </c>
      <c r="C23" s="25" t="s">
        <v>28</v>
      </c>
      <c r="D23" s="25"/>
      <c r="E23" s="26" t="s">
        <v>90</v>
      </c>
      <c r="F23" s="16" t="s">
        <v>23</v>
      </c>
      <c r="G23" s="26" t="s">
        <v>91</v>
      </c>
      <c r="H23" s="27" t="s">
        <v>40</v>
      </c>
      <c r="I23" s="28">
        <v>134000</v>
      </c>
      <c r="J23" s="27">
        <v>63725.26</v>
      </c>
      <c r="K23" s="19">
        <f t="shared" si="8"/>
        <v>70274.739999999991</v>
      </c>
      <c r="L23" s="29">
        <f t="shared" si="0"/>
        <v>0.52443835820895512</v>
      </c>
      <c r="M23" s="47" t="s">
        <v>92</v>
      </c>
      <c r="N23" s="28">
        <v>100500</v>
      </c>
      <c r="O23" s="30">
        <f t="shared" si="10"/>
        <v>0.75</v>
      </c>
      <c r="P23" s="31">
        <v>42781</v>
      </c>
      <c r="Q23" s="28">
        <v>100500</v>
      </c>
      <c r="R23" s="30">
        <f t="shared" ref="R23:R54" si="16">Q23/N23</f>
        <v>1</v>
      </c>
      <c r="S23" s="33">
        <f t="shared" ref="S23:S54" si="17">N23-Q23</f>
        <v>0</v>
      </c>
      <c r="T23" s="33">
        <f t="shared" si="4"/>
        <v>-33500</v>
      </c>
      <c r="U23" s="28">
        <v>51850</v>
      </c>
      <c r="V23" s="28">
        <v>9620</v>
      </c>
      <c r="W23" s="28">
        <v>2255.2599999999998</v>
      </c>
      <c r="X23" s="28"/>
      <c r="Y23" s="28"/>
      <c r="Z23" s="28"/>
      <c r="AA23" s="18">
        <f t="shared" si="5"/>
        <v>63725.26</v>
      </c>
      <c r="AB23" s="24">
        <f t="shared" si="6"/>
        <v>0</v>
      </c>
      <c r="AC23" s="55" t="s">
        <v>56</v>
      </c>
      <c r="AD23" s="55" t="s">
        <v>56</v>
      </c>
      <c r="AE23" s="20">
        <v>0.67134945273631841</v>
      </c>
      <c r="AF23" s="61">
        <f t="shared" si="9"/>
        <v>-0.14691109452736328</v>
      </c>
    </row>
    <row r="24" spans="2:32" s="14" customFormat="1" ht="13.5" customHeight="1" x14ac:dyDescent="0.25">
      <c r="B24" s="25">
        <v>20</v>
      </c>
      <c r="C24" s="25" t="s">
        <v>28</v>
      </c>
      <c r="D24" s="25"/>
      <c r="E24" s="26" t="s">
        <v>93</v>
      </c>
      <c r="F24" s="16" t="s">
        <v>23</v>
      </c>
      <c r="G24" s="26" t="s">
        <v>94</v>
      </c>
      <c r="H24" s="27" t="s">
        <v>40</v>
      </c>
      <c r="I24" s="28">
        <v>110400</v>
      </c>
      <c r="J24" s="27">
        <v>49763.56</v>
      </c>
      <c r="K24" s="19">
        <f t="shared" si="8"/>
        <v>60636.44</v>
      </c>
      <c r="L24" s="29">
        <f t="shared" si="0"/>
        <v>0.54924311594202901</v>
      </c>
      <c r="M24" s="47" t="s">
        <v>95</v>
      </c>
      <c r="N24" s="28">
        <v>55200</v>
      </c>
      <c r="O24" s="30">
        <f t="shared" si="10"/>
        <v>0.5</v>
      </c>
      <c r="P24" s="31">
        <v>42815</v>
      </c>
      <c r="Q24" s="28">
        <v>55200</v>
      </c>
      <c r="R24" s="30">
        <f t="shared" si="16"/>
        <v>1</v>
      </c>
      <c r="S24" s="33">
        <f t="shared" si="17"/>
        <v>0</v>
      </c>
      <c r="T24" s="33">
        <f t="shared" si="4"/>
        <v>-55200</v>
      </c>
      <c r="U24" s="28">
        <v>27900</v>
      </c>
      <c r="V24" s="28">
        <v>14300</v>
      </c>
      <c r="W24" s="28">
        <v>4563.5600000000004</v>
      </c>
      <c r="X24" s="28"/>
      <c r="Y24" s="28">
        <v>1000</v>
      </c>
      <c r="Z24" s="28">
        <v>2000</v>
      </c>
      <c r="AA24" s="18">
        <f t="shared" si="5"/>
        <v>49763.56</v>
      </c>
      <c r="AB24" s="24">
        <f t="shared" si="6"/>
        <v>0</v>
      </c>
      <c r="AC24" s="55" t="s">
        <v>56</v>
      </c>
      <c r="AD24" s="55"/>
      <c r="AE24" s="20">
        <v>0.54924311594202901</v>
      </c>
      <c r="AF24" s="61">
        <f t="shared" si="9"/>
        <v>0</v>
      </c>
    </row>
    <row r="25" spans="2:32" s="14" customFormat="1" ht="13.5" customHeight="1" x14ac:dyDescent="0.25">
      <c r="B25" s="25">
        <v>21</v>
      </c>
      <c r="C25" s="25" t="s">
        <v>28</v>
      </c>
      <c r="D25" s="25"/>
      <c r="E25" s="26" t="s">
        <v>96</v>
      </c>
      <c r="F25" s="16" t="s">
        <v>23</v>
      </c>
      <c r="G25" s="26" t="s">
        <v>97</v>
      </c>
      <c r="H25" s="27" t="s">
        <v>98</v>
      </c>
      <c r="I25" s="28">
        <v>69600</v>
      </c>
      <c r="J25" s="27">
        <v>12116.06</v>
      </c>
      <c r="K25" s="19">
        <f t="shared" si="8"/>
        <v>57483.94</v>
      </c>
      <c r="L25" s="30">
        <f t="shared" si="0"/>
        <v>0.82591867816091957</v>
      </c>
      <c r="M25" s="47" t="s">
        <v>99</v>
      </c>
      <c r="N25" s="28">
        <v>69600</v>
      </c>
      <c r="O25" s="30">
        <f t="shared" si="10"/>
        <v>1</v>
      </c>
      <c r="P25" s="31"/>
      <c r="Q25" s="32"/>
      <c r="R25" s="30">
        <f t="shared" si="16"/>
        <v>0</v>
      </c>
      <c r="S25" s="33">
        <f t="shared" si="17"/>
        <v>69600</v>
      </c>
      <c r="T25" s="33">
        <f t="shared" si="4"/>
        <v>0</v>
      </c>
      <c r="U25" s="28">
        <v>12000</v>
      </c>
      <c r="V25" s="28"/>
      <c r="W25" s="28">
        <v>116.06</v>
      </c>
      <c r="X25" s="28"/>
      <c r="Y25" s="28"/>
      <c r="Z25" s="28"/>
      <c r="AA25" s="18">
        <f t="shared" si="5"/>
        <v>12116.06</v>
      </c>
      <c r="AB25" s="24">
        <f t="shared" si="6"/>
        <v>0</v>
      </c>
      <c r="AC25" s="55" t="s">
        <v>56</v>
      </c>
      <c r="AD25" s="55" t="s">
        <v>56</v>
      </c>
      <c r="AE25" s="20">
        <v>0.82591867816091957</v>
      </c>
      <c r="AF25" s="61">
        <f t="shared" si="9"/>
        <v>0</v>
      </c>
    </row>
    <row r="26" spans="2:32" s="14" customFormat="1" ht="13.5" customHeight="1" x14ac:dyDescent="0.25">
      <c r="B26" s="25">
        <v>22</v>
      </c>
      <c r="C26" s="25" t="s">
        <v>28</v>
      </c>
      <c r="D26" s="25"/>
      <c r="E26" s="26" t="s">
        <v>32</v>
      </c>
      <c r="F26" s="16" t="s">
        <v>23</v>
      </c>
      <c r="G26" s="26" t="s">
        <v>100</v>
      </c>
      <c r="H26" s="27" t="s">
        <v>36</v>
      </c>
      <c r="I26" s="28">
        <v>540000</v>
      </c>
      <c r="J26" s="28">
        <v>115659.52</v>
      </c>
      <c r="K26" s="19">
        <f t="shared" si="8"/>
        <v>424340.47999999998</v>
      </c>
      <c r="L26" s="29">
        <f t="shared" si="0"/>
        <v>0.78581570370370368</v>
      </c>
      <c r="M26" s="47" t="s">
        <v>34</v>
      </c>
      <c r="N26" s="28">
        <v>540000</v>
      </c>
      <c r="O26" s="30">
        <f t="shared" si="10"/>
        <v>1</v>
      </c>
      <c r="P26" s="31">
        <v>42761</v>
      </c>
      <c r="Q26" s="28">
        <v>540000</v>
      </c>
      <c r="R26" s="30">
        <f t="shared" si="16"/>
        <v>1</v>
      </c>
      <c r="S26" s="33">
        <f t="shared" si="17"/>
        <v>0</v>
      </c>
      <c r="T26" s="33">
        <f t="shared" si="4"/>
        <v>0</v>
      </c>
      <c r="U26" s="28">
        <v>112500</v>
      </c>
      <c r="V26" s="28"/>
      <c r="W26" s="28">
        <v>3159.5200000000004</v>
      </c>
      <c r="X26" s="28"/>
      <c r="Y26" s="28"/>
      <c r="Z26" s="28"/>
      <c r="AA26" s="18">
        <f t="shared" si="5"/>
        <v>115659.52</v>
      </c>
      <c r="AB26" s="24">
        <f t="shared" si="6"/>
        <v>0</v>
      </c>
      <c r="AC26" s="55" t="s">
        <v>56</v>
      </c>
      <c r="AD26" s="55"/>
      <c r="AE26" s="20">
        <v>0.78581570370370368</v>
      </c>
      <c r="AF26" s="61">
        <f t="shared" si="9"/>
        <v>0</v>
      </c>
    </row>
    <row r="27" spans="2:32" s="14" customFormat="1" ht="13.5" customHeight="1" x14ac:dyDescent="0.25">
      <c r="B27" s="15">
        <v>23</v>
      </c>
      <c r="C27" s="25" t="s">
        <v>28</v>
      </c>
      <c r="D27" s="15"/>
      <c r="E27" s="16" t="s">
        <v>44</v>
      </c>
      <c r="F27" s="16" t="s">
        <v>23</v>
      </c>
      <c r="G27" s="16" t="s">
        <v>101</v>
      </c>
      <c r="H27" s="27" t="s">
        <v>36</v>
      </c>
      <c r="I27" s="18">
        <v>91000</v>
      </c>
      <c r="J27" s="18">
        <v>33772.6</v>
      </c>
      <c r="K27" s="19">
        <f t="shared" si="8"/>
        <v>57227.4</v>
      </c>
      <c r="L27" s="29">
        <f t="shared" si="0"/>
        <v>0.62887252747252753</v>
      </c>
      <c r="M27" s="48" t="s">
        <v>198</v>
      </c>
      <c r="N27" s="18">
        <v>91000</v>
      </c>
      <c r="O27" s="20">
        <f t="shared" si="10"/>
        <v>1</v>
      </c>
      <c r="P27" s="21">
        <v>42776</v>
      </c>
      <c r="Q27" s="18">
        <v>91000</v>
      </c>
      <c r="R27" s="20">
        <f t="shared" si="16"/>
        <v>1</v>
      </c>
      <c r="S27" s="23">
        <f t="shared" si="17"/>
        <v>0</v>
      </c>
      <c r="T27" s="23">
        <f t="shared" si="4"/>
        <v>0</v>
      </c>
      <c r="U27" s="28">
        <v>29700</v>
      </c>
      <c r="V27" s="28"/>
      <c r="W27" s="28">
        <v>3507.6</v>
      </c>
      <c r="X27" s="28"/>
      <c r="Y27" s="28"/>
      <c r="Z27" s="28">
        <v>565</v>
      </c>
      <c r="AA27" s="18">
        <f t="shared" ref="AA27:AA192" si="18">SUM(U27:Z27)</f>
        <v>33772.6</v>
      </c>
      <c r="AB27" s="24">
        <f t="shared" ref="AB27:AB192" si="19">AA27-J27</f>
        <v>0</v>
      </c>
      <c r="AC27" s="54" t="s">
        <v>56</v>
      </c>
      <c r="AD27" s="54" t="s">
        <v>56</v>
      </c>
      <c r="AE27" s="20">
        <v>0.60381536703296701</v>
      </c>
      <c r="AF27" s="61">
        <f t="shared" si="9"/>
        <v>2.5057160439560522E-2</v>
      </c>
    </row>
    <row r="28" spans="2:32" s="14" customFormat="1" ht="13.5" customHeight="1" x14ac:dyDescent="0.25">
      <c r="B28" s="15">
        <v>24</v>
      </c>
      <c r="C28" s="25" t="s">
        <v>28</v>
      </c>
      <c r="D28" s="15"/>
      <c r="E28" s="16" t="s">
        <v>44</v>
      </c>
      <c r="F28" s="16" t="s">
        <v>23</v>
      </c>
      <c r="G28" s="16" t="s">
        <v>103</v>
      </c>
      <c r="H28" s="27" t="s">
        <v>36</v>
      </c>
      <c r="I28" s="18">
        <v>91000</v>
      </c>
      <c r="J28" s="18">
        <v>18075</v>
      </c>
      <c r="K28" s="19">
        <f t="shared" si="8"/>
        <v>72925</v>
      </c>
      <c r="L28" s="20">
        <f t="shared" si="0"/>
        <v>0.80137362637362641</v>
      </c>
      <c r="M28" s="48" t="s">
        <v>102</v>
      </c>
      <c r="N28" s="18">
        <v>91000</v>
      </c>
      <c r="O28" s="20">
        <f t="shared" si="10"/>
        <v>1</v>
      </c>
      <c r="P28" s="21">
        <v>42776</v>
      </c>
      <c r="Q28" s="18">
        <v>91000</v>
      </c>
      <c r="R28" s="20">
        <f t="shared" si="16"/>
        <v>1</v>
      </c>
      <c r="S28" s="23">
        <f t="shared" si="17"/>
        <v>0</v>
      </c>
      <c r="T28" s="23">
        <f t="shared" si="4"/>
        <v>0</v>
      </c>
      <c r="U28" s="28">
        <v>16560</v>
      </c>
      <c r="V28" s="28"/>
      <c r="W28" s="28">
        <v>950</v>
      </c>
      <c r="X28" s="28"/>
      <c r="Y28" s="28"/>
      <c r="Z28" s="28">
        <v>565</v>
      </c>
      <c r="AA28" s="18">
        <f t="shared" si="18"/>
        <v>18075</v>
      </c>
      <c r="AB28" s="24">
        <f t="shared" si="19"/>
        <v>0</v>
      </c>
      <c r="AC28" s="54" t="s">
        <v>56</v>
      </c>
      <c r="AD28" s="54" t="s">
        <v>56</v>
      </c>
      <c r="AE28" s="20">
        <v>0.86067692062728662</v>
      </c>
      <c r="AF28" s="61">
        <f t="shared" si="9"/>
        <v>-5.930329425366021E-2</v>
      </c>
    </row>
    <row r="29" spans="2:32" s="14" customFormat="1" ht="13.5" customHeight="1" x14ac:dyDescent="0.25">
      <c r="B29" s="15">
        <v>25</v>
      </c>
      <c r="C29" s="25" t="s">
        <v>28</v>
      </c>
      <c r="D29" s="15"/>
      <c r="E29" s="16" t="s">
        <v>44</v>
      </c>
      <c r="F29" s="16" t="s">
        <v>23</v>
      </c>
      <c r="G29" s="16" t="s">
        <v>104</v>
      </c>
      <c r="H29" s="27" t="s">
        <v>36</v>
      </c>
      <c r="I29" s="18">
        <v>90999.998399999997</v>
      </c>
      <c r="J29" s="18">
        <v>18075</v>
      </c>
      <c r="K29" s="19">
        <f t="shared" si="8"/>
        <v>72924.998399999997</v>
      </c>
      <c r="L29" s="20">
        <f t="shared" si="0"/>
        <v>0.80137362288129443</v>
      </c>
      <c r="M29" s="48" t="s">
        <v>102</v>
      </c>
      <c r="N29" s="18">
        <v>91000</v>
      </c>
      <c r="O29" s="20">
        <f t="shared" si="10"/>
        <v>1.000000017582418</v>
      </c>
      <c r="P29" s="21">
        <v>42776</v>
      </c>
      <c r="Q29" s="18">
        <v>91000</v>
      </c>
      <c r="R29" s="20">
        <f t="shared" si="16"/>
        <v>1</v>
      </c>
      <c r="S29" s="23">
        <f t="shared" si="17"/>
        <v>0</v>
      </c>
      <c r="T29" s="23">
        <f t="shared" si="4"/>
        <v>1.6000000032363459E-3</v>
      </c>
      <c r="U29" s="28">
        <v>16560</v>
      </c>
      <c r="V29" s="28"/>
      <c r="W29" s="28">
        <v>950</v>
      </c>
      <c r="X29" s="28"/>
      <c r="Y29" s="28"/>
      <c r="Z29" s="28">
        <v>565</v>
      </c>
      <c r="AA29" s="18">
        <f t="shared" si="18"/>
        <v>18075</v>
      </c>
      <c r="AB29" s="24">
        <f t="shared" si="19"/>
        <v>0</v>
      </c>
      <c r="AC29" s="54" t="s">
        <v>56</v>
      </c>
      <c r="AD29" s="54" t="s">
        <v>56</v>
      </c>
      <c r="AE29" s="20">
        <v>0.86067692062728662</v>
      </c>
      <c r="AF29" s="61">
        <f t="shared" si="9"/>
        <v>-5.930329774599219E-2</v>
      </c>
    </row>
    <row r="30" spans="2:32" s="14" customFormat="1" ht="13.5" customHeight="1" x14ac:dyDescent="0.25">
      <c r="B30" s="15">
        <v>26</v>
      </c>
      <c r="C30" s="25" t="s">
        <v>28</v>
      </c>
      <c r="D30" s="15"/>
      <c r="E30" s="16" t="s">
        <v>44</v>
      </c>
      <c r="F30" s="16" t="s">
        <v>23</v>
      </c>
      <c r="G30" s="16" t="s">
        <v>105</v>
      </c>
      <c r="H30" s="27" t="s">
        <v>36</v>
      </c>
      <c r="I30" s="18">
        <v>91000</v>
      </c>
      <c r="J30" s="18">
        <v>12653.2</v>
      </c>
      <c r="K30" s="19">
        <f t="shared" si="8"/>
        <v>78346.8</v>
      </c>
      <c r="L30" s="20">
        <f t="shared" si="0"/>
        <v>0.86095384615384618</v>
      </c>
      <c r="M30" s="48" t="s">
        <v>102</v>
      </c>
      <c r="N30" s="18">
        <v>91000</v>
      </c>
      <c r="O30" s="20">
        <f t="shared" si="10"/>
        <v>1</v>
      </c>
      <c r="P30" s="21">
        <v>42776</v>
      </c>
      <c r="Q30" s="18">
        <v>91000</v>
      </c>
      <c r="R30" s="20">
        <f t="shared" si="16"/>
        <v>1</v>
      </c>
      <c r="S30" s="23">
        <f t="shared" si="17"/>
        <v>0</v>
      </c>
      <c r="T30" s="23">
        <f t="shared" si="4"/>
        <v>0</v>
      </c>
      <c r="U30" s="28">
        <v>12000</v>
      </c>
      <c r="V30" s="28"/>
      <c r="W30" s="28">
        <v>653.20000000000005</v>
      </c>
      <c r="X30" s="28"/>
      <c r="Y30" s="28"/>
      <c r="Z30" s="28"/>
      <c r="AA30" s="18">
        <f t="shared" si="18"/>
        <v>12653.2</v>
      </c>
      <c r="AB30" s="24">
        <f t="shared" si="19"/>
        <v>0</v>
      </c>
      <c r="AC30" s="54" t="s">
        <v>56</v>
      </c>
      <c r="AD30" s="54"/>
      <c r="AE30" s="20">
        <v>0.86095384370907857</v>
      </c>
      <c r="AF30" s="61">
        <f t="shared" si="9"/>
        <v>2.4447676105765481E-9</v>
      </c>
    </row>
    <row r="31" spans="2:32" s="14" customFormat="1" ht="13.5" customHeight="1" x14ac:dyDescent="0.25">
      <c r="B31" s="15">
        <v>27</v>
      </c>
      <c r="C31" s="25" t="s">
        <v>28</v>
      </c>
      <c r="D31" s="15"/>
      <c r="E31" s="16" t="s">
        <v>44</v>
      </c>
      <c r="F31" s="16" t="s">
        <v>23</v>
      </c>
      <c r="G31" s="16" t="s">
        <v>106</v>
      </c>
      <c r="H31" s="27" t="s">
        <v>36</v>
      </c>
      <c r="I31" s="18">
        <v>91000</v>
      </c>
      <c r="J31" s="18">
        <v>12653.2</v>
      </c>
      <c r="K31" s="19">
        <f t="shared" si="8"/>
        <v>78346.8</v>
      </c>
      <c r="L31" s="20">
        <f t="shared" si="0"/>
        <v>0.86095384615384618</v>
      </c>
      <c r="M31" s="48" t="s">
        <v>102</v>
      </c>
      <c r="N31" s="18">
        <v>45500</v>
      </c>
      <c r="O31" s="20">
        <f t="shared" si="10"/>
        <v>0.5</v>
      </c>
      <c r="P31" s="21">
        <v>42776</v>
      </c>
      <c r="Q31" s="22">
        <v>45500</v>
      </c>
      <c r="R31" s="20">
        <f t="shared" si="16"/>
        <v>1</v>
      </c>
      <c r="S31" s="23">
        <f t="shared" si="17"/>
        <v>0</v>
      </c>
      <c r="T31" s="23">
        <f t="shared" si="4"/>
        <v>-45500</v>
      </c>
      <c r="U31" s="28">
        <v>12000</v>
      </c>
      <c r="V31" s="28"/>
      <c r="W31" s="28">
        <v>653.20000000000005</v>
      </c>
      <c r="X31" s="28"/>
      <c r="Y31" s="28"/>
      <c r="Z31" s="28"/>
      <c r="AA31" s="18">
        <f t="shared" si="18"/>
        <v>12653.2</v>
      </c>
      <c r="AB31" s="24">
        <f t="shared" si="19"/>
        <v>0</v>
      </c>
      <c r="AC31" s="54" t="s">
        <v>56</v>
      </c>
      <c r="AD31" s="54"/>
      <c r="AE31" s="20">
        <v>0.86095384370907857</v>
      </c>
      <c r="AF31" s="61">
        <f t="shared" si="9"/>
        <v>2.4447676105765481E-9</v>
      </c>
    </row>
    <row r="32" spans="2:32" s="14" customFormat="1" ht="13.5" customHeight="1" x14ac:dyDescent="0.25">
      <c r="B32" s="15">
        <v>28</v>
      </c>
      <c r="C32" s="25" t="s">
        <v>28</v>
      </c>
      <c r="D32" s="15"/>
      <c r="E32" s="16" t="s">
        <v>44</v>
      </c>
      <c r="F32" s="16" t="s">
        <v>23</v>
      </c>
      <c r="G32" s="16" t="s">
        <v>107</v>
      </c>
      <c r="H32" s="27" t="s">
        <v>36</v>
      </c>
      <c r="I32" s="18">
        <v>91000</v>
      </c>
      <c r="J32" s="18">
        <v>12653.2</v>
      </c>
      <c r="K32" s="19">
        <f t="shared" si="8"/>
        <v>78346.8</v>
      </c>
      <c r="L32" s="20">
        <f t="shared" si="0"/>
        <v>0.86095384615384618</v>
      </c>
      <c r="M32" s="48"/>
      <c r="N32" s="18"/>
      <c r="O32" s="20">
        <f t="shared" si="10"/>
        <v>0</v>
      </c>
      <c r="P32" s="21"/>
      <c r="Q32" s="22"/>
      <c r="R32" s="20" t="e">
        <f t="shared" si="16"/>
        <v>#DIV/0!</v>
      </c>
      <c r="S32" s="23">
        <f t="shared" si="17"/>
        <v>0</v>
      </c>
      <c r="T32" s="23">
        <f t="shared" si="4"/>
        <v>-91000</v>
      </c>
      <c r="U32" s="28">
        <v>12000</v>
      </c>
      <c r="V32" s="28"/>
      <c r="W32" s="28">
        <v>653.20000000000005</v>
      </c>
      <c r="X32" s="28"/>
      <c r="Y32" s="28"/>
      <c r="Z32" s="28"/>
      <c r="AA32" s="18">
        <f t="shared" si="18"/>
        <v>12653.2</v>
      </c>
      <c r="AB32" s="24">
        <f t="shared" si="19"/>
        <v>0</v>
      </c>
      <c r="AC32" s="54" t="s">
        <v>56</v>
      </c>
      <c r="AD32" s="54"/>
      <c r="AE32" s="20">
        <v>0.86095384370907857</v>
      </c>
      <c r="AF32" s="61">
        <f t="shared" si="9"/>
        <v>2.4447676105765481E-9</v>
      </c>
    </row>
    <row r="33" spans="2:32" s="14" customFormat="1" ht="13.5" customHeight="1" x14ac:dyDescent="0.25">
      <c r="B33" s="15">
        <v>29</v>
      </c>
      <c r="C33" s="25" t="s">
        <v>28</v>
      </c>
      <c r="D33" s="15"/>
      <c r="E33" s="16" t="s">
        <v>44</v>
      </c>
      <c r="F33" s="16" t="s">
        <v>23</v>
      </c>
      <c r="G33" s="16" t="s">
        <v>108</v>
      </c>
      <c r="H33" s="27" t="s">
        <v>36</v>
      </c>
      <c r="I33" s="18">
        <v>91000</v>
      </c>
      <c r="J33" s="18">
        <v>12653.2</v>
      </c>
      <c r="K33" s="19">
        <f t="shared" si="8"/>
        <v>78346.8</v>
      </c>
      <c r="L33" s="20">
        <f t="shared" si="0"/>
        <v>0.86095384615384618</v>
      </c>
      <c r="M33" s="48"/>
      <c r="N33" s="18"/>
      <c r="O33" s="20">
        <f t="shared" si="10"/>
        <v>0</v>
      </c>
      <c r="P33" s="21"/>
      <c r="Q33" s="22"/>
      <c r="R33" s="20" t="e">
        <f t="shared" si="16"/>
        <v>#DIV/0!</v>
      </c>
      <c r="S33" s="23">
        <f t="shared" si="17"/>
        <v>0</v>
      </c>
      <c r="T33" s="23">
        <f t="shared" si="4"/>
        <v>-91000</v>
      </c>
      <c r="U33" s="28">
        <v>12000</v>
      </c>
      <c r="V33" s="28"/>
      <c r="W33" s="28">
        <v>653.20000000000005</v>
      </c>
      <c r="X33" s="28"/>
      <c r="Y33" s="28"/>
      <c r="Z33" s="28"/>
      <c r="AA33" s="18">
        <f t="shared" si="18"/>
        <v>12653.2</v>
      </c>
      <c r="AB33" s="24">
        <f t="shared" si="19"/>
        <v>0</v>
      </c>
      <c r="AC33" s="54" t="s">
        <v>56</v>
      </c>
      <c r="AD33" s="54"/>
      <c r="AE33" s="20">
        <v>0.86095384370907857</v>
      </c>
      <c r="AF33" s="61">
        <f t="shared" si="9"/>
        <v>2.4447676105765481E-9</v>
      </c>
    </row>
    <row r="34" spans="2:32" s="14" customFormat="1" ht="13.5" customHeight="1" x14ac:dyDescent="0.25">
      <c r="B34" s="15">
        <v>30</v>
      </c>
      <c r="C34" s="25" t="s">
        <v>28</v>
      </c>
      <c r="D34" s="15"/>
      <c r="E34" s="16" t="s">
        <v>44</v>
      </c>
      <c r="F34" s="16" t="s">
        <v>23</v>
      </c>
      <c r="G34" s="16" t="s">
        <v>109</v>
      </c>
      <c r="H34" s="27" t="s">
        <v>36</v>
      </c>
      <c r="I34" s="18">
        <v>91000</v>
      </c>
      <c r="J34" s="18">
        <v>12653.2</v>
      </c>
      <c r="K34" s="19">
        <f t="shared" si="8"/>
        <v>78346.8</v>
      </c>
      <c r="L34" s="20">
        <f t="shared" si="0"/>
        <v>0.86095384615384618</v>
      </c>
      <c r="M34" s="48"/>
      <c r="N34" s="18"/>
      <c r="O34" s="20">
        <f t="shared" si="10"/>
        <v>0</v>
      </c>
      <c r="P34" s="21"/>
      <c r="Q34" s="22"/>
      <c r="R34" s="20" t="e">
        <f t="shared" si="16"/>
        <v>#DIV/0!</v>
      </c>
      <c r="S34" s="23">
        <f t="shared" si="17"/>
        <v>0</v>
      </c>
      <c r="T34" s="23">
        <f t="shared" si="4"/>
        <v>-91000</v>
      </c>
      <c r="U34" s="28">
        <v>12000</v>
      </c>
      <c r="V34" s="28"/>
      <c r="W34" s="28">
        <v>653.20000000000005</v>
      </c>
      <c r="X34" s="28"/>
      <c r="Y34" s="28"/>
      <c r="Z34" s="28"/>
      <c r="AA34" s="18">
        <f t="shared" si="18"/>
        <v>12653.2</v>
      </c>
      <c r="AB34" s="24">
        <f t="shared" si="19"/>
        <v>0</v>
      </c>
      <c r="AC34" s="54" t="s">
        <v>56</v>
      </c>
      <c r="AD34" s="54"/>
      <c r="AE34" s="20">
        <v>0.86095384370907857</v>
      </c>
      <c r="AF34" s="61">
        <f t="shared" si="9"/>
        <v>2.4447676105765481E-9</v>
      </c>
    </row>
    <row r="35" spans="2:32" s="14" customFormat="1" ht="13.5" customHeight="1" x14ac:dyDescent="0.25">
      <c r="B35" s="15">
        <v>31</v>
      </c>
      <c r="C35" s="25" t="s">
        <v>28</v>
      </c>
      <c r="D35" s="15"/>
      <c r="E35" s="16" t="s">
        <v>44</v>
      </c>
      <c r="F35" s="16" t="s">
        <v>23</v>
      </c>
      <c r="G35" s="16" t="s">
        <v>110</v>
      </c>
      <c r="H35" s="27" t="s">
        <v>36</v>
      </c>
      <c r="I35" s="18">
        <v>91000</v>
      </c>
      <c r="J35" s="18">
        <v>12653.2</v>
      </c>
      <c r="K35" s="19">
        <f t="shared" si="8"/>
        <v>78346.8</v>
      </c>
      <c r="L35" s="20">
        <f t="shared" si="0"/>
        <v>0.86095384615384618</v>
      </c>
      <c r="M35" s="48"/>
      <c r="N35" s="18"/>
      <c r="O35" s="20">
        <f t="shared" si="10"/>
        <v>0</v>
      </c>
      <c r="P35" s="21"/>
      <c r="Q35" s="22"/>
      <c r="R35" s="20" t="e">
        <f t="shared" si="16"/>
        <v>#DIV/0!</v>
      </c>
      <c r="S35" s="23">
        <f t="shared" si="17"/>
        <v>0</v>
      </c>
      <c r="T35" s="23">
        <f t="shared" si="4"/>
        <v>-91000</v>
      </c>
      <c r="U35" s="28">
        <v>12000</v>
      </c>
      <c r="V35" s="28"/>
      <c r="W35" s="28">
        <v>653.20000000000005</v>
      </c>
      <c r="X35" s="28"/>
      <c r="Y35" s="28"/>
      <c r="Z35" s="28"/>
      <c r="AA35" s="18">
        <f t="shared" si="18"/>
        <v>12653.2</v>
      </c>
      <c r="AB35" s="24">
        <f t="shared" si="19"/>
        <v>0</v>
      </c>
      <c r="AC35" s="54" t="s">
        <v>56</v>
      </c>
      <c r="AD35" s="54"/>
      <c r="AE35" s="20">
        <v>0.86095384370907857</v>
      </c>
      <c r="AF35" s="61">
        <f t="shared" si="9"/>
        <v>2.4447676105765481E-9</v>
      </c>
    </row>
    <row r="36" spans="2:32" s="14" customFormat="1" ht="13.5" customHeight="1" x14ac:dyDescent="0.25">
      <c r="B36" s="15">
        <v>32</v>
      </c>
      <c r="C36" s="25" t="s">
        <v>28</v>
      </c>
      <c r="D36" s="15"/>
      <c r="E36" s="16" t="s">
        <v>44</v>
      </c>
      <c r="F36" s="16" t="s">
        <v>23</v>
      </c>
      <c r="G36" s="16" t="s">
        <v>111</v>
      </c>
      <c r="H36" s="27" t="s">
        <v>36</v>
      </c>
      <c r="I36" s="18">
        <v>91000</v>
      </c>
      <c r="J36" s="18">
        <v>12653.2</v>
      </c>
      <c r="K36" s="19">
        <f t="shared" si="8"/>
        <v>78346.8</v>
      </c>
      <c r="L36" s="20">
        <f t="shared" ref="L36" si="20">K36/I36</f>
        <v>0.86095384615384618</v>
      </c>
      <c r="M36" s="48"/>
      <c r="N36" s="18"/>
      <c r="O36" s="20">
        <f t="shared" si="10"/>
        <v>0</v>
      </c>
      <c r="P36" s="21"/>
      <c r="Q36" s="22"/>
      <c r="R36" s="20" t="e">
        <f t="shared" si="16"/>
        <v>#DIV/0!</v>
      </c>
      <c r="S36" s="23">
        <f t="shared" si="17"/>
        <v>0</v>
      </c>
      <c r="T36" s="23">
        <f t="shared" si="4"/>
        <v>-91000</v>
      </c>
      <c r="U36" s="28">
        <v>12000</v>
      </c>
      <c r="V36" s="28"/>
      <c r="W36" s="28">
        <v>653.20000000000005</v>
      </c>
      <c r="X36" s="28"/>
      <c r="Y36" s="28"/>
      <c r="Z36" s="28"/>
      <c r="AA36" s="18">
        <f t="shared" si="18"/>
        <v>12653.2</v>
      </c>
      <c r="AB36" s="24">
        <f t="shared" si="19"/>
        <v>0</v>
      </c>
      <c r="AC36" s="54" t="s">
        <v>56</v>
      </c>
      <c r="AD36" s="54"/>
      <c r="AE36" s="20">
        <v>0.86095384370907857</v>
      </c>
      <c r="AF36" s="61">
        <f t="shared" si="9"/>
        <v>2.4447676105765481E-9</v>
      </c>
    </row>
    <row r="37" spans="2:32" s="14" customFormat="1" ht="13.5" customHeight="1" x14ac:dyDescent="0.25">
      <c r="B37" s="15">
        <v>33</v>
      </c>
      <c r="C37" s="25" t="s">
        <v>28</v>
      </c>
      <c r="D37" s="15"/>
      <c r="E37" s="16" t="s">
        <v>112</v>
      </c>
      <c r="F37" s="16" t="s">
        <v>77</v>
      </c>
      <c r="G37" s="16" t="s">
        <v>113</v>
      </c>
      <c r="H37" s="17" t="s">
        <v>46</v>
      </c>
      <c r="I37" s="18">
        <v>31500</v>
      </c>
      <c r="J37" s="18">
        <v>28000</v>
      </c>
      <c r="K37" s="19">
        <f t="shared" si="8"/>
        <v>3500</v>
      </c>
      <c r="L37" s="20">
        <f t="shared" si="0"/>
        <v>0.1111111111111111</v>
      </c>
      <c r="M37" s="48" t="s">
        <v>197</v>
      </c>
      <c r="N37" s="18">
        <v>31500</v>
      </c>
      <c r="O37" s="20">
        <f t="shared" si="10"/>
        <v>1</v>
      </c>
      <c r="P37" s="21"/>
      <c r="Q37" s="22"/>
      <c r="R37" s="20">
        <f t="shared" si="16"/>
        <v>0</v>
      </c>
      <c r="S37" s="23">
        <f t="shared" si="17"/>
        <v>31500</v>
      </c>
      <c r="T37" s="23">
        <f t="shared" si="4"/>
        <v>0</v>
      </c>
      <c r="U37" s="28">
        <v>28000</v>
      </c>
      <c r="V37" s="28"/>
      <c r="W37" s="28"/>
      <c r="X37" s="28"/>
      <c r="Y37" s="28"/>
      <c r="Z37" s="28"/>
      <c r="AA37" s="18">
        <f t="shared" si="18"/>
        <v>28000</v>
      </c>
      <c r="AB37" s="24">
        <f t="shared" si="19"/>
        <v>0</v>
      </c>
      <c r="AC37" s="54" t="s">
        <v>56</v>
      </c>
      <c r="AD37" s="54" t="s">
        <v>56</v>
      </c>
      <c r="AE37" s="20">
        <v>0.2</v>
      </c>
      <c r="AF37" s="61">
        <f t="shared" si="9"/>
        <v>-8.8888888888888906E-2</v>
      </c>
    </row>
    <row r="38" spans="2:32" s="14" customFormat="1" ht="13.5" customHeight="1" x14ac:dyDescent="0.25">
      <c r="B38" s="15">
        <v>34</v>
      </c>
      <c r="C38" s="25" t="s">
        <v>28</v>
      </c>
      <c r="D38" s="15"/>
      <c r="E38" s="16" t="s">
        <v>114</v>
      </c>
      <c r="F38" s="16" t="s">
        <v>23</v>
      </c>
      <c r="G38" s="16" t="s">
        <v>115</v>
      </c>
      <c r="H38" s="17" t="s">
        <v>31</v>
      </c>
      <c r="I38" s="18">
        <v>12500</v>
      </c>
      <c r="J38" s="18">
        <v>3445.5448275862068</v>
      </c>
      <c r="K38" s="19">
        <f t="shared" si="8"/>
        <v>9054.4551724137928</v>
      </c>
      <c r="L38" s="20">
        <f t="shared" si="0"/>
        <v>0.72435641379310345</v>
      </c>
      <c r="M38" s="48" t="s">
        <v>116</v>
      </c>
      <c r="N38" s="18">
        <v>12500</v>
      </c>
      <c r="O38" s="20">
        <f t="shared" si="10"/>
        <v>1</v>
      </c>
      <c r="P38" s="21">
        <v>42801</v>
      </c>
      <c r="Q38" s="22">
        <v>71604</v>
      </c>
      <c r="R38" s="20">
        <f t="shared" si="16"/>
        <v>5.7283200000000001</v>
      </c>
      <c r="S38" s="23">
        <f t="shared" si="17"/>
        <v>-59104</v>
      </c>
      <c r="T38" s="23">
        <f t="shared" si="4"/>
        <v>0</v>
      </c>
      <c r="U38" s="28">
        <v>2500</v>
      </c>
      <c r="V38" s="28"/>
      <c r="W38" s="28">
        <v>945.54482758620679</v>
      </c>
      <c r="X38" s="28"/>
      <c r="Y38" s="28"/>
      <c r="Z38" s="28"/>
      <c r="AA38" s="18">
        <f t="shared" si="18"/>
        <v>3445.5448275862068</v>
      </c>
      <c r="AB38" s="24">
        <f t="shared" si="19"/>
        <v>0</v>
      </c>
      <c r="AC38" s="54" t="s">
        <v>56</v>
      </c>
      <c r="AD38" s="54" t="s">
        <v>56</v>
      </c>
      <c r="AE38" s="20">
        <v>0.69423199999999996</v>
      </c>
      <c r="AF38" s="61">
        <f t="shared" si="9"/>
        <v>3.0124413793103488E-2</v>
      </c>
    </row>
    <row r="39" spans="2:32" s="14" customFormat="1" ht="13.5" customHeight="1" x14ac:dyDescent="0.25">
      <c r="B39" s="15">
        <v>35</v>
      </c>
      <c r="C39" s="25" t="s">
        <v>28</v>
      </c>
      <c r="D39" s="15"/>
      <c r="E39" s="16" t="s">
        <v>117</v>
      </c>
      <c r="F39" s="16" t="s">
        <v>23</v>
      </c>
      <c r="G39" s="16" t="s">
        <v>118</v>
      </c>
      <c r="H39" s="17" t="s">
        <v>31</v>
      </c>
      <c r="I39" s="18">
        <v>84233.35</v>
      </c>
      <c r="J39" s="18">
        <v>51909.899999999994</v>
      </c>
      <c r="K39" s="19">
        <f t="shared" si="8"/>
        <v>32323.450000000012</v>
      </c>
      <c r="L39" s="20">
        <f t="shared" si="0"/>
        <v>0.38373696404096486</v>
      </c>
      <c r="M39" s="48" t="s">
        <v>119</v>
      </c>
      <c r="N39" s="18">
        <v>84233.35</v>
      </c>
      <c r="O39" s="20">
        <f t="shared" si="10"/>
        <v>1</v>
      </c>
      <c r="P39" s="21">
        <v>42803</v>
      </c>
      <c r="Q39" s="18">
        <v>84233.35</v>
      </c>
      <c r="R39" s="20">
        <f t="shared" si="16"/>
        <v>1</v>
      </c>
      <c r="S39" s="23">
        <f t="shared" si="17"/>
        <v>0</v>
      </c>
      <c r="T39" s="23">
        <f t="shared" si="4"/>
        <v>0</v>
      </c>
      <c r="U39" s="28">
        <v>39560</v>
      </c>
      <c r="V39" s="28"/>
      <c r="W39" s="28">
        <v>9349.8999999999978</v>
      </c>
      <c r="X39" s="28">
        <v>3000</v>
      </c>
      <c r="Y39" s="28"/>
      <c r="Z39" s="28"/>
      <c r="AA39" s="18">
        <f t="shared" si="18"/>
        <v>51909.899999999994</v>
      </c>
      <c r="AB39" s="24">
        <f t="shared" si="19"/>
        <v>0</v>
      </c>
      <c r="AC39" s="54" t="s">
        <v>56</v>
      </c>
      <c r="AD39" s="54"/>
      <c r="AE39" s="20">
        <v>0.38373696404096486</v>
      </c>
      <c r="AF39" s="61">
        <f t="shared" si="9"/>
        <v>0</v>
      </c>
    </row>
    <row r="40" spans="2:32" s="14" customFormat="1" ht="13.5" customHeight="1" x14ac:dyDescent="0.25">
      <c r="B40" s="15">
        <v>36</v>
      </c>
      <c r="C40" s="15" t="s">
        <v>120</v>
      </c>
      <c r="D40" s="15"/>
      <c r="E40" s="16" t="s">
        <v>38</v>
      </c>
      <c r="F40" s="16" t="s">
        <v>23</v>
      </c>
      <c r="G40" s="16" t="s">
        <v>60</v>
      </c>
      <c r="H40" s="17" t="s">
        <v>36</v>
      </c>
      <c r="I40" s="18">
        <v>49999.999920000002</v>
      </c>
      <c r="J40" s="18">
        <v>12970</v>
      </c>
      <c r="K40" s="19">
        <f t="shared" si="8"/>
        <v>37029.999920000002</v>
      </c>
      <c r="L40" s="20">
        <f t="shared" si="0"/>
        <v>0.74059999958496003</v>
      </c>
      <c r="M40" s="48" t="s">
        <v>123</v>
      </c>
      <c r="N40" s="18">
        <v>50000</v>
      </c>
      <c r="O40" s="20">
        <f t="shared" si="10"/>
        <v>1.0000000015999999</v>
      </c>
      <c r="P40" s="21">
        <v>42811</v>
      </c>
      <c r="Q40" s="22">
        <v>50000</v>
      </c>
      <c r="R40" s="20">
        <f t="shared" si="16"/>
        <v>1</v>
      </c>
      <c r="S40" s="23">
        <f t="shared" si="17"/>
        <v>0</v>
      </c>
      <c r="T40" s="23">
        <f t="shared" si="4"/>
        <v>7.9999997979030013E-5</v>
      </c>
      <c r="U40" s="28">
        <v>10500</v>
      </c>
      <c r="V40" s="28"/>
      <c r="W40" s="28">
        <v>2170</v>
      </c>
      <c r="X40" s="28">
        <v>300</v>
      </c>
      <c r="Y40" s="28"/>
      <c r="Z40" s="28"/>
      <c r="AA40" s="18">
        <f t="shared" si="18"/>
        <v>12970</v>
      </c>
      <c r="AB40" s="24">
        <f t="shared" si="19"/>
        <v>0</v>
      </c>
      <c r="AC40" s="54" t="s">
        <v>56</v>
      </c>
      <c r="AD40" s="54" t="s">
        <v>56</v>
      </c>
      <c r="AE40" s="20">
        <v>0.83697879973916611</v>
      </c>
      <c r="AF40" s="61">
        <f t="shared" si="9"/>
        <v>-9.6378800154206079E-2</v>
      </c>
    </row>
    <row r="41" spans="2:32" s="14" customFormat="1" ht="13.5" customHeight="1" x14ac:dyDescent="0.25">
      <c r="B41" s="15">
        <v>37</v>
      </c>
      <c r="C41" s="15" t="s">
        <v>120</v>
      </c>
      <c r="D41" s="15"/>
      <c r="E41" s="16" t="s">
        <v>38</v>
      </c>
      <c r="F41" s="16" t="s">
        <v>23</v>
      </c>
      <c r="G41" s="16" t="s">
        <v>124</v>
      </c>
      <c r="H41" s="17" t="s">
        <v>36</v>
      </c>
      <c r="I41" s="18">
        <v>49999.999920000002</v>
      </c>
      <c r="J41" s="18">
        <v>11374.24</v>
      </c>
      <c r="K41" s="19">
        <f t="shared" si="8"/>
        <v>38625.759920000004</v>
      </c>
      <c r="L41" s="20">
        <f t="shared" si="0"/>
        <v>0.77251519963602433</v>
      </c>
      <c r="M41" s="48" t="s">
        <v>193</v>
      </c>
      <c r="N41" s="18">
        <v>50000</v>
      </c>
      <c r="O41" s="20">
        <f t="shared" si="10"/>
        <v>1.0000000015999999</v>
      </c>
      <c r="P41" s="21"/>
      <c r="Q41" s="22"/>
      <c r="R41" s="20">
        <f t="shared" si="16"/>
        <v>0</v>
      </c>
      <c r="S41" s="23">
        <f t="shared" si="17"/>
        <v>50000</v>
      </c>
      <c r="T41" s="23">
        <f t="shared" si="4"/>
        <v>7.9999997979030013E-5</v>
      </c>
      <c r="U41" s="28">
        <v>10500</v>
      </c>
      <c r="V41" s="28"/>
      <c r="W41" s="28">
        <v>474.24</v>
      </c>
      <c r="X41" s="28">
        <v>400</v>
      </c>
      <c r="Y41" s="28"/>
      <c r="Z41" s="28"/>
      <c r="AA41" s="18">
        <f t="shared" si="18"/>
        <v>11374.24</v>
      </c>
      <c r="AB41" s="24">
        <f t="shared" si="19"/>
        <v>0</v>
      </c>
      <c r="AC41" s="54" t="s">
        <v>56</v>
      </c>
      <c r="AD41" s="54" t="s">
        <v>56</v>
      </c>
      <c r="AE41" s="20">
        <v>0.83697879973916611</v>
      </c>
      <c r="AF41" s="61">
        <f t="shared" si="9"/>
        <v>-6.4463600103141783E-2</v>
      </c>
    </row>
    <row r="42" spans="2:32" s="14" customFormat="1" ht="13.5" customHeight="1" x14ac:dyDescent="0.25">
      <c r="B42" s="15">
        <v>38</v>
      </c>
      <c r="C42" s="15" t="s">
        <v>120</v>
      </c>
      <c r="D42" s="15"/>
      <c r="E42" s="16" t="s">
        <v>38</v>
      </c>
      <c r="F42" s="16" t="s">
        <v>23</v>
      </c>
      <c r="G42" s="16" t="s">
        <v>125</v>
      </c>
      <c r="H42" s="17" t="s">
        <v>36</v>
      </c>
      <c r="I42" s="18">
        <v>49999.999920000002</v>
      </c>
      <c r="J42" s="18">
        <v>7862.8099999999995</v>
      </c>
      <c r="K42" s="19">
        <f t="shared" si="8"/>
        <v>42137.189920000004</v>
      </c>
      <c r="L42" s="20">
        <f t="shared" si="0"/>
        <v>0.84274379974839009</v>
      </c>
      <c r="M42" s="48"/>
      <c r="N42" s="18"/>
      <c r="O42" s="20">
        <f t="shared" si="10"/>
        <v>0</v>
      </c>
      <c r="P42" s="21"/>
      <c r="Q42" s="22"/>
      <c r="R42" s="20" t="e">
        <f t="shared" si="16"/>
        <v>#DIV/0!</v>
      </c>
      <c r="S42" s="23">
        <f t="shared" si="17"/>
        <v>0</v>
      </c>
      <c r="T42" s="23">
        <f t="shared" si="4"/>
        <v>-49999.999920000002</v>
      </c>
      <c r="U42" s="28">
        <v>5680</v>
      </c>
      <c r="V42" s="28"/>
      <c r="W42" s="28">
        <v>1782.81</v>
      </c>
      <c r="X42" s="28">
        <v>400</v>
      </c>
      <c r="Y42" s="28"/>
      <c r="Z42" s="28"/>
      <c r="AA42" s="18">
        <f t="shared" si="18"/>
        <v>7862.8099999999995</v>
      </c>
      <c r="AB42" s="24">
        <f t="shared" si="19"/>
        <v>0</v>
      </c>
      <c r="AC42" s="54" t="s">
        <v>56</v>
      </c>
      <c r="AD42" s="54"/>
      <c r="AE42" s="20">
        <v>0.84274379974839009</v>
      </c>
      <c r="AF42" s="61">
        <f t="shared" si="9"/>
        <v>0</v>
      </c>
    </row>
    <row r="43" spans="2:32" s="14" customFormat="1" ht="13.5" customHeight="1" x14ac:dyDescent="0.25">
      <c r="B43" s="15">
        <v>39</v>
      </c>
      <c r="C43" s="15" t="s">
        <v>120</v>
      </c>
      <c r="D43" s="15"/>
      <c r="E43" s="16" t="s">
        <v>38</v>
      </c>
      <c r="F43" s="16" t="s">
        <v>23</v>
      </c>
      <c r="G43" s="16" t="s">
        <v>126</v>
      </c>
      <c r="H43" s="17" t="s">
        <v>36</v>
      </c>
      <c r="I43" s="18">
        <v>49999.999920000002</v>
      </c>
      <c r="J43" s="18">
        <v>8151.0599999999995</v>
      </c>
      <c r="K43" s="19">
        <f t="shared" si="8"/>
        <v>41848.939920000004</v>
      </c>
      <c r="L43" s="20">
        <f t="shared" si="0"/>
        <v>0.83697879973916611</v>
      </c>
      <c r="M43" s="48" t="s">
        <v>192</v>
      </c>
      <c r="N43" s="18">
        <v>50000</v>
      </c>
      <c r="O43" s="20">
        <f t="shared" si="10"/>
        <v>1.0000000015999999</v>
      </c>
      <c r="P43" s="21"/>
      <c r="Q43" s="22"/>
      <c r="R43" s="20">
        <f t="shared" si="16"/>
        <v>0</v>
      </c>
      <c r="S43" s="23">
        <f t="shared" si="17"/>
        <v>50000</v>
      </c>
      <c r="T43" s="23">
        <f t="shared" si="4"/>
        <v>7.9999997979030013E-5</v>
      </c>
      <c r="U43" s="28">
        <v>5680</v>
      </c>
      <c r="V43" s="28"/>
      <c r="W43" s="28">
        <v>2071.06</v>
      </c>
      <c r="X43" s="28">
        <v>400</v>
      </c>
      <c r="Y43" s="28"/>
      <c r="Z43" s="28"/>
      <c r="AA43" s="18">
        <f t="shared" si="18"/>
        <v>8151.0599999999995</v>
      </c>
      <c r="AB43" s="24">
        <f t="shared" si="19"/>
        <v>0</v>
      </c>
      <c r="AC43" s="54" t="s">
        <v>56</v>
      </c>
      <c r="AD43" s="54"/>
      <c r="AE43" s="20">
        <v>0.83697879973916611</v>
      </c>
      <c r="AF43" s="61">
        <f t="shared" si="9"/>
        <v>0</v>
      </c>
    </row>
    <row r="44" spans="2:32" s="14" customFormat="1" ht="13.5" customHeight="1" x14ac:dyDescent="0.25">
      <c r="B44" s="15">
        <v>40</v>
      </c>
      <c r="C44" s="15" t="s">
        <v>120</v>
      </c>
      <c r="D44" s="15"/>
      <c r="E44" s="16" t="s">
        <v>38</v>
      </c>
      <c r="F44" s="16" t="s">
        <v>23</v>
      </c>
      <c r="G44" s="16" t="s">
        <v>127</v>
      </c>
      <c r="H44" s="17" t="s">
        <v>36</v>
      </c>
      <c r="I44" s="18">
        <v>49999.999920000002</v>
      </c>
      <c r="J44" s="18">
        <v>11474</v>
      </c>
      <c r="K44" s="19">
        <f t="shared" si="8"/>
        <v>38525.999920000002</v>
      </c>
      <c r="L44" s="20">
        <f t="shared" si="0"/>
        <v>0.77051999963283202</v>
      </c>
      <c r="M44" s="48"/>
      <c r="N44" s="18"/>
      <c r="O44" s="20">
        <f t="shared" si="10"/>
        <v>0</v>
      </c>
      <c r="P44" s="21"/>
      <c r="Q44" s="22"/>
      <c r="R44" s="20" t="e">
        <f t="shared" si="16"/>
        <v>#DIV/0!</v>
      </c>
      <c r="S44" s="23">
        <f t="shared" si="17"/>
        <v>0</v>
      </c>
      <c r="T44" s="23">
        <f t="shared" si="4"/>
        <v>-49999.999920000002</v>
      </c>
      <c r="U44" s="28">
        <v>10500</v>
      </c>
      <c r="V44" s="28"/>
      <c r="W44" s="28">
        <v>574</v>
      </c>
      <c r="X44" s="28">
        <v>400</v>
      </c>
      <c r="Y44" s="28"/>
      <c r="Z44" s="28"/>
      <c r="AA44" s="18">
        <f t="shared" si="18"/>
        <v>11474</v>
      </c>
      <c r="AB44" s="24">
        <f t="shared" si="19"/>
        <v>0</v>
      </c>
      <c r="AC44" s="54" t="s">
        <v>56</v>
      </c>
      <c r="AD44" s="54" t="s">
        <v>56</v>
      </c>
      <c r="AE44" s="20">
        <v>0.83697879973916611</v>
      </c>
      <c r="AF44" s="61">
        <f t="shared" si="9"/>
        <v>-6.6458800106334093E-2</v>
      </c>
    </row>
    <row r="45" spans="2:32" s="14" customFormat="1" ht="13.5" customHeight="1" x14ac:dyDescent="0.25">
      <c r="B45" s="15">
        <v>41</v>
      </c>
      <c r="C45" s="15" t="s">
        <v>120</v>
      </c>
      <c r="D45" s="15"/>
      <c r="E45" s="16" t="s">
        <v>38</v>
      </c>
      <c r="F45" s="16" t="s">
        <v>23</v>
      </c>
      <c r="G45" s="16" t="s">
        <v>128</v>
      </c>
      <c r="H45" s="17" t="s">
        <v>36</v>
      </c>
      <c r="I45" s="18">
        <v>49999.999920000002</v>
      </c>
      <c r="J45" s="18">
        <v>7862.8099999999995</v>
      </c>
      <c r="K45" s="19">
        <f t="shared" si="8"/>
        <v>42137.189920000004</v>
      </c>
      <c r="L45" s="20">
        <f t="shared" si="0"/>
        <v>0.84274379974839009</v>
      </c>
      <c r="M45" s="48"/>
      <c r="N45" s="18"/>
      <c r="O45" s="20">
        <f t="shared" si="10"/>
        <v>0</v>
      </c>
      <c r="P45" s="21"/>
      <c r="Q45" s="22"/>
      <c r="R45" s="20" t="e">
        <f t="shared" si="16"/>
        <v>#DIV/0!</v>
      </c>
      <c r="S45" s="23">
        <f t="shared" si="17"/>
        <v>0</v>
      </c>
      <c r="T45" s="23">
        <f t="shared" si="4"/>
        <v>-49999.999920000002</v>
      </c>
      <c r="U45" s="28">
        <v>5680</v>
      </c>
      <c r="V45" s="28"/>
      <c r="W45" s="28">
        <v>1782.81</v>
      </c>
      <c r="X45" s="28">
        <v>400</v>
      </c>
      <c r="Y45" s="28"/>
      <c r="Z45" s="28"/>
      <c r="AA45" s="18">
        <f t="shared" si="18"/>
        <v>7862.8099999999995</v>
      </c>
      <c r="AB45" s="24">
        <f t="shared" si="19"/>
        <v>0</v>
      </c>
      <c r="AC45" s="54" t="s">
        <v>56</v>
      </c>
      <c r="AD45" s="54"/>
      <c r="AE45" s="20">
        <v>0.84274379974839009</v>
      </c>
      <c r="AF45" s="61">
        <f t="shared" si="9"/>
        <v>0</v>
      </c>
    </row>
    <row r="46" spans="2:32" s="14" customFormat="1" ht="13.5" customHeight="1" x14ac:dyDescent="0.25">
      <c r="B46" s="15">
        <v>42</v>
      </c>
      <c r="C46" s="15" t="s">
        <v>120</v>
      </c>
      <c r="D46" s="15"/>
      <c r="E46" s="16" t="s">
        <v>38</v>
      </c>
      <c r="F46" s="16" t="s">
        <v>23</v>
      </c>
      <c r="G46" s="16" t="s">
        <v>129</v>
      </c>
      <c r="H46" s="17" t="s">
        <v>36</v>
      </c>
      <c r="I46" s="18">
        <v>49999.999920000002</v>
      </c>
      <c r="J46" s="18">
        <v>7862.8099999999995</v>
      </c>
      <c r="K46" s="19">
        <f t="shared" si="8"/>
        <v>42137.189920000004</v>
      </c>
      <c r="L46" s="20">
        <f t="shared" si="0"/>
        <v>0.84274379974839009</v>
      </c>
      <c r="M46" s="48"/>
      <c r="N46" s="18"/>
      <c r="O46" s="20">
        <f t="shared" si="10"/>
        <v>0</v>
      </c>
      <c r="P46" s="21"/>
      <c r="Q46" s="22"/>
      <c r="R46" s="20" t="e">
        <f t="shared" si="16"/>
        <v>#DIV/0!</v>
      </c>
      <c r="S46" s="23">
        <f t="shared" si="17"/>
        <v>0</v>
      </c>
      <c r="T46" s="23">
        <f t="shared" si="4"/>
        <v>-49999.999920000002</v>
      </c>
      <c r="U46" s="28">
        <v>5680</v>
      </c>
      <c r="V46" s="28"/>
      <c r="W46" s="28">
        <v>1782.81</v>
      </c>
      <c r="X46" s="28">
        <v>400</v>
      </c>
      <c r="Y46" s="28"/>
      <c r="Z46" s="28"/>
      <c r="AA46" s="18">
        <f t="shared" si="18"/>
        <v>7862.8099999999995</v>
      </c>
      <c r="AB46" s="24">
        <f t="shared" si="19"/>
        <v>0</v>
      </c>
      <c r="AC46" s="54" t="s">
        <v>56</v>
      </c>
      <c r="AD46" s="54"/>
      <c r="AE46" s="20">
        <v>0.84274379974839009</v>
      </c>
      <c r="AF46" s="61">
        <f t="shared" si="9"/>
        <v>0</v>
      </c>
    </row>
    <row r="47" spans="2:32" s="14" customFormat="1" ht="13.5" customHeight="1" x14ac:dyDescent="0.25">
      <c r="B47" s="15">
        <v>43</v>
      </c>
      <c r="C47" s="15" t="s">
        <v>120</v>
      </c>
      <c r="D47" s="15"/>
      <c r="E47" s="16" t="s">
        <v>83</v>
      </c>
      <c r="F47" s="16" t="s">
        <v>23</v>
      </c>
      <c r="G47" s="16" t="s">
        <v>130</v>
      </c>
      <c r="H47" s="17" t="s">
        <v>37</v>
      </c>
      <c r="I47" s="18">
        <v>32000</v>
      </c>
      <c r="J47" s="18">
        <v>8000</v>
      </c>
      <c r="K47" s="19">
        <f t="shared" si="8"/>
        <v>24000</v>
      </c>
      <c r="L47" s="20">
        <f t="shared" si="0"/>
        <v>0.75</v>
      </c>
      <c r="M47" s="48"/>
      <c r="N47" s="18"/>
      <c r="O47" s="20">
        <f t="shared" si="10"/>
        <v>0</v>
      </c>
      <c r="P47" s="21"/>
      <c r="Q47" s="22"/>
      <c r="R47" s="20" t="e">
        <f t="shared" si="16"/>
        <v>#DIV/0!</v>
      </c>
      <c r="S47" s="23">
        <f t="shared" si="17"/>
        <v>0</v>
      </c>
      <c r="T47" s="23">
        <f t="shared" si="4"/>
        <v>-32000</v>
      </c>
      <c r="U47" s="28">
        <v>8000</v>
      </c>
      <c r="V47" s="28"/>
      <c r="W47" s="28"/>
      <c r="X47" s="28"/>
      <c r="Y47" s="28"/>
      <c r="Z47" s="28"/>
      <c r="AA47" s="18">
        <f t="shared" si="18"/>
        <v>8000</v>
      </c>
      <c r="AB47" s="24">
        <f t="shared" si="19"/>
        <v>0</v>
      </c>
      <c r="AC47" s="54" t="s">
        <v>56</v>
      </c>
      <c r="AD47" s="54"/>
      <c r="AE47" s="20">
        <v>0.75</v>
      </c>
      <c r="AF47" s="61">
        <f t="shared" si="9"/>
        <v>0</v>
      </c>
    </row>
    <row r="48" spans="2:32" s="14" customFormat="1" ht="13.5" customHeight="1" x14ac:dyDescent="0.25">
      <c r="B48" s="15">
        <v>44</v>
      </c>
      <c r="C48" s="15" t="s">
        <v>120</v>
      </c>
      <c r="D48" s="15"/>
      <c r="E48" s="16" t="s">
        <v>70</v>
      </c>
      <c r="F48" s="16" t="s">
        <v>23</v>
      </c>
      <c r="G48" s="16" t="s">
        <v>131</v>
      </c>
      <c r="H48" s="17" t="s">
        <v>46</v>
      </c>
      <c r="I48" s="18">
        <v>48491.38</v>
      </c>
      <c r="J48" s="18">
        <v>26560</v>
      </c>
      <c r="K48" s="19">
        <f t="shared" si="8"/>
        <v>21931.379999999997</v>
      </c>
      <c r="L48" s="20">
        <f t="shared" si="0"/>
        <v>0.45227378556766168</v>
      </c>
      <c r="M48" s="48" t="s">
        <v>132</v>
      </c>
      <c r="N48" s="18">
        <v>48491.38</v>
      </c>
      <c r="O48" s="20">
        <f t="shared" si="10"/>
        <v>1</v>
      </c>
      <c r="P48" s="21">
        <v>42790</v>
      </c>
      <c r="Q48" s="18">
        <v>48491.38</v>
      </c>
      <c r="R48" s="20">
        <f t="shared" si="16"/>
        <v>1</v>
      </c>
      <c r="S48" s="23">
        <f t="shared" si="17"/>
        <v>0</v>
      </c>
      <c r="T48" s="23">
        <f t="shared" si="4"/>
        <v>0</v>
      </c>
      <c r="U48" s="28">
        <v>26400</v>
      </c>
      <c r="V48" s="28"/>
      <c r="W48" s="28">
        <v>160</v>
      </c>
      <c r="X48" s="28"/>
      <c r="Y48" s="28"/>
      <c r="Z48" s="28"/>
      <c r="AA48" s="18">
        <f t="shared" si="18"/>
        <v>26560</v>
      </c>
      <c r="AB48" s="24">
        <f t="shared" si="19"/>
        <v>0</v>
      </c>
      <c r="AC48" s="54" t="s">
        <v>56</v>
      </c>
      <c r="AD48" s="54"/>
      <c r="AE48" s="20">
        <v>0.45227378556766168</v>
      </c>
      <c r="AF48" s="61">
        <f t="shared" si="9"/>
        <v>0</v>
      </c>
    </row>
    <row r="49" spans="2:32" s="14" customFormat="1" ht="13.5" customHeight="1" x14ac:dyDescent="0.25">
      <c r="B49" s="15">
        <v>45</v>
      </c>
      <c r="C49" s="15" t="s">
        <v>120</v>
      </c>
      <c r="D49" s="15"/>
      <c r="E49" s="16" t="s">
        <v>133</v>
      </c>
      <c r="F49" s="16" t="s">
        <v>23</v>
      </c>
      <c r="G49" s="16" t="s">
        <v>134</v>
      </c>
      <c r="H49" s="17" t="s">
        <v>135</v>
      </c>
      <c r="I49" s="18">
        <v>33000</v>
      </c>
      <c r="J49" s="18">
        <v>12254.92</v>
      </c>
      <c r="K49" s="19">
        <f t="shared" si="8"/>
        <v>20745.080000000002</v>
      </c>
      <c r="L49" s="20">
        <f t="shared" si="0"/>
        <v>0.62863878787878791</v>
      </c>
      <c r="M49" s="48"/>
      <c r="N49" s="18"/>
      <c r="O49" s="20">
        <f t="shared" si="10"/>
        <v>0</v>
      </c>
      <c r="P49" s="21"/>
      <c r="Q49" s="22"/>
      <c r="R49" s="20" t="e">
        <f t="shared" si="16"/>
        <v>#DIV/0!</v>
      </c>
      <c r="S49" s="23">
        <f t="shared" si="17"/>
        <v>0</v>
      </c>
      <c r="T49" s="23">
        <f t="shared" si="4"/>
        <v>-33000</v>
      </c>
      <c r="U49" s="28">
        <v>6000</v>
      </c>
      <c r="V49" s="28">
        <v>5000</v>
      </c>
      <c r="W49" s="28">
        <v>1254.92</v>
      </c>
      <c r="X49" s="28"/>
      <c r="Y49" s="28"/>
      <c r="Z49" s="28"/>
      <c r="AA49" s="18">
        <f t="shared" si="18"/>
        <v>12254.92</v>
      </c>
      <c r="AB49" s="24">
        <f t="shared" si="19"/>
        <v>0</v>
      </c>
      <c r="AC49" s="54" t="s">
        <v>56</v>
      </c>
      <c r="AD49" s="54"/>
      <c r="AE49" s="20">
        <v>0.62863878787878791</v>
      </c>
      <c r="AF49" s="61">
        <f t="shared" si="9"/>
        <v>0</v>
      </c>
    </row>
    <row r="50" spans="2:32" s="14" customFormat="1" ht="13.5" customHeight="1" x14ac:dyDescent="0.25">
      <c r="B50" s="15">
        <v>46</v>
      </c>
      <c r="C50" s="15" t="s">
        <v>120</v>
      </c>
      <c r="D50" s="15"/>
      <c r="E50" s="16" t="s">
        <v>136</v>
      </c>
      <c r="F50" s="16" t="s">
        <v>23</v>
      </c>
      <c r="G50" s="16" t="s">
        <v>137</v>
      </c>
      <c r="H50" s="17" t="s">
        <v>135</v>
      </c>
      <c r="I50" s="18">
        <v>37000</v>
      </c>
      <c r="J50" s="18">
        <v>13721.76</v>
      </c>
      <c r="K50" s="19">
        <f t="shared" si="8"/>
        <v>23278.239999999998</v>
      </c>
      <c r="L50" s="20">
        <f t="shared" si="0"/>
        <v>0.62914162162162157</v>
      </c>
      <c r="M50" s="48" t="s">
        <v>203</v>
      </c>
      <c r="N50" s="18">
        <v>37000</v>
      </c>
      <c r="O50" s="20">
        <f t="shared" si="10"/>
        <v>1</v>
      </c>
      <c r="P50" s="21">
        <v>42844</v>
      </c>
      <c r="Q50" s="18">
        <v>37000</v>
      </c>
      <c r="R50" s="20">
        <f t="shared" si="16"/>
        <v>1</v>
      </c>
      <c r="S50" s="23">
        <f t="shared" si="17"/>
        <v>0</v>
      </c>
      <c r="T50" s="23">
        <f t="shared" si="4"/>
        <v>0</v>
      </c>
      <c r="U50" s="28">
        <v>11800</v>
      </c>
      <c r="V50" s="28"/>
      <c r="W50" s="28">
        <v>1921.76</v>
      </c>
      <c r="X50" s="28"/>
      <c r="Y50" s="28"/>
      <c r="Z50" s="28">
        <v>0</v>
      </c>
      <c r="AA50" s="18">
        <f t="shared" si="18"/>
        <v>13721.76</v>
      </c>
      <c r="AB50" s="24">
        <f t="shared" si="19"/>
        <v>0</v>
      </c>
      <c r="AC50" s="54" t="s">
        <v>56</v>
      </c>
      <c r="AD50" s="54" t="s">
        <v>56</v>
      </c>
      <c r="AE50" s="20">
        <v>0.59927135135135134</v>
      </c>
      <c r="AF50" s="61">
        <f t="shared" si="9"/>
        <v>2.9870270270270227E-2</v>
      </c>
    </row>
    <row r="51" spans="2:32" s="14" customFormat="1" ht="13.5" customHeight="1" x14ac:dyDescent="0.25">
      <c r="B51" s="15">
        <v>47</v>
      </c>
      <c r="C51" s="15" t="s">
        <v>138</v>
      </c>
      <c r="D51" s="15"/>
      <c r="E51" s="16" t="s">
        <v>139</v>
      </c>
      <c r="F51" s="16" t="s">
        <v>23</v>
      </c>
      <c r="G51" s="16" t="s">
        <v>140</v>
      </c>
      <c r="H51" s="17" t="s">
        <v>36</v>
      </c>
      <c r="I51" s="18">
        <v>113200</v>
      </c>
      <c r="J51" s="18">
        <v>49708.25</v>
      </c>
      <c r="K51" s="19">
        <f t="shared" si="8"/>
        <v>63491.75</v>
      </c>
      <c r="L51" s="20">
        <f t="shared" si="0"/>
        <v>0.56088118374558305</v>
      </c>
      <c r="M51" s="48"/>
      <c r="N51" s="18"/>
      <c r="O51" s="20">
        <f t="shared" si="10"/>
        <v>0</v>
      </c>
      <c r="P51" s="21"/>
      <c r="Q51" s="22"/>
      <c r="R51" s="20" t="e">
        <f t="shared" si="16"/>
        <v>#DIV/0!</v>
      </c>
      <c r="S51" s="23">
        <f t="shared" si="17"/>
        <v>0</v>
      </c>
      <c r="T51" s="23">
        <f t="shared" si="4"/>
        <v>-113200</v>
      </c>
      <c r="U51" s="28">
        <v>13250</v>
      </c>
      <c r="V51" s="28">
        <v>0</v>
      </c>
      <c r="W51" s="28">
        <v>4589.5699999999988</v>
      </c>
      <c r="X51" s="28"/>
      <c r="Y51" s="28">
        <v>31868.68</v>
      </c>
      <c r="Z51" s="28"/>
      <c r="AA51" s="18">
        <f t="shared" si="18"/>
        <v>49708.25</v>
      </c>
      <c r="AB51" s="24">
        <f t="shared" si="19"/>
        <v>0</v>
      </c>
      <c r="AC51" s="54" t="s">
        <v>56</v>
      </c>
      <c r="AD51" s="54" t="s">
        <v>56</v>
      </c>
      <c r="AE51" s="20">
        <v>0.58582968197879859</v>
      </c>
      <c r="AF51" s="61">
        <f t="shared" si="9"/>
        <v>-2.4948498233215544E-2</v>
      </c>
    </row>
    <row r="52" spans="2:32" s="14" customFormat="1" ht="13.5" customHeight="1" x14ac:dyDescent="0.25">
      <c r="B52" s="15">
        <v>48</v>
      </c>
      <c r="C52" s="15" t="s">
        <v>138</v>
      </c>
      <c r="D52" s="15"/>
      <c r="E52" s="16" t="s">
        <v>139</v>
      </c>
      <c r="F52" s="16" t="s">
        <v>25</v>
      </c>
      <c r="G52" s="16" t="s">
        <v>141</v>
      </c>
      <c r="H52" s="17" t="s">
        <v>36</v>
      </c>
      <c r="I52" s="18">
        <v>520000</v>
      </c>
      <c r="J52" s="18">
        <v>238000</v>
      </c>
      <c r="K52" s="19">
        <f t="shared" si="8"/>
        <v>282000</v>
      </c>
      <c r="L52" s="20">
        <f t="shared" si="0"/>
        <v>0.54230769230769227</v>
      </c>
      <c r="M52" s="48"/>
      <c r="N52" s="18"/>
      <c r="O52" s="20">
        <f t="shared" si="10"/>
        <v>0</v>
      </c>
      <c r="P52" s="21"/>
      <c r="Q52" s="22"/>
      <c r="R52" s="20" t="e">
        <f t="shared" si="16"/>
        <v>#DIV/0!</v>
      </c>
      <c r="S52" s="23">
        <f t="shared" si="17"/>
        <v>0</v>
      </c>
      <c r="T52" s="23">
        <f t="shared" si="4"/>
        <v>-520000</v>
      </c>
      <c r="U52" s="28"/>
      <c r="V52" s="28">
        <v>238000</v>
      </c>
      <c r="W52" s="28"/>
      <c r="X52" s="28"/>
      <c r="Y52" s="28"/>
      <c r="Z52" s="28"/>
      <c r="AA52" s="18">
        <f t="shared" si="18"/>
        <v>238000</v>
      </c>
      <c r="AB52" s="24">
        <f t="shared" si="19"/>
        <v>0</v>
      </c>
      <c r="AC52" s="54" t="s">
        <v>56</v>
      </c>
      <c r="AD52" s="54"/>
      <c r="AE52" s="20">
        <v>0.54230769230769227</v>
      </c>
      <c r="AF52" s="61">
        <f t="shared" si="9"/>
        <v>0</v>
      </c>
    </row>
    <row r="53" spans="2:32" s="14" customFormat="1" ht="13.5" customHeight="1" x14ac:dyDescent="0.25">
      <c r="B53" s="15">
        <v>49</v>
      </c>
      <c r="C53" s="15" t="s">
        <v>138</v>
      </c>
      <c r="D53" s="15"/>
      <c r="E53" s="16" t="s">
        <v>139</v>
      </c>
      <c r="F53" s="16" t="s">
        <v>25</v>
      </c>
      <c r="G53" s="16" t="s">
        <v>142</v>
      </c>
      <c r="H53" s="17" t="s">
        <v>36</v>
      </c>
      <c r="I53" s="18">
        <v>200000</v>
      </c>
      <c r="J53" s="18">
        <v>75000</v>
      </c>
      <c r="K53" s="19">
        <f t="shared" si="8"/>
        <v>125000</v>
      </c>
      <c r="L53" s="20">
        <f t="shared" si="0"/>
        <v>0.625</v>
      </c>
      <c r="M53" s="48"/>
      <c r="N53" s="18"/>
      <c r="O53" s="20">
        <f t="shared" si="10"/>
        <v>0</v>
      </c>
      <c r="P53" s="21"/>
      <c r="Q53" s="22"/>
      <c r="R53" s="20" t="e">
        <f t="shared" si="16"/>
        <v>#DIV/0!</v>
      </c>
      <c r="S53" s="23">
        <f t="shared" si="17"/>
        <v>0</v>
      </c>
      <c r="T53" s="23">
        <f t="shared" si="4"/>
        <v>-200000</v>
      </c>
      <c r="U53" s="28"/>
      <c r="V53" s="28">
        <v>75000</v>
      </c>
      <c r="W53" s="28"/>
      <c r="X53" s="28"/>
      <c r="Y53" s="28"/>
      <c r="Z53" s="28"/>
      <c r="AA53" s="18">
        <f t="shared" si="18"/>
        <v>75000</v>
      </c>
      <c r="AB53" s="24">
        <f t="shared" si="19"/>
        <v>0</v>
      </c>
      <c r="AC53" s="54" t="s">
        <v>56</v>
      </c>
      <c r="AD53" s="54"/>
      <c r="AE53" s="20">
        <v>0.625</v>
      </c>
      <c r="AF53" s="61">
        <f t="shared" si="9"/>
        <v>0</v>
      </c>
    </row>
    <row r="54" spans="2:32" s="14" customFormat="1" ht="13.5" customHeight="1" x14ac:dyDescent="0.25">
      <c r="B54" s="15">
        <v>50</v>
      </c>
      <c r="C54" s="15" t="s">
        <v>138</v>
      </c>
      <c r="D54" s="15"/>
      <c r="E54" s="16" t="s">
        <v>139</v>
      </c>
      <c r="F54" s="16" t="s">
        <v>23</v>
      </c>
      <c r="G54" s="16" t="s">
        <v>143</v>
      </c>
      <c r="H54" s="17" t="s">
        <v>144</v>
      </c>
      <c r="I54" s="18">
        <v>0</v>
      </c>
      <c r="J54" s="18">
        <v>8238.9</v>
      </c>
      <c r="K54" s="19">
        <f t="shared" si="8"/>
        <v>-8238.9</v>
      </c>
      <c r="L54" s="20">
        <v>0</v>
      </c>
      <c r="M54" s="48"/>
      <c r="N54" s="18"/>
      <c r="O54" s="20" t="e">
        <f t="shared" si="10"/>
        <v>#DIV/0!</v>
      </c>
      <c r="P54" s="21"/>
      <c r="Q54" s="22"/>
      <c r="R54" s="20" t="e">
        <f t="shared" si="16"/>
        <v>#DIV/0!</v>
      </c>
      <c r="S54" s="23">
        <f t="shared" si="17"/>
        <v>0</v>
      </c>
      <c r="T54" s="23">
        <f t="shared" si="4"/>
        <v>0</v>
      </c>
      <c r="U54" s="28">
        <v>3200</v>
      </c>
      <c r="V54" s="28"/>
      <c r="W54" s="28">
        <v>2284.75</v>
      </c>
      <c r="X54" s="28"/>
      <c r="Y54" s="28"/>
      <c r="Z54" s="28">
        <v>2754.15</v>
      </c>
      <c r="AA54" s="18">
        <f t="shared" si="18"/>
        <v>8238.9</v>
      </c>
      <c r="AB54" s="24">
        <f t="shared" si="19"/>
        <v>0</v>
      </c>
      <c r="AC54" s="54" t="s">
        <v>56</v>
      </c>
      <c r="AD54" s="54"/>
      <c r="AE54" s="20">
        <v>0</v>
      </c>
      <c r="AF54" s="61">
        <f t="shared" si="9"/>
        <v>0</v>
      </c>
    </row>
    <row r="55" spans="2:32" s="14" customFormat="1" ht="13.5" customHeight="1" x14ac:dyDescent="0.25">
      <c r="B55" s="15">
        <v>51</v>
      </c>
      <c r="C55" s="15" t="s">
        <v>138</v>
      </c>
      <c r="D55" s="15"/>
      <c r="E55" s="16" t="s">
        <v>145</v>
      </c>
      <c r="F55" s="16" t="s">
        <v>23</v>
      </c>
      <c r="G55" s="16" t="s">
        <v>146</v>
      </c>
      <c r="H55" s="17" t="s">
        <v>31</v>
      </c>
      <c r="I55" s="18">
        <v>45000</v>
      </c>
      <c r="J55" s="18">
        <v>14348.65</v>
      </c>
      <c r="K55" s="19">
        <f t="shared" si="8"/>
        <v>30651.35</v>
      </c>
      <c r="L55" s="20">
        <f t="shared" ref="L55:L95" si="21">K55/I55</f>
        <v>0.68114111111111109</v>
      </c>
      <c r="M55" s="48" t="s">
        <v>205</v>
      </c>
      <c r="N55" s="18">
        <v>45000</v>
      </c>
      <c r="O55" s="20">
        <f t="shared" ref="O55:O95" si="22">N55/I55</f>
        <v>1</v>
      </c>
      <c r="P55" s="21"/>
      <c r="Q55" s="22"/>
      <c r="R55" s="20">
        <f t="shared" ref="R55:R95" si="23">Q55/N55</f>
        <v>0</v>
      </c>
      <c r="S55" s="23">
        <f t="shared" ref="S55:S94" si="24">N55-Q55</f>
        <v>45000</v>
      </c>
      <c r="T55" s="23">
        <f t="shared" ref="T55:T94" si="25">N55-I55</f>
        <v>0</v>
      </c>
      <c r="U55" s="28">
        <v>13000</v>
      </c>
      <c r="V55" s="28"/>
      <c r="W55" s="28">
        <v>1348.65</v>
      </c>
      <c r="X55" s="28"/>
      <c r="Y55" s="28"/>
      <c r="Z55" s="28"/>
      <c r="AA55" s="18">
        <f t="shared" ref="AA55:AA95" si="26">SUM(U55:Z55)</f>
        <v>14348.65</v>
      </c>
      <c r="AB55" s="24">
        <f t="shared" ref="AB55:AB95" si="27">AA55-J55</f>
        <v>0</v>
      </c>
      <c r="AC55" s="54" t="s">
        <v>56</v>
      </c>
      <c r="AD55" s="54" t="s">
        <v>56</v>
      </c>
      <c r="AE55" s="20">
        <v>0.66186222222222224</v>
      </c>
      <c r="AF55" s="61">
        <f t="shared" ref="AF55:AF95" si="28">L55-AE55</f>
        <v>1.9278888888888845E-2</v>
      </c>
    </row>
    <row r="56" spans="2:32" s="14" customFormat="1" ht="13.5" customHeight="1" x14ac:dyDescent="0.25">
      <c r="B56" s="15">
        <v>52</v>
      </c>
      <c r="C56" s="15" t="s">
        <v>138</v>
      </c>
      <c r="D56" s="15"/>
      <c r="E56" s="16" t="s">
        <v>147</v>
      </c>
      <c r="F56" s="16" t="s">
        <v>23</v>
      </c>
      <c r="G56" s="16" t="s">
        <v>43</v>
      </c>
      <c r="H56" s="17" t="s">
        <v>98</v>
      </c>
      <c r="I56" s="18">
        <v>19000</v>
      </c>
      <c r="J56" s="18">
        <v>6198.6</v>
      </c>
      <c r="K56" s="19">
        <f t="shared" si="8"/>
        <v>12801.4</v>
      </c>
      <c r="L56" s="20">
        <f t="shared" si="21"/>
        <v>0.67375789473684211</v>
      </c>
      <c r="M56" s="48"/>
      <c r="N56" s="18"/>
      <c r="O56" s="20">
        <f t="shared" si="22"/>
        <v>0</v>
      </c>
      <c r="P56" s="21"/>
      <c r="Q56" s="22"/>
      <c r="R56" s="20" t="e">
        <f t="shared" si="23"/>
        <v>#DIV/0!</v>
      </c>
      <c r="S56" s="23">
        <f t="shared" si="24"/>
        <v>0</v>
      </c>
      <c r="T56" s="23">
        <f t="shared" si="25"/>
        <v>-19000</v>
      </c>
      <c r="U56" s="28">
        <v>5000</v>
      </c>
      <c r="V56" s="28"/>
      <c r="W56" s="28">
        <v>698.59999999999991</v>
      </c>
      <c r="X56" s="28"/>
      <c r="Y56" s="28">
        <v>500</v>
      </c>
      <c r="Z56" s="28"/>
      <c r="AA56" s="18">
        <f t="shared" si="26"/>
        <v>6198.6</v>
      </c>
      <c r="AB56" s="24">
        <f t="shared" si="27"/>
        <v>0</v>
      </c>
      <c r="AC56" s="54" t="s">
        <v>56</v>
      </c>
      <c r="AD56" s="54"/>
      <c r="AE56" s="20">
        <v>0.67375789473684211</v>
      </c>
      <c r="AF56" s="61">
        <f t="shared" si="28"/>
        <v>0</v>
      </c>
    </row>
    <row r="57" spans="2:32" s="14" customFormat="1" ht="13.5" customHeight="1" x14ac:dyDescent="0.25">
      <c r="B57" s="15">
        <v>53</v>
      </c>
      <c r="C57" s="15" t="s">
        <v>138</v>
      </c>
      <c r="D57" s="15"/>
      <c r="E57" s="16" t="s">
        <v>148</v>
      </c>
      <c r="F57" s="16" t="s">
        <v>25</v>
      </c>
      <c r="G57" s="16" t="s">
        <v>149</v>
      </c>
      <c r="H57" s="17" t="s">
        <v>150</v>
      </c>
      <c r="I57" s="18">
        <v>25000</v>
      </c>
      <c r="J57" s="18">
        <v>9257.5</v>
      </c>
      <c r="K57" s="19">
        <f t="shared" si="8"/>
        <v>15742.5</v>
      </c>
      <c r="L57" s="20">
        <f t="shared" si="21"/>
        <v>0.62970000000000004</v>
      </c>
      <c r="M57" s="48"/>
      <c r="N57" s="18"/>
      <c r="O57" s="20">
        <f t="shared" si="22"/>
        <v>0</v>
      </c>
      <c r="P57" s="21"/>
      <c r="Q57" s="22"/>
      <c r="R57" s="20" t="e">
        <f t="shared" si="23"/>
        <v>#DIV/0!</v>
      </c>
      <c r="S57" s="23">
        <f t="shared" si="24"/>
        <v>0</v>
      </c>
      <c r="T57" s="23">
        <f t="shared" si="25"/>
        <v>-25000</v>
      </c>
      <c r="U57" s="28">
        <v>1600</v>
      </c>
      <c r="V57" s="28">
        <v>7500</v>
      </c>
      <c r="W57" s="28">
        <v>157.49999999999997</v>
      </c>
      <c r="X57" s="28"/>
      <c r="Y57" s="28"/>
      <c r="Z57" s="28"/>
      <c r="AA57" s="18">
        <f t="shared" si="26"/>
        <v>9257.5</v>
      </c>
      <c r="AB57" s="24">
        <f t="shared" si="27"/>
        <v>0</v>
      </c>
      <c r="AC57" s="54" t="s">
        <v>56</v>
      </c>
      <c r="AD57" s="54"/>
      <c r="AE57" s="20">
        <v>0.62970000000000004</v>
      </c>
      <c r="AF57" s="61">
        <f t="shared" si="28"/>
        <v>0</v>
      </c>
    </row>
    <row r="58" spans="2:32" s="14" customFormat="1" ht="13.5" customHeight="1" x14ac:dyDescent="0.25">
      <c r="B58" s="15">
        <v>54</v>
      </c>
      <c r="C58" s="15" t="s">
        <v>138</v>
      </c>
      <c r="D58" s="15"/>
      <c r="E58" s="16" t="s">
        <v>148</v>
      </c>
      <c r="F58" s="16" t="s">
        <v>77</v>
      </c>
      <c r="G58" s="16" t="s">
        <v>151</v>
      </c>
      <c r="H58" s="17" t="s">
        <v>150</v>
      </c>
      <c r="I58" s="18">
        <v>20800</v>
      </c>
      <c r="J58" s="18">
        <v>9603.15</v>
      </c>
      <c r="K58" s="19">
        <f t="shared" si="8"/>
        <v>11196.85</v>
      </c>
      <c r="L58" s="20">
        <f t="shared" si="21"/>
        <v>0.53831009615384617</v>
      </c>
      <c r="M58" s="48"/>
      <c r="N58" s="18"/>
      <c r="O58" s="20">
        <f t="shared" si="22"/>
        <v>0</v>
      </c>
      <c r="P58" s="21"/>
      <c r="Q58" s="22"/>
      <c r="R58" s="20" t="e">
        <f t="shared" si="23"/>
        <v>#DIV/0!</v>
      </c>
      <c r="S58" s="23">
        <f t="shared" si="24"/>
        <v>0</v>
      </c>
      <c r="T58" s="23">
        <f t="shared" si="25"/>
        <v>-20800</v>
      </c>
      <c r="U58" s="28">
        <v>9600</v>
      </c>
      <c r="V58" s="28"/>
      <c r="W58" s="28">
        <v>3.1499999999999995</v>
      </c>
      <c r="X58" s="28"/>
      <c r="Y58" s="28"/>
      <c r="Z58" s="28"/>
      <c r="AA58" s="18">
        <f t="shared" si="26"/>
        <v>9603.15</v>
      </c>
      <c r="AB58" s="24">
        <f t="shared" si="27"/>
        <v>0</v>
      </c>
      <c r="AC58" s="54" t="s">
        <v>56</v>
      </c>
      <c r="AD58" s="54"/>
      <c r="AE58" s="20">
        <v>0.53831009615384617</v>
      </c>
      <c r="AF58" s="61">
        <f t="shared" si="28"/>
        <v>0</v>
      </c>
    </row>
    <row r="59" spans="2:32" s="14" customFormat="1" ht="13.5" customHeight="1" x14ac:dyDescent="0.25">
      <c r="B59" s="15">
        <v>55</v>
      </c>
      <c r="C59" s="15" t="s">
        <v>138</v>
      </c>
      <c r="D59" s="15"/>
      <c r="E59" s="16" t="s">
        <v>148</v>
      </c>
      <c r="F59" s="16" t="s">
        <v>23</v>
      </c>
      <c r="G59" s="16" t="s">
        <v>152</v>
      </c>
      <c r="H59" s="17" t="s">
        <v>150</v>
      </c>
      <c r="I59" s="18">
        <v>180000</v>
      </c>
      <c r="J59" s="18">
        <v>76752.5</v>
      </c>
      <c r="K59" s="19">
        <f t="shared" si="8"/>
        <v>103247.5</v>
      </c>
      <c r="L59" s="20">
        <f t="shared" si="21"/>
        <v>0.5735972222222222</v>
      </c>
      <c r="M59" s="48"/>
      <c r="N59" s="18"/>
      <c r="O59" s="20">
        <f t="shared" si="22"/>
        <v>0</v>
      </c>
      <c r="P59" s="21"/>
      <c r="Q59" s="22"/>
      <c r="R59" s="20" t="e">
        <f t="shared" si="23"/>
        <v>#DIV/0!</v>
      </c>
      <c r="S59" s="23">
        <f t="shared" si="24"/>
        <v>0</v>
      </c>
      <c r="T59" s="23">
        <f t="shared" si="25"/>
        <v>-180000</v>
      </c>
      <c r="U59" s="28">
        <v>54000</v>
      </c>
      <c r="V59" s="28"/>
      <c r="W59" s="28">
        <v>22752.5</v>
      </c>
      <c r="X59" s="28"/>
      <c r="Y59" s="28"/>
      <c r="Z59" s="28"/>
      <c r="AA59" s="18">
        <f t="shared" si="26"/>
        <v>76752.5</v>
      </c>
      <c r="AB59" s="24">
        <f t="shared" si="27"/>
        <v>0</v>
      </c>
      <c r="AC59" s="54" t="s">
        <v>56</v>
      </c>
      <c r="AD59" s="54"/>
      <c r="AE59" s="20">
        <v>0.5735972222222222</v>
      </c>
      <c r="AF59" s="61">
        <f t="shared" si="28"/>
        <v>0</v>
      </c>
    </row>
    <row r="60" spans="2:32" s="14" customFormat="1" ht="13.5" customHeight="1" x14ac:dyDescent="0.25">
      <c r="B60" s="15">
        <v>56</v>
      </c>
      <c r="C60" s="15" t="s">
        <v>138</v>
      </c>
      <c r="D60" s="15"/>
      <c r="E60" s="16" t="s">
        <v>153</v>
      </c>
      <c r="F60" s="16" t="s">
        <v>23</v>
      </c>
      <c r="G60" s="16" t="s">
        <v>154</v>
      </c>
      <c r="H60" s="27" t="s">
        <v>35</v>
      </c>
      <c r="I60" s="18">
        <v>94350</v>
      </c>
      <c r="J60" s="18">
        <v>17557.060000000001</v>
      </c>
      <c r="K60" s="19">
        <f t="shared" si="8"/>
        <v>76792.94</v>
      </c>
      <c r="L60" s="20">
        <f t="shared" si="21"/>
        <v>0.81391563328033922</v>
      </c>
      <c r="M60" s="48" t="s">
        <v>195</v>
      </c>
      <c r="N60" s="18">
        <v>94350</v>
      </c>
      <c r="O60" s="20">
        <f t="shared" si="22"/>
        <v>1</v>
      </c>
      <c r="P60" s="21">
        <v>42842</v>
      </c>
      <c r="Q60" s="18">
        <v>94350</v>
      </c>
      <c r="R60" s="20">
        <f t="shared" si="23"/>
        <v>1</v>
      </c>
      <c r="S60" s="23">
        <f t="shared" si="24"/>
        <v>0</v>
      </c>
      <c r="T60" s="23">
        <f t="shared" si="25"/>
        <v>0</v>
      </c>
      <c r="U60" s="28">
        <v>16500</v>
      </c>
      <c r="V60" s="28"/>
      <c r="W60" s="28">
        <v>507.06</v>
      </c>
      <c r="X60" s="28">
        <v>550</v>
      </c>
      <c r="Y60" s="28"/>
      <c r="Z60" s="28"/>
      <c r="AA60" s="18">
        <f t="shared" si="26"/>
        <v>17557.060000000001</v>
      </c>
      <c r="AB60" s="24">
        <f t="shared" si="27"/>
        <v>0</v>
      </c>
      <c r="AC60" s="54" t="s">
        <v>56</v>
      </c>
      <c r="AD60" s="54" t="s">
        <v>56</v>
      </c>
      <c r="AE60" s="20">
        <v>0.81211383147853744</v>
      </c>
      <c r="AF60" s="61">
        <f t="shared" si="28"/>
        <v>1.8018018018017834E-3</v>
      </c>
    </row>
    <row r="61" spans="2:32" s="14" customFormat="1" ht="13.5" customHeight="1" x14ac:dyDescent="0.25">
      <c r="B61" s="15">
        <v>57</v>
      </c>
      <c r="C61" s="15" t="s">
        <v>138</v>
      </c>
      <c r="D61" s="15"/>
      <c r="E61" s="16" t="s">
        <v>153</v>
      </c>
      <c r="F61" s="16" t="s">
        <v>23</v>
      </c>
      <c r="G61" s="16" t="s">
        <v>155</v>
      </c>
      <c r="H61" s="27" t="s">
        <v>35</v>
      </c>
      <c r="I61" s="18">
        <v>94350</v>
      </c>
      <c r="J61" s="18">
        <v>17319.46</v>
      </c>
      <c r="K61" s="19">
        <f t="shared" si="8"/>
        <v>77030.540000000008</v>
      </c>
      <c r="L61" s="20">
        <f t="shared" si="21"/>
        <v>0.81643391626921047</v>
      </c>
      <c r="M61" s="48" t="s">
        <v>195</v>
      </c>
      <c r="N61" s="18">
        <v>94350</v>
      </c>
      <c r="O61" s="20">
        <f t="shared" si="22"/>
        <v>1</v>
      </c>
      <c r="P61" s="21">
        <v>42842</v>
      </c>
      <c r="Q61" s="18">
        <v>94350</v>
      </c>
      <c r="R61" s="20">
        <f t="shared" si="23"/>
        <v>1</v>
      </c>
      <c r="S61" s="23">
        <f t="shared" si="24"/>
        <v>0</v>
      </c>
      <c r="T61" s="23">
        <f t="shared" si="25"/>
        <v>0</v>
      </c>
      <c r="U61" s="28">
        <v>16500</v>
      </c>
      <c r="V61" s="28"/>
      <c r="W61" s="28">
        <v>269.45999999999998</v>
      </c>
      <c r="X61" s="28">
        <v>550</v>
      </c>
      <c r="Y61" s="28"/>
      <c r="Z61" s="28"/>
      <c r="AA61" s="18">
        <f t="shared" si="26"/>
        <v>17319.46</v>
      </c>
      <c r="AB61" s="24">
        <f t="shared" si="27"/>
        <v>0</v>
      </c>
      <c r="AC61" s="54" t="s">
        <v>56</v>
      </c>
      <c r="AD61" s="54" t="s">
        <v>56</v>
      </c>
      <c r="AE61" s="20">
        <v>0.81142130365659781</v>
      </c>
      <c r="AF61" s="61">
        <f t="shared" si="28"/>
        <v>5.0126126126126547E-3</v>
      </c>
    </row>
    <row r="62" spans="2:32" s="14" customFormat="1" ht="13.5" customHeight="1" x14ac:dyDescent="0.25">
      <c r="B62" s="15">
        <v>58</v>
      </c>
      <c r="C62" s="15" t="s">
        <v>138</v>
      </c>
      <c r="D62" s="15"/>
      <c r="E62" s="16" t="s">
        <v>153</v>
      </c>
      <c r="F62" s="16" t="s">
        <v>23</v>
      </c>
      <c r="G62" s="16" t="s">
        <v>156</v>
      </c>
      <c r="H62" s="27" t="s">
        <v>35</v>
      </c>
      <c r="I62" s="18">
        <v>94350</v>
      </c>
      <c r="J62" s="18">
        <v>17319.46</v>
      </c>
      <c r="K62" s="19">
        <f t="shared" si="8"/>
        <v>77030.540000000008</v>
      </c>
      <c r="L62" s="20">
        <f t="shared" si="21"/>
        <v>0.81643391626921047</v>
      </c>
      <c r="M62" s="48" t="s">
        <v>195</v>
      </c>
      <c r="N62" s="18">
        <v>94350</v>
      </c>
      <c r="O62" s="20">
        <f t="shared" si="22"/>
        <v>1</v>
      </c>
      <c r="P62" s="21">
        <v>42842</v>
      </c>
      <c r="Q62" s="18">
        <v>94350</v>
      </c>
      <c r="R62" s="20">
        <f t="shared" si="23"/>
        <v>1</v>
      </c>
      <c r="S62" s="23">
        <f t="shared" si="24"/>
        <v>0</v>
      </c>
      <c r="T62" s="23">
        <f t="shared" si="25"/>
        <v>0</v>
      </c>
      <c r="U62" s="28">
        <v>16500</v>
      </c>
      <c r="V62" s="28"/>
      <c r="W62" s="28">
        <v>269.45999999999998</v>
      </c>
      <c r="X62" s="28">
        <v>550</v>
      </c>
      <c r="Y62" s="28"/>
      <c r="Z62" s="28"/>
      <c r="AA62" s="18">
        <f t="shared" si="26"/>
        <v>17319.46</v>
      </c>
      <c r="AB62" s="24">
        <f t="shared" si="27"/>
        <v>0</v>
      </c>
      <c r="AC62" s="54" t="s">
        <v>56</v>
      </c>
      <c r="AD62" s="54" t="s">
        <v>56</v>
      </c>
      <c r="AE62" s="20">
        <v>0.81211383147853744</v>
      </c>
      <c r="AF62" s="61">
        <f t="shared" si="28"/>
        <v>4.3200847906730289E-3</v>
      </c>
    </row>
    <row r="63" spans="2:32" s="14" customFormat="1" ht="13.5" customHeight="1" x14ac:dyDescent="0.25">
      <c r="B63" s="15">
        <v>59</v>
      </c>
      <c r="C63" s="15" t="s">
        <v>138</v>
      </c>
      <c r="D63" s="15"/>
      <c r="E63" s="16" t="s">
        <v>153</v>
      </c>
      <c r="F63" s="16" t="s">
        <v>23</v>
      </c>
      <c r="G63" s="16" t="s">
        <v>157</v>
      </c>
      <c r="H63" s="27" t="s">
        <v>35</v>
      </c>
      <c r="I63" s="18">
        <v>94350</v>
      </c>
      <c r="J63" s="18">
        <v>25767.46</v>
      </c>
      <c r="K63" s="19">
        <f t="shared" si="8"/>
        <v>68582.540000000008</v>
      </c>
      <c r="L63" s="20">
        <f t="shared" si="21"/>
        <v>0.72689496555378919</v>
      </c>
      <c r="M63" s="48" t="s">
        <v>195</v>
      </c>
      <c r="N63" s="18">
        <v>94350</v>
      </c>
      <c r="O63" s="20">
        <f t="shared" si="22"/>
        <v>1</v>
      </c>
      <c r="P63" s="21">
        <v>42842</v>
      </c>
      <c r="Q63" s="18">
        <v>94350</v>
      </c>
      <c r="R63" s="20">
        <f t="shared" si="23"/>
        <v>1</v>
      </c>
      <c r="S63" s="23">
        <f t="shared" si="24"/>
        <v>0</v>
      </c>
      <c r="T63" s="23">
        <f t="shared" si="25"/>
        <v>0</v>
      </c>
      <c r="U63" s="28">
        <v>16500</v>
      </c>
      <c r="V63" s="28"/>
      <c r="W63" s="28">
        <v>8717.4599999999991</v>
      </c>
      <c r="X63" s="28">
        <v>550</v>
      </c>
      <c r="Y63" s="28"/>
      <c r="Z63" s="28"/>
      <c r="AA63" s="18">
        <f t="shared" si="26"/>
        <v>25767.46</v>
      </c>
      <c r="AB63" s="24">
        <f t="shared" si="27"/>
        <v>0</v>
      </c>
      <c r="AC63" s="54" t="s">
        <v>56</v>
      </c>
      <c r="AD63" s="54" t="s">
        <v>56</v>
      </c>
      <c r="AE63" s="20">
        <v>0.72257488076311605</v>
      </c>
      <c r="AF63" s="61">
        <f t="shared" si="28"/>
        <v>4.3200847906731399E-3</v>
      </c>
    </row>
    <row r="64" spans="2:32" s="14" customFormat="1" ht="13.5" customHeight="1" x14ac:dyDescent="0.25">
      <c r="B64" s="15">
        <v>60</v>
      </c>
      <c r="C64" s="15" t="s">
        <v>138</v>
      </c>
      <c r="D64" s="15"/>
      <c r="E64" s="16" t="s">
        <v>153</v>
      </c>
      <c r="F64" s="16" t="s">
        <v>23</v>
      </c>
      <c r="G64" s="16" t="s">
        <v>158</v>
      </c>
      <c r="H64" s="27" t="s">
        <v>35</v>
      </c>
      <c r="I64" s="18">
        <v>142725</v>
      </c>
      <c r="J64" s="18">
        <v>17100</v>
      </c>
      <c r="K64" s="19">
        <f t="shared" si="8"/>
        <v>125625</v>
      </c>
      <c r="L64" s="20">
        <f t="shared" si="21"/>
        <v>0.88018917498686289</v>
      </c>
      <c r="M64" s="48" t="s">
        <v>195</v>
      </c>
      <c r="N64" s="18">
        <v>142725</v>
      </c>
      <c r="O64" s="20">
        <f t="shared" si="22"/>
        <v>1</v>
      </c>
      <c r="P64" s="21">
        <v>42842</v>
      </c>
      <c r="Q64" s="18">
        <v>142725</v>
      </c>
      <c r="R64" s="20">
        <f t="shared" si="23"/>
        <v>1</v>
      </c>
      <c r="S64" s="23">
        <f t="shared" si="24"/>
        <v>0</v>
      </c>
      <c r="T64" s="23">
        <f t="shared" si="25"/>
        <v>0</v>
      </c>
      <c r="U64" s="28">
        <v>16500</v>
      </c>
      <c r="V64" s="28"/>
      <c r="W64" s="28"/>
      <c r="X64" s="28">
        <v>600</v>
      </c>
      <c r="Y64" s="28"/>
      <c r="Z64" s="28"/>
      <c r="AA64" s="18">
        <f t="shared" si="26"/>
        <v>17100</v>
      </c>
      <c r="AB64" s="24">
        <f t="shared" si="27"/>
        <v>0</v>
      </c>
      <c r="AC64" s="54" t="s">
        <v>56</v>
      </c>
      <c r="AD64" s="54" t="s">
        <v>56</v>
      </c>
      <c r="AE64" s="20">
        <v>0.82259590120861792</v>
      </c>
      <c r="AF64" s="61">
        <f t="shared" si="28"/>
        <v>5.7593273778244969E-2</v>
      </c>
    </row>
    <row r="65" spans="2:32" s="14" customFormat="1" ht="13.5" customHeight="1" x14ac:dyDescent="0.25">
      <c r="B65" s="15">
        <v>61</v>
      </c>
      <c r="C65" s="15" t="s">
        <v>138</v>
      </c>
      <c r="D65" s="15"/>
      <c r="E65" s="16" t="s">
        <v>153</v>
      </c>
      <c r="F65" s="16" t="s">
        <v>23</v>
      </c>
      <c r="G65" s="16" t="s">
        <v>159</v>
      </c>
      <c r="H65" s="27" t="s">
        <v>35</v>
      </c>
      <c r="I65" s="18">
        <v>142725</v>
      </c>
      <c r="J65" s="18">
        <v>17100</v>
      </c>
      <c r="K65" s="19">
        <f t="shared" si="8"/>
        <v>125625</v>
      </c>
      <c r="L65" s="20">
        <f t="shared" si="21"/>
        <v>0.88018917498686289</v>
      </c>
      <c r="M65" s="48" t="s">
        <v>195</v>
      </c>
      <c r="N65" s="18">
        <v>142725</v>
      </c>
      <c r="O65" s="20">
        <f t="shared" si="22"/>
        <v>1</v>
      </c>
      <c r="P65" s="21">
        <v>42842</v>
      </c>
      <c r="Q65" s="18">
        <v>142725</v>
      </c>
      <c r="R65" s="20">
        <f t="shared" si="23"/>
        <v>1</v>
      </c>
      <c r="S65" s="23">
        <f t="shared" si="24"/>
        <v>0</v>
      </c>
      <c r="T65" s="23">
        <f t="shared" si="25"/>
        <v>0</v>
      </c>
      <c r="U65" s="28">
        <v>16500</v>
      </c>
      <c r="V65" s="28"/>
      <c r="W65" s="28"/>
      <c r="X65" s="28">
        <v>600</v>
      </c>
      <c r="Y65" s="28"/>
      <c r="Z65" s="28"/>
      <c r="AA65" s="18">
        <f t="shared" si="26"/>
        <v>17100</v>
      </c>
      <c r="AB65" s="24">
        <f t="shared" si="27"/>
        <v>0</v>
      </c>
      <c r="AC65" s="54" t="s">
        <v>56</v>
      </c>
      <c r="AD65" s="54" t="s">
        <v>56</v>
      </c>
      <c r="AE65" s="20">
        <v>0.82259590120861792</v>
      </c>
      <c r="AF65" s="61">
        <f t="shared" si="28"/>
        <v>5.7593273778244969E-2</v>
      </c>
    </row>
    <row r="66" spans="2:32" s="14" customFormat="1" ht="13.5" customHeight="1" x14ac:dyDescent="0.25">
      <c r="B66" s="15">
        <v>62</v>
      </c>
      <c r="C66" s="15" t="s">
        <v>138</v>
      </c>
      <c r="D66" s="15"/>
      <c r="E66" s="16" t="s">
        <v>153</v>
      </c>
      <c r="F66" s="16" t="s">
        <v>23</v>
      </c>
      <c r="G66" s="16" t="s">
        <v>160</v>
      </c>
      <c r="H66" s="27" t="s">
        <v>35</v>
      </c>
      <c r="I66" s="18">
        <v>142725</v>
      </c>
      <c r="J66" s="18">
        <v>17100</v>
      </c>
      <c r="K66" s="19">
        <f t="shared" si="8"/>
        <v>125625</v>
      </c>
      <c r="L66" s="20">
        <f t="shared" si="21"/>
        <v>0.88018917498686289</v>
      </c>
      <c r="M66" s="48" t="s">
        <v>195</v>
      </c>
      <c r="N66" s="18">
        <v>142725</v>
      </c>
      <c r="O66" s="20">
        <f t="shared" si="22"/>
        <v>1</v>
      </c>
      <c r="P66" s="21">
        <v>42842</v>
      </c>
      <c r="Q66" s="18">
        <v>142725</v>
      </c>
      <c r="R66" s="20">
        <f t="shared" si="23"/>
        <v>1</v>
      </c>
      <c r="S66" s="23">
        <f t="shared" si="24"/>
        <v>0</v>
      </c>
      <c r="T66" s="23">
        <f t="shared" si="25"/>
        <v>0</v>
      </c>
      <c r="U66" s="28">
        <v>16500</v>
      </c>
      <c r="V66" s="28"/>
      <c r="W66" s="28"/>
      <c r="X66" s="28">
        <v>600</v>
      </c>
      <c r="Y66" s="28"/>
      <c r="Z66" s="28"/>
      <c r="AA66" s="18">
        <f t="shared" si="26"/>
        <v>17100</v>
      </c>
      <c r="AB66" s="24">
        <f t="shared" si="27"/>
        <v>0</v>
      </c>
      <c r="AC66" s="54" t="s">
        <v>56</v>
      </c>
      <c r="AD66" s="54" t="s">
        <v>56</v>
      </c>
      <c r="AE66" s="20">
        <v>0.82259590120861792</v>
      </c>
      <c r="AF66" s="61">
        <f t="shared" si="28"/>
        <v>5.7593273778244969E-2</v>
      </c>
    </row>
    <row r="67" spans="2:32" s="14" customFormat="1" ht="13.5" customHeight="1" x14ac:dyDescent="0.25">
      <c r="B67" s="15">
        <v>63</v>
      </c>
      <c r="C67" s="15" t="s">
        <v>138</v>
      </c>
      <c r="D67" s="15"/>
      <c r="E67" s="16" t="s">
        <v>153</v>
      </c>
      <c r="F67" s="16" t="s">
        <v>23</v>
      </c>
      <c r="G67" s="16" t="s">
        <v>161</v>
      </c>
      <c r="H67" s="27" t="s">
        <v>35</v>
      </c>
      <c r="I67" s="18">
        <v>142725</v>
      </c>
      <c r="J67" s="18">
        <v>17100</v>
      </c>
      <c r="K67" s="19">
        <f t="shared" si="8"/>
        <v>125625</v>
      </c>
      <c r="L67" s="20">
        <f t="shared" si="21"/>
        <v>0.88018917498686289</v>
      </c>
      <c r="M67" s="48" t="s">
        <v>195</v>
      </c>
      <c r="N67" s="18">
        <v>142725</v>
      </c>
      <c r="O67" s="20">
        <f t="shared" si="22"/>
        <v>1</v>
      </c>
      <c r="P67" s="21">
        <v>42842</v>
      </c>
      <c r="Q67" s="18">
        <v>142725</v>
      </c>
      <c r="R67" s="20">
        <f t="shared" si="23"/>
        <v>1</v>
      </c>
      <c r="S67" s="23">
        <f t="shared" si="24"/>
        <v>0</v>
      </c>
      <c r="T67" s="23">
        <f t="shared" si="25"/>
        <v>0</v>
      </c>
      <c r="U67" s="28">
        <v>16500</v>
      </c>
      <c r="V67" s="28"/>
      <c r="W67" s="28"/>
      <c r="X67" s="28">
        <v>600</v>
      </c>
      <c r="Y67" s="28"/>
      <c r="Z67" s="28"/>
      <c r="AA67" s="18">
        <f t="shared" si="26"/>
        <v>17100</v>
      </c>
      <c r="AB67" s="24">
        <f t="shared" si="27"/>
        <v>0</v>
      </c>
      <c r="AC67" s="54" t="s">
        <v>56</v>
      </c>
      <c r="AD67" s="54" t="s">
        <v>56</v>
      </c>
      <c r="AE67" s="20">
        <v>0.82259590120861792</v>
      </c>
      <c r="AF67" s="61">
        <f t="shared" si="28"/>
        <v>5.7593273778244969E-2</v>
      </c>
    </row>
    <row r="68" spans="2:32" s="14" customFormat="1" ht="13.5" customHeight="1" x14ac:dyDescent="0.25">
      <c r="B68" s="15">
        <v>64</v>
      </c>
      <c r="C68" s="15" t="s">
        <v>138</v>
      </c>
      <c r="D68" s="15"/>
      <c r="E68" s="16" t="s">
        <v>153</v>
      </c>
      <c r="F68" s="16" t="s">
        <v>23</v>
      </c>
      <c r="G68" s="16" t="s">
        <v>163</v>
      </c>
      <c r="H68" s="27" t="s">
        <v>35</v>
      </c>
      <c r="I68" s="18">
        <v>142725</v>
      </c>
      <c r="J68" s="18">
        <v>25320</v>
      </c>
      <c r="K68" s="19">
        <f t="shared" si="8"/>
        <v>117405</v>
      </c>
      <c r="L68" s="20">
        <f t="shared" si="21"/>
        <v>0.82259590120861792</v>
      </c>
      <c r="M68" s="48"/>
      <c r="N68" s="18"/>
      <c r="O68" s="20">
        <f t="shared" si="22"/>
        <v>0</v>
      </c>
      <c r="P68" s="21"/>
      <c r="Q68" s="22"/>
      <c r="R68" s="20" t="e">
        <f t="shared" si="23"/>
        <v>#DIV/0!</v>
      </c>
      <c r="S68" s="23">
        <f t="shared" si="24"/>
        <v>0</v>
      </c>
      <c r="T68" s="23">
        <f t="shared" si="25"/>
        <v>-142725</v>
      </c>
      <c r="U68" s="28">
        <v>16500</v>
      </c>
      <c r="V68" s="28"/>
      <c r="W68" s="28"/>
      <c r="X68" s="28">
        <v>8820</v>
      </c>
      <c r="Y68" s="28"/>
      <c r="Z68" s="28"/>
      <c r="AA68" s="18">
        <f t="shared" si="26"/>
        <v>25320</v>
      </c>
      <c r="AB68" s="24">
        <f t="shared" si="27"/>
        <v>0</v>
      </c>
      <c r="AC68" s="54" t="s">
        <v>56</v>
      </c>
      <c r="AD68" s="54"/>
      <c r="AE68" s="20">
        <v>0.82259590120861792</v>
      </c>
      <c r="AF68" s="61">
        <f t="shared" si="28"/>
        <v>0</v>
      </c>
    </row>
    <row r="69" spans="2:32" s="14" customFormat="1" ht="13.5" customHeight="1" x14ac:dyDescent="0.25">
      <c r="B69" s="15">
        <v>65</v>
      </c>
      <c r="C69" s="15" t="s">
        <v>138</v>
      </c>
      <c r="D69" s="15"/>
      <c r="E69" s="16" t="s">
        <v>153</v>
      </c>
      <c r="F69" s="16" t="s">
        <v>23</v>
      </c>
      <c r="G69" s="16" t="s">
        <v>164</v>
      </c>
      <c r="H69" s="27" t="s">
        <v>35</v>
      </c>
      <c r="I69" s="18">
        <v>142725</v>
      </c>
      <c r="J69" s="18">
        <v>25320</v>
      </c>
      <c r="K69" s="19">
        <f t="shared" si="8"/>
        <v>117405</v>
      </c>
      <c r="L69" s="20">
        <f t="shared" si="21"/>
        <v>0.82259590120861792</v>
      </c>
      <c r="M69" s="48"/>
      <c r="N69" s="18"/>
      <c r="O69" s="20">
        <f>N87/I69</f>
        <v>1</v>
      </c>
      <c r="P69" s="21"/>
      <c r="Q69" s="22"/>
      <c r="R69" s="20">
        <f>Q69/N87</f>
        <v>0</v>
      </c>
      <c r="S69" s="23">
        <f>N87-Q69</f>
        <v>142725</v>
      </c>
      <c r="T69" s="23">
        <f>N87-I69</f>
        <v>0</v>
      </c>
      <c r="U69" s="28">
        <v>16500</v>
      </c>
      <c r="V69" s="28"/>
      <c r="W69" s="28"/>
      <c r="X69" s="28">
        <v>8820</v>
      </c>
      <c r="Y69" s="28"/>
      <c r="Z69" s="28"/>
      <c r="AA69" s="18">
        <f t="shared" si="26"/>
        <v>25320</v>
      </c>
      <c r="AB69" s="24">
        <f t="shared" si="27"/>
        <v>0</v>
      </c>
      <c r="AC69" s="54" t="s">
        <v>56</v>
      </c>
      <c r="AD69" s="54"/>
      <c r="AE69" s="20">
        <v>0.82259590120861792</v>
      </c>
      <c r="AF69" s="61">
        <f t="shared" si="28"/>
        <v>0</v>
      </c>
    </row>
    <row r="70" spans="2:32" s="14" customFormat="1" ht="13.5" customHeight="1" x14ac:dyDescent="0.25">
      <c r="B70" s="15">
        <v>66</v>
      </c>
      <c r="C70" s="15" t="s">
        <v>138</v>
      </c>
      <c r="D70" s="15"/>
      <c r="E70" s="16" t="s">
        <v>153</v>
      </c>
      <c r="F70" s="16" t="s">
        <v>23</v>
      </c>
      <c r="G70" s="16" t="s">
        <v>165</v>
      </c>
      <c r="H70" s="27" t="s">
        <v>35</v>
      </c>
      <c r="I70" s="18">
        <v>142725</v>
      </c>
      <c r="J70" s="18">
        <v>25320</v>
      </c>
      <c r="K70" s="19">
        <f t="shared" ref="K70:K88" si="29">I70-J70</f>
        <v>117405</v>
      </c>
      <c r="L70" s="20">
        <f t="shared" si="21"/>
        <v>0.82259590120861792</v>
      </c>
      <c r="M70" s="48"/>
      <c r="N70" s="18"/>
      <c r="O70" s="20">
        <f t="shared" si="22"/>
        <v>0</v>
      </c>
      <c r="P70" s="21"/>
      <c r="Q70" s="22"/>
      <c r="R70" s="20" t="e">
        <f t="shared" si="23"/>
        <v>#DIV/0!</v>
      </c>
      <c r="S70" s="23">
        <f t="shared" si="24"/>
        <v>0</v>
      </c>
      <c r="T70" s="23">
        <f t="shared" si="25"/>
        <v>-142725</v>
      </c>
      <c r="U70" s="28">
        <v>16500</v>
      </c>
      <c r="V70" s="28"/>
      <c r="W70" s="28"/>
      <c r="X70" s="28">
        <v>8820</v>
      </c>
      <c r="Y70" s="28"/>
      <c r="Z70" s="28"/>
      <c r="AA70" s="18">
        <f t="shared" si="26"/>
        <v>25320</v>
      </c>
      <c r="AB70" s="24">
        <f t="shared" si="27"/>
        <v>0</v>
      </c>
      <c r="AC70" s="54" t="s">
        <v>56</v>
      </c>
      <c r="AD70" s="54"/>
      <c r="AE70" s="20">
        <v>0.82259590120861792</v>
      </c>
      <c r="AF70" s="61">
        <f t="shared" si="28"/>
        <v>0</v>
      </c>
    </row>
    <row r="71" spans="2:32" s="14" customFormat="1" ht="13.5" customHeight="1" x14ac:dyDescent="0.25">
      <c r="B71" s="15">
        <v>67</v>
      </c>
      <c r="C71" s="15" t="s">
        <v>138</v>
      </c>
      <c r="D71" s="15"/>
      <c r="E71" s="16" t="s">
        <v>153</v>
      </c>
      <c r="F71" s="16" t="s">
        <v>23</v>
      </c>
      <c r="G71" s="16" t="s">
        <v>162</v>
      </c>
      <c r="H71" s="27" t="s">
        <v>35</v>
      </c>
      <c r="I71" s="18">
        <v>142725</v>
      </c>
      <c r="J71" s="18">
        <v>25320</v>
      </c>
      <c r="K71" s="19">
        <f t="shared" si="29"/>
        <v>117405</v>
      </c>
      <c r="L71" s="20">
        <f t="shared" si="21"/>
        <v>0.82259590120861792</v>
      </c>
      <c r="M71" s="48"/>
      <c r="N71" s="18"/>
      <c r="O71" s="20">
        <f t="shared" si="22"/>
        <v>0</v>
      </c>
      <c r="P71" s="21"/>
      <c r="Q71" s="22"/>
      <c r="R71" s="20" t="e">
        <f t="shared" si="23"/>
        <v>#DIV/0!</v>
      </c>
      <c r="S71" s="23">
        <f t="shared" si="24"/>
        <v>0</v>
      </c>
      <c r="T71" s="23">
        <f t="shared" si="25"/>
        <v>-142725</v>
      </c>
      <c r="U71" s="28">
        <v>16500</v>
      </c>
      <c r="V71" s="28"/>
      <c r="W71" s="28"/>
      <c r="X71" s="28">
        <v>8820</v>
      </c>
      <c r="Y71" s="28"/>
      <c r="Z71" s="28"/>
      <c r="AA71" s="18">
        <f t="shared" si="26"/>
        <v>25320</v>
      </c>
      <c r="AB71" s="24">
        <f t="shared" si="27"/>
        <v>0</v>
      </c>
      <c r="AC71" s="54" t="s">
        <v>56</v>
      </c>
      <c r="AD71" s="54"/>
      <c r="AE71" s="20">
        <v>0.82259590120861792</v>
      </c>
      <c r="AF71" s="61">
        <f t="shared" si="28"/>
        <v>0</v>
      </c>
    </row>
    <row r="72" spans="2:32" s="14" customFormat="1" ht="13.5" customHeight="1" x14ac:dyDescent="0.25">
      <c r="B72" s="15">
        <v>68</v>
      </c>
      <c r="C72" s="15" t="s">
        <v>138</v>
      </c>
      <c r="D72" s="15"/>
      <c r="E72" s="16" t="s">
        <v>153</v>
      </c>
      <c r="F72" s="16" t="s">
        <v>23</v>
      </c>
      <c r="G72" s="16" t="s">
        <v>166</v>
      </c>
      <c r="H72" s="27" t="s">
        <v>35</v>
      </c>
      <c r="I72" s="18">
        <v>142725</v>
      </c>
      <c r="J72" s="18">
        <v>25320</v>
      </c>
      <c r="K72" s="19">
        <f t="shared" si="29"/>
        <v>117405</v>
      </c>
      <c r="L72" s="20">
        <f t="shared" si="21"/>
        <v>0.82259590120861792</v>
      </c>
      <c r="M72" s="48"/>
      <c r="N72" s="18"/>
      <c r="O72" s="20">
        <f t="shared" si="22"/>
        <v>0</v>
      </c>
      <c r="P72" s="21"/>
      <c r="Q72" s="22"/>
      <c r="R72" s="20" t="e">
        <f t="shared" si="23"/>
        <v>#DIV/0!</v>
      </c>
      <c r="S72" s="23">
        <f t="shared" si="24"/>
        <v>0</v>
      </c>
      <c r="T72" s="23">
        <f t="shared" si="25"/>
        <v>-142725</v>
      </c>
      <c r="U72" s="28">
        <v>16500</v>
      </c>
      <c r="V72" s="28"/>
      <c r="W72" s="28"/>
      <c r="X72" s="28">
        <v>8820</v>
      </c>
      <c r="Y72" s="28"/>
      <c r="Z72" s="28"/>
      <c r="AA72" s="18">
        <f t="shared" si="26"/>
        <v>25320</v>
      </c>
      <c r="AB72" s="24">
        <f t="shared" si="27"/>
        <v>0</v>
      </c>
      <c r="AC72" s="54" t="s">
        <v>56</v>
      </c>
      <c r="AD72" s="54"/>
      <c r="AE72" s="20">
        <v>0.82259590120861792</v>
      </c>
      <c r="AF72" s="61">
        <f t="shared" si="28"/>
        <v>0</v>
      </c>
    </row>
    <row r="73" spans="2:32" s="14" customFormat="1" ht="13.5" customHeight="1" x14ac:dyDescent="0.25">
      <c r="B73" s="15">
        <v>69</v>
      </c>
      <c r="C73" s="15" t="s">
        <v>138</v>
      </c>
      <c r="D73" s="15"/>
      <c r="E73" s="16" t="s">
        <v>153</v>
      </c>
      <c r="F73" s="16" t="s">
        <v>23</v>
      </c>
      <c r="G73" s="16" t="s">
        <v>167</v>
      </c>
      <c r="H73" s="27" t="s">
        <v>35</v>
      </c>
      <c r="I73" s="18">
        <v>142725</v>
      </c>
      <c r="J73" s="18">
        <v>17220</v>
      </c>
      <c r="K73" s="19">
        <f t="shared" si="29"/>
        <v>125505</v>
      </c>
      <c r="L73" s="20">
        <f t="shared" si="21"/>
        <v>0.87934839726747238</v>
      </c>
      <c r="M73" s="48"/>
      <c r="N73" s="18"/>
      <c r="O73" s="20">
        <f t="shared" si="22"/>
        <v>0</v>
      </c>
      <c r="P73" s="21"/>
      <c r="Q73" s="22"/>
      <c r="R73" s="20" t="e">
        <f t="shared" si="23"/>
        <v>#DIV/0!</v>
      </c>
      <c r="S73" s="23">
        <f t="shared" si="24"/>
        <v>0</v>
      </c>
      <c r="T73" s="23">
        <f t="shared" si="25"/>
        <v>-142725</v>
      </c>
      <c r="U73" s="28">
        <v>16500</v>
      </c>
      <c r="V73" s="28"/>
      <c r="W73" s="28"/>
      <c r="X73" s="28">
        <v>720</v>
      </c>
      <c r="Y73" s="28"/>
      <c r="Z73" s="28"/>
      <c r="AA73" s="18">
        <f t="shared" si="26"/>
        <v>17220</v>
      </c>
      <c r="AB73" s="24">
        <f t="shared" si="27"/>
        <v>0</v>
      </c>
      <c r="AC73" s="54" t="s">
        <v>56</v>
      </c>
      <c r="AD73" s="54"/>
      <c r="AE73" s="20">
        <v>0.87934839726747238</v>
      </c>
      <c r="AF73" s="61">
        <f t="shared" si="28"/>
        <v>0</v>
      </c>
    </row>
    <row r="74" spans="2:32" s="14" customFormat="1" ht="13.5" customHeight="1" x14ac:dyDescent="0.25">
      <c r="B74" s="15">
        <v>70</v>
      </c>
      <c r="C74" s="15" t="s">
        <v>138</v>
      </c>
      <c r="D74" s="15"/>
      <c r="E74" s="16" t="s">
        <v>153</v>
      </c>
      <c r="F74" s="16" t="s">
        <v>23</v>
      </c>
      <c r="G74" s="16" t="s">
        <v>168</v>
      </c>
      <c r="H74" s="27" t="s">
        <v>35</v>
      </c>
      <c r="I74" s="18">
        <v>142725</v>
      </c>
      <c r="J74" s="18">
        <v>17220</v>
      </c>
      <c r="K74" s="19">
        <f t="shared" si="29"/>
        <v>125505</v>
      </c>
      <c r="L74" s="20">
        <f t="shared" si="21"/>
        <v>0.87934839726747238</v>
      </c>
      <c r="M74" s="48"/>
      <c r="N74" s="18"/>
      <c r="O74" s="20">
        <f t="shared" si="22"/>
        <v>0</v>
      </c>
      <c r="P74" s="21"/>
      <c r="Q74" s="22"/>
      <c r="R74" s="20" t="e">
        <f t="shared" si="23"/>
        <v>#DIV/0!</v>
      </c>
      <c r="S74" s="23">
        <f t="shared" si="24"/>
        <v>0</v>
      </c>
      <c r="T74" s="23">
        <f t="shared" si="25"/>
        <v>-142725</v>
      </c>
      <c r="U74" s="28">
        <v>16500</v>
      </c>
      <c r="V74" s="28"/>
      <c r="W74" s="28"/>
      <c r="X74" s="28">
        <v>720</v>
      </c>
      <c r="Y74" s="28"/>
      <c r="Z74" s="28"/>
      <c r="AA74" s="18">
        <f t="shared" si="26"/>
        <v>17220</v>
      </c>
      <c r="AB74" s="24">
        <f t="shared" si="27"/>
        <v>0</v>
      </c>
      <c r="AC74" s="54" t="s">
        <v>56</v>
      </c>
      <c r="AD74" s="54"/>
      <c r="AE74" s="20">
        <v>0.87934839726747238</v>
      </c>
      <c r="AF74" s="61">
        <f t="shared" si="28"/>
        <v>0</v>
      </c>
    </row>
    <row r="75" spans="2:32" s="14" customFormat="1" ht="13.5" customHeight="1" x14ac:dyDescent="0.25">
      <c r="B75" s="15">
        <v>71</v>
      </c>
      <c r="C75" s="15" t="s">
        <v>138</v>
      </c>
      <c r="D75" s="15"/>
      <c r="E75" s="16" t="s">
        <v>153</v>
      </c>
      <c r="F75" s="16" t="s">
        <v>23</v>
      </c>
      <c r="G75" s="16" t="s">
        <v>169</v>
      </c>
      <c r="H75" s="27" t="s">
        <v>35</v>
      </c>
      <c r="I75" s="18">
        <v>142725</v>
      </c>
      <c r="J75" s="18">
        <v>17220</v>
      </c>
      <c r="K75" s="19">
        <f t="shared" si="29"/>
        <v>125505</v>
      </c>
      <c r="L75" s="20">
        <f t="shared" si="21"/>
        <v>0.87934839726747238</v>
      </c>
      <c r="M75" s="48"/>
      <c r="N75" s="18"/>
      <c r="O75" s="20">
        <f t="shared" si="22"/>
        <v>0</v>
      </c>
      <c r="P75" s="21"/>
      <c r="Q75" s="22"/>
      <c r="R75" s="20" t="e">
        <f t="shared" si="23"/>
        <v>#DIV/0!</v>
      </c>
      <c r="S75" s="23">
        <f t="shared" si="24"/>
        <v>0</v>
      </c>
      <c r="T75" s="23">
        <f t="shared" si="25"/>
        <v>-142725</v>
      </c>
      <c r="U75" s="28">
        <v>16500</v>
      </c>
      <c r="V75" s="28"/>
      <c r="W75" s="28"/>
      <c r="X75" s="28">
        <v>720</v>
      </c>
      <c r="Y75" s="28"/>
      <c r="Z75" s="28"/>
      <c r="AA75" s="18">
        <f t="shared" si="26"/>
        <v>17220</v>
      </c>
      <c r="AB75" s="24">
        <f t="shared" si="27"/>
        <v>0</v>
      </c>
      <c r="AC75" s="54" t="s">
        <v>56</v>
      </c>
      <c r="AD75" s="54"/>
      <c r="AE75" s="20">
        <v>0.87934839726747238</v>
      </c>
      <c r="AF75" s="61">
        <f t="shared" si="28"/>
        <v>0</v>
      </c>
    </row>
    <row r="76" spans="2:32" s="14" customFormat="1" ht="13.5" customHeight="1" x14ac:dyDescent="0.25">
      <c r="B76" s="15">
        <v>72</v>
      </c>
      <c r="C76" s="15" t="s">
        <v>138</v>
      </c>
      <c r="D76" s="15"/>
      <c r="E76" s="16" t="s">
        <v>153</v>
      </c>
      <c r="F76" s="16" t="s">
        <v>23</v>
      </c>
      <c r="G76" s="16" t="s">
        <v>170</v>
      </c>
      <c r="H76" s="27" t="s">
        <v>35</v>
      </c>
      <c r="I76" s="18">
        <v>142725</v>
      </c>
      <c r="J76" s="18">
        <v>17220</v>
      </c>
      <c r="K76" s="19">
        <f t="shared" si="29"/>
        <v>125505</v>
      </c>
      <c r="L76" s="20">
        <f t="shared" si="21"/>
        <v>0.87934839726747238</v>
      </c>
      <c r="M76" s="48"/>
      <c r="N76" s="18"/>
      <c r="O76" s="20">
        <f t="shared" si="22"/>
        <v>0</v>
      </c>
      <c r="P76" s="21"/>
      <c r="Q76" s="22"/>
      <c r="R76" s="20" t="e">
        <f t="shared" si="23"/>
        <v>#DIV/0!</v>
      </c>
      <c r="S76" s="23">
        <f t="shared" si="24"/>
        <v>0</v>
      </c>
      <c r="T76" s="23">
        <f t="shared" si="25"/>
        <v>-142725</v>
      </c>
      <c r="U76" s="28">
        <v>16500</v>
      </c>
      <c r="V76" s="28"/>
      <c r="W76" s="28"/>
      <c r="X76" s="28">
        <v>720</v>
      </c>
      <c r="Y76" s="28"/>
      <c r="Z76" s="28"/>
      <c r="AA76" s="18">
        <f t="shared" si="26"/>
        <v>17220</v>
      </c>
      <c r="AB76" s="24">
        <f t="shared" si="27"/>
        <v>0</v>
      </c>
      <c r="AC76" s="54" t="s">
        <v>56</v>
      </c>
      <c r="AD76" s="54"/>
      <c r="AE76" s="20">
        <v>0.87934839726747238</v>
      </c>
      <c r="AF76" s="61">
        <f t="shared" si="28"/>
        <v>0</v>
      </c>
    </row>
    <row r="77" spans="2:32" s="14" customFormat="1" ht="13.5" customHeight="1" x14ac:dyDescent="0.25">
      <c r="B77" s="15">
        <v>73</v>
      </c>
      <c r="C77" s="15" t="s">
        <v>138</v>
      </c>
      <c r="D77" s="15"/>
      <c r="E77" s="16" t="s">
        <v>153</v>
      </c>
      <c r="F77" s="16" t="s">
        <v>23</v>
      </c>
      <c r="G77" s="16" t="s">
        <v>171</v>
      </c>
      <c r="H77" s="27" t="s">
        <v>35</v>
      </c>
      <c r="I77" s="18">
        <v>142725</v>
      </c>
      <c r="J77" s="18">
        <v>17220</v>
      </c>
      <c r="K77" s="19">
        <f t="shared" si="29"/>
        <v>125505</v>
      </c>
      <c r="L77" s="20">
        <f t="shared" si="21"/>
        <v>0.87934839726747238</v>
      </c>
      <c r="M77" s="48"/>
      <c r="N77" s="18"/>
      <c r="O77" s="20">
        <f t="shared" si="22"/>
        <v>0</v>
      </c>
      <c r="P77" s="21"/>
      <c r="Q77" s="22"/>
      <c r="R77" s="20" t="e">
        <f t="shared" si="23"/>
        <v>#DIV/0!</v>
      </c>
      <c r="S77" s="23">
        <f t="shared" si="24"/>
        <v>0</v>
      </c>
      <c r="T77" s="23">
        <f t="shared" si="25"/>
        <v>-142725</v>
      </c>
      <c r="U77" s="28">
        <v>16500</v>
      </c>
      <c r="V77" s="28"/>
      <c r="W77" s="28"/>
      <c r="X77" s="28">
        <v>720</v>
      </c>
      <c r="Y77" s="28"/>
      <c r="Z77" s="28"/>
      <c r="AA77" s="18">
        <f t="shared" si="26"/>
        <v>17220</v>
      </c>
      <c r="AB77" s="24">
        <f t="shared" si="27"/>
        <v>0</v>
      </c>
      <c r="AC77" s="54" t="s">
        <v>56</v>
      </c>
      <c r="AD77" s="54"/>
      <c r="AE77" s="20">
        <v>0.87934839726747238</v>
      </c>
      <c r="AF77" s="61">
        <f t="shared" si="28"/>
        <v>0</v>
      </c>
    </row>
    <row r="78" spans="2:32" s="14" customFormat="1" ht="13.5" customHeight="1" x14ac:dyDescent="0.25">
      <c r="B78" s="15">
        <v>74</v>
      </c>
      <c r="C78" s="15" t="s">
        <v>138</v>
      </c>
      <c r="D78" s="15"/>
      <c r="E78" s="16" t="s">
        <v>153</v>
      </c>
      <c r="F78" s="16" t="s">
        <v>23</v>
      </c>
      <c r="G78" s="16" t="s">
        <v>172</v>
      </c>
      <c r="H78" s="27" t="s">
        <v>35</v>
      </c>
      <c r="I78" s="18">
        <v>142725</v>
      </c>
      <c r="J78" s="18">
        <v>17220</v>
      </c>
      <c r="K78" s="19">
        <f t="shared" si="29"/>
        <v>125505</v>
      </c>
      <c r="L78" s="20">
        <f t="shared" si="21"/>
        <v>0.87934839726747238</v>
      </c>
      <c r="M78" s="48"/>
      <c r="N78" s="18"/>
      <c r="O78" s="20">
        <f t="shared" si="22"/>
        <v>0</v>
      </c>
      <c r="P78" s="21"/>
      <c r="Q78" s="22"/>
      <c r="R78" s="20" t="e">
        <f t="shared" si="23"/>
        <v>#DIV/0!</v>
      </c>
      <c r="S78" s="23">
        <f t="shared" si="24"/>
        <v>0</v>
      </c>
      <c r="T78" s="23">
        <f t="shared" si="25"/>
        <v>-142725</v>
      </c>
      <c r="U78" s="28">
        <v>16500</v>
      </c>
      <c r="V78" s="28"/>
      <c r="W78" s="28"/>
      <c r="X78" s="28">
        <v>720</v>
      </c>
      <c r="Y78" s="28"/>
      <c r="Z78" s="28"/>
      <c r="AA78" s="18">
        <f t="shared" si="26"/>
        <v>17220</v>
      </c>
      <c r="AB78" s="24">
        <f t="shared" si="27"/>
        <v>0</v>
      </c>
      <c r="AC78" s="54" t="s">
        <v>56</v>
      </c>
      <c r="AD78" s="54"/>
      <c r="AE78" s="20">
        <v>0.87934839726747238</v>
      </c>
      <c r="AF78" s="61">
        <f t="shared" si="28"/>
        <v>0</v>
      </c>
    </row>
    <row r="79" spans="2:32" s="14" customFormat="1" ht="13.5" customHeight="1" x14ac:dyDescent="0.25">
      <c r="B79" s="15">
        <v>75</v>
      </c>
      <c r="C79" s="15" t="s">
        <v>138</v>
      </c>
      <c r="D79" s="15"/>
      <c r="E79" s="16" t="s">
        <v>153</v>
      </c>
      <c r="F79" s="16" t="s">
        <v>23</v>
      </c>
      <c r="G79" s="16" t="s">
        <v>173</v>
      </c>
      <c r="H79" s="27" t="s">
        <v>35</v>
      </c>
      <c r="I79" s="18">
        <v>142725</v>
      </c>
      <c r="J79" s="18">
        <v>17220</v>
      </c>
      <c r="K79" s="19">
        <f t="shared" si="29"/>
        <v>125505</v>
      </c>
      <c r="L79" s="20">
        <f t="shared" si="21"/>
        <v>0.87934839726747238</v>
      </c>
      <c r="M79" s="48"/>
      <c r="N79" s="18"/>
      <c r="O79" s="20">
        <f t="shared" si="22"/>
        <v>0</v>
      </c>
      <c r="P79" s="21"/>
      <c r="Q79" s="22"/>
      <c r="R79" s="20" t="e">
        <f t="shared" si="23"/>
        <v>#DIV/0!</v>
      </c>
      <c r="S79" s="23">
        <f t="shared" si="24"/>
        <v>0</v>
      </c>
      <c r="T79" s="23">
        <f t="shared" si="25"/>
        <v>-142725</v>
      </c>
      <c r="U79" s="28">
        <v>16500</v>
      </c>
      <c r="V79" s="28"/>
      <c r="W79" s="28"/>
      <c r="X79" s="28">
        <v>720</v>
      </c>
      <c r="Y79" s="28"/>
      <c r="Z79" s="28"/>
      <c r="AA79" s="18">
        <f t="shared" si="26"/>
        <v>17220</v>
      </c>
      <c r="AB79" s="24">
        <f t="shared" si="27"/>
        <v>0</v>
      </c>
      <c r="AC79" s="54" t="s">
        <v>56</v>
      </c>
      <c r="AD79" s="54"/>
      <c r="AE79" s="20">
        <v>0.87934839726747238</v>
      </c>
      <c r="AF79" s="61">
        <f t="shared" si="28"/>
        <v>0</v>
      </c>
    </row>
    <row r="80" spans="2:32" s="14" customFormat="1" ht="13.5" customHeight="1" x14ac:dyDescent="0.25">
      <c r="B80" s="15">
        <v>76</v>
      </c>
      <c r="C80" s="15" t="s">
        <v>138</v>
      </c>
      <c r="D80" s="15"/>
      <c r="E80" s="16" t="s">
        <v>153</v>
      </c>
      <c r="F80" s="16" t="s">
        <v>23</v>
      </c>
      <c r="G80" s="16" t="s">
        <v>174</v>
      </c>
      <c r="H80" s="27" t="s">
        <v>35</v>
      </c>
      <c r="I80" s="18">
        <v>142725</v>
      </c>
      <c r="J80" s="18">
        <v>17220</v>
      </c>
      <c r="K80" s="19">
        <f t="shared" si="29"/>
        <v>125505</v>
      </c>
      <c r="L80" s="20">
        <f t="shared" si="21"/>
        <v>0.87934839726747238</v>
      </c>
      <c r="M80" s="48"/>
      <c r="N80" s="18"/>
      <c r="O80" s="20">
        <f t="shared" si="22"/>
        <v>0</v>
      </c>
      <c r="P80" s="21"/>
      <c r="Q80" s="22"/>
      <c r="R80" s="20" t="e">
        <f t="shared" si="23"/>
        <v>#DIV/0!</v>
      </c>
      <c r="S80" s="23">
        <f t="shared" si="24"/>
        <v>0</v>
      </c>
      <c r="T80" s="23">
        <f t="shared" si="25"/>
        <v>-142725</v>
      </c>
      <c r="U80" s="28">
        <v>16500</v>
      </c>
      <c r="V80" s="28"/>
      <c r="W80" s="28"/>
      <c r="X80" s="28">
        <v>720</v>
      </c>
      <c r="Y80" s="28"/>
      <c r="Z80" s="28"/>
      <c r="AA80" s="18">
        <f t="shared" si="26"/>
        <v>17220</v>
      </c>
      <c r="AB80" s="24">
        <f t="shared" si="27"/>
        <v>0</v>
      </c>
      <c r="AC80" s="54" t="s">
        <v>56</v>
      </c>
      <c r="AD80" s="54"/>
      <c r="AE80" s="20">
        <v>0.87934839726747238</v>
      </c>
      <c r="AF80" s="61">
        <f t="shared" si="28"/>
        <v>0</v>
      </c>
    </row>
    <row r="81" spans="2:32" s="14" customFormat="1" ht="13.5" customHeight="1" x14ac:dyDescent="0.25">
      <c r="B81" s="15">
        <v>77</v>
      </c>
      <c r="C81" s="15" t="s">
        <v>138</v>
      </c>
      <c r="D81" s="15"/>
      <c r="E81" s="16" t="s">
        <v>153</v>
      </c>
      <c r="F81" s="16" t="s">
        <v>23</v>
      </c>
      <c r="G81" s="16" t="s">
        <v>175</v>
      </c>
      <c r="H81" s="27" t="s">
        <v>35</v>
      </c>
      <c r="I81" s="18">
        <v>142725</v>
      </c>
      <c r="J81" s="18">
        <v>17220</v>
      </c>
      <c r="K81" s="19">
        <f t="shared" si="29"/>
        <v>125505</v>
      </c>
      <c r="L81" s="20">
        <f t="shared" si="21"/>
        <v>0.87934839726747238</v>
      </c>
      <c r="M81" s="48"/>
      <c r="N81" s="18"/>
      <c r="O81" s="20">
        <f t="shared" si="22"/>
        <v>0</v>
      </c>
      <c r="P81" s="21"/>
      <c r="Q81" s="22"/>
      <c r="R81" s="20" t="e">
        <f t="shared" si="23"/>
        <v>#DIV/0!</v>
      </c>
      <c r="S81" s="23">
        <f t="shared" si="24"/>
        <v>0</v>
      </c>
      <c r="T81" s="23">
        <f t="shared" si="25"/>
        <v>-142725</v>
      </c>
      <c r="U81" s="28">
        <v>16500</v>
      </c>
      <c r="V81" s="28"/>
      <c r="W81" s="28"/>
      <c r="X81" s="28">
        <v>720</v>
      </c>
      <c r="Y81" s="28"/>
      <c r="Z81" s="28"/>
      <c r="AA81" s="18">
        <f t="shared" si="26"/>
        <v>17220</v>
      </c>
      <c r="AB81" s="24">
        <f t="shared" si="27"/>
        <v>0</v>
      </c>
      <c r="AC81" s="54" t="s">
        <v>56</v>
      </c>
      <c r="AD81" s="54"/>
      <c r="AE81" s="20">
        <v>0.87934839726747238</v>
      </c>
      <c r="AF81" s="61">
        <f t="shared" si="28"/>
        <v>0</v>
      </c>
    </row>
    <row r="82" spans="2:32" s="14" customFormat="1" ht="13.5" customHeight="1" x14ac:dyDescent="0.25">
      <c r="B82" s="15">
        <v>78</v>
      </c>
      <c r="C82" s="15" t="s">
        <v>138</v>
      </c>
      <c r="D82" s="15"/>
      <c r="E82" s="16" t="s">
        <v>153</v>
      </c>
      <c r="F82" s="16" t="s">
        <v>23</v>
      </c>
      <c r="G82" s="16" t="s">
        <v>176</v>
      </c>
      <c r="H82" s="27" t="s">
        <v>35</v>
      </c>
      <c r="I82" s="18">
        <v>142725</v>
      </c>
      <c r="J82" s="18">
        <v>17220</v>
      </c>
      <c r="K82" s="19">
        <f t="shared" si="29"/>
        <v>125505</v>
      </c>
      <c r="L82" s="20">
        <f t="shared" si="21"/>
        <v>0.87934839726747238</v>
      </c>
      <c r="M82" s="48"/>
      <c r="N82" s="18"/>
      <c r="O82" s="20">
        <f t="shared" si="22"/>
        <v>0</v>
      </c>
      <c r="P82" s="21"/>
      <c r="Q82" s="22"/>
      <c r="R82" s="20" t="e">
        <f t="shared" si="23"/>
        <v>#DIV/0!</v>
      </c>
      <c r="S82" s="23">
        <f t="shared" si="24"/>
        <v>0</v>
      </c>
      <c r="T82" s="23">
        <f t="shared" si="25"/>
        <v>-142725</v>
      </c>
      <c r="U82" s="28">
        <v>16500</v>
      </c>
      <c r="V82" s="28"/>
      <c r="W82" s="28"/>
      <c r="X82" s="28">
        <v>720</v>
      </c>
      <c r="Y82" s="28"/>
      <c r="Z82" s="28"/>
      <c r="AA82" s="18">
        <f t="shared" si="26"/>
        <v>17220</v>
      </c>
      <c r="AB82" s="24">
        <f t="shared" si="27"/>
        <v>0</v>
      </c>
      <c r="AC82" s="54" t="s">
        <v>56</v>
      </c>
      <c r="AD82" s="54"/>
      <c r="AE82" s="20">
        <v>0.87934839726747238</v>
      </c>
      <c r="AF82" s="61">
        <f t="shared" si="28"/>
        <v>0</v>
      </c>
    </row>
    <row r="83" spans="2:32" s="14" customFormat="1" ht="13.5" customHeight="1" x14ac:dyDescent="0.25">
      <c r="B83" s="15">
        <v>79</v>
      </c>
      <c r="C83" s="15" t="s">
        <v>138</v>
      </c>
      <c r="D83" s="15"/>
      <c r="E83" s="16" t="s">
        <v>153</v>
      </c>
      <c r="F83" s="16" t="s">
        <v>23</v>
      </c>
      <c r="G83" s="16" t="s">
        <v>177</v>
      </c>
      <c r="H83" s="27" t="s">
        <v>35</v>
      </c>
      <c r="I83" s="18">
        <v>142725</v>
      </c>
      <c r="J83" s="18">
        <v>17220</v>
      </c>
      <c r="K83" s="19">
        <f t="shared" si="29"/>
        <v>125505</v>
      </c>
      <c r="L83" s="20">
        <f t="shared" si="21"/>
        <v>0.87934839726747238</v>
      </c>
      <c r="M83" s="48"/>
      <c r="N83" s="18"/>
      <c r="O83" s="20">
        <f t="shared" si="22"/>
        <v>0</v>
      </c>
      <c r="P83" s="21"/>
      <c r="Q83" s="22"/>
      <c r="R83" s="20" t="e">
        <f t="shared" si="23"/>
        <v>#DIV/0!</v>
      </c>
      <c r="S83" s="23">
        <f t="shared" si="24"/>
        <v>0</v>
      </c>
      <c r="T83" s="23">
        <f t="shared" si="25"/>
        <v>-142725</v>
      </c>
      <c r="U83" s="28">
        <v>16500</v>
      </c>
      <c r="V83" s="28"/>
      <c r="W83" s="28"/>
      <c r="X83" s="28">
        <v>720</v>
      </c>
      <c r="Y83" s="28"/>
      <c r="Z83" s="28"/>
      <c r="AA83" s="18">
        <f t="shared" si="26"/>
        <v>17220</v>
      </c>
      <c r="AB83" s="24">
        <f t="shared" si="27"/>
        <v>0</v>
      </c>
      <c r="AC83" s="54" t="s">
        <v>56</v>
      </c>
      <c r="AD83" s="54"/>
      <c r="AE83" s="20">
        <v>0.87934839726747238</v>
      </c>
      <c r="AF83" s="61">
        <f t="shared" si="28"/>
        <v>0</v>
      </c>
    </row>
    <row r="84" spans="2:32" s="14" customFormat="1" ht="13.5" customHeight="1" x14ac:dyDescent="0.25">
      <c r="B84" s="15">
        <v>80</v>
      </c>
      <c r="C84" s="15" t="s">
        <v>138</v>
      </c>
      <c r="D84" s="15"/>
      <c r="E84" s="16" t="s">
        <v>153</v>
      </c>
      <c r="F84" s="16" t="s">
        <v>23</v>
      </c>
      <c r="G84" s="16" t="s">
        <v>178</v>
      </c>
      <c r="H84" s="27" t="s">
        <v>35</v>
      </c>
      <c r="I84" s="18">
        <v>142725</v>
      </c>
      <c r="J84" s="18">
        <v>17220</v>
      </c>
      <c r="K84" s="19">
        <f t="shared" si="29"/>
        <v>125505</v>
      </c>
      <c r="L84" s="20">
        <f t="shared" si="21"/>
        <v>0.87934839726747238</v>
      </c>
      <c r="M84" s="48"/>
      <c r="N84" s="18"/>
      <c r="O84" s="20">
        <f t="shared" si="22"/>
        <v>0</v>
      </c>
      <c r="P84" s="21"/>
      <c r="Q84" s="22"/>
      <c r="R84" s="20" t="e">
        <f t="shared" si="23"/>
        <v>#DIV/0!</v>
      </c>
      <c r="S84" s="23">
        <f t="shared" si="24"/>
        <v>0</v>
      </c>
      <c r="T84" s="23">
        <f t="shared" si="25"/>
        <v>-142725</v>
      </c>
      <c r="U84" s="28">
        <v>16500</v>
      </c>
      <c r="V84" s="28"/>
      <c r="W84" s="28"/>
      <c r="X84" s="28">
        <v>720</v>
      </c>
      <c r="Y84" s="28"/>
      <c r="Z84" s="28"/>
      <c r="AA84" s="18">
        <f t="shared" si="26"/>
        <v>17220</v>
      </c>
      <c r="AB84" s="24">
        <f t="shared" si="27"/>
        <v>0</v>
      </c>
      <c r="AC84" s="54" t="s">
        <v>56</v>
      </c>
      <c r="AD84" s="54"/>
      <c r="AE84" s="20">
        <v>0.87934839726747238</v>
      </c>
      <c r="AF84" s="61">
        <f t="shared" si="28"/>
        <v>0</v>
      </c>
    </row>
    <row r="85" spans="2:32" s="14" customFormat="1" ht="13.5" customHeight="1" x14ac:dyDescent="0.25">
      <c r="B85" s="15">
        <v>81</v>
      </c>
      <c r="C85" s="15" t="s">
        <v>138</v>
      </c>
      <c r="D85" s="15"/>
      <c r="E85" s="16" t="s">
        <v>153</v>
      </c>
      <c r="F85" s="16" t="s">
        <v>23</v>
      </c>
      <c r="G85" s="16" t="s">
        <v>179</v>
      </c>
      <c r="H85" s="27" t="s">
        <v>35</v>
      </c>
      <c r="I85" s="18">
        <v>142725</v>
      </c>
      <c r="J85" s="18">
        <v>17220</v>
      </c>
      <c r="K85" s="19">
        <f t="shared" si="29"/>
        <v>125505</v>
      </c>
      <c r="L85" s="20">
        <f t="shared" si="21"/>
        <v>0.87934839726747238</v>
      </c>
      <c r="M85" s="48"/>
      <c r="N85" s="18"/>
      <c r="O85" s="20">
        <f t="shared" si="22"/>
        <v>0</v>
      </c>
      <c r="P85" s="21"/>
      <c r="Q85" s="22"/>
      <c r="R85" s="20" t="e">
        <f t="shared" si="23"/>
        <v>#DIV/0!</v>
      </c>
      <c r="S85" s="23">
        <f t="shared" si="24"/>
        <v>0</v>
      </c>
      <c r="T85" s="23">
        <f t="shared" si="25"/>
        <v>-142725</v>
      </c>
      <c r="U85" s="28">
        <v>16500</v>
      </c>
      <c r="V85" s="28"/>
      <c r="W85" s="28"/>
      <c r="X85" s="28">
        <v>720</v>
      </c>
      <c r="Y85" s="28"/>
      <c r="Z85" s="28"/>
      <c r="AA85" s="18">
        <f t="shared" si="26"/>
        <v>17220</v>
      </c>
      <c r="AB85" s="24">
        <f t="shared" si="27"/>
        <v>0</v>
      </c>
      <c r="AC85" s="54" t="s">
        <v>56</v>
      </c>
      <c r="AD85" s="54"/>
      <c r="AE85" s="20">
        <v>0.87934839726747238</v>
      </c>
      <c r="AF85" s="61">
        <f t="shared" si="28"/>
        <v>0</v>
      </c>
    </row>
    <row r="86" spans="2:32" s="14" customFormat="1" ht="13.5" customHeight="1" x14ac:dyDescent="0.25">
      <c r="B86" s="15">
        <v>82</v>
      </c>
      <c r="C86" s="15" t="s">
        <v>138</v>
      </c>
      <c r="D86" s="15"/>
      <c r="E86" s="16" t="s">
        <v>153</v>
      </c>
      <c r="F86" s="16" t="s">
        <v>23</v>
      </c>
      <c r="G86" s="16" t="s">
        <v>180</v>
      </c>
      <c r="H86" s="27" t="s">
        <v>35</v>
      </c>
      <c r="I86" s="18">
        <v>142725</v>
      </c>
      <c r="J86" s="18">
        <v>17100</v>
      </c>
      <c r="K86" s="19">
        <f t="shared" si="29"/>
        <v>125625</v>
      </c>
      <c r="L86" s="20">
        <f t="shared" si="21"/>
        <v>0.88018917498686289</v>
      </c>
      <c r="M86" s="48" t="s">
        <v>195</v>
      </c>
      <c r="N86" s="18">
        <v>142725</v>
      </c>
      <c r="O86" s="20">
        <f t="shared" si="22"/>
        <v>1</v>
      </c>
      <c r="P86" s="21">
        <v>42842</v>
      </c>
      <c r="Q86" s="18">
        <v>142725</v>
      </c>
      <c r="R86" s="20">
        <f t="shared" si="23"/>
        <v>1</v>
      </c>
      <c r="S86" s="23">
        <f t="shared" si="24"/>
        <v>0</v>
      </c>
      <c r="T86" s="23">
        <f t="shared" si="25"/>
        <v>0</v>
      </c>
      <c r="U86" s="28">
        <v>16500</v>
      </c>
      <c r="V86" s="28"/>
      <c r="W86" s="28"/>
      <c r="X86" s="28">
        <v>600</v>
      </c>
      <c r="Y86" s="28"/>
      <c r="Z86" s="28"/>
      <c r="AA86" s="18">
        <f t="shared" si="26"/>
        <v>17100</v>
      </c>
      <c r="AB86" s="24">
        <f t="shared" si="27"/>
        <v>0</v>
      </c>
      <c r="AC86" s="54" t="s">
        <v>56</v>
      </c>
      <c r="AD86" s="54" t="s">
        <v>56</v>
      </c>
      <c r="AE86" s="20">
        <v>0.87934839726747238</v>
      </c>
      <c r="AF86" s="61">
        <f t="shared" si="28"/>
        <v>8.4077771939050638E-4</v>
      </c>
    </row>
    <row r="87" spans="2:32" s="14" customFormat="1" ht="13.5" customHeight="1" x14ac:dyDescent="0.25">
      <c r="B87" s="15">
        <v>83</v>
      </c>
      <c r="C87" s="15" t="s">
        <v>138</v>
      </c>
      <c r="D87" s="15"/>
      <c r="E87" s="16" t="s">
        <v>153</v>
      </c>
      <c r="F87" s="16" t="s">
        <v>23</v>
      </c>
      <c r="G87" s="16" t="s">
        <v>181</v>
      </c>
      <c r="H87" s="27" t="s">
        <v>35</v>
      </c>
      <c r="I87" s="18">
        <v>142725</v>
      </c>
      <c r="J87" s="18">
        <v>17100</v>
      </c>
      <c r="K87" s="19">
        <f t="shared" si="29"/>
        <v>125625</v>
      </c>
      <c r="L87" s="20">
        <f t="shared" si="21"/>
        <v>0.88018917498686289</v>
      </c>
      <c r="M87" s="48" t="s">
        <v>195</v>
      </c>
      <c r="N87" s="18">
        <v>142725</v>
      </c>
      <c r="O87" s="20">
        <f t="shared" si="22"/>
        <v>1</v>
      </c>
      <c r="P87" s="21">
        <v>42842</v>
      </c>
      <c r="Q87" s="18">
        <v>142725</v>
      </c>
      <c r="R87" s="20">
        <f t="shared" si="23"/>
        <v>1</v>
      </c>
      <c r="S87" s="23">
        <f t="shared" si="24"/>
        <v>0</v>
      </c>
      <c r="T87" s="23">
        <f t="shared" si="25"/>
        <v>0</v>
      </c>
      <c r="U87" s="28">
        <v>16500</v>
      </c>
      <c r="V87" s="28"/>
      <c r="W87" s="28"/>
      <c r="X87" s="28">
        <v>600</v>
      </c>
      <c r="Y87" s="28"/>
      <c r="Z87" s="28"/>
      <c r="AA87" s="18">
        <f t="shared" si="26"/>
        <v>17100</v>
      </c>
      <c r="AB87" s="24">
        <f t="shared" si="27"/>
        <v>0</v>
      </c>
      <c r="AC87" s="54" t="s">
        <v>56</v>
      </c>
      <c r="AD87" s="54" t="s">
        <v>56</v>
      </c>
      <c r="AE87" s="20">
        <v>0.87934839726747238</v>
      </c>
      <c r="AF87" s="61">
        <f t="shared" si="28"/>
        <v>8.4077771939050638E-4</v>
      </c>
    </row>
    <row r="88" spans="2:32" s="14" customFormat="1" ht="13.5" customHeight="1" x14ac:dyDescent="0.25">
      <c r="B88" s="15">
        <v>84</v>
      </c>
      <c r="C88" s="15" t="s">
        <v>138</v>
      </c>
      <c r="D88" s="15"/>
      <c r="E88" s="16" t="s">
        <v>153</v>
      </c>
      <c r="F88" s="16" t="s">
        <v>23</v>
      </c>
      <c r="G88" s="16" t="s">
        <v>182</v>
      </c>
      <c r="H88" s="27" t="s">
        <v>35</v>
      </c>
      <c r="I88" s="18">
        <v>142725</v>
      </c>
      <c r="J88" s="18">
        <v>17220</v>
      </c>
      <c r="K88" s="19">
        <f t="shared" si="29"/>
        <v>125505</v>
      </c>
      <c r="L88" s="20">
        <f t="shared" si="21"/>
        <v>0.87934839726747238</v>
      </c>
      <c r="M88" s="48" t="s">
        <v>195</v>
      </c>
      <c r="N88" s="18">
        <v>81425</v>
      </c>
      <c r="O88" s="20">
        <f t="shared" si="22"/>
        <v>0.5705027150113855</v>
      </c>
      <c r="P88" s="21">
        <v>42842</v>
      </c>
      <c r="Q88" s="18">
        <v>81425</v>
      </c>
      <c r="R88" s="20">
        <f t="shared" si="23"/>
        <v>1</v>
      </c>
      <c r="S88" s="23">
        <f t="shared" si="24"/>
        <v>0</v>
      </c>
      <c r="T88" s="23">
        <f t="shared" si="25"/>
        <v>-61300</v>
      </c>
      <c r="U88" s="28">
        <v>16500</v>
      </c>
      <c r="V88" s="28"/>
      <c r="W88" s="28"/>
      <c r="X88" s="28">
        <v>720</v>
      </c>
      <c r="Y88" s="28"/>
      <c r="Z88" s="28"/>
      <c r="AA88" s="18">
        <f t="shared" si="26"/>
        <v>17220</v>
      </c>
      <c r="AB88" s="24">
        <f t="shared" si="27"/>
        <v>0</v>
      </c>
      <c r="AC88" s="54" t="s">
        <v>56</v>
      </c>
      <c r="AD88" s="54" t="s">
        <v>56</v>
      </c>
      <c r="AE88" s="20">
        <v>0.87934839726747238</v>
      </c>
      <c r="AF88" s="61">
        <f t="shared" si="28"/>
        <v>0</v>
      </c>
    </row>
    <row r="89" spans="2:32" s="14" customFormat="1" ht="13.5" customHeight="1" x14ac:dyDescent="0.25">
      <c r="B89" s="15">
        <v>85</v>
      </c>
      <c r="C89" s="15" t="s">
        <v>138</v>
      </c>
      <c r="D89" s="15"/>
      <c r="E89" s="16" t="s">
        <v>153</v>
      </c>
      <c r="F89" s="16" t="s">
        <v>23</v>
      </c>
      <c r="G89" s="16" t="s">
        <v>183</v>
      </c>
      <c r="H89" s="27" t="s">
        <v>35</v>
      </c>
      <c r="I89" s="18">
        <v>142725</v>
      </c>
      <c r="J89" s="18">
        <v>17100</v>
      </c>
      <c r="K89" s="19">
        <f>I89-J89</f>
        <v>125625</v>
      </c>
      <c r="L89" s="20">
        <f>K89/I89</f>
        <v>0.88018917498686289</v>
      </c>
      <c r="M89" s="48"/>
      <c r="N89" s="18"/>
      <c r="O89" s="20">
        <f>N89/I89</f>
        <v>0</v>
      </c>
      <c r="P89" s="21"/>
      <c r="Q89" s="22"/>
      <c r="R89" s="20" t="e">
        <f>Q89/N89</f>
        <v>#DIV/0!</v>
      </c>
      <c r="S89" s="23">
        <f>N89-Q89</f>
        <v>0</v>
      </c>
      <c r="T89" s="23">
        <f>N89-I89</f>
        <v>-142725</v>
      </c>
      <c r="U89" s="28">
        <v>16500</v>
      </c>
      <c r="V89" s="28"/>
      <c r="W89" s="28"/>
      <c r="X89" s="28">
        <v>600</v>
      </c>
      <c r="Y89" s="28"/>
      <c r="Z89" s="28"/>
      <c r="AA89" s="18">
        <f>SUM(U89:Z89)</f>
        <v>17100</v>
      </c>
      <c r="AB89" s="24">
        <f>AA89-J89</f>
        <v>0</v>
      </c>
      <c r="AC89" s="54" t="s">
        <v>56</v>
      </c>
      <c r="AD89" s="54" t="s">
        <v>56</v>
      </c>
      <c r="AE89" s="20">
        <v>0.87934839726747238</v>
      </c>
      <c r="AF89" s="61">
        <f>L89-AE89</f>
        <v>8.4077771939050638E-4</v>
      </c>
    </row>
    <row r="90" spans="2:32" s="14" customFormat="1" ht="13.5" customHeight="1" x14ac:dyDescent="0.25">
      <c r="B90" s="15">
        <v>86</v>
      </c>
      <c r="C90" s="15" t="s">
        <v>138</v>
      </c>
      <c r="D90" s="15"/>
      <c r="E90" s="16" t="s">
        <v>153</v>
      </c>
      <c r="F90" s="16" t="s">
        <v>23</v>
      </c>
      <c r="G90" s="16" t="s">
        <v>184</v>
      </c>
      <c r="H90" s="27" t="s">
        <v>35</v>
      </c>
      <c r="I90" s="18">
        <v>142725</v>
      </c>
      <c r="J90" s="18">
        <v>17100</v>
      </c>
      <c r="K90" s="19">
        <f>I90-J90</f>
        <v>125625</v>
      </c>
      <c r="L90" s="20">
        <f>K90/I90</f>
        <v>0.88018917498686289</v>
      </c>
      <c r="M90" s="48"/>
      <c r="N90" s="18"/>
      <c r="O90" s="20">
        <f>N90/I90</f>
        <v>0</v>
      </c>
      <c r="P90" s="21"/>
      <c r="Q90" s="22"/>
      <c r="R90" s="20" t="e">
        <f>Q90/N90</f>
        <v>#DIV/0!</v>
      </c>
      <c r="S90" s="23">
        <f>N90-Q90</f>
        <v>0</v>
      </c>
      <c r="T90" s="23">
        <f>N90-I90</f>
        <v>-142725</v>
      </c>
      <c r="U90" s="28">
        <v>16500</v>
      </c>
      <c r="V90" s="28"/>
      <c r="W90" s="28"/>
      <c r="X90" s="28">
        <v>600</v>
      </c>
      <c r="Y90" s="28"/>
      <c r="Z90" s="28"/>
      <c r="AA90" s="18">
        <f>SUM(U90:Z90)</f>
        <v>17100</v>
      </c>
      <c r="AB90" s="24">
        <f>AA90-J90</f>
        <v>0</v>
      </c>
      <c r="AC90" s="54" t="s">
        <v>56</v>
      </c>
      <c r="AD90" s="54" t="s">
        <v>56</v>
      </c>
      <c r="AE90" s="20">
        <v>0.87934839726747238</v>
      </c>
      <c r="AF90" s="61">
        <f>L90-AE90</f>
        <v>8.4077771939050638E-4</v>
      </c>
    </row>
    <row r="91" spans="2:32" s="14" customFormat="1" ht="13.5" customHeight="1" x14ac:dyDescent="0.25">
      <c r="B91" s="15">
        <v>87</v>
      </c>
      <c r="C91" s="15" t="s">
        <v>138</v>
      </c>
      <c r="D91" s="15"/>
      <c r="E91" s="16" t="s">
        <v>153</v>
      </c>
      <c r="F91" s="16" t="s">
        <v>23</v>
      </c>
      <c r="G91" s="16" t="s">
        <v>185</v>
      </c>
      <c r="H91" s="27" t="s">
        <v>35</v>
      </c>
      <c r="I91" s="18">
        <v>142725</v>
      </c>
      <c r="J91" s="18">
        <v>17220</v>
      </c>
      <c r="K91" s="19">
        <f>I91-J91</f>
        <v>125505</v>
      </c>
      <c r="L91" s="20">
        <f>K91/I91</f>
        <v>0.87934839726747238</v>
      </c>
      <c r="M91" s="48"/>
      <c r="N91" s="18"/>
      <c r="O91" s="20">
        <f>N91/I91</f>
        <v>0</v>
      </c>
      <c r="P91" s="21"/>
      <c r="Q91" s="22"/>
      <c r="R91" s="20" t="e">
        <f>Q91/N91</f>
        <v>#DIV/0!</v>
      </c>
      <c r="S91" s="23">
        <f>N91-Q91</f>
        <v>0</v>
      </c>
      <c r="T91" s="23">
        <f>N91-I91</f>
        <v>-142725</v>
      </c>
      <c r="U91" s="28">
        <v>16500</v>
      </c>
      <c r="V91" s="28"/>
      <c r="W91" s="28"/>
      <c r="X91" s="28">
        <v>720</v>
      </c>
      <c r="Y91" s="28"/>
      <c r="Z91" s="28"/>
      <c r="AA91" s="18">
        <f>SUM(U91:Z91)</f>
        <v>17220</v>
      </c>
      <c r="AB91" s="24">
        <f>AA91-J91</f>
        <v>0</v>
      </c>
      <c r="AC91" s="54" t="s">
        <v>56</v>
      </c>
      <c r="AD91" s="54"/>
      <c r="AE91" s="20">
        <v>0.87934839726747238</v>
      </c>
      <c r="AF91" s="61">
        <f>L91-AE91</f>
        <v>0</v>
      </c>
    </row>
    <row r="92" spans="2:32" s="14" customFormat="1" ht="13.5" customHeight="1" x14ac:dyDescent="0.25">
      <c r="B92" s="15">
        <v>88</v>
      </c>
      <c r="C92" s="15" t="s">
        <v>138</v>
      </c>
      <c r="D92" s="15"/>
      <c r="E92" s="16" t="s">
        <v>153</v>
      </c>
      <c r="F92" s="16" t="s">
        <v>23</v>
      </c>
      <c r="G92" s="16" t="s">
        <v>186</v>
      </c>
      <c r="H92" s="27" t="s">
        <v>35</v>
      </c>
      <c r="I92" s="18">
        <v>142725</v>
      </c>
      <c r="J92" s="18">
        <v>17220</v>
      </c>
      <c r="K92" s="19">
        <f>I92-J92</f>
        <v>125505</v>
      </c>
      <c r="L92" s="20">
        <f>K92/I92</f>
        <v>0.87934839726747238</v>
      </c>
      <c r="M92" s="48"/>
      <c r="N92" s="18"/>
      <c r="O92" s="20">
        <f>N92/I92</f>
        <v>0</v>
      </c>
      <c r="P92" s="21"/>
      <c r="Q92" s="22"/>
      <c r="R92" s="20" t="e">
        <f>Q92/N92</f>
        <v>#DIV/0!</v>
      </c>
      <c r="S92" s="23">
        <f>N92-Q92</f>
        <v>0</v>
      </c>
      <c r="T92" s="23">
        <f>N92-I92</f>
        <v>-142725</v>
      </c>
      <c r="U92" s="28">
        <v>16500</v>
      </c>
      <c r="V92" s="28"/>
      <c r="W92" s="28"/>
      <c r="X92" s="28">
        <v>720</v>
      </c>
      <c r="Y92" s="28"/>
      <c r="Z92" s="28"/>
      <c r="AA92" s="18">
        <f>SUM(U92:Z92)</f>
        <v>17220</v>
      </c>
      <c r="AB92" s="24">
        <f>AA92-J92</f>
        <v>0</v>
      </c>
      <c r="AC92" s="54" t="s">
        <v>56</v>
      </c>
      <c r="AD92" s="54"/>
      <c r="AE92" s="20">
        <v>0.87934839726747238</v>
      </c>
      <c r="AF92" s="61">
        <f>L92-AE92</f>
        <v>0</v>
      </c>
    </row>
    <row r="93" spans="2:32" s="14" customFormat="1" ht="13.5" customHeight="1" x14ac:dyDescent="0.25">
      <c r="B93" s="15">
        <v>89</v>
      </c>
      <c r="C93" s="15" t="s">
        <v>138</v>
      </c>
      <c r="D93" s="15"/>
      <c r="E93" s="16" t="s">
        <v>153</v>
      </c>
      <c r="F93" s="16" t="s">
        <v>23</v>
      </c>
      <c r="G93" s="16" t="s">
        <v>187</v>
      </c>
      <c r="H93" s="27" t="s">
        <v>35</v>
      </c>
      <c r="I93" s="18">
        <v>142725</v>
      </c>
      <c r="J93" s="18">
        <v>17220</v>
      </c>
      <c r="K93" s="19">
        <f>I93-J93</f>
        <v>125505</v>
      </c>
      <c r="L93" s="20">
        <f>K93/I93</f>
        <v>0.87934839726747238</v>
      </c>
      <c r="M93" s="48"/>
      <c r="N93" s="18"/>
      <c r="O93" s="20">
        <f>N93/I93</f>
        <v>0</v>
      </c>
      <c r="P93" s="21"/>
      <c r="Q93" s="22"/>
      <c r="R93" s="20" t="e">
        <f>Q93/N93</f>
        <v>#DIV/0!</v>
      </c>
      <c r="S93" s="23">
        <f>N93-Q93</f>
        <v>0</v>
      </c>
      <c r="T93" s="23">
        <f>N93-I93</f>
        <v>-142725</v>
      </c>
      <c r="U93" s="28">
        <v>16500</v>
      </c>
      <c r="V93" s="28"/>
      <c r="W93" s="28"/>
      <c r="X93" s="28">
        <v>720</v>
      </c>
      <c r="Y93" s="28"/>
      <c r="Z93" s="28"/>
      <c r="AA93" s="18">
        <f>SUM(U93:Z93)</f>
        <v>17220</v>
      </c>
      <c r="AB93" s="24">
        <f>AA93-J93</f>
        <v>0</v>
      </c>
      <c r="AC93" s="54" t="s">
        <v>56</v>
      </c>
      <c r="AD93" s="54"/>
      <c r="AE93" s="20">
        <v>0.87934839726747238</v>
      </c>
      <c r="AF93" s="61">
        <f>L93-AE93</f>
        <v>0</v>
      </c>
    </row>
    <row r="94" spans="2:32" s="14" customFormat="1" ht="13.5" customHeight="1" x14ac:dyDescent="0.25">
      <c r="B94" s="15">
        <v>90</v>
      </c>
      <c r="C94" s="15" t="s">
        <v>138</v>
      </c>
      <c r="D94" s="15"/>
      <c r="E94" s="16" t="s">
        <v>112</v>
      </c>
      <c r="F94" s="16" t="s">
        <v>77</v>
      </c>
      <c r="G94" s="16" t="s">
        <v>113</v>
      </c>
      <c r="H94" s="17" t="s">
        <v>46</v>
      </c>
      <c r="I94" s="18">
        <v>24500</v>
      </c>
      <c r="J94" s="18">
        <v>19600</v>
      </c>
      <c r="K94" s="19">
        <f t="shared" ref="K94:K95" si="30">I94-J94</f>
        <v>4900</v>
      </c>
      <c r="L94" s="20">
        <f t="shared" si="21"/>
        <v>0.2</v>
      </c>
      <c r="M94" s="48" t="s">
        <v>204</v>
      </c>
      <c r="N94" s="18">
        <v>24500</v>
      </c>
      <c r="O94" s="20">
        <f t="shared" si="22"/>
        <v>1</v>
      </c>
      <c r="P94" s="21"/>
      <c r="Q94" s="22"/>
      <c r="R94" s="20">
        <f t="shared" si="23"/>
        <v>0</v>
      </c>
      <c r="S94" s="23">
        <f t="shared" si="24"/>
        <v>24500</v>
      </c>
      <c r="T94" s="23">
        <f t="shared" si="25"/>
        <v>0</v>
      </c>
      <c r="U94" s="28">
        <v>19600</v>
      </c>
      <c r="V94" s="28"/>
      <c r="W94" s="28"/>
      <c r="X94" s="28"/>
      <c r="Y94" s="28"/>
      <c r="Z94" s="28"/>
      <c r="AA94" s="18">
        <f t="shared" si="26"/>
        <v>19600</v>
      </c>
      <c r="AB94" s="24">
        <f t="shared" si="27"/>
        <v>0</v>
      </c>
      <c r="AC94" s="54" t="s">
        <v>56</v>
      </c>
      <c r="AD94" s="54" t="s">
        <v>56</v>
      </c>
      <c r="AE94" s="20">
        <v>0.2</v>
      </c>
      <c r="AF94" s="61">
        <f t="shared" si="28"/>
        <v>0</v>
      </c>
    </row>
    <row r="95" spans="2:32" s="14" customFormat="1" ht="13.5" customHeight="1" x14ac:dyDescent="0.25">
      <c r="B95" s="15">
        <v>92</v>
      </c>
      <c r="C95" s="15" t="s">
        <v>138</v>
      </c>
      <c r="D95" s="15"/>
      <c r="E95" s="16" t="s">
        <v>199</v>
      </c>
      <c r="F95" s="16" t="s">
        <v>23</v>
      </c>
      <c r="G95" s="16" t="s">
        <v>200</v>
      </c>
      <c r="H95" s="17" t="s">
        <v>201</v>
      </c>
      <c r="I95" s="18">
        <v>15250</v>
      </c>
      <c r="J95" s="18">
        <v>5996.7</v>
      </c>
      <c r="K95" s="19">
        <f t="shared" si="30"/>
        <v>9253.2999999999993</v>
      </c>
      <c r="L95" s="20">
        <f t="shared" si="21"/>
        <v>0.60677377049180325</v>
      </c>
      <c r="M95" s="48"/>
      <c r="N95" s="18"/>
      <c r="O95" s="20">
        <f t="shared" si="22"/>
        <v>0</v>
      </c>
      <c r="P95" s="21"/>
      <c r="Q95" s="22"/>
      <c r="R95" s="20" t="e">
        <f t="shared" si="23"/>
        <v>#DIV/0!</v>
      </c>
      <c r="S95" s="23">
        <f t="shared" ref="S95" si="31">N95-Q95</f>
        <v>0</v>
      </c>
      <c r="T95" s="23">
        <f t="shared" ref="T95" si="32">N95-I95</f>
        <v>-15250</v>
      </c>
      <c r="U95" s="28">
        <v>5000</v>
      </c>
      <c r="V95" s="28"/>
      <c r="W95" s="28">
        <v>996.7</v>
      </c>
      <c r="X95" s="28"/>
      <c r="Y95" s="28"/>
      <c r="Z95" s="28"/>
      <c r="AA95" s="18">
        <f t="shared" si="26"/>
        <v>5996.7</v>
      </c>
      <c r="AB95" s="24">
        <f t="shared" si="27"/>
        <v>0</v>
      </c>
      <c r="AC95" s="54" t="s">
        <v>56</v>
      </c>
      <c r="AD95" s="54"/>
      <c r="AE95" s="20">
        <v>0.60677377049180325</v>
      </c>
      <c r="AF95" s="61">
        <f t="shared" si="28"/>
        <v>0</v>
      </c>
    </row>
    <row r="96" spans="2:32" s="14" customFormat="1" ht="13.5" customHeight="1" x14ac:dyDescent="0.25">
      <c r="B96" s="15">
        <v>97</v>
      </c>
      <c r="C96" s="15" t="s">
        <v>202</v>
      </c>
      <c r="D96" s="15"/>
      <c r="E96" s="16" t="s">
        <v>153</v>
      </c>
      <c r="F96" s="16" t="s">
        <v>23</v>
      </c>
      <c r="G96" s="16" t="s">
        <v>206</v>
      </c>
      <c r="H96" s="17" t="s">
        <v>35</v>
      </c>
      <c r="I96" s="18">
        <v>138600</v>
      </c>
      <c r="J96" s="18">
        <v>17100</v>
      </c>
      <c r="K96" s="19">
        <f t="shared" ref="K96:K104" si="33">I96-J96</f>
        <v>121500</v>
      </c>
      <c r="L96" s="20">
        <f t="shared" ref="L96:L104" si="34">K96/I96</f>
        <v>0.87662337662337664</v>
      </c>
      <c r="M96" s="48"/>
      <c r="N96" s="18"/>
      <c r="O96" s="20">
        <f t="shared" ref="O96:O104" si="35">N96/I96</f>
        <v>0</v>
      </c>
      <c r="P96" s="21"/>
      <c r="Q96" s="22"/>
      <c r="R96" s="20" t="e">
        <f t="shared" ref="R96:R104" si="36">Q96/N96</f>
        <v>#DIV/0!</v>
      </c>
      <c r="S96" s="23">
        <f t="shared" ref="S96:S126" si="37">N96-Q96</f>
        <v>0</v>
      </c>
      <c r="T96" s="23">
        <f t="shared" ref="T96:T126" si="38">N96-I96</f>
        <v>-138600</v>
      </c>
      <c r="U96" s="28">
        <v>16500</v>
      </c>
      <c r="V96" s="28"/>
      <c r="W96" s="28"/>
      <c r="X96" s="28">
        <v>600</v>
      </c>
      <c r="Y96" s="28"/>
      <c r="Z96" s="28"/>
      <c r="AA96" s="18">
        <f t="shared" ref="AA96:AA126" si="39">SUM(U96:Z96)</f>
        <v>17100</v>
      </c>
      <c r="AB96" s="24">
        <f t="shared" ref="AB96:AB126" si="40">AA96-J96</f>
        <v>0</v>
      </c>
      <c r="AC96" s="54" t="s">
        <v>56</v>
      </c>
      <c r="AD96" s="54" t="s">
        <v>56</v>
      </c>
      <c r="AE96" s="20">
        <v>0.81731601731601733</v>
      </c>
      <c r="AF96" s="61">
        <f t="shared" ref="AF96:AF126" si="41">L96-AE96</f>
        <v>5.9307359307359309E-2</v>
      </c>
    </row>
    <row r="97" spans="2:32" s="14" customFormat="1" ht="13.5" customHeight="1" x14ac:dyDescent="0.25">
      <c r="B97" s="15">
        <v>98</v>
      </c>
      <c r="C97" s="15" t="s">
        <v>202</v>
      </c>
      <c r="D97" s="15"/>
      <c r="E97" s="16" t="s">
        <v>153</v>
      </c>
      <c r="F97" s="16" t="s">
        <v>23</v>
      </c>
      <c r="G97" s="16" t="s">
        <v>207</v>
      </c>
      <c r="H97" s="17" t="s">
        <v>35</v>
      </c>
      <c r="I97" s="18">
        <v>138600</v>
      </c>
      <c r="J97" s="18">
        <v>17100</v>
      </c>
      <c r="K97" s="19">
        <f t="shared" si="33"/>
        <v>121500</v>
      </c>
      <c r="L97" s="20">
        <f t="shared" si="34"/>
        <v>0.87662337662337664</v>
      </c>
      <c r="M97" s="48"/>
      <c r="N97" s="18"/>
      <c r="O97" s="20">
        <f t="shared" si="35"/>
        <v>0</v>
      </c>
      <c r="P97" s="21"/>
      <c r="Q97" s="22"/>
      <c r="R97" s="20" t="e">
        <f t="shared" si="36"/>
        <v>#DIV/0!</v>
      </c>
      <c r="S97" s="23">
        <f t="shared" si="37"/>
        <v>0</v>
      </c>
      <c r="T97" s="23">
        <f t="shared" si="38"/>
        <v>-138600</v>
      </c>
      <c r="U97" s="28">
        <v>16500</v>
      </c>
      <c r="V97" s="28"/>
      <c r="W97" s="28"/>
      <c r="X97" s="28">
        <v>600</v>
      </c>
      <c r="Y97" s="28"/>
      <c r="Z97" s="28"/>
      <c r="AA97" s="18">
        <f t="shared" si="39"/>
        <v>17100</v>
      </c>
      <c r="AB97" s="24">
        <f t="shared" si="40"/>
        <v>0</v>
      </c>
      <c r="AC97" s="54" t="s">
        <v>56</v>
      </c>
      <c r="AD97" s="54" t="s">
        <v>56</v>
      </c>
      <c r="AE97" s="20">
        <v>0.81731601731601733</v>
      </c>
      <c r="AF97" s="61">
        <f t="shared" si="41"/>
        <v>5.9307359307359309E-2</v>
      </c>
    </row>
    <row r="98" spans="2:32" s="14" customFormat="1" ht="13.5" customHeight="1" x14ac:dyDescent="0.25">
      <c r="B98" s="15">
        <v>99</v>
      </c>
      <c r="C98" s="15" t="s">
        <v>202</v>
      </c>
      <c r="D98" s="15"/>
      <c r="E98" s="16" t="s">
        <v>153</v>
      </c>
      <c r="F98" s="16" t="s">
        <v>23</v>
      </c>
      <c r="G98" s="16" t="s">
        <v>208</v>
      </c>
      <c r="H98" s="17" t="s">
        <v>35</v>
      </c>
      <c r="I98" s="18">
        <v>138600</v>
      </c>
      <c r="J98" s="18">
        <v>17100</v>
      </c>
      <c r="K98" s="19">
        <f t="shared" si="33"/>
        <v>121500</v>
      </c>
      <c r="L98" s="20">
        <f t="shared" si="34"/>
        <v>0.87662337662337664</v>
      </c>
      <c r="M98" s="48"/>
      <c r="N98" s="18"/>
      <c r="O98" s="20">
        <f t="shared" si="35"/>
        <v>0</v>
      </c>
      <c r="P98" s="21"/>
      <c r="Q98" s="22"/>
      <c r="R98" s="20" t="e">
        <f t="shared" si="36"/>
        <v>#DIV/0!</v>
      </c>
      <c r="S98" s="23">
        <f t="shared" si="37"/>
        <v>0</v>
      </c>
      <c r="T98" s="23">
        <f t="shared" si="38"/>
        <v>-138600</v>
      </c>
      <c r="U98" s="28">
        <v>16500</v>
      </c>
      <c r="V98" s="28"/>
      <c r="W98" s="28"/>
      <c r="X98" s="28">
        <v>600</v>
      </c>
      <c r="Y98" s="28"/>
      <c r="Z98" s="28"/>
      <c r="AA98" s="18">
        <f t="shared" si="39"/>
        <v>17100</v>
      </c>
      <c r="AB98" s="24">
        <f t="shared" si="40"/>
        <v>0</v>
      </c>
      <c r="AC98" s="54" t="s">
        <v>56</v>
      </c>
      <c r="AD98" s="54" t="s">
        <v>56</v>
      </c>
      <c r="AE98" s="20">
        <v>0.81731601731601733</v>
      </c>
      <c r="AF98" s="61">
        <f t="shared" si="41"/>
        <v>5.9307359307359309E-2</v>
      </c>
    </row>
    <row r="99" spans="2:32" s="14" customFormat="1" ht="13.5" customHeight="1" x14ac:dyDescent="0.25">
      <c r="B99" s="15">
        <v>100</v>
      </c>
      <c r="C99" s="15" t="s">
        <v>202</v>
      </c>
      <c r="D99" s="15"/>
      <c r="E99" s="16" t="s">
        <v>153</v>
      </c>
      <c r="F99" s="16" t="s">
        <v>23</v>
      </c>
      <c r="G99" s="16" t="s">
        <v>209</v>
      </c>
      <c r="H99" s="17" t="s">
        <v>35</v>
      </c>
      <c r="I99" s="18">
        <v>138600</v>
      </c>
      <c r="J99" s="18">
        <v>17100</v>
      </c>
      <c r="K99" s="19">
        <f t="shared" si="33"/>
        <v>121500</v>
      </c>
      <c r="L99" s="20">
        <f t="shared" si="34"/>
        <v>0.87662337662337664</v>
      </c>
      <c r="M99" s="48"/>
      <c r="N99" s="18"/>
      <c r="O99" s="20">
        <f t="shared" si="35"/>
        <v>0</v>
      </c>
      <c r="P99" s="21"/>
      <c r="Q99" s="22"/>
      <c r="R99" s="20" t="e">
        <f t="shared" si="36"/>
        <v>#DIV/0!</v>
      </c>
      <c r="S99" s="23">
        <f t="shared" si="37"/>
        <v>0</v>
      </c>
      <c r="T99" s="23">
        <f t="shared" si="38"/>
        <v>-138600</v>
      </c>
      <c r="U99" s="28">
        <v>16500</v>
      </c>
      <c r="V99" s="28"/>
      <c r="W99" s="28"/>
      <c r="X99" s="28">
        <v>600</v>
      </c>
      <c r="Y99" s="28"/>
      <c r="Z99" s="28"/>
      <c r="AA99" s="18">
        <f t="shared" si="39"/>
        <v>17100</v>
      </c>
      <c r="AB99" s="24">
        <f t="shared" si="40"/>
        <v>0</v>
      </c>
      <c r="AC99" s="54" t="s">
        <v>56</v>
      </c>
      <c r="AD99" s="54" t="s">
        <v>56</v>
      </c>
      <c r="AE99" s="20">
        <v>0.81731601731601733</v>
      </c>
      <c r="AF99" s="61">
        <f t="shared" si="41"/>
        <v>5.9307359307359309E-2</v>
      </c>
    </row>
    <row r="100" spans="2:32" s="14" customFormat="1" ht="13.5" customHeight="1" x14ac:dyDescent="0.25">
      <c r="B100" s="15">
        <v>101</v>
      </c>
      <c r="C100" s="15" t="s">
        <v>202</v>
      </c>
      <c r="D100" s="15"/>
      <c r="E100" s="16" t="s">
        <v>153</v>
      </c>
      <c r="F100" s="16" t="s">
        <v>23</v>
      </c>
      <c r="G100" s="16" t="s">
        <v>210</v>
      </c>
      <c r="H100" s="17" t="s">
        <v>35</v>
      </c>
      <c r="I100" s="18">
        <v>142725</v>
      </c>
      <c r="J100" s="18">
        <v>17811.54</v>
      </c>
      <c r="K100" s="19">
        <f t="shared" si="33"/>
        <v>124913.45999999999</v>
      </c>
      <c r="L100" s="20">
        <f t="shared" si="34"/>
        <v>0.87520378349973715</v>
      </c>
      <c r="M100" s="48"/>
      <c r="N100" s="18"/>
      <c r="O100" s="20">
        <f t="shared" si="35"/>
        <v>0</v>
      </c>
      <c r="P100" s="21"/>
      <c r="Q100" s="22"/>
      <c r="R100" s="20" t="e">
        <f t="shared" si="36"/>
        <v>#DIV/0!</v>
      </c>
      <c r="S100" s="23">
        <f t="shared" si="37"/>
        <v>0</v>
      </c>
      <c r="T100" s="23">
        <f t="shared" si="38"/>
        <v>-142725</v>
      </c>
      <c r="U100" s="28">
        <v>16500</v>
      </c>
      <c r="V100" s="28"/>
      <c r="W100" s="28">
        <v>591.54</v>
      </c>
      <c r="X100" s="28">
        <v>720</v>
      </c>
      <c r="Y100" s="28"/>
      <c r="Z100" s="28"/>
      <c r="AA100" s="18">
        <f t="shared" si="39"/>
        <v>17811.54</v>
      </c>
      <c r="AB100" s="24">
        <f t="shared" si="40"/>
        <v>0</v>
      </c>
      <c r="AC100" s="54" t="s">
        <v>56</v>
      </c>
      <c r="AD100" s="54"/>
      <c r="AE100" s="20">
        <v>0.87520378349973715</v>
      </c>
      <c r="AF100" s="61">
        <f t="shared" si="41"/>
        <v>0</v>
      </c>
    </row>
    <row r="101" spans="2:32" s="14" customFormat="1" ht="13.5" customHeight="1" x14ac:dyDescent="0.25">
      <c r="B101" s="15">
        <v>102</v>
      </c>
      <c r="C101" s="15" t="s">
        <v>202</v>
      </c>
      <c r="D101" s="15"/>
      <c r="E101" s="16" t="s">
        <v>211</v>
      </c>
      <c r="F101" s="16" t="s">
        <v>25</v>
      </c>
      <c r="G101" s="16" t="s">
        <v>212</v>
      </c>
      <c r="H101" s="17" t="s">
        <v>40</v>
      </c>
      <c r="I101" s="18">
        <v>35600</v>
      </c>
      <c r="J101" s="18">
        <v>14400</v>
      </c>
      <c r="K101" s="19">
        <f t="shared" si="33"/>
        <v>21200</v>
      </c>
      <c r="L101" s="20">
        <f t="shared" si="34"/>
        <v>0.5955056179775281</v>
      </c>
      <c r="M101" s="48"/>
      <c r="N101" s="18"/>
      <c r="O101" s="20">
        <f t="shared" si="35"/>
        <v>0</v>
      </c>
      <c r="P101" s="21"/>
      <c r="Q101" s="22"/>
      <c r="R101" s="20" t="e">
        <f t="shared" si="36"/>
        <v>#DIV/0!</v>
      </c>
      <c r="S101" s="23">
        <f t="shared" si="37"/>
        <v>0</v>
      </c>
      <c r="T101" s="23">
        <f t="shared" si="38"/>
        <v>-35600</v>
      </c>
      <c r="U101" s="28"/>
      <c r="V101" s="28">
        <v>11200</v>
      </c>
      <c r="W101" s="28">
        <v>2700</v>
      </c>
      <c r="X101" s="28"/>
      <c r="Y101" s="28"/>
      <c r="Z101" s="28">
        <v>500</v>
      </c>
      <c r="AA101" s="18">
        <f t="shared" si="39"/>
        <v>14400</v>
      </c>
      <c r="AB101" s="24">
        <f t="shared" si="40"/>
        <v>0</v>
      </c>
      <c r="AC101" s="54" t="s">
        <v>56</v>
      </c>
      <c r="AD101" s="54"/>
      <c r="AE101" s="20">
        <v>0.5955056179775281</v>
      </c>
      <c r="AF101" s="61">
        <f t="shared" si="41"/>
        <v>0</v>
      </c>
    </row>
    <row r="102" spans="2:32" s="14" customFormat="1" ht="13.5" customHeight="1" x14ac:dyDescent="0.25">
      <c r="B102" s="15">
        <v>103</v>
      </c>
      <c r="C102" s="15" t="s">
        <v>202</v>
      </c>
      <c r="D102" s="15"/>
      <c r="E102" s="16" t="s">
        <v>213</v>
      </c>
      <c r="F102" s="16" t="s">
        <v>23</v>
      </c>
      <c r="G102" s="16" t="s">
        <v>214</v>
      </c>
      <c r="H102" s="17" t="s">
        <v>40</v>
      </c>
      <c r="I102" s="18">
        <v>70000</v>
      </c>
      <c r="J102" s="18">
        <v>27868.81</v>
      </c>
      <c r="K102" s="19">
        <f t="shared" si="33"/>
        <v>42131.19</v>
      </c>
      <c r="L102" s="20">
        <f t="shared" si="34"/>
        <v>0.60187414285714291</v>
      </c>
      <c r="M102" s="48"/>
      <c r="N102" s="18"/>
      <c r="O102" s="20">
        <f t="shared" si="35"/>
        <v>0</v>
      </c>
      <c r="P102" s="21"/>
      <c r="Q102" s="22"/>
      <c r="R102" s="20" t="e">
        <f t="shared" si="36"/>
        <v>#DIV/0!</v>
      </c>
      <c r="S102" s="23">
        <f t="shared" si="37"/>
        <v>0</v>
      </c>
      <c r="T102" s="23">
        <f t="shared" si="38"/>
        <v>-70000</v>
      </c>
      <c r="U102" s="28">
        <v>22550</v>
      </c>
      <c r="V102" s="28"/>
      <c r="W102" s="28">
        <v>938.81000000000006</v>
      </c>
      <c r="X102" s="28">
        <v>2400</v>
      </c>
      <c r="Y102" s="28"/>
      <c r="Z102" s="28">
        <v>1980</v>
      </c>
      <c r="AA102" s="18">
        <f t="shared" si="39"/>
        <v>27868.81</v>
      </c>
      <c r="AB102" s="24">
        <f t="shared" si="40"/>
        <v>0</v>
      </c>
      <c r="AC102" s="54" t="s">
        <v>56</v>
      </c>
      <c r="AD102" s="54"/>
      <c r="AE102" s="20">
        <v>0.60187414285714291</v>
      </c>
      <c r="AF102" s="61">
        <f t="shared" si="41"/>
        <v>0</v>
      </c>
    </row>
    <row r="103" spans="2:32" s="14" customFormat="1" ht="13.5" customHeight="1" x14ac:dyDescent="0.25">
      <c r="B103" s="15">
        <v>104</v>
      </c>
      <c r="C103" s="15" t="s">
        <v>202</v>
      </c>
      <c r="D103" s="15"/>
      <c r="E103" s="16" t="s">
        <v>73</v>
      </c>
      <c r="F103" s="16" t="s">
        <v>23</v>
      </c>
      <c r="G103" s="16" t="s">
        <v>215</v>
      </c>
      <c r="H103" s="17" t="s">
        <v>37</v>
      </c>
      <c r="I103" s="18">
        <v>112000</v>
      </c>
      <c r="J103" s="18">
        <v>26094.5</v>
      </c>
      <c r="K103" s="19">
        <f t="shared" si="33"/>
        <v>85905.5</v>
      </c>
      <c r="L103" s="20">
        <f t="shared" si="34"/>
        <v>0.76701339285714287</v>
      </c>
      <c r="M103" s="48"/>
      <c r="N103" s="18"/>
      <c r="O103" s="20">
        <f t="shared" si="35"/>
        <v>0</v>
      </c>
      <c r="P103" s="21"/>
      <c r="Q103" s="22"/>
      <c r="R103" s="20" t="e">
        <f t="shared" si="36"/>
        <v>#DIV/0!</v>
      </c>
      <c r="S103" s="23">
        <f t="shared" si="37"/>
        <v>0</v>
      </c>
      <c r="T103" s="23">
        <f t="shared" si="38"/>
        <v>-112000</v>
      </c>
      <c r="U103" s="28">
        <v>14500</v>
      </c>
      <c r="V103" s="28">
        <v>10500</v>
      </c>
      <c r="W103" s="28">
        <v>1094.5</v>
      </c>
      <c r="X103" s="28"/>
      <c r="Y103" s="28"/>
      <c r="Z103" s="28"/>
      <c r="AA103" s="18">
        <f t="shared" si="39"/>
        <v>26094.5</v>
      </c>
      <c r="AB103" s="24">
        <f t="shared" si="40"/>
        <v>0</v>
      </c>
      <c r="AC103" s="54" t="s">
        <v>56</v>
      </c>
      <c r="AD103" s="54"/>
      <c r="AE103" s="20">
        <v>0.76701339285714287</v>
      </c>
      <c r="AF103" s="61">
        <f t="shared" si="41"/>
        <v>0</v>
      </c>
    </row>
    <row r="104" spans="2:32" s="14" customFormat="1" ht="13.5" customHeight="1" x14ac:dyDescent="0.25">
      <c r="B104" s="15">
        <v>105</v>
      </c>
      <c r="C104" s="15" t="s">
        <v>202</v>
      </c>
      <c r="D104" s="15"/>
      <c r="E104" s="16" t="s">
        <v>216</v>
      </c>
      <c r="F104" s="16" t="s">
        <v>23</v>
      </c>
      <c r="G104" s="16" t="s">
        <v>217</v>
      </c>
      <c r="H104" s="17" t="s">
        <v>36</v>
      </c>
      <c r="I104" s="18">
        <v>25999.994999999999</v>
      </c>
      <c r="J104" s="18">
        <v>5898.8</v>
      </c>
      <c r="K104" s="19">
        <f t="shared" si="33"/>
        <v>20101.195</v>
      </c>
      <c r="L104" s="20">
        <f t="shared" si="34"/>
        <v>0.773123033292891</v>
      </c>
      <c r="M104" s="48"/>
      <c r="N104" s="18"/>
      <c r="O104" s="20">
        <f t="shared" si="35"/>
        <v>0</v>
      </c>
      <c r="P104" s="21"/>
      <c r="Q104" s="22"/>
      <c r="R104" s="20" t="e">
        <f t="shared" si="36"/>
        <v>#DIV/0!</v>
      </c>
      <c r="S104" s="23">
        <f t="shared" si="37"/>
        <v>0</v>
      </c>
      <c r="T104" s="23">
        <f t="shared" si="38"/>
        <v>-25999.994999999999</v>
      </c>
      <c r="U104" s="28">
        <v>4550</v>
      </c>
      <c r="V104" s="28"/>
      <c r="W104" s="28">
        <v>1348.8000000000002</v>
      </c>
      <c r="X104" s="28"/>
      <c r="Y104" s="28"/>
      <c r="Z104" s="28"/>
      <c r="AA104" s="18">
        <f t="shared" si="39"/>
        <v>5898.8</v>
      </c>
      <c r="AB104" s="24">
        <f t="shared" si="40"/>
        <v>0</v>
      </c>
      <c r="AC104" s="54" t="s">
        <v>56</v>
      </c>
      <c r="AD104" s="54" t="s">
        <v>56</v>
      </c>
      <c r="AE104" s="20">
        <v>0.72698071672706088</v>
      </c>
      <c r="AF104" s="61">
        <f t="shared" si="41"/>
        <v>4.6142316565830122E-2</v>
      </c>
    </row>
    <row r="105" spans="2:32" s="14" customFormat="1" ht="13.5" customHeight="1" x14ac:dyDescent="0.25">
      <c r="B105" s="15">
        <v>106</v>
      </c>
      <c r="C105" s="15" t="s">
        <v>202</v>
      </c>
      <c r="D105" s="15"/>
      <c r="E105" s="16" t="s">
        <v>248</v>
      </c>
      <c r="F105" s="16" t="s">
        <v>25</v>
      </c>
      <c r="G105" s="16" t="s">
        <v>218</v>
      </c>
      <c r="H105" s="17" t="s">
        <v>46</v>
      </c>
      <c r="I105" s="18">
        <v>150000</v>
      </c>
      <c r="J105" s="18">
        <v>47617.3</v>
      </c>
      <c r="K105" s="19">
        <f t="shared" ref="K105:K136" si="42">I105-J105</f>
        <v>102382.7</v>
      </c>
      <c r="L105" s="20">
        <f t="shared" ref="L105:L125" si="43">K105/I105</f>
        <v>0.68255133333333329</v>
      </c>
      <c r="M105" s="48"/>
      <c r="N105" s="18"/>
      <c r="O105" s="20">
        <f t="shared" ref="O105:O125" si="44">N105/I105</f>
        <v>0</v>
      </c>
      <c r="P105" s="21"/>
      <c r="Q105" s="22"/>
      <c r="R105" s="20" t="e">
        <f t="shared" ref="R105:R125" si="45">Q105/N105</f>
        <v>#DIV/0!</v>
      </c>
      <c r="S105" s="23">
        <f t="shared" ref="S105:S125" si="46">N105-Q105</f>
        <v>0</v>
      </c>
      <c r="T105" s="23">
        <f t="shared" ref="T105:T125" si="47">N105-I105</f>
        <v>-150000</v>
      </c>
      <c r="U105" s="28">
        <v>27000</v>
      </c>
      <c r="V105" s="28">
        <v>13000</v>
      </c>
      <c r="W105" s="28">
        <v>7617.2999999999993</v>
      </c>
      <c r="X105" s="28"/>
      <c r="Y105" s="28"/>
      <c r="Z105" s="28"/>
      <c r="AA105" s="18">
        <f t="shared" ref="AA105:AA125" si="48">SUM(U105:Z105)</f>
        <v>47617.3</v>
      </c>
      <c r="AB105" s="24">
        <f t="shared" ref="AB105:AB125" si="49">AA105-J105</f>
        <v>0</v>
      </c>
      <c r="AC105" s="54" t="s">
        <v>56</v>
      </c>
      <c r="AD105" s="54"/>
      <c r="AE105" s="20">
        <v>0.68255133333333329</v>
      </c>
      <c r="AF105" s="61">
        <f t="shared" ref="AF105:AF125" si="50">L105-AE105</f>
        <v>0</v>
      </c>
    </row>
    <row r="106" spans="2:32" s="14" customFormat="1" ht="13.5" customHeight="1" x14ac:dyDescent="0.25">
      <c r="B106" s="15">
        <v>107</v>
      </c>
      <c r="C106" s="15" t="s">
        <v>202</v>
      </c>
      <c r="D106" s="15"/>
      <c r="E106" s="16" t="s">
        <v>248</v>
      </c>
      <c r="F106" s="16" t="s">
        <v>23</v>
      </c>
      <c r="G106" s="16" t="s">
        <v>218</v>
      </c>
      <c r="H106" s="17" t="s">
        <v>46</v>
      </c>
      <c r="I106" s="18">
        <v>750000</v>
      </c>
      <c r="J106" s="18">
        <v>212646</v>
      </c>
      <c r="K106" s="19">
        <f t="shared" si="42"/>
        <v>537354</v>
      </c>
      <c r="L106" s="20">
        <f t="shared" si="43"/>
        <v>0.716472</v>
      </c>
      <c r="M106" s="48"/>
      <c r="N106" s="18"/>
      <c r="O106" s="20">
        <f t="shared" si="44"/>
        <v>0</v>
      </c>
      <c r="P106" s="21"/>
      <c r="Q106" s="22"/>
      <c r="R106" s="20" t="e">
        <f t="shared" si="45"/>
        <v>#DIV/0!</v>
      </c>
      <c r="S106" s="23">
        <f t="shared" si="46"/>
        <v>0</v>
      </c>
      <c r="T106" s="23">
        <f t="shared" si="47"/>
        <v>-750000</v>
      </c>
      <c r="U106" s="28">
        <v>180000</v>
      </c>
      <c r="V106" s="28"/>
      <c r="W106" s="28">
        <v>32646</v>
      </c>
      <c r="X106" s="28"/>
      <c r="Y106" s="28"/>
      <c r="Z106" s="28"/>
      <c r="AA106" s="18">
        <f t="shared" si="48"/>
        <v>212646</v>
      </c>
      <c r="AB106" s="24">
        <f t="shared" si="49"/>
        <v>0</v>
      </c>
      <c r="AC106" s="54" t="s">
        <v>56</v>
      </c>
      <c r="AD106" s="54"/>
      <c r="AE106" s="20">
        <v>0.716472</v>
      </c>
      <c r="AF106" s="61">
        <f t="shared" si="50"/>
        <v>0</v>
      </c>
    </row>
    <row r="107" spans="2:32" s="14" customFormat="1" ht="13.5" customHeight="1" x14ac:dyDescent="0.25">
      <c r="B107" s="15">
        <v>108</v>
      </c>
      <c r="C107" s="15" t="s">
        <v>202</v>
      </c>
      <c r="D107" s="15"/>
      <c r="E107" s="16" t="s">
        <v>248</v>
      </c>
      <c r="F107" s="16" t="s">
        <v>23</v>
      </c>
      <c r="G107" s="16" t="s">
        <v>218</v>
      </c>
      <c r="H107" s="17" t="s">
        <v>46</v>
      </c>
      <c r="I107" s="18">
        <v>50000</v>
      </c>
      <c r="J107" s="18">
        <v>12000</v>
      </c>
      <c r="K107" s="19">
        <f t="shared" si="42"/>
        <v>38000</v>
      </c>
      <c r="L107" s="20">
        <f t="shared" si="43"/>
        <v>0.76</v>
      </c>
      <c r="M107" s="48"/>
      <c r="N107" s="18"/>
      <c r="O107" s="20">
        <f t="shared" si="44"/>
        <v>0</v>
      </c>
      <c r="P107" s="21"/>
      <c r="Q107" s="22"/>
      <c r="R107" s="20" t="e">
        <f t="shared" si="45"/>
        <v>#DIV/0!</v>
      </c>
      <c r="S107" s="23">
        <f t="shared" si="46"/>
        <v>0</v>
      </c>
      <c r="T107" s="23">
        <f t="shared" si="47"/>
        <v>-50000</v>
      </c>
      <c r="U107" s="28">
        <v>12000</v>
      </c>
      <c r="V107" s="28"/>
      <c r="W107" s="28"/>
      <c r="X107" s="28"/>
      <c r="Y107" s="28"/>
      <c r="Z107" s="28"/>
      <c r="AA107" s="18">
        <f t="shared" si="48"/>
        <v>12000</v>
      </c>
      <c r="AB107" s="24">
        <f t="shared" si="49"/>
        <v>0</v>
      </c>
      <c r="AC107" s="54" t="s">
        <v>56</v>
      </c>
      <c r="AD107" s="54"/>
      <c r="AE107" s="20">
        <v>0.76</v>
      </c>
      <c r="AF107" s="61">
        <f t="shared" si="50"/>
        <v>0</v>
      </c>
    </row>
    <row r="108" spans="2:32" s="14" customFormat="1" ht="13.5" customHeight="1" x14ac:dyDescent="0.25">
      <c r="B108" s="15">
        <v>109</v>
      </c>
      <c r="C108" s="15" t="s">
        <v>202</v>
      </c>
      <c r="D108" s="15"/>
      <c r="E108" s="16" t="s">
        <v>219</v>
      </c>
      <c r="F108" s="16" t="s">
        <v>23</v>
      </c>
      <c r="G108" s="16" t="s">
        <v>43</v>
      </c>
      <c r="H108" s="17" t="s">
        <v>36</v>
      </c>
      <c r="I108" s="18">
        <v>10000</v>
      </c>
      <c r="J108" s="18">
        <v>2000</v>
      </c>
      <c r="K108" s="19">
        <f t="shared" si="42"/>
        <v>8000</v>
      </c>
      <c r="L108" s="20">
        <f t="shared" si="43"/>
        <v>0.8</v>
      </c>
      <c r="M108" s="48"/>
      <c r="N108" s="18"/>
      <c r="O108" s="20">
        <f t="shared" si="44"/>
        <v>0</v>
      </c>
      <c r="P108" s="21"/>
      <c r="Q108" s="22"/>
      <c r="R108" s="20" t="e">
        <f t="shared" si="45"/>
        <v>#DIV/0!</v>
      </c>
      <c r="S108" s="23">
        <f t="shared" si="46"/>
        <v>0</v>
      </c>
      <c r="T108" s="23">
        <f t="shared" si="47"/>
        <v>-10000</v>
      </c>
      <c r="U108" s="28">
        <v>2000</v>
      </c>
      <c r="V108" s="28"/>
      <c r="W108" s="28"/>
      <c r="X108" s="28"/>
      <c r="Y108" s="28"/>
      <c r="Z108" s="28"/>
      <c r="AA108" s="18">
        <f t="shared" si="48"/>
        <v>2000</v>
      </c>
      <c r="AB108" s="24">
        <f t="shared" si="49"/>
        <v>0</v>
      </c>
      <c r="AC108" s="54" t="s">
        <v>56</v>
      </c>
      <c r="AD108" s="54" t="s">
        <v>56</v>
      </c>
      <c r="AE108" s="20">
        <v>0.72585</v>
      </c>
      <c r="AF108" s="61">
        <f t="shared" si="50"/>
        <v>7.4150000000000049E-2</v>
      </c>
    </row>
    <row r="109" spans="2:32" s="14" customFormat="1" ht="13.5" customHeight="1" x14ac:dyDescent="0.25">
      <c r="B109" s="15">
        <v>110</v>
      </c>
      <c r="C109" s="15" t="s">
        <v>202</v>
      </c>
      <c r="D109" s="15"/>
      <c r="E109" s="16" t="s">
        <v>220</v>
      </c>
      <c r="F109" s="16" t="s">
        <v>23</v>
      </c>
      <c r="G109" s="16" t="s">
        <v>43</v>
      </c>
      <c r="H109" s="17" t="s">
        <v>98</v>
      </c>
      <c r="I109" s="18">
        <v>19000</v>
      </c>
      <c r="J109" s="18">
        <v>6498</v>
      </c>
      <c r="K109" s="19">
        <f t="shared" si="42"/>
        <v>12502</v>
      </c>
      <c r="L109" s="20">
        <f t="shared" si="43"/>
        <v>0.65800000000000003</v>
      </c>
      <c r="M109" s="48"/>
      <c r="N109" s="18"/>
      <c r="O109" s="20">
        <f t="shared" si="44"/>
        <v>0</v>
      </c>
      <c r="P109" s="21"/>
      <c r="Q109" s="22"/>
      <c r="R109" s="20" t="e">
        <f t="shared" si="45"/>
        <v>#DIV/0!</v>
      </c>
      <c r="S109" s="23">
        <f t="shared" si="46"/>
        <v>0</v>
      </c>
      <c r="T109" s="23">
        <f t="shared" si="47"/>
        <v>-19000</v>
      </c>
      <c r="U109" s="28">
        <v>5000</v>
      </c>
      <c r="V109" s="28"/>
      <c r="W109" s="28">
        <v>998</v>
      </c>
      <c r="X109" s="28"/>
      <c r="Y109" s="28">
        <v>500</v>
      </c>
      <c r="Z109" s="28"/>
      <c r="AA109" s="18">
        <f t="shared" si="48"/>
        <v>6498</v>
      </c>
      <c r="AB109" s="24">
        <f t="shared" si="49"/>
        <v>0</v>
      </c>
      <c r="AC109" s="54" t="s">
        <v>56</v>
      </c>
      <c r="AD109" s="54" t="s">
        <v>56</v>
      </c>
      <c r="AE109" s="20">
        <v>0.67375789473684211</v>
      </c>
      <c r="AF109" s="61">
        <f t="shared" si="50"/>
        <v>-1.5757894736842082E-2</v>
      </c>
    </row>
    <row r="110" spans="2:32" s="14" customFormat="1" ht="13.5" customHeight="1" x14ac:dyDescent="0.25">
      <c r="B110" s="15">
        <v>111</v>
      </c>
      <c r="C110" s="15" t="s">
        <v>202</v>
      </c>
      <c r="D110" s="15"/>
      <c r="E110" s="16" t="s">
        <v>221</v>
      </c>
      <c r="F110" s="16" t="s">
        <v>23</v>
      </c>
      <c r="G110" s="16" t="s">
        <v>222</v>
      </c>
      <c r="H110" s="17" t="s">
        <v>40</v>
      </c>
      <c r="I110" s="18">
        <v>30400</v>
      </c>
      <c r="J110" s="18">
        <v>16603.86</v>
      </c>
      <c r="K110" s="19">
        <f t="shared" si="42"/>
        <v>13796.14</v>
      </c>
      <c r="L110" s="20">
        <f t="shared" si="43"/>
        <v>0.4538203947368421</v>
      </c>
      <c r="M110" s="48"/>
      <c r="N110" s="18"/>
      <c r="O110" s="20">
        <f t="shared" si="44"/>
        <v>0</v>
      </c>
      <c r="P110" s="21"/>
      <c r="Q110" s="22"/>
      <c r="R110" s="20" t="e">
        <f t="shared" si="45"/>
        <v>#DIV/0!</v>
      </c>
      <c r="S110" s="23">
        <f t="shared" si="46"/>
        <v>0</v>
      </c>
      <c r="T110" s="23">
        <f t="shared" si="47"/>
        <v>-30400</v>
      </c>
      <c r="U110" s="28">
        <v>11200</v>
      </c>
      <c r="V110" s="28"/>
      <c r="W110" s="28">
        <v>1553.8600000000001</v>
      </c>
      <c r="X110" s="28"/>
      <c r="Y110" s="28">
        <v>3850</v>
      </c>
      <c r="Z110" s="28"/>
      <c r="AA110" s="18">
        <f t="shared" si="48"/>
        <v>16603.86</v>
      </c>
      <c r="AB110" s="24">
        <f t="shared" si="49"/>
        <v>0</v>
      </c>
      <c r="AC110" s="54" t="s">
        <v>56</v>
      </c>
      <c r="AD110" s="54" t="s">
        <v>56</v>
      </c>
      <c r="AE110" s="20">
        <v>0.57640394736842104</v>
      </c>
      <c r="AF110" s="61">
        <f t="shared" si="50"/>
        <v>-0.12258355263157894</v>
      </c>
    </row>
    <row r="111" spans="2:32" s="14" customFormat="1" ht="13.5" customHeight="1" x14ac:dyDescent="0.25">
      <c r="B111" s="15">
        <v>112</v>
      </c>
      <c r="C111" s="15" t="s">
        <v>202</v>
      </c>
      <c r="D111" s="15"/>
      <c r="E111" s="16" t="s">
        <v>223</v>
      </c>
      <c r="F111" s="16" t="s">
        <v>23</v>
      </c>
      <c r="G111" s="16" t="s">
        <v>224</v>
      </c>
      <c r="H111" s="17" t="s">
        <v>37</v>
      </c>
      <c r="I111" s="18">
        <v>270000</v>
      </c>
      <c r="J111" s="18">
        <v>89942.399999999994</v>
      </c>
      <c r="K111" s="19">
        <f t="shared" si="42"/>
        <v>180057.60000000001</v>
      </c>
      <c r="L111" s="20">
        <f t="shared" si="43"/>
        <v>0.66688000000000003</v>
      </c>
      <c r="M111" s="48"/>
      <c r="N111" s="18"/>
      <c r="O111" s="20">
        <f t="shared" si="44"/>
        <v>0</v>
      </c>
      <c r="P111" s="21"/>
      <c r="Q111" s="22"/>
      <c r="R111" s="20" t="e">
        <f t="shared" si="45"/>
        <v>#DIV/0!</v>
      </c>
      <c r="S111" s="23">
        <f t="shared" si="46"/>
        <v>0</v>
      </c>
      <c r="T111" s="23">
        <f t="shared" si="47"/>
        <v>-270000</v>
      </c>
      <c r="U111" s="28">
        <v>64020</v>
      </c>
      <c r="V111" s="28">
        <v>18000</v>
      </c>
      <c r="W111" s="28">
        <v>7922.4</v>
      </c>
      <c r="X111" s="28"/>
      <c r="Y111" s="28"/>
      <c r="Z111" s="28"/>
      <c r="AA111" s="18">
        <f t="shared" si="48"/>
        <v>89942.399999999994</v>
      </c>
      <c r="AB111" s="24">
        <f t="shared" si="49"/>
        <v>0</v>
      </c>
      <c r="AC111" s="54" t="s">
        <v>56</v>
      </c>
      <c r="AD111" s="54"/>
      <c r="AE111" s="20">
        <v>0.66688000000000003</v>
      </c>
      <c r="AF111" s="61">
        <f t="shared" si="50"/>
        <v>0</v>
      </c>
    </row>
    <row r="112" spans="2:32" s="14" customFormat="1" ht="13.5" customHeight="1" x14ac:dyDescent="0.25">
      <c r="B112" s="15">
        <v>118</v>
      </c>
      <c r="C112" s="15" t="s">
        <v>202</v>
      </c>
      <c r="D112" s="15"/>
      <c r="E112" s="16" t="s">
        <v>83</v>
      </c>
      <c r="F112" s="16" t="s">
        <v>25</v>
      </c>
      <c r="G112" s="16" t="s">
        <v>225</v>
      </c>
      <c r="H112" s="17" t="s">
        <v>37</v>
      </c>
      <c r="I112" s="18">
        <v>76000</v>
      </c>
      <c r="J112" s="18">
        <v>12600</v>
      </c>
      <c r="K112" s="19">
        <f t="shared" si="42"/>
        <v>63400</v>
      </c>
      <c r="L112" s="20">
        <f t="shared" si="43"/>
        <v>0.83421052631578951</v>
      </c>
      <c r="M112" s="48"/>
      <c r="N112" s="18"/>
      <c r="O112" s="20">
        <f t="shared" si="44"/>
        <v>0</v>
      </c>
      <c r="P112" s="21"/>
      <c r="Q112" s="22"/>
      <c r="R112" s="20" t="e">
        <f t="shared" si="45"/>
        <v>#DIV/0!</v>
      </c>
      <c r="S112" s="23">
        <f t="shared" si="46"/>
        <v>0</v>
      </c>
      <c r="T112" s="23">
        <f t="shared" si="47"/>
        <v>-76000</v>
      </c>
      <c r="U112" s="28"/>
      <c r="V112" s="28">
        <v>12600</v>
      </c>
      <c r="W112" s="28"/>
      <c r="X112" s="28"/>
      <c r="Y112" s="28"/>
      <c r="Z112" s="28"/>
      <c r="AA112" s="18">
        <f t="shared" si="48"/>
        <v>12600</v>
      </c>
      <c r="AB112" s="24">
        <f t="shared" si="49"/>
        <v>0</v>
      </c>
      <c r="AC112" s="54" t="s">
        <v>56</v>
      </c>
      <c r="AD112" s="54"/>
      <c r="AE112" s="20">
        <v>0.83421052631578951</v>
      </c>
      <c r="AF112" s="61">
        <f t="shared" si="50"/>
        <v>0</v>
      </c>
    </row>
    <row r="113" spans="2:32" s="14" customFormat="1" ht="13.5" customHeight="1" x14ac:dyDescent="0.25">
      <c r="B113" s="15">
        <v>119</v>
      </c>
      <c r="C113" s="15" t="s">
        <v>202</v>
      </c>
      <c r="D113" s="15"/>
      <c r="E113" s="16" t="s">
        <v>83</v>
      </c>
      <c r="F113" s="16" t="s">
        <v>23</v>
      </c>
      <c r="G113" s="16" t="s">
        <v>226</v>
      </c>
      <c r="H113" s="17" t="s">
        <v>37</v>
      </c>
      <c r="I113" s="18">
        <v>121000</v>
      </c>
      <c r="J113" s="18">
        <v>12000</v>
      </c>
      <c r="K113" s="19">
        <f t="shared" si="42"/>
        <v>109000</v>
      </c>
      <c r="L113" s="20">
        <f t="shared" si="43"/>
        <v>0.90082644628099173</v>
      </c>
      <c r="M113" s="48"/>
      <c r="N113" s="18"/>
      <c r="O113" s="20">
        <f t="shared" si="44"/>
        <v>0</v>
      </c>
      <c r="P113" s="21"/>
      <c r="Q113" s="22"/>
      <c r="R113" s="20" t="e">
        <f t="shared" si="45"/>
        <v>#DIV/0!</v>
      </c>
      <c r="S113" s="23">
        <f t="shared" si="46"/>
        <v>0</v>
      </c>
      <c r="T113" s="23">
        <f t="shared" si="47"/>
        <v>-121000</v>
      </c>
      <c r="U113" s="28"/>
      <c r="V113" s="28">
        <v>12000</v>
      </c>
      <c r="W113" s="28"/>
      <c r="X113" s="28"/>
      <c r="Y113" s="28"/>
      <c r="Z113" s="28"/>
      <c r="AA113" s="18">
        <f t="shared" si="48"/>
        <v>12000</v>
      </c>
      <c r="AB113" s="24">
        <f t="shared" si="49"/>
        <v>0</v>
      </c>
      <c r="AC113" s="54" t="s">
        <v>56</v>
      </c>
      <c r="AD113" s="54"/>
      <c r="AE113" s="20">
        <v>0.90082644628099173</v>
      </c>
      <c r="AF113" s="61">
        <f t="shared" si="50"/>
        <v>0</v>
      </c>
    </row>
    <row r="114" spans="2:32" s="14" customFormat="1" ht="13.5" customHeight="1" x14ac:dyDescent="0.25">
      <c r="B114" s="15">
        <v>120</v>
      </c>
      <c r="C114" s="15" t="s">
        <v>202</v>
      </c>
      <c r="D114" s="15"/>
      <c r="E114" s="16" t="s">
        <v>227</v>
      </c>
      <c r="F114" s="16" t="s">
        <v>23</v>
      </c>
      <c r="G114" s="16" t="s">
        <v>228</v>
      </c>
      <c r="H114" s="17" t="s">
        <v>135</v>
      </c>
      <c r="I114" s="18">
        <v>114240</v>
      </c>
      <c r="J114" s="18">
        <v>31615.119999999999</v>
      </c>
      <c r="K114" s="19">
        <f t="shared" si="42"/>
        <v>82624.88</v>
      </c>
      <c r="L114" s="20">
        <f t="shared" si="43"/>
        <v>0.72325700280112049</v>
      </c>
      <c r="M114" s="48"/>
      <c r="N114" s="18"/>
      <c r="O114" s="20">
        <f t="shared" si="44"/>
        <v>0</v>
      </c>
      <c r="P114" s="21"/>
      <c r="Q114" s="22"/>
      <c r="R114" s="20" t="e">
        <f t="shared" si="45"/>
        <v>#DIV/0!</v>
      </c>
      <c r="S114" s="23">
        <f t="shared" si="46"/>
        <v>0</v>
      </c>
      <c r="T114" s="23">
        <f t="shared" si="47"/>
        <v>-114240</v>
      </c>
      <c r="U114" s="28">
        <v>20000</v>
      </c>
      <c r="V114" s="28">
        <v>2000</v>
      </c>
      <c r="W114" s="28">
        <v>258.12</v>
      </c>
      <c r="X114" s="28">
        <v>9357</v>
      </c>
      <c r="Y114" s="28"/>
      <c r="Z114" s="28"/>
      <c r="AA114" s="18">
        <f t="shared" si="48"/>
        <v>31615.119999999999</v>
      </c>
      <c r="AB114" s="24">
        <f t="shared" si="49"/>
        <v>0</v>
      </c>
      <c r="AC114" s="54" t="s">
        <v>56</v>
      </c>
      <c r="AD114" s="54"/>
      <c r="AE114" s="20">
        <v>0.72325700280112049</v>
      </c>
      <c r="AF114" s="61">
        <f t="shared" si="50"/>
        <v>0</v>
      </c>
    </row>
    <row r="115" spans="2:32" s="14" customFormat="1" ht="13.5" customHeight="1" x14ac:dyDescent="0.25">
      <c r="B115" s="15">
        <v>121</v>
      </c>
      <c r="C115" s="15" t="s">
        <v>202</v>
      </c>
      <c r="D115" s="15"/>
      <c r="E115" s="16" t="s">
        <v>227</v>
      </c>
      <c r="F115" s="16" t="s">
        <v>23</v>
      </c>
      <c r="G115" s="16" t="s">
        <v>229</v>
      </c>
      <c r="H115" s="17" t="s">
        <v>135</v>
      </c>
      <c r="I115" s="18">
        <v>213696</v>
      </c>
      <c r="J115" s="18">
        <v>64929.5</v>
      </c>
      <c r="K115" s="19">
        <f t="shared" si="42"/>
        <v>148766.5</v>
      </c>
      <c r="L115" s="20">
        <f t="shared" si="43"/>
        <v>0.69615949760407303</v>
      </c>
      <c r="M115" s="48"/>
      <c r="N115" s="18"/>
      <c r="O115" s="20">
        <f t="shared" si="44"/>
        <v>0</v>
      </c>
      <c r="P115" s="21"/>
      <c r="Q115" s="22"/>
      <c r="R115" s="20" t="e">
        <f t="shared" si="45"/>
        <v>#DIV/0!</v>
      </c>
      <c r="S115" s="23">
        <f t="shared" si="46"/>
        <v>0</v>
      </c>
      <c r="T115" s="23">
        <f t="shared" si="47"/>
        <v>-213696</v>
      </c>
      <c r="U115" s="28">
        <v>48000</v>
      </c>
      <c r="V115" s="28"/>
      <c r="W115" s="28">
        <v>469.5</v>
      </c>
      <c r="X115" s="28">
        <v>11460</v>
      </c>
      <c r="Y115" s="28"/>
      <c r="Z115" s="28">
        <v>5000</v>
      </c>
      <c r="AA115" s="18">
        <f t="shared" si="48"/>
        <v>64929.5</v>
      </c>
      <c r="AB115" s="24">
        <f t="shared" si="49"/>
        <v>0</v>
      </c>
      <c r="AC115" s="54" t="s">
        <v>56</v>
      </c>
      <c r="AD115" s="54"/>
      <c r="AE115" s="20">
        <v>0.69615949760407303</v>
      </c>
      <c r="AF115" s="61">
        <f t="shared" si="50"/>
        <v>0</v>
      </c>
    </row>
    <row r="116" spans="2:32" s="14" customFormat="1" ht="13.5" customHeight="1" x14ac:dyDescent="0.25">
      <c r="B116" s="15">
        <v>122</v>
      </c>
      <c r="C116" s="15" t="s">
        <v>230</v>
      </c>
      <c r="D116" s="15"/>
      <c r="E116" s="16" t="s">
        <v>70</v>
      </c>
      <c r="F116" s="16" t="s">
        <v>23</v>
      </c>
      <c r="G116" s="16" t="s">
        <v>231</v>
      </c>
      <c r="H116" s="17" t="s">
        <v>46</v>
      </c>
      <c r="I116" s="18">
        <v>48491.38</v>
      </c>
      <c r="J116" s="18">
        <v>26400</v>
      </c>
      <c r="K116" s="19">
        <f t="shared" si="42"/>
        <v>22091.379999999997</v>
      </c>
      <c r="L116" s="20">
        <f t="shared" si="43"/>
        <v>0.45557334107629022</v>
      </c>
      <c r="M116" s="48"/>
      <c r="N116" s="18"/>
      <c r="O116" s="20">
        <f t="shared" si="44"/>
        <v>0</v>
      </c>
      <c r="P116" s="21"/>
      <c r="Q116" s="22"/>
      <c r="R116" s="20" t="e">
        <f t="shared" si="45"/>
        <v>#DIV/0!</v>
      </c>
      <c r="S116" s="23">
        <f t="shared" si="46"/>
        <v>0</v>
      </c>
      <c r="T116" s="23">
        <f t="shared" si="47"/>
        <v>-48491.38</v>
      </c>
      <c r="U116" s="28">
        <v>26400</v>
      </c>
      <c r="V116" s="28"/>
      <c r="W116" s="28"/>
      <c r="X116" s="28"/>
      <c r="Y116" s="28"/>
      <c r="Z116" s="28"/>
      <c r="AA116" s="18">
        <f t="shared" si="48"/>
        <v>26400</v>
      </c>
      <c r="AB116" s="24">
        <f t="shared" si="49"/>
        <v>0</v>
      </c>
      <c r="AC116" s="54" t="s">
        <v>56</v>
      </c>
      <c r="AD116" s="54"/>
      <c r="AE116" s="20">
        <v>0.45557334107629022</v>
      </c>
      <c r="AF116" s="61">
        <f t="shared" si="50"/>
        <v>0</v>
      </c>
    </row>
    <row r="117" spans="2:32" s="14" customFormat="1" ht="13.5" customHeight="1" x14ac:dyDescent="0.25">
      <c r="B117" s="15">
        <v>123</v>
      </c>
      <c r="C117" s="15" t="s">
        <v>230</v>
      </c>
      <c r="D117" s="15"/>
      <c r="E117" s="16" t="s">
        <v>44</v>
      </c>
      <c r="F117" s="16" t="s">
        <v>23</v>
      </c>
      <c r="G117" s="16" t="s">
        <v>232</v>
      </c>
      <c r="H117" s="17" t="s">
        <v>36</v>
      </c>
      <c r="I117" s="18">
        <v>226800</v>
      </c>
      <c r="J117" s="18">
        <v>72789.440000000002</v>
      </c>
      <c r="K117" s="19">
        <f t="shared" si="42"/>
        <v>154010.56</v>
      </c>
      <c r="L117" s="20">
        <f t="shared" si="43"/>
        <v>0.67905890652557321</v>
      </c>
      <c r="M117" s="48"/>
      <c r="N117" s="18"/>
      <c r="O117" s="20">
        <f t="shared" si="44"/>
        <v>0</v>
      </c>
      <c r="P117" s="21"/>
      <c r="Q117" s="22"/>
      <c r="R117" s="20" t="e">
        <f t="shared" si="45"/>
        <v>#DIV/0!</v>
      </c>
      <c r="S117" s="23">
        <f t="shared" si="46"/>
        <v>0</v>
      </c>
      <c r="T117" s="23">
        <f t="shared" si="47"/>
        <v>-226800</v>
      </c>
      <c r="U117" s="28">
        <v>63200</v>
      </c>
      <c r="V117" s="28"/>
      <c r="W117" s="28">
        <v>9589.4399999999987</v>
      </c>
      <c r="X117" s="28"/>
      <c r="Y117" s="28"/>
      <c r="Z117" s="28"/>
      <c r="AA117" s="18">
        <f t="shared" si="48"/>
        <v>72789.440000000002</v>
      </c>
      <c r="AB117" s="24">
        <f t="shared" si="49"/>
        <v>0</v>
      </c>
      <c r="AC117" s="54" t="s">
        <v>56</v>
      </c>
      <c r="AD117" s="54" t="s">
        <v>56</v>
      </c>
      <c r="AE117" s="20">
        <v>0.68381657848324517</v>
      </c>
      <c r="AF117" s="61">
        <f t="shared" si="50"/>
        <v>-4.7576719576719606E-3</v>
      </c>
    </row>
    <row r="118" spans="2:32" s="14" customFormat="1" ht="13.5" customHeight="1" x14ac:dyDescent="0.25">
      <c r="B118" s="15">
        <v>124</v>
      </c>
      <c r="C118" s="15" t="s">
        <v>230</v>
      </c>
      <c r="D118" s="15"/>
      <c r="E118" s="16" t="s">
        <v>29</v>
      </c>
      <c r="F118" s="16" t="s">
        <v>77</v>
      </c>
      <c r="G118" s="16" t="s">
        <v>233</v>
      </c>
      <c r="H118" s="17" t="s">
        <v>46</v>
      </c>
      <c r="I118" s="18">
        <v>50000</v>
      </c>
      <c r="J118" s="18">
        <v>31732</v>
      </c>
      <c r="K118" s="19">
        <f t="shared" si="42"/>
        <v>18268</v>
      </c>
      <c r="L118" s="20">
        <f t="shared" si="43"/>
        <v>0.36536000000000002</v>
      </c>
      <c r="M118" s="48"/>
      <c r="N118" s="18"/>
      <c r="O118" s="20">
        <f t="shared" si="44"/>
        <v>0</v>
      </c>
      <c r="P118" s="21"/>
      <c r="Q118" s="22"/>
      <c r="R118" s="20" t="e">
        <f t="shared" si="45"/>
        <v>#DIV/0!</v>
      </c>
      <c r="S118" s="23">
        <f t="shared" si="46"/>
        <v>0</v>
      </c>
      <c r="T118" s="23">
        <f t="shared" si="47"/>
        <v>-50000</v>
      </c>
      <c r="U118" s="28">
        <v>30000</v>
      </c>
      <c r="V118" s="28"/>
      <c r="W118" s="28">
        <v>180</v>
      </c>
      <c r="X118" s="28">
        <v>1552</v>
      </c>
      <c r="Y118" s="28"/>
      <c r="Z118" s="28"/>
      <c r="AA118" s="18">
        <f t="shared" si="48"/>
        <v>31732</v>
      </c>
      <c r="AB118" s="24">
        <f t="shared" si="49"/>
        <v>0</v>
      </c>
      <c r="AC118" s="54" t="s">
        <v>56</v>
      </c>
      <c r="AD118" s="54"/>
      <c r="AE118" s="20">
        <v>0.36536000000000002</v>
      </c>
      <c r="AF118" s="61">
        <f t="shared" si="50"/>
        <v>0</v>
      </c>
    </row>
    <row r="119" spans="2:32" s="14" customFormat="1" ht="13.5" customHeight="1" x14ac:dyDescent="0.25">
      <c r="B119" s="15">
        <v>125</v>
      </c>
      <c r="C119" s="15" t="s">
        <v>230</v>
      </c>
      <c r="D119" s="15"/>
      <c r="E119" s="16" t="s">
        <v>234</v>
      </c>
      <c r="F119" s="16" t="s">
        <v>23</v>
      </c>
      <c r="G119" s="16" t="s">
        <v>235</v>
      </c>
      <c r="H119" s="17" t="s">
        <v>135</v>
      </c>
      <c r="I119" s="18">
        <v>80270.5</v>
      </c>
      <c r="J119" s="18">
        <v>34468.25</v>
      </c>
      <c r="K119" s="19">
        <f t="shared" si="42"/>
        <v>45802.25</v>
      </c>
      <c r="L119" s="20">
        <f t="shared" si="43"/>
        <v>0.57059878784858697</v>
      </c>
      <c r="M119" s="48"/>
      <c r="N119" s="18"/>
      <c r="O119" s="20">
        <f t="shared" si="44"/>
        <v>0</v>
      </c>
      <c r="P119" s="21"/>
      <c r="Q119" s="22"/>
      <c r="R119" s="20" t="e">
        <f t="shared" si="45"/>
        <v>#DIV/0!</v>
      </c>
      <c r="S119" s="23">
        <f t="shared" si="46"/>
        <v>0</v>
      </c>
      <c r="T119" s="23">
        <f t="shared" si="47"/>
        <v>-80270.5</v>
      </c>
      <c r="U119" s="28">
        <v>16800</v>
      </c>
      <c r="V119" s="28">
        <v>7000</v>
      </c>
      <c r="W119" s="28">
        <v>2397.75</v>
      </c>
      <c r="X119" s="28"/>
      <c r="Y119" s="28">
        <v>8270.5</v>
      </c>
      <c r="Z119" s="28"/>
      <c r="AA119" s="18">
        <f t="shared" si="48"/>
        <v>34468.25</v>
      </c>
      <c r="AB119" s="24">
        <f t="shared" si="49"/>
        <v>0</v>
      </c>
      <c r="AC119" s="54" t="s">
        <v>56</v>
      </c>
      <c r="AD119" s="54" t="s">
        <v>56</v>
      </c>
      <c r="AE119" s="20">
        <v>0.5342958579881657</v>
      </c>
      <c r="AF119" s="61">
        <f t="shared" si="50"/>
        <v>3.6302929860421274E-2</v>
      </c>
    </row>
    <row r="120" spans="2:32" s="14" customFormat="1" ht="13.5" customHeight="1" x14ac:dyDescent="0.25">
      <c r="B120" s="15">
        <v>126</v>
      </c>
      <c r="C120" s="15" t="s">
        <v>230</v>
      </c>
      <c r="D120" s="15"/>
      <c r="E120" s="16" t="s">
        <v>236</v>
      </c>
      <c r="F120" s="16" t="s">
        <v>25</v>
      </c>
      <c r="G120" s="16" t="s">
        <v>237</v>
      </c>
      <c r="H120" s="17" t="s">
        <v>135</v>
      </c>
      <c r="I120" s="18">
        <v>118000</v>
      </c>
      <c r="J120" s="18">
        <v>46900</v>
      </c>
      <c r="K120" s="19">
        <f t="shared" si="42"/>
        <v>71100</v>
      </c>
      <c r="L120" s="20">
        <f t="shared" si="43"/>
        <v>0.60254237288135593</v>
      </c>
      <c r="M120" s="48"/>
      <c r="N120" s="18"/>
      <c r="O120" s="20">
        <f t="shared" si="44"/>
        <v>0</v>
      </c>
      <c r="P120" s="21"/>
      <c r="Q120" s="22"/>
      <c r="R120" s="20" t="e">
        <f t="shared" si="45"/>
        <v>#DIV/0!</v>
      </c>
      <c r="S120" s="23">
        <f t="shared" si="46"/>
        <v>0</v>
      </c>
      <c r="T120" s="23">
        <f t="shared" si="47"/>
        <v>-118000</v>
      </c>
      <c r="U120" s="28"/>
      <c r="V120" s="28">
        <v>46900</v>
      </c>
      <c r="W120" s="28"/>
      <c r="X120" s="28"/>
      <c r="Y120" s="28"/>
      <c r="Z120" s="28"/>
      <c r="AA120" s="18">
        <f t="shared" si="48"/>
        <v>46900</v>
      </c>
      <c r="AB120" s="24">
        <f t="shared" si="49"/>
        <v>0</v>
      </c>
      <c r="AC120" s="54" t="s">
        <v>56</v>
      </c>
      <c r="AD120" s="54"/>
      <c r="AE120" s="20">
        <v>0.60254237288135593</v>
      </c>
      <c r="AF120" s="61">
        <f t="shared" si="50"/>
        <v>0</v>
      </c>
    </row>
    <row r="121" spans="2:32" s="14" customFormat="1" ht="13.5" customHeight="1" x14ac:dyDescent="0.25">
      <c r="B121" s="15">
        <v>127</v>
      </c>
      <c r="C121" s="15" t="s">
        <v>230</v>
      </c>
      <c r="D121" s="15"/>
      <c r="E121" s="16" t="s">
        <v>236</v>
      </c>
      <c r="F121" s="16" t="s">
        <v>23</v>
      </c>
      <c r="G121" s="16" t="s">
        <v>237</v>
      </c>
      <c r="H121" s="17" t="s">
        <v>135</v>
      </c>
      <c r="I121" s="18">
        <v>483450</v>
      </c>
      <c r="J121" s="18">
        <v>189865</v>
      </c>
      <c r="K121" s="19">
        <f t="shared" si="42"/>
        <v>293585</v>
      </c>
      <c r="L121" s="20">
        <f t="shared" si="43"/>
        <v>0.607270658806495</v>
      </c>
      <c r="M121" s="48"/>
      <c r="N121" s="18"/>
      <c r="O121" s="20">
        <f t="shared" si="44"/>
        <v>0</v>
      </c>
      <c r="P121" s="21"/>
      <c r="Q121" s="22"/>
      <c r="R121" s="20" t="e">
        <f t="shared" si="45"/>
        <v>#DIV/0!</v>
      </c>
      <c r="S121" s="23">
        <f t="shared" si="46"/>
        <v>0</v>
      </c>
      <c r="T121" s="23">
        <f t="shared" si="47"/>
        <v>-483450</v>
      </c>
      <c r="U121" s="28"/>
      <c r="V121" s="28">
        <v>112500</v>
      </c>
      <c r="W121" s="28">
        <v>9465</v>
      </c>
      <c r="X121" s="28">
        <v>67900</v>
      </c>
      <c r="Y121" s="28"/>
      <c r="Z121" s="28"/>
      <c r="AA121" s="18">
        <f t="shared" si="48"/>
        <v>189865</v>
      </c>
      <c r="AB121" s="24">
        <f t="shared" si="49"/>
        <v>0</v>
      </c>
      <c r="AC121" s="54" t="s">
        <v>56</v>
      </c>
      <c r="AD121" s="54"/>
      <c r="AE121" s="20">
        <v>0.607270658806495</v>
      </c>
      <c r="AF121" s="61">
        <f t="shared" si="50"/>
        <v>0</v>
      </c>
    </row>
    <row r="122" spans="2:32" s="14" customFormat="1" ht="13.5" customHeight="1" x14ac:dyDescent="0.25">
      <c r="B122" s="15">
        <v>128</v>
      </c>
      <c r="C122" s="15" t="s">
        <v>230</v>
      </c>
      <c r="D122" s="15"/>
      <c r="E122" s="16" t="s">
        <v>236</v>
      </c>
      <c r="F122" s="16" t="s">
        <v>23</v>
      </c>
      <c r="G122" s="16" t="s">
        <v>238</v>
      </c>
      <c r="H122" s="17" t="s">
        <v>135</v>
      </c>
      <c r="I122" s="18">
        <v>25000</v>
      </c>
      <c r="J122" s="18">
        <v>6900</v>
      </c>
      <c r="K122" s="19">
        <f t="shared" si="42"/>
        <v>18100</v>
      </c>
      <c r="L122" s="20">
        <f t="shared" si="43"/>
        <v>0.72399999999999998</v>
      </c>
      <c r="M122" s="48"/>
      <c r="N122" s="18"/>
      <c r="O122" s="20">
        <f t="shared" si="44"/>
        <v>0</v>
      </c>
      <c r="P122" s="21"/>
      <c r="Q122" s="22"/>
      <c r="R122" s="20" t="e">
        <f t="shared" si="45"/>
        <v>#DIV/0!</v>
      </c>
      <c r="S122" s="23">
        <f t="shared" si="46"/>
        <v>0</v>
      </c>
      <c r="T122" s="23">
        <f t="shared" si="47"/>
        <v>-25000</v>
      </c>
      <c r="U122" s="28">
        <v>2400</v>
      </c>
      <c r="V122" s="28">
        <v>4500</v>
      </c>
      <c r="W122" s="28"/>
      <c r="X122" s="28"/>
      <c r="Y122" s="28"/>
      <c r="Z122" s="28"/>
      <c r="AA122" s="18">
        <f t="shared" si="48"/>
        <v>6900</v>
      </c>
      <c r="AB122" s="24">
        <f t="shared" si="49"/>
        <v>0</v>
      </c>
      <c r="AC122" s="54" t="s">
        <v>56</v>
      </c>
      <c r="AD122" s="54"/>
      <c r="AE122" s="20">
        <v>0.72399999999999998</v>
      </c>
      <c r="AF122" s="61">
        <f t="shared" si="50"/>
        <v>0</v>
      </c>
    </row>
    <row r="123" spans="2:32" s="14" customFormat="1" ht="13.5" customHeight="1" x14ac:dyDescent="0.25">
      <c r="B123" s="15">
        <v>129</v>
      </c>
      <c r="C123" s="15" t="s">
        <v>230</v>
      </c>
      <c r="D123" s="15"/>
      <c r="E123" s="16" t="s">
        <v>236</v>
      </c>
      <c r="F123" s="16" t="s">
        <v>23</v>
      </c>
      <c r="G123" s="16" t="s">
        <v>239</v>
      </c>
      <c r="H123" s="17" t="s">
        <v>135</v>
      </c>
      <c r="I123" s="18">
        <v>45000</v>
      </c>
      <c r="J123" s="18">
        <v>17650</v>
      </c>
      <c r="K123" s="19">
        <f t="shared" si="42"/>
        <v>27350</v>
      </c>
      <c r="L123" s="20">
        <f t="shared" si="43"/>
        <v>0.60777777777777775</v>
      </c>
      <c r="M123" s="48"/>
      <c r="N123" s="18"/>
      <c r="O123" s="20">
        <f t="shared" si="44"/>
        <v>0</v>
      </c>
      <c r="P123" s="21"/>
      <c r="Q123" s="22"/>
      <c r="R123" s="20" t="e">
        <f t="shared" si="45"/>
        <v>#DIV/0!</v>
      </c>
      <c r="S123" s="23">
        <f t="shared" si="46"/>
        <v>0</v>
      </c>
      <c r="T123" s="23">
        <f t="shared" si="47"/>
        <v>-45000</v>
      </c>
      <c r="U123" s="28">
        <v>2400</v>
      </c>
      <c r="V123" s="28">
        <v>15250</v>
      </c>
      <c r="W123" s="28"/>
      <c r="X123" s="28"/>
      <c r="Y123" s="28"/>
      <c r="Z123" s="28"/>
      <c r="AA123" s="18">
        <f t="shared" si="48"/>
        <v>17650</v>
      </c>
      <c r="AB123" s="24">
        <f t="shared" si="49"/>
        <v>0</v>
      </c>
      <c r="AC123" s="54" t="s">
        <v>56</v>
      </c>
      <c r="AD123" s="54"/>
      <c r="AE123" s="20">
        <v>0.60777777777777775</v>
      </c>
      <c r="AF123" s="61">
        <f t="shared" si="50"/>
        <v>0</v>
      </c>
    </row>
    <row r="124" spans="2:32" s="14" customFormat="1" ht="13.5" customHeight="1" x14ac:dyDescent="0.25">
      <c r="B124" s="15">
        <v>130</v>
      </c>
      <c r="C124" s="15" t="s">
        <v>230</v>
      </c>
      <c r="D124" s="15"/>
      <c r="E124" s="16" t="s">
        <v>240</v>
      </c>
      <c r="F124" s="16" t="s">
        <v>23</v>
      </c>
      <c r="G124" s="16" t="s">
        <v>131</v>
      </c>
      <c r="H124" s="17" t="s">
        <v>31</v>
      </c>
      <c r="I124" s="18">
        <v>35000</v>
      </c>
      <c r="J124" s="18">
        <v>11468.7</v>
      </c>
      <c r="K124" s="19">
        <f t="shared" si="42"/>
        <v>23531.3</v>
      </c>
      <c r="L124" s="20">
        <f t="shared" si="43"/>
        <v>0.67232285714285711</v>
      </c>
      <c r="M124" s="48"/>
      <c r="N124" s="18"/>
      <c r="O124" s="20">
        <f t="shared" si="44"/>
        <v>0</v>
      </c>
      <c r="P124" s="21"/>
      <c r="Q124" s="22"/>
      <c r="R124" s="20" t="e">
        <f t="shared" si="45"/>
        <v>#DIV/0!</v>
      </c>
      <c r="S124" s="23">
        <f t="shared" si="46"/>
        <v>0</v>
      </c>
      <c r="T124" s="23">
        <f t="shared" si="47"/>
        <v>-35000</v>
      </c>
      <c r="U124" s="28">
        <v>11000</v>
      </c>
      <c r="V124" s="28"/>
      <c r="W124" s="28">
        <v>468.7</v>
      </c>
      <c r="X124" s="28"/>
      <c r="Y124" s="28"/>
      <c r="Z124" s="28"/>
      <c r="AA124" s="18">
        <f t="shared" si="48"/>
        <v>11468.7</v>
      </c>
      <c r="AB124" s="24">
        <f t="shared" si="49"/>
        <v>0</v>
      </c>
      <c r="AC124" s="54" t="s">
        <v>56</v>
      </c>
      <c r="AD124" s="54"/>
      <c r="AE124" s="20">
        <v>0.67232285714285711</v>
      </c>
      <c r="AF124" s="61">
        <f t="shared" si="50"/>
        <v>0</v>
      </c>
    </row>
    <row r="125" spans="2:32" s="14" customFormat="1" ht="13.5" customHeight="1" x14ac:dyDescent="0.25">
      <c r="B125" s="15">
        <v>131</v>
      </c>
      <c r="C125" s="15" t="s">
        <v>230</v>
      </c>
      <c r="D125" s="15"/>
      <c r="E125" s="16" t="s">
        <v>241</v>
      </c>
      <c r="F125" s="16" t="s">
        <v>23</v>
      </c>
      <c r="G125" s="16" t="s">
        <v>242</v>
      </c>
      <c r="H125" s="17" t="s">
        <v>37</v>
      </c>
      <c r="I125" s="18">
        <v>60000</v>
      </c>
      <c r="J125" s="18">
        <v>18295</v>
      </c>
      <c r="K125" s="19">
        <f t="shared" si="42"/>
        <v>41705</v>
      </c>
      <c r="L125" s="20">
        <f t="shared" si="43"/>
        <v>0.69508333333333339</v>
      </c>
      <c r="M125" s="48"/>
      <c r="N125" s="18"/>
      <c r="O125" s="20">
        <f t="shared" si="44"/>
        <v>0</v>
      </c>
      <c r="P125" s="21"/>
      <c r="Q125" s="22"/>
      <c r="R125" s="20" t="e">
        <f t="shared" si="45"/>
        <v>#DIV/0!</v>
      </c>
      <c r="S125" s="23">
        <f t="shared" si="46"/>
        <v>0</v>
      </c>
      <c r="T125" s="23">
        <f t="shared" si="47"/>
        <v>-60000</v>
      </c>
      <c r="U125" s="28">
        <v>12000</v>
      </c>
      <c r="V125" s="28">
        <v>3000</v>
      </c>
      <c r="W125" s="28">
        <v>3295</v>
      </c>
      <c r="X125" s="28"/>
      <c r="Y125" s="28"/>
      <c r="Z125" s="28"/>
      <c r="AA125" s="18">
        <f t="shared" si="48"/>
        <v>18295</v>
      </c>
      <c r="AB125" s="24">
        <f t="shared" si="49"/>
        <v>0</v>
      </c>
      <c r="AC125" s="54" t="s">
        <v>56</v>
      </c>
      <c r="AD125" s="54"/>
      <c r="AE125" s="20">
        <v>0.69508333333333339</v>
      </c>
      <c r="AF125" s="61">
        <f t="shared" si="50"/>
        <v>0</v>
      </c>
    </row>
    <row r="126" spans="2:32" s="14" customFormat="1" ht="13.5" customHeight="1" x14ac:dyDescent="0.25">
      <c r="B126" s="15">
        <v>132</v>
      </c>
      <c r="C126" s="15" t="s">
        <v>230</v>
      </c>
      <c r="D126" s="15"/>
      <c r="E126" s="16" t="s">
        <v>139</v>
      </c>
      <c r="F126" s="16" t="s">
        <v>23</v>
      </c>
      <c r="G126" s="16" t="s">
        <v>243</v>
      </c>
      <c r="H126" s="17" t="s">
        <v>244</v>
      </c>
      <c r="I126" s="18">
        <v>0</v>
      </c>
      <c r="J126" s="18">
        <v>2550</v>
      </c>
      <c r="K126" s="19">
        <f t="shared" si="42"/>
        <v>-2550</v>
      </c>
      <c r="L126" s="20">
        <v>0</v>
      </c>
      <c r="M126" s="48"/>
      <c r="N126" s="18"/>
      <c r="O126" s="20">
        <v>0</v>
      </c>
      <c r="P126" s="21"/>
      <c r="Q126" s="22"/>
      <c r="R126" s="20">
        <v>0</v>
      </c>
      <c r="S126" s="23">
        <f t="shared" si="37"/>
        <v>0</v>
      </c>
      <c r="T126" s="23">
        <f t="shared" si="38"/>
        <v>0</v>
      </c>
      <c r="U126" s="28">
        <v>2550</v>
      </c>
      <c r="V126" s="28"/>
      <c r="W126" s="28"/>
      <c r="X126" s="28"/>
      <c r="Y126" s="28"/>
      <c r="Z126" s="28"/>
      <c r="AA126" s="18">
        <f t="shared" si="39"/>
        <v>2550</v>
      </c>
      <c r="AB126" s="24">
        <f t="shared" si="40"/>
        <v>0</v>
      </c>
      <c r="AC126" s="54"/>
      <c r="AD126" s="54" t="s">
        <v>56</v>
      </c>
      <c r="AE126" s="20">
        <v>0</v>
      </c>
      <c r="AF126" s="61">
        <f t="shared" si="41"/>
        <v>0</v>
      </c>
    </row>
    <row r="127" spans="2:32" s="14" customFormat="1" ht="13.5" customHeight="1" x14ac:dyDescent="0.25">
      <c r="B127" s="15">
        <v>133</v>
      </c>
      <c r="C127" s="15" t="s">
        <v>245</v>
      </c>
      <c r="D127" s="15"/>
      <c r="E127" s="16" t="s">
        <v>29</v>
      </c>
      <c r="F127" s="16" t="s">
        <v>77</v>
      </c>
      <c r="G127" s="16" t="s">
        <v>233</v>
      </c>
      <c r="H127" s="17" t="s">
        <v>46</v>
      </c>
      <c r="I127" s="18">
        <v>5000</v>
      </c>
      <c r="J127" s="18">
        <v>3000</v>
      </c>
      <c r="K127" s="19">
        <f t="shared" si="42"/>
        <v>2000</v>
      </c>
      <c r="L127" s="20">
        <f t="shared" ref="L127:L168" si="51">K127/I127</f>
        <v>0.4</v>
      </c>
      <c r="M127" s="48"/>
      <c r="N127" s="18"/>
      <c r="O127" s="20">
        <f t="shared" ref="O127:O168" si="52">N127/I127</f>
        <v>0</v>
      </c>
      <c r="P127" s="21"/>
      <c r="Q127" s="22"/>
      <c r="R127" s="20" t="e">
        <f t="shared" ref="R127:R168" si="53">Q127/N127</f>
        <v>#DIV/0!</v>
      </c>
      <c r="S127" s="23">
        <f t="shared" ref="S127:S168" si="54">N127-Q127</f>
        <v>0</v>
      </c>
      <c r="T127" s="23">
        <f t="shared" ref="T127:T168" si="55">N127-I127</f>
        <v>-5000</v>
      </c>
      <c r="U127" s="28">
        <v>3000</v>
      </c>
      <c r="V127" s="28"/>
      <c r="W127" s="28"/>
      <c r="X127" s="28"/>
      <c r="Y127" s="28"/>
      <c r="Z127" s="28"/>
      <c r="AA127" s="18">
        <f t="shared" ref="AA127:AA168" si="56">SUM(U127:Z127)</f>
        <v>3000</v>
      </c>
      <c r="AB127" s="24">
        <f t="shared" ref="AB127:AB168" si="57">AA127-J127</f>
        <v>0</v>
      </c>
      <c r="AC127" s="54" t="s">
        <v>56</v>
      </c>
      <c r="AD127" s="54"/>
      <c r="AE127" s="20">
        <v>0.4</v>
      </c>
      <c r="AF127" s="61">
        <f t="shared" ref="AF127:AF168" si="58">L127-AE127</f>
        <v>0</v>
      </c>
    </row>
    <row r="128" spans="2:32" s="14" customFormat="1" ht="13.5" customHeight="1" x14ac:dyDescent="0.25">
      <c r="B128" s="15">
        <v>134</v>
      </c>
      <c r="C128" s="15" t="s">
        <v>245</v>
      </c>
      <c r="D128" s="15"/>
      <c r="E128" s="16" t="s">
        <v>29</v>
      </c>
      <c r="F128" s="16" t="s">
        <v>77</v>
      </c>
      <c r="G128" s="16" t="s">
        <v>233</v>
      </c>
      <c r="H128" s="17" t="s">
        <v>46</v>
      </c>
      <c r="I128" s="18">
        <v>10000</v>
      </c>
      <c r="J128" s="18">
        <v>6000</v>
      </c>
      <c r="K128" s="19">
        <f t="shared" si="42"/>
        <v>4000</v>
      </c>
      <c r="L128" s="20">
        <f t="shared" si="51"/>
        <v>0.4</v>
      </c>
      <c r="M128" s="48"/>
      <c r="N128" s="18"/>
      <c r="O128" s="20">
        <f t="shared" si="52"/>
        <v>0</v>
      </c>
      <c r="P128" s="21"/>
      <c r="Q128" s="22"/>
      <c r="R128" s="20" t="e">
        <f t="shared" si="53"/>
        <v>#DIV/0!</v>
      </c>
      <c r="S128" s="23">
        <f t="shared" si="54"/>
        <v>0</v>
      </c>
      <c r="T128" s="23">
        <f t="shared" si="55"/>
        <v>-10000</v>
      </c>
      <c r="U128" s="28">
        <v>6000</v>
      </c>
      <c r="V128" s="28"/>
      <c r="W128" s="28"/>
      <c r="X128" s="28"/>
      <c r="Y128" s="28"/>
      <c r="Z128" s="28"/>
      <c r="AA128" s="18">
        <f t="shared" si="56"/>
        <v>6000</v>
      </c>
      <c r="AB128" s="24">
        <f t="shared" si="57"/>
        <v>0</v>
      </c>
      <c r="AC128" s="54" t="s">
        <v>56</v>
      </c>
      <c r="AD128" s="54"/>
      <c r="AE128" s="20">
        <v>0.4</v>
      </c>
      <c r="AF128" s="61">
        <f t="shared" si="58"/>
        <v>0</v>
      </c>
    </row>
    <row r="129" spans="2:32" s="14" customFormat="1" ht="13.5" customHeight="1" x14ac:dyDescent="0.25">
      <c r="B129" s="15">
        <v>135</v>
      </c>
      <c r="C129" s="15" t="s">
        <v>245</v>
      </c>
      <c r="D129" s="15"/>
      <c r="E129" s="16" t="s">
        <v>246</v>
      </c>
      <c r="F129" s="16" t="s">
        <v>25</v>
      </c>
      <c r="G129" s="16" t="s">
        <v>247</v>
      </c>
      <c r="H129" s="17" t="s">
        <v>46</v>
      </c>
      <c r="I129" s="18">
        <v>198500</v>
      </c>
      <c r="J129" s="18">
        <v>62160</v>
      </c>
      <c r="K129" s="19">
        <f t="shared" si="42"/>
        <v>136340</v>
      </c>
      <c r="L129" s="20">
        <f t="shared" si="51"/>
        <v>0.68685138539042823</v>
      </c>
      <c r="M129" s="48"/>
      <c r="N129" s="18"/>
      <c r="O129" s="20">
        <f t="shared" si="52"/>
        <v>0</v>
      </c>
      <c r="P129" s="21"/>
      <c r="Q129" s="22"/>
      <c r="R129" s="20" t="e">
        <f t="shared" si="53"/>
        <v>#DIV/0!</v>
      </c>
      <c r="S129" s="23">
        <f t="shared" si="54"/>
        <v>0</v>
      </c>
      <c r="T129" s="23">
        <f t="shared" si="55"/>
        <v>-198500</v>
      </c>
      <c r="U129" s="28"/>
      <c r="V129" s="28">
        <v>56800</v>
      </c>
      <c r="W129" s="28">
        <v>360</v>
      </c>
      <c r="X129" s="28"/>
      <c r="Y129" s="28"/>
      <c r="Z129" s="28">
        <v>5000</v>
      </c>
      <c r="AA129" s="18">
        <f t="shared" si="56"/>
        <v>62160</v>
      </c>
      <c r="AB129" s="24">
        <f t="shared" si="57"/>
        <v>0</v>
      </c>
      <c r="AC129" s="54" t="s">
        <v>56</v>
      </c>
      <c r="AD129" s="54"/>
      <c r="AE129" s="20">
        <v>0.68685138539042823</v>
      </c>
      <c r="AF129" s="61">
        <f t="shared" si="58"/>
        <v>0</v>
      </c>
    </row>
    <row r="130" spans="2:32" s="14" customFormat="1" ht="13.5" customHeight="1" x14ac:dyDescent="0.25">
      <c r="B130" s="15">
        <v>136</v>
      </c>
      <c r="C130" s="15" t="s">
        <v>245</v>
      </c>
      <c r="D130" s="15"/>
      <c r="E130" s="16" t="s">
        <v>248</v>
      </c>
      <c r="F130" s="16" t="s">
        <v>25</v>
      </c>
      <c r="G130" s="16" t="s">
        <v>249</v>
      </c>
      <c r="H130" s="17" t="s">
        <v>46</v>
      </c>
      <c r="I130" s="18">
        <v>65000</v>
      </c>
      <c r="J130" s="18">
        <v>19000</v>
      </c>
      <c r="K130" s="19">
        <f t="shared" si="42"/>
        <v>46000</v>
      </c>
      <c r="L130" s="20">
        <f t="shared" si="51"/>
        <v>0.70769230769230773</v>
      </c>
      <c r="M130" s="48"/>
      <c r="N130" s="18"/>
      <c r="O130" s="20">
        <f t="shared" si="52"/>
        <v>0</v>
      </c>
      <c r="P130" s="21"/>
      <c r="Q130" s="22"/>
      <c r="R130" s="20" t="e">
        <f t="shared" si="53"/>
        <v>#DIV/0!</v>
      </c>
      <c r="S130" s="23">
        <f t="shared" si="54"/>
        <v>0</v>
      </c>
      <c r="T130" s="23">
        <f t="shared" si="55"/>
        <v>-65000</v>
      </c>
      <c r="U130" s="28"/>
      <c r="V130" s="28">
        <v>19000</v>
      </c>
      <c r="W130" s="28"/>
      <c r="X130" s="28"/>
      <c r="Y130" s="28"/>
      <c r="Z130" s="28"/>
      <c r="AA130" s="18">
        <f t="shared" si="56"/>
        <v>19000</v>
      </c>
      <c r="AB130" s="24">
        <f t="shared" si="57"/>
        <v>0</v>
      </c>
      <c r="AC130" s="54" t="s">
        <v>56</v>
      </c>
      <c r="AD130" s="54"/>
      <c r="AE130" s="20">
        <v>0.70769230769230773</v>
      </c>
      <c r="AF130" s="61">
        <f t="shared" si="58"/>
        <v>0</v>
      </c>
    </row>
    <row r="131" spans="2:32" s="14" customFormat="1" ht="13.5" customHeight="1" x14ac:dyDescent="0.25">
      <c r="B131" s="15">
        <v>137</v>
      </c>
      <c r="C131" s="15" t="s">
        <v>245</v>
      </c>
      <c r="D131" s="15"/>
      <c r="E131" s="16" t="s">
        <v>248</v>
      </c>
      <c r="F131" s="16" t="s">
        <v>23</v>
      </c>
      <c r="G131" s="16" t="s">
        <v>250</v>
      </c>
      <c r="H131" s="17" t="s">
        <v>46</v>
      </c>
      <c r="I131" s="18">
        <v>750000</v>
      </c>
      <c r="J131" s="18">
        <v>226307.8</v>
      </c>
      <c r="K131" s="19">
        <f t="shared" si="42"/>
        <v>523692.2</v>
      </c>
      <c r="L131" s="20">
        <f t="shared" si="51"/>
        <v>0.69825626666666674</v>
      </c>
      <c r="M131" s="48"/>
      <c r="N131" s="18"/>
      <c r="O131" s="20">
        <f t="shared" si="52"/>
        <v>0</v>
      </c>
      <c r="P131" s="21"/>
      <c r="Q131" s="22"/>
      <c r="R131" s="20" t="e">
        <f t="shared" si="53"/>
        <v>#DIV/0!</v>
      </c>
      <c r="S131" s="23">
        <f t="shared" si="54"/>
        <v>0</v>
      </c>
      <c r="T131" s="23">
        <f t="shared" si="55"/>
        <v>-750000</v>
      </c>
      <c r="U131" s="28">
        <v>180000</v>
      </c>
      <c r="V131" s="28"/>
      <c r="W131" s="28">
        <v>46307.8</v>
      </c>
      <c r="X131" s="28"/>
      <c r="Y131" s="28"/>
      <c r="Z131" s="28"/>
      <c r="AA131" s="18">
        <f t="shared" si="56"/>
        <v>226307.8</v>
      </c>
      <c r="AB131" s="24">
        <f t="shared" si="57"/>
        <v>0</v>
      </c>
      <c r="AC131" s="54" t="s">
        <v>56</v>
      </c>
      <c r="AD131" s="54"/>
      <c r="AE131" s="20">
        <v>0.69825626666666674</v>
      </c>
      <c r="AF131" s="61">
        <f t="shared" si="58"/>
        <v>0</v>
      </c>
    </row>
    <row r="132" spans="2:32" s="14" customFormat="1" ht="13.5" customHeight="1" x14ac:dyDescent="0.25">
      <c r="B132" s="15">
        <v>138</v>
      </c>
      <c r="C132" s="15" t="s">
        <v>245</v>
      </c>
      <c r="D132" s="15"/>
      <c r="E132" s="16" t="s">
        <v>248</v>
      </c>
      <c r="F132" s="16" t="s">
        <v>23</v>
      </c>
      <c r="G132" s="16" t="s">
        <v>250</v>
      </c>
      <c r="H132" s="17" t="s">
        <v>46</v>
      </c>
      <c r="I132" s="18">
        <v>125000</v>
      </c>
      <c r="J132" s="18">
        <v>30000</v>
      </c>
      <c r="K132" s="19">
        <f t="shared" si="42"/>
        <v>95000</v>
      </c>
      <c r="L132" s="20">
        <f t="shared" si="51"/>
        <v>0.76</v>
      </c>
      <c r="M132" s="48"/>
      <c r="N132" s="18"/>
      <c r="O132" s="20">
        <f t="shared" si="52"/>
        <v>0</v>
      </c>
      <c r="P132" s="21"/>
      <c r="Q132" s="22"/>
      <c r="R132" s="20" t="e">
        <f t="shared" si="53"/>
        <v>#DIV/0!</v>
      </c>
      <c r="S132" s="23">
        <f t="shared" si="54"/>
        <v>0</v>
      </c>
      <c r="T132" s="23">
        <f t="shared" si="55"/>
        <v>-125000</v>
      </c>
      <c r="U132" s="28">
        <v>30000</v>
      </c>
      <c r="V132" s="28"/>
      <c r="W132" s="28"/>
      <c r="X132" s="28"/>
      <c r="Y132" s="28"/>
      <c r="Z132" s="28"/>
      <c r="AA132" s="18">
        <f t="shared" si="56"/>
        <v>30000</v>
      </c>
      <c r="AB132" s="24">
        <f t="shared" si="57"/>
        <v>0</v>
      </c>
      <c r="AC132" s="54" t="s">
        <v>56</v>
      </c>
      <c r="AD132" s="54"/>
      <c r="AE132" s="20">
        <v>0.76</v>
      </c>
      <c r="AF132" s="61">
        <f t="shared" si="58"/>
        <v>0</v>
      </c>
    </row>
    <row r="133" spans="2:32" s="14" customFormat="1" ht="13.5" customHeight="1" x14ac:dyDescent="0.25">
      <c r="B133" s="15">
        <v>139</v>
      </c>
      <c r="C133" s="15" t="s">
        <v>245</v>
      </c>
      <c r="D133" s="15"/>
      <c r="E133" s="16" t="s">
        <v>246</v>
      </c>
      <c r="F133" s="16" t="s">
        <v>23</v>
      </c>
      <c r="G133" s="16" t="s">
        <v>251</v>
      </c>
      <c r="H133" s="17" t="s">
        <v>46</v>
      </c>
      <c r="I133" s="18">
        <v>446000</v>
      </c>
      <c r="J133" s="18">
        <v>142021.25</v>
      </c>
      <c r="K133" s="19">
        <f t="shared" si="42"/>
        <v>303978.75</v>
      </c>
      <c r="L133" s="20">
        <f t="shared" si="51"/>
        <v>0.68156670403587449</v>
      </c>
      <c r="M133" s="48"/>
      <c r="N133" s="18"/>
      <c r="O133" s="20">
        <f t="shared" si="52"/>
        <v>0</v>
      </c>
      <c r="P133" s="21"/>
      <c r="Q133" s="22"/>
      <c r="R133" s="20" t="e">
        <f t="shared" si="53"/>
        <v>#DIV/0!</v>
      </c>
      <c r="S133" s="23">
        <f t="shared" si="54"/>
        <v>0</v>
      </c>
      <c r="T133" s="23">
        <f t="shared" si="55"/>
        <v>-446000</v>
      </c>
      <c r="U133" s="28">
        <v>90000</v>
      </c>
      <c r="V133" s="28">
        <v>25000</v>
      </c>
      <c r="W133" s="28">
        <v>15771.25</v>
      </c>
      <c r="X133" s="28"/>
      <c r="Y133" s="28">
        <v>3000</v>
      </c>
      <c r="Z133" s="28">
        <v>8250</v>
      </c>
      <c r="AA133" s="18">
        <f t="shared" si="56"/>
        <v>142021.25</v>
      </c>
      <c r="AB133" s="24">
        <f t="shared" si="57"/>
        <v>0</v>
      </c>
      <c r="AC133" s="54" t="s">
        <v>56</v>
      </c>
      <c r="AD133" s="54"/>
      <c r="AE133" s="20">
        <v>0.68156670403587449</v>
      </c>
      <c r="AF133" s="61">
        <f t="shared" si="58"/>
        <v>0</v>
      </c>
    </row>
    <row r="134" spans="2:32" s="14" customFormat="1" ht="13.5" customHeight="1" x14ac:dyDescent="0.25">
      <c r="B134" s="15">
        <v>140</v>
      </c>
      <c r="C134" s="15" t="s">
        <v>245</v>
      </c>
      <c r="D134" s="15"/>
      <c r="E134" s="16" t="s">
        <v>252</v>
      </c>
      <c r="F134" s="16" t="s">
        <v>23</v>
      </c>
      <c r="G134" s="16" t="s">
        <v>253</v>
      </c>
      <c r="H134" s="17" t="s">
        <v>31</v>
      </c>
      <c r="I134" s="18">
        <v>27500</v>
      </c>
      <c r="J134" s="18">
        <v>9829</v>
      </c>
      <c r="K134" s="19">
        <f t="shared" si="42"/>
        <v>17671</v>
      </c>
      <c r="L134" s="20">
        <f t="shared" si="51"/>
        <v>0.64258181818181814</v>
      </c>
      <c r="M134" s="48"/>
      <c r="N134" s="18"/>
      <c r="O134" s="20">
        <f t="shared" si="52"/>
        <v>0</v>
      </c>
      <c r="P134" s="21"/>
      <c r="Q134" s="22"/>
      <c r="R134" s="20" t="e">
        <f t="shared" si="53"/>
        <v>#DIV/0!</v>
      </c>
      <c r="S134" s="23">
        <f t="shared" si="54"/>
        <v>0</v>
      </c>
      <c r="T134" s="23">
        <f t="shared" si="55"/>
        <v>-27500</v>
      </c>
      <c r="U134" s="28">
        <v>8000</v>
      </c>
      <c r="V134" s="28"/>
      <c r="W134" s="28">
        <v>1829</v>
      </c>
      <c r="X134" s="28"/>
      <c r="Y134" s="28"/>
      <c r="Z134" s="28"/>
      <c r="AA134" s="18">
        <f t="shared" si="56"/>
        <v>9829</v>
      </c>
      <c r="AB134" s="24">
        <f t="shared" si="57"/>
        <v>0</v>
      </c>
      <c r="AC134" s="54" t="s">
        <v>56</v>
      </c>
      <c r="AD134" s="54"/>
      <c r="AE134" s="20">
        <v>0.64258181818181814</v>
      </c>
      <c r="AF134" s="61">
        <f t="shared" si="58"/>
        <v>0</v>
      </c>
    </row>
    <row r="135" spans="2:32" s="14" customFormat="1" ht="13.5" customHeight="1" x14ac:dyDescent="0.25">
      <c r="B135" s="15">
        <v>141</v>
      </c>
      <c r="C135" s="15" t="s">
        <v>245</v>
      </c>
      <c r="D135" s="15"/>
      <c r="E135" s="16" t="s">
        <v>254</v>
      </c>
      <c r="F135" s="16" t="s">
        <v>23</v>
      </c>
      <c r="G135" s="16" t="s">
        <v>255</v>
      </c>
      <c r="H135" s="17" t="s">
        <v>201</v>
      </c>
      <c r="I135" s="18">
        <v>25200</v>
      </c>
      <c r="J135" s="18">
        <v>7324.25</v>
      </c>
      <c r="K135" s="19">
        <f t="shared" si="42"/>
        <v>17875.75</v>
      </c>
      <c r="L135" s="20">
        <f t="shared" si="51"/>
        <v>0.70935515873015875</v>
      </c>
      <c r="M135" s="48"/>
      <c r="N135" s="18"/>
      <c r="O135" s="20">
        <f t="shared" si="52"/>
        <v>0</v>
      </c>
      <c r="P135" s="21"/>
      <c r="Q135" s="22"/>
      <c r="R135" s="20" t="e">
        <f t="shared" si="53"/>
        <v>#DIV/0!</v>
      </c>
      <c r="S135" s="23">
        <f t="shared" si="54"/>
        <v>0</v>
      </c>
      <c r="T135" s="23">
        <f t="shared" si="55"/>
        <v>-25200</v>
      </c>
      <c r="U135" s="28">
        <v>4000</v>
      </c>
      <c r="V135" s="28"/>
      <c r="W135" s="28">
        <v>2824.25</v>
      </c>
      <c r="X135" s="28"/>
      <c r="Y135" s="28"/>
      <c r="Z135" s="28">
        <v>500</v>
      </c>
      <c r="AA135" s="18">
        <f t="shared" si="56"/>
        <v>7324.25</v>
      </c>
      <c r="AB135" s="24">
        <f t="shared" si="57"/>
        <v>0</v>
      </c>
      <c r="AC135" s="54" t="s">
        <v>56</v>
      </c>
      <c r="AD135" s="54"/>
      <c r="AE135" s="20">
        <v>0.70935515873015875</v>
      </c>
      <c r="AF135" s="61">
        <f t="shared" si="58"/>
        <v>0</v>
      </c>
    </row>
    <row r="136" spans="2:32" s="14" customFormat="1" ht="13.5" customHeight="1" x14ac:dyDescent="0.25">
      <c r="B136" s="15">
        <v>142</v>
      </c>
      <c r="C136" s="15" t="s">
        <v>245</v>
      </c>
      <c r="D136" s="15"/>
      <c r="E136" s="16" t="s">
        <v>254</v>
      </c>
      <c r="F136" s="16" t="s">
        <v>23</v>
      </c>
      <c r="G136" s="16" t="s">
        <v>256</v>
      </c>
      <c r="H136" s="17" t="s">
        <v>201</v>
      </c>
      <c r="I136" s="18">
        <v>18000</v>
      </c>
      <c r="J136" s="18">
        <v>4339</v>
      </c>
      <c r="K136" s="19">
        <f t="shared" si="42"/>
        <v>13661</v>
      </c>
      <c r="L136" s="20">
        <f t="shared" si="51"/>
        <v>0.75894444444444442</v>
      </c>
      <c r="M136" s="48"/>
      <c r="N136" s="18"/>
      <c r="O136" s="20">
        <f t="shared" si="52"/>
        <v>0</v>
      </c>
      <c r="P136" s="21"/>
      <c r="Q136" s="22"/>
      <c r="R136" s="20" t="e">
        <f t="shared" si="53"/>
        <v>#DIV/0!</v>
      </c>
      <c r="S136" s="23">
        <f t="shared" si="54"/>
        <v>0</v>
      </c>
      <c r="T136" s="23">
        <f t="shared" si="55"/>
        <v>-18000</v>
      </c>
      <c r="U136" s="28">
        <v>3000</v>
      </c>
      <c r="V136" s="28">
        <v>1339</v>
      </c>
      <c r="W136" s="28"/>
      <c r="X136" s="28"/>
      <c r="Y136" s="28"/>
      <c r="Z136" s="28"/>
      <c r="AA136" s="18">
        <f t="shared" si="56"/>
        <v>4339</v>
      </c>
      <c r="AB136" s="24">
        <f t="shared" si="57"/>
        <v>0</v>
      </c>
      <c r="AC136" s="54" t="s">
        <v>56</v>
      </c>
      <c r="AD136" s="54"/>
      <c r="AE136" s="20">
        <v>0.75894444444444442</v>
      </c>
      <c r="AF136" s="61">
        <f t="shared" si="58"/>
        <v>0</v>
      </c>
    </row>
    <row r="137" spans="2:32" s="14" customFormat="1" ht="13.5" customHeight="1" x14ac:dyDescent="0.25">
      <c r="B137" s="15">
        <v>143</v>
      </c>
      <c r="C137" s="15" t="s">
        <v>245</v>
      </c>
      <c r="D137" s="15"/>
      <c r="E137" s="16" t="s">
        <v>257</v>
      </c>
      <c r="F137" s="16" t="s">
        <v>23</v>
      </c>
      <c r="G137" s="16" t="s">
        <v>258</v>
      </c>
      <c r="H137" s="17" t="s">
        <v>31</v>
      </c>
      <c r="I137" s="18">
        <v>56800</v>
      </c>
      <c r="J137" s="18">
        <v>21923.599999999999</v>
      </c>
      <c r="K137" s="19">
        <f t="shared" ref="K137:K168" si="59">I137-J137</f>
        <v>34876.400000000001</v>
      </c>
      <c r="L137" s="20">
        <f t="shared" si="51"/>
        <v>0.61402112676056342</v>
      </c>
      <c r="M137" s="48"/>
      <c r="N137" s="18"/>
      <c r="O137" s="20">
        <f t="shared" si="52"/>
        <v>0</v>
      </c>
      <c r="P137" s="21"/>
      <c r="Q137" s="22"/>
      <c r="R137" s="20" t="e">
        <f t="shared" si="53"/>
        <v>#DIV/0!</v>
      </c>
      <c r="S137" s="23">
        <f t="shared" si="54"/>
        <v>0</v>
      </c>
      <c r="T137" s="23">
        <f t="shared" si="55"/>
        <v>-56800</v>
      </c>
      <c r="U137" s="28">
        <v>8800</v>
      </c>
      <c r="V137" s="28">
        <v>4500</v>
      </c>
      <c r="W137" s="28">
        <v>1792.6</v>
      </c>
      <c r="X137" s="28">
        <v>6831</v>
      </c>
      <c r="Y137" s="28"/>
      <c r="Z137" s="28"/>
      <c r="AA137" s="18">
        <f t="shared" si="56"/>
        <v>21923.599999999999</v>
      </c>
      <c r="AB137" s="24">
        <f t="shared" si="57"/>
        <v>0</v>
      </c>
      <c r="AC137" s="54" t="s">
        <v>56</v>
      </c>
      <c r="AD137" s="54"/>
      <c r="AE137" s="20">
        <v>0.61402112676056342</v>
      </c>
      <c r="AF137" s="61">
        <f t="shared" si="58"/>
        <v>0</v>
      </c>
    </row>
    <row r="138" spans="2:32" s="14" customFormat="1" ht="13.5" customHeight="1" x14ac:dyDescent="0.25">
      <c r="B138" s="15">
        <v>144</v>
      </c>
      <c r="C138" s="15" t="s">
        <v>245</v>
      </c>
      <c r="D138" s="15"/>
      <c r="E138" s="16" t="s">
        <v>236</v>
      </c>
      <c r="F138" s="16" t="s">
        <v>23</v>
      </c>
      <c r="G138" s="16" t="s">
        <v>259</v>
      </c>
      <c r="H138" s="17" t="s">
        <v>135</v>
      </c>
      <c r="I138" s="18">
        <v>0</v>
      </c>
      <c r="J138" s="18">
        <v>8722</v>
      </c>
      <c r="K138" s="19">
        <f t="shared" si="59"/>
        <v>-8722</v>
      </c>
      <c r="L138" s="20">
        <v>0</v>
      </c>
      <c r="M138" s="48"/>
      <c r="N138" s="18"/>
      <c r="O138" s="20">
        <v>0</v>
      </c>
      <c r="P138" s="21"/>
      <c r="Q138" s="22"/>
      <c r="R138" s="20" t="e">
        <f t="shared" si="53"/>
        <v>#DIV/0!</v>
      </c>
      <c r="S138" s="23">
        <f t="shared" si="54"/>
        <v>0</v>
      </c>
      <c r="T138" s="23">
        <f t="shared" si="55"/>
        <v>0</v>
      </c>
      <c r="U138" s="28">
        <v>8722</v>
      </c>
      <c r="V138" s="28"/>
      <c r="W138" s="28"/>
      <c r="X138" s="28"/>
      <c r="Y138" s="28"/>
      <c r="Z138" s="28"/>
      <c r="AA138" s="18">
        <f t="shared" si="56"/>
        <v>8722</v>
      </c>
      <c r="AB138" s="24">
        <f t="shared" si="57"/>
        <v>0</v>
      </c>
      <c r="AC138" s="54" t="s">
        <v>56</v>
      </c>
      <c r="AD138" s="54"/>
      <c r="AE138" s="20">
        <v>0</v>
      </c>
      <c r="AF138" s="61">
        <f t="shared" si="58"/>
        <v>0</v>
      </c>
    </row>
    <row r="139" spans="2:32" s="14" customFormat="1" ht="13.5" customHeight="1" x14ac:dyDescent="0.25">
      <c r="B139" s="15">
        <v>145</v>
      </c>
      <c r="C139" s="15" t="s">
        <v>245</v>
      </c>
      <c r="D139" s="15"/>
      <c r="E139" s="16" t="s">
        <v>263</v>
      </c>
      <c r="F139" s="16" t="s">
        <v>23</v>
      </c>
      <c r="G139" s="16" t="s">
        <v>260</v>
      </c>
      <c r="H139" s="17" t="s">
        <v>36</v>
      </c>
      <c r="I139" s="18">
        <v>29000</v>
      </c>
      <c r="J139" s="18">
        <v>11034.4</v>
      </c>
      <c r="K139" s="19">
        <f t="shared" si="59"/>
        <v>17965.599999999999</v>
      </c>
      <c r="L139" s="20">
        <f t="shared" si="51"/>
        <v>0.61950344827586201</v>
      </c>
      <c r="M139" s="48"/>
      <c r="N139" s="18"/>
      <c r="O139" s="20">
        <f t="shared" si="52"/>
        <v>0</v>
      </c>
      <c r="P139" s="21"/>
      <c r="Q139" s="22"/>
      <c r="R139" s="20" t="e">
        <f t="shared" si="53"/>
        <v>#DIV/0!</v>
      </c>
      <c r="S139" s="23">
        <f t="shared" si="54"/>
        <v>0</v>
      </c>
      <c r="T139" s="23">
        <f t="shared" si="55"/>
        <v>-29000</v>
      </c>
      <c r="U139" s="28">
        <v>10000</v>
      </c>
      <c r="V139" s="28"/>
      <c r="W139" s="28">
        <v>1034.4000000000001</v>
      </c>
      <c r="X139" s="28"/>
      <c r="Y139" s="28"/>
      <c r="Z139" s="28"/>
      <c r="AA139" s="18">
        <f t="shared" si="56"/>
        <v>11034.4</v>
      </c>
      <c r="AB139" s="24">
        <f t="shared" si="57"/>
        <v>0</v>
      </c>
      <c r="AC139" s="54" t="s">
        <v>56</v>
      </c>
      <c r="AD139" s="54"/>
      <c r="AE139" s="20">
        <v>0.61950344827586201</v>
      </c>
      <c r="AF139" s="61">
        <f t="shared" si="58"/>
        <v>0</v>
      </c>
    </row>
    <row r="140" spans="2:32" s="14" customFormat="1" ht="13.5" customHeight="1" x14ac:dyDescent="0.25">
      <c r="B140" s="15">
        <v>146</v>
      </c>
      <c r="C140" s="15" t="s">
        <v>245</v>
      </c>
      <c r="D140" s="15"/>
      <c r="E140" s="16" t="s">
        <v>263</v>
      </c>
      <c r="F140" s="16" t="s">
        <v>23</v>
      </c>
      <c r="G140" s="16" t="s">
        <v>262</v>
      </c>
      <c r="H140" s="17" t="s">
        <v>36</v>
      </c>
      <c r="I140" s="18">
        <v>43500</v>
      </c>
      <c r="J140" s="18">
        <v>16034.4</v>
      </c>
      <c r="K140" s="19">
        <f t="shared" si="59"/>
        <v>27465.599999999999</v>
      </c>
      <c r="L140" s="20">
        <f t="shared" si="51"/>
        <v>0.63139310344827582</v>
      </c>
      <c r="M140" s="48"/>
      <c r="N140" s="18"/>
      <c r="O140" s="20">
        <f t="shared" si="52"/>
        <v>0</v>
      </c>
      <c r="P140" s="21"/>
      <c r="Q140" s="22"/>
      <c r="R140" s="20" t="e">
        <f t="shared" si="53"/>
        <v>#DIV/0!</v>
      </c>
      <c r="S140" s="23">
        <f t="shared" si="54"/>
        <v>0</v>
      </c>
      <c r="T140" s="23">
        <f t="shared" si="55"/>
        <v>-43500</v>
      </c>
      <c r="U140" s="28">
        <v>15000</v>
      </c>
      <c r="V140" s="28"/>
      <c r="W140" s="28">
        <v>1034.4000000000001</v>
      </c>
      <c r="X140" s="28"/>
      <c r="Y140" s="28"/>
      <c r="Z140" s="28"/>
      <c r="AA140" s="18">
        <f t="shared" si="56"/>
        <v>16034.4</v>
      </c>
      <c r="AB140" s="24">
        <f t="shared" si="57"/>
        <v>0</v>
      </c>
      <c r="AC140" s="54" t="s">
        <v>56</v>
      </c>
      <c r="AD140" s="54"/>
      <c r="AE140" s="20">
        <v>0.63139310344827582</v>
      </c>
      <c r="AF140" s="61">
        <f t="shared" si="58"/>
        <v>0</v>
      </c>
    </row>
    <row r="141" spans="2:32" s="14" customFormat="1" ht="13.5" customHeight="1" x14ac:dyDescent="0.25">
      <c r="B141" s="15">
        <v>147</v>
      </c>
      <c r="C141" s="15" t="s">
        <v>245</v>
      </c>
      <c r="D141" s="15"/>
      <c r="E141" s="16" t="s">
        <v>263</v>
      </c>
      <c r="F141" s="16" t="s">
        <v>23</v>
      </c>
      <c r="G141" s="16" t="s">
        <v>261</v>
      </c>
      <c r="H141" s="17" t="s">
        <v>36</v>
      </c>
      <c r="I141" s="18">
        <v>43500</v>
      </c>
      <c r="J141" s="18">
        <v>16034.4</v>
      </c>
      <c r="K141" s="19">
        <f t="shared" ref="K141:K148" si="60">I141-J141</f>
        <v>27465.599999999999</v>
      </c>
      <c r="L141" s="20">
        <f t="shared" ref="L141:L148" si="61">K141/I141</f>
        <v>0.63139310344827582</v>
      </c>
      <c r="M141" s="48"/>
      <c r="N141" s="18"/>
      <c r="O141" s="20">
        <f t="shared" ref="O141:O148" si="62">N141/I141</f>
        <v>0</v>
      </c>
      <c r="P141" s="21"/>
      <c r="Q141" s="22"/>
      <c r="R141" s="20" t="e">
        <f t="shared" ref="R141:R148" si="63">Q141/N141</f>
        <v>#DIV/0!</v>
      </c>
      <c r="S141" s="23">
        <f t="shared" ref="S141:S148" si="64">N141-Q141</f>
        <v>0</v>
      </c>
      <c r="T141" s="23">
        <f t="shared" ref="T141:T148" si="65">N141-I141</f>
        <v>-43500</v>
      </c>
      <c r="U141" s="28">
        <v>15000</v>
      </c>
      <c r="V141" s="28"/>
      <c r="W141" s="28">
        <v>1034.4000000000001</v>
      </c>
      <c r="X141" s="28"/>
      <c r="Y141" s="28"/>
      <c r="Z141" s="28"/>
      <c r="AA141" s="18">
        <f t="shared" ref="AA141:AA148" si="66">SUM(U141:Z141)</f>
        <v>16034.4</v>
      </c>
      <c r="AB141" s="24">
        <f t="shared" ref="AB141:AB148" si="67">AA141-J141</f>
        <v>0</v>
      </c>
      <c r="AC141" s="54" t="s">
        <v>56</v>
      </c>
      <c r="AD141" s="54"/>
      <c r="AE141" s="20">
        <v>0.63139310344827582</v>
      </c>
      <c r="AF141" s="61">
        <f t="shared" ref="AF141:AF148" si="68">L141-AE141</f>
        <v>0</v>
      </c>
    </row>
    <row r="142" spans="2:32" s="14" customFormat="1" ht="13.5" customHeight="1" x14ac:dyDescent="0.25">
      <c r="B142" s="15">
        <v>148</v>
      </c>
      <c r="C142" s="15" t="s">
        <v>245</v>
      </c>
      <c r="D142" s="15"/>
      <c r="E142" s="16" t="s">
        <v>263</v>
      </c>
      <c r="F142" s="16" t="s">
        <v>23</v>
      </c>
      <c r="G142" s="16" t="s">
        <v>264</v>
      </c>
      <c r="H142" s="17" t="s">
        <v>36</v>
      </c>
      <c r="I142" s="18">
        <v>29000</v>
      </c>
      <c r="J142" s="18">
        <v>11034.4</v>
      </c>
      <c r="K142" s="19">
        <f t="shared" si="60"/>
        <v>17965.599999999999</v>
      </c>
      <c r="L142" s="20">
        <f t="shared" si="61"/>
        <v>0.61950344827586201</v>
      </c>
      <c r="M142" s="48"/>
      <c r="N142" s="18"/>
      <c r="O142" s="20">
        <f t="shared" si="62"/>
        <v>0</v>
      </c>
      <c r="P142" s="21"/>
      <c r="Q142" s="22"/>
      <c r="R142" s="20" t="e">
        <f t="shared" si="63"/>
        <v>#DIV/0!</v>
      </c>
      <c r="S142" s="23">
        <f t="shared" si="64"/>
        <v>0</v>
      </c>
      <c r="T142" s="23">
        <f t="shared" si="65"/>
        <v>-29000</v>
      </c>
      <c r="U142" s="28">
        <v>10000</v>
      </c>
      <c r="V142" s="28"/>
      <c r="W142" s="28">
        <v>1034.4000000000001</v>
      </c>
      <c r="X142" s="28"/>
      <c r="Y142" s="28"/>
      <c r="Z142" s="28"/>
      <c r="AA142" s="18">
        <f t="shared" si="66"/>
        <v>11034.4</v>
      </c>
      <c r="AB142" s="24">
        <f t="shared" si="67"/>
        <v>0</v>
      </c>
      <c r="AC142" s="54" t="s">
        <v>56</v>
      </c>
      <c r="AD142" s="54"/>
      <c r="AE142" s="20">
        <v>0.61950344827586201</v>
      </c>
      <c r="AF142" s="61">
        <f t="shared" si="68"/>
        <v>0</v>
      </c>
    </row>
    <row r="143" spans="2:32" s="14" customFormat="1" ht="13.5" customHeight="1" x14ac:dyDescent="0.25">
      <c r="B143" s="15">
        <v>149</v>
      </c>
      <c r="C143" s="15" t="s">
        <v>245</v>
      </c>
      <c r="D143" s="15"/>
      <c r="E143" s="16" t="s">
        <v>263</v>
      </c>
      <c r="F143" s="16" t="s">
        <v>23</v>
      </c>
      <c r="G143" s="16" t="s">
        <v>265</v>
      </c>
      <c r="H143" s="17" t="s">
        <v>36</v>
      </c>
      <c r="I143" s="18">
        <v>29000</v>
      </c>
      <c r="J143" s="18">
        <v>11034.4</v>
      </c>
      <c r="K143" s="19">
        <f t="shared" si="60"/>
        <v>17965.599999999999</v>
      </c>
      <c r="L143" s="20">
        <f t="shared" si="61"/>
        <v>0.61950344827586201</v>
      </c>
      <c r="M143" s="48"/>
      <c r="N143" s="18"/>
      <c r="O143" s="20">
        <f t="shared" si="62"/>
        <v>0</v>
      </c>
      <c r="P143" s="21"/>
      <c r="Q143" s="22"/>
      <c r="R143" s="20" t="e">
        <f t="shared" si="63"/>
        <v>#DIV/0!</v>
      </c>
      <c r="S143" s="23">
        <f t="shared" si="64"/>
        <v>0</v>
      </c>
      <c r="T143" s="23">
        <f t="shared" si="65"/>
        <v>-29000</v>
      </c>
      <c r="U143" s="28">
        <v>10000</v>
      </c>
      <c r="V143" s="28"/>
      <c r="W143" s="28">
        <v>1034.4000000000001</v>
      </c>
      <c r="X143" s="28"/>
      <c r="Y143" s="28"/>
      <c r="Z143" s="28"/>
      <c r="AA143" s="18">
        <f t="shared" si="66"/>
        <v>11034.4</v>
      </c>
      <c r="AB143" s="24">
        <f t="shared" si="67"/>
        <v>0</v>
      </c>
      <c r="AC143" s="54" t="s">
        <v>56</v>
      </c>
      <c r="AD143" s="54"/>
      <c r="AE143" s="20">
        <v>0.61950344827586201</v>
      </c>
      <c r="AF143" s="61">
        <f t="shared" si="68"/>
        <v>0</v>
      </c>
    </row>
    <row r="144" spans="2:32" s="14" customFormat="1" ht="13.5" customHeight="1" x14ac:dyDescent="0.25">
      <c r="B144" s="15">
        <v>150</v>
      </c>
      <c r="C144" s="15" t="s">
        <v>245</v>
      </c>
      <c r="D144" s="15"/>
      <c r="E144" s="16" t="s">
        <v>263</v>
      </c>
      <c r="F144" s="16" t="s">
        <v>23</v>
      </c>
      <c r="G144" s="16" t="s">
        <v>266</v>
      </c>
      <c r="H144" s="17" t="s">
        <v>36</v>
      </c>
      <c r="I144" s="18">
        <v>29000</v>
      </c>
      <c r="J144" s="18">
        <v>11034.4</v>
      </c>
      <c r="K144" s="19">
        <f t="shared" si="60"/>
        <v>17965.599999999999</v>
      </c>
      <c r="L144" s="20">
        <f t="shared" si="61"/>
        <v>0.61950344827586201</v>
      </c>
      <c r="M144" s="48"/>
      <c r="N144" s="18"/>
      <c r="O144" s="20">
        <f t="shared" si="62"/>
        <v>0</v>
      </c>
      <c r="P144" s="21"/>
      <c r="Q144" s="22"/>
      <c r="R144" s="20" t="e">
        <f t="shared" si="63"/>
        <v>#DIV/0!</v>
      </c>
      <c r="S144" s="23">
        <f t="shared" si="64"/>
        <v>0</v>
      </c>
      <c r="T144" s="23">
        <f t="shared" si="65"/>
        <v>-29000</v>
      </c>
      <c r="U144" s="28">
        <v>10000</v>
      </c>
      <c r="V144" s="28"/>
      <c r="W144" s="28">
        <v>1034.4000000000001</v>
      </c>
      <c r="X144" s="28"/>
      <c r="Y144" s="28"/>
      <c r="Z144" s="28"/>
      <c r="AA144" s="18">
        <f t="shared" si="66"/>
        <v>11034.4</v>
      </c>
      <c r="AB144" s="24">
        <f t="shared" si="67"/>
        <v>0</v>
      </c>
      <c r="AC144" s="54" t="s">
        <v>56</v>
      </c>
      <c r="AD144" s="54"/>
      <c r="AE144" s="20">
        <v>0.61950344827586201</v>
      </c>
      <c r="AF144" s="61">
        <f t="shared" si="68"/>
        <v>0</v>
      </c>
    </row>
    <row r="145" spans="2:32" s="14" customFormat="1" ht="13.5" customHeight="1" x14ac:dyDescent="0.25">
      <c r="B145" s="15">
        <v>151</v>
      </c>
      <c r="C145" s="15" t="s">
        <v>245</v>
      </c>
      <c r="D145" s="15"/>
      <c r="E145" s="16" t="s">
        <v>263</v>
      </c>
      <c r="F145" s="16" t="s">
        <v>23</v>
      </c>
      <c r="G145" s="16" t="s">
        <v>267</v>
      </c>
      <c r="H145" s="17" t="s">
        <v>36</v>
      </c>
      <c r="I145" s="18">
        <v>43500</v>
      </c>
      <c r="J145" s="18">
        <v>16034.4</v>
      </c>
      <c r="K145" s="19">
        <f t="shared" si="60"/>
        <v>27465.599999999999</v>
      </c>
      <c r="L145" s="20">
        <f t="shared" si="61"/>
        <v>0.63139310344827582</v>
      </c>
      <c r="M145" s="48"/>
      <c r="N145" s="18"/>
      <c r="O145" s="20">
        <f t="shared" si="62"/>
        <v>0</v>
      </c>
      <c r="P145" s="21"/>
      <c r="Q145" s="22"/>
      <c r="R145" s="20" t="e">
        <f t="shared" si="63"/>
        <v>#DIV/0!</v>
      </c>
      <c r="S145" s="23">
        <f t="shared" si="64"/>
        <v>0</v>
      </c>
      <c r="T145" s="23">
        <f t="shared" si="65"/>
        <v>-43500</v>
      </c>
      <c r="U145" s="28">
        <v>15000</v>
      </c>
      <c r="V145" s="28"/>
      <c r="W145" s="28">
        <v>1034.4000000000001</v>
      </c>
      <c r="X145" s="28"/>
      <c r="Y145" s="28"/>
      <c r="Z145" s="28"/>
      <c r="AA145" s="18">
        <f t="shared" si="66"/>
        <v>16034.4</v>
      </c>
      <c r="AB145" s="24">
        <f t="shared" si="67"/>
        <v>0</v>
      </c>
      <c r="AC145" s="54" t="s">
        <v>56</v>
      </c>
      <c r="AD145" s="54"/>
      <c r="AE145" s="20">
        <v>0.63139310344827582</v>
      </c>
      <c r="AF145" s="61">
        <f t="shared" si="68"/>
        <v>0</v>
      </c>
    </row>
    <row r="146" spans="2:32" s="14" customFormat="1" ht="13.5" customHeight="1" x14ac:dyDescent="0.25">
      <c r="B146" s="15">
        <v>152</v>
      </c>
      <c r="C146" s="15" t="s">
        <v>245</v>
      </c>
      <c r="D146" s="15"/>
      <c r="E146" s="16" t="s">
        <v>263</v>
      </c>
      <c r="F146" s="16" t="s">
        <v>23</v>
      </c>
      <c r="G146" s="16" t="s">
        <v>268</v>
      </c>
      <c r="H146" s="17" t="s">
        <v>36</v>
      </c>
      <c r="I146" s="18">
        <v>43500</v>
      </c>
      <c r="J146" s="18">
        <v>15689.6</v>
      </c>
      <c r="K146" s="19">
        <f t="shared" si="60"/>
        <v>27810.400000000001</v>
      </c>
      <c r="L146" s="20">
        <f t="shared" si="61"/>
        <v>0.63931954022988513</v>
      </c>
      <c r="M146" s="48"/>
      <c r="N146" s="18"/>
      <c r="O146" s="20">
        <f t="shared" si="62"/>
        <v>0</v>
      </c>
      <c r="P146" s="21"/>
      <c r="Q146" s="22"/>
      <c r="R146" s="20" t="e">
        <f t="shared" si="63"/>
        <v>#DIV/0!</v>
      </c>
      <c r="S146" s="23">
        <f t="shared" si="64"/>
        <v>0</v>
      </c>
      <c r="T146" s="23">
        <f t="shared" si="65"/>
        <v>-43500</v>
      </c>
      <c r="U146" s="28">
        <v>15000</v>
      </c>
      <c r="V146" s="28"/>
      <c r="W146" s="28">
        <v>689.6</v>
      </c>
      <c r="X146" s="28"/>
      <c r="Y146" s="28"/>
      <c r="Z146" s="28"/>
      <c r="AA146" s="18">
        <f t="shared" si="66"/>
        <v>15689.6</v>
      </c>
      <c r="AB146" s="24">
        <f t="shared" si="67"/>
        <v>0</v>
      </c>
      <c r="AC146" s="54" t="s">
        <v>56</v>
      </c>
      <c r="AD146" s="54"/>
      <c r="AE146" s="20">
        <v>0.63931954022988513</v>
      </c>
      <c r="AF146" s="61">
        <f t="shared" si="68"/>
        <v>0</v>
      </c>
    </row>
    <row r="147" spans="2:32" s="14" customFormat="1" ht="13.5" customHeight="1" x14ac:dyDescent="0.25">
      <c r="B147" s="15">
        <v>153</v>
      </c>
      <c r="C147" s="15" t="s">
        <v>245</v>
      </c>
      <c r="D147" s="15"/>
      <c r="E147" s="16" t="s">
        <v>263</v>
      </c>
      <c r="F147" s="16" t="s">
        <v>23</v>
      </c>
      <c r="G147" s="16" t="s">
        <v>269</v>
      </c>
      <c r="H147" s="17" t="s">
        <v>36</v>
      </c>
      <c r="I147" s="18">
        <v>29000</v>
      </c>
      <c r="J147" s="18">
        <v>11034.4</v>
      </c>
      <c r="K147" s="19">
        <f t="shared" si="60"/>
        <v>17965.599999999999</v>
      </c>
      <c r="L147" s="20">
        <f t="shared" si="61"/>
        <v>0.61950344827586201</v>
      </c>
      <c r="M147" s="48"/>
      <c r="N147" s="18"/>
      <c r="O147" s="20">
        <f t="shared" si="62"/>
        <v>0</v>
      </c>
      <c r="P147" s="21"/>
      <c r="Q147" s="22"/>
      <c r="R147" s="20" t="e">
        <f t="shared" si="63"/>
        <v>#DIV/0!</v>
      </c>
      <c r="S147" s="23">
        <f t="shared" si="64"/>
        <v>0</v>
      </c>
      <c r="T147" s="23">
        <f t="shared" si="65"/>
        <v>-29000</v>
      </c>
      <c r="U147" s="28">
        <v>10000</v>
      </c>
      <c r="V147" s="28"/>
      <c r="W147" s="28">
        <v>1034.4000000000001</v>
      </c>
      <c r="X147" s="28"/>
      <c r="Y147" s="28"/>
      <c r="Z147" s="28"/>
      <c r="AA147" s="18">
        <f t="shared" si="66"/>
        <v>11034.4</v>
      </c>
      <c r="AB147" s="24">
        <f t="shared" si="67"/>
        <v>0</v>
      </c>
      <c r="AC147" s="54" t="s">
        <v>56</v>
      </c>
      <c r="AD147" s="54"/>
      <c r="AE147" s="20">
        <v>0.61950344827586201</v>
      </c>
      <c r="AF147" s="61">
        <f t="shared" si="68"/>
        <v>0</v>
      </c>
    </row>
    <row r="148" spans="2:32" s="14" customFormat="1" ht="13.5" customHeight="1" x14ac:dyDescent="0.25">
      <c r="B148" s="15">
        <v>154</v>
      </c>
      <c r="C148" s="15" t="s">
        <v>245</v>
      </c>
      <c r="D148" s="15"/>
      <c r="E148" s="16" t="s">
        <v>263</v>
      </c>
      <c r="F148" s="16" t="s">
        <v>23</v>
      </c>
      <c r="G148" s="16" t="s">
        <v>270</v>
      </c>
      <c r="H148" s="17" t="s">
        <v>36</v>
      </c>
      <c r="I148" s="18">
        <v>29000</v>
      </c>
      <c r="J148" s="18">
        <v>10689.6</v>
      </c>
      <c r="K148" s="19">
        <f t="shared" si="60"/>
        <v>18310.400000000001</v>
      </c>
      <c r="L148" s="20">
        <f t="shared" si="61"/>
        <v>0.63139310344827593</v>
      </c>
      <c r="M148" s="48"/>
      <c r="N148" s="18"/>
      <c r="O148" s="20">
        <f t="shared" si="62"/>
        <v>0</v>
      </c>
      <c r="P148" s="21"/>
      <c r="Q148" s="22"/>
      <c r="R148" s="20" t="e">
        <f t="shared" si="63"/>
        <v>#DIV/0!</v>
      </c>
      <c r="S148" s="23">
        <f t="shared" si="64"/>
        <v>0</v>
      </c>
      <c r="T148" s="23">
        <f t="shared" si="65"/>
        <v>-29000</v>
      </c>
      <c r="U148" s="28">
        <v>10000</v>
      </c>
      <c r="V148" s="28"/>
      <c r="W148" s="28">
        <v>689.6</v>
      </c>
      <c r="X148" s="28"/>
      <c r="Y148" s="28"/>
      <c r="Z148" s="28"/>
      <c r="AA148" s="18">
        <f t="shared" si="66"/>
        <v>10689.6</v>
      </c>
      <c r="AB148" s="24">
        <f t="shared" si="67"/>
        <v>0</v>
      </c>
      <c r="AC148" s="54" t="s">
        <v>56</v>
      </c>
      <c r="AD148" s="54"/>
      <c r="AE148" s="20">
        <v>0.63139310344827593</v>
      </c>
      <c r="AF148" s="61">
        <f t="shared" si="68"/>
        <v>0</v>
      </c>
    </row>
    <row r="149" spans="2:32" s="14" customFormat="1" ht="13.5" customHeight="1" x14ac:dyDescent="0.25">
      <c r="B149" s="15">
        <v>155</v>
      </c>
      <c r="C149" s="15" t="s">
        <v>245</v>
      </c>
      <c r="D149" s="15"/>
      <c r="E149" s="16" t="s">
        <v>263</v>
      </c>
      <c r="F149" s="16" t="s">
        <v>23</v>
      </c>
      <c r="G149" s="16" t="s">
        <v>271</v>
      </c>
      <c r="H149" s="17" t="s">
        <v>36</v>
      </c>
      <c r="I149" s="18">
        <v>29000</v>
      </c>
      <c r="J149" s="18">
        <v>10689.6</v>
      </c>
      <c r="K149" s="19">
        <f t="shared" si="59"/>
        <v>18310.400000000001</v>
      </c>
      <c r="L149" s="20">
        <f t="shared" si="51"/>
        <v>0.63139310344827593</v>
      </c>
      <c r="M149" s="48"/>
      <c r="N149" s="18"/>
      <c r="O149" s="20">
        <f t="shared" si="52"/>
        <v>0</v>
      </c>
      <c r="P149" s="21"/>
      <c r="Q149" s="22"/>
      <c r="R149" s="20" t="e">
        <f t="shared" si="53"/>
        <v>#DIV/0!</v>
      </c>
      <c r="S149" s="23">
        <f t="shared" si="54"/>
        <v>0</v>
      </c>
      <c r="T149" s="23">
        <f t="shared" si="55"/>
        <v>-29000</v>
      </c>
      <c r="U149" s="28">
        <v>10000</v>
      </c>
      <c r="V149" s="28"/>
      <c r="W149" s="28">
        <v>689.6</v>
      </c>
      <c r="X149" s="28"/>
      <c r="Y149" s="28"/>
      <c r="Z149" s="28"/>
      <c r="AA149" s="18">
        <f t="shared" si="56"/>
        <v>10689.6</v>
      </c>
      <c r="AB149" s="24">
        <f t="shared" si="57"/>
        <v>0</v>
      </c>
      <c r="AC149" s="54" t="s">
        <v>56</v>
      </c>
      <c r="AD149" s="54"/>
      <c r="AE149" s="20">
        <v>0.63139310344827593</v>
      </c>
      <c r="AF149" s="61">
        <f t="shared" si="58"/>
        <v>0</v>
      </c>
    </row>
    <row r="150" spans="2:32" s="14" customFormat="1" ht="13.5" customHeight="1" x14ac:dyDescent="0.25">
      <c r="B150" s="15">
        <v>156</v>
      </c>
      <c r="C150" s="15" t="s">
        <v>245</v>
      </c>
      <c r="D150" s="15"/>
      <c r="E150" s="16" t="s">
        <v>263</v>
      </c>
      <c r="F150" s="16" t="s">
        <v>23</v>
      </c>
      <c r="G150" s="16" t="s">
        <v>272</v>
      </c>
      <c r="H150" s="17" t="s">
        <v>36</v>
      </c>
      <c r="I150" s="18">
        <v>43500</v>
      </c>
      <c r="J150" s="18">
        <v>16034.4</v>
      </c>
      <c r="K150" s="19">
        <f t="shared" si="59"/>
        <v>27465.599999999999</v>
      </c>
      <c r="L150" s="20">
        <f t="shared" si="51"/>
        <v>0.63139310344827582</v>
      </c>
      <c r="M150" s="48"/>
      <c r="N150" s="18"/>
      <c r="O150" s="20">
        <f t="shared" si="52"/>
        <v>0</v>
      </c>
      <c r="P150" s="21"/>
      <c r="Q150" s="22"/>
      <c r="R150" s="20" t="e">
        <f t="shared" si="53"/>
        <v>#DIV/0!</v>
      </c>
      <c r="S150" s="23">
        <f t="shared" si="54"/>
        <v>0</v>
      </c>
      <c r="T150" s="23">
        <f t="shared" si="55"/>
        <v>-43500</v>
      </c>
      <c r="U150" s="28">
        <v>15000</v>
      </c>
      <c r="V150" s="28"/>
      <c r="W150" s="28">
        <v>1034.4000000000001</v>
      </c>
      <c r="X150" s="28"/>
      <c r="Y150" s="28"/>
      <c r="Z150" s="28"/>
      <c r="AA150" s="18">
        <f t="shared" si="56"/>
        <v>16034.4</v>
      </c>
      <c r="AB150" s="24">
        <f t="shared" si="57"/>
        <v>0</v>
      </c>
      <c r="AC150" s="54" t="s">
        <v>56</v>
      </c>
      <c r="AD150" s="54"/>
      <c r="AE150" s="20">
        <v>0.63139310344827582</v>
      </c>
      <c r="AF150" s="61">
        <f t="shared" si="58"/>
        <v>0</v>
      </c>
    </row>
    <row r="151" spans="2:32" s="14" customFormat="1" ht="13.5" customHeight="1" x14ac:dyDescent="0.25">
      <c r="B151" s="15">
        <v>157</v>
      </c>
      <c r="C151" s="15" t="s">
        <v>245</v>
      </c>
      <c r="D151" s="15"/>
      <c r="E151" s="16" t="s">
        <v>263</v>
      </c>
      <c r="F151" s="16" t="s">
        <v>23</v>
      </c>
      <c r="G151" s="16" t="s">
        <v>273</v>
      </c>
      <c r="H151" s="17" t="s">
        <v>36</v>
      </c>
      <c r="I151" s="18">
        <v>29000</v>
      </c>
      <c r="J151" s="18">
        <v>10689.6</v>
      </c>
      <c r="K151" s="19">
        <f t="shared" si="59"/>
        <v>18310.400000000001</v>
      </c>
      <c r="L151" s="20">
        <f t="shared" si="51"/>
        <v>0.63139310344827593</v>
      </c>
      <c r="M151" s="48"/>
      <c r="N151" s="18"/>
      <c r="O151" s="20">
        <f t="shared" si="52"/>
        <v>0</v>
      </c>
      <c r="P151" s="21"/>
      <c r="Q151" s="22"/>
      <c r="R151" s="20" t="e">
        <f t="shared" si="53"/>
        <v>#DIV/0!</v>
      </c>
      <c r="S151" s="23">
        <f t="shared" si="54"/>
        <v>0</v>
      </c>
      <c r="T151" s="23">
        <f t="shared" si="55"/>
        <v>-29000</v>
      </c>
      <c r="U151" s="28">
        <v>10000</v>
      </c>
      <c r="V151" s="28"/>
      <c r="W151" s="28">
        <v>689.6</v>
      </c>
      <c r="X151" s="28"/>
      <c r="Y151" s="28"/>
      <c r="Z151" s="28"/>
      <c r="AA151" s="18">
        <f t="shared" si="56"/>
        <v>10689.6</v>
      </c>
      <c r="AB151" s="24">
        <f t="shared" si="57"/>
        <v>0</v>
      </c>
      <c r="AC151" s="54" t="s">
        <v>56</v>
      </c>
      <c r="AD151" s="54"/>
      <c r="AE151" s="20">
        <v>0.63139310344827593</v>
      </c>
      <c r="AF151" s="61">
        <f t="shared" si="58"/>
        <v>0</v>
      </c>
    </row>
    <row r="152" spans="2:32" s="14" customFormat="1" ht="13.5" customHeight="1" x14ac:dyDescent="0.25">
      <c r="B152" s="15">
        <v>158</v>
      </c>
      <c r="C152" s="15" t="s">
        <v>245</v>
      </c>
      <c r="D152" s="15"/>
      <c r="E152" s="16" t="s">
        <v>32</v>
      </c>
      <c r="F152" s="16" t="s">
        <v>23</v>
      </c>
      <c r="G152" s="16" t="s">
        <v>274</v>
      </c>
      <c r="H152" s="17" t="s">
        <v>36</v>
      </c>
      <c r="I152" s="18">
        <v>21038.961059999998</v>
      </c>
      <c r="J152" s="18">
        <v>6233.5</v>
      </c>
      <c r="K152" s="19">
        <f t="shared" si="59"/>
        <v>14805.461059999998</v>
      </c>
      <c r="L152" s="20">
        <f t="shared" si="51"/>
        <v>0.70371635832097501</v>
      </c>
      <c r="M152" s="48"/>
      <c r="N152" s="18"/>
      <c r="O152" s="20">
        <f t="shared" si="52"/>
        <v>0</v>
      </c>
      <c r="P152" s="21"/>
      <c r="Q152" s="22"/>
      <c r="R152" s="20" t="e">
        <f t="shared" si="53"/>
        <v>#DIV/0!</v>
      </c>
      <c r="S152" s="23">
        <f t="shared" si="54"/>
        <v>0</v>
      </c>
      <c r="T152" s="23">
        <f t="shared" si="55"/>
        <v>-21038.961059999998</v>
      </c>
      <c r="U152" s="28">
        <v>3600</v>
      </c>
      <c r="V152" s="28"/>
      <c r="W152" s="28">
        <v>247.5</v>
      </c>
      <c r="X152" s="28"/>
      <c r="Y152" s="28">
        <v>2386</v>
      </c>
      <c r="Z152" s="28"/>
      <c r="AA152" s="18">
        <f t="shared" si="56"/>
        <v>6233.5</v>
      </c>
      <c r="AB152" s="24">
        <f t="shared" si="57"/>
        <v>0</v>
      </c>
      <c r="AC152" s="54" t="s">
        <v>56</v>
      </c>
      <c r="AD152" s="54"/>
      <c r="AE152" s="20">
        <v>0.70371635832097501</v>
      </c>
      <c r="AF152" s="61">
        <f t="shared" si="58"/>
        <v>0</v>
      </c>
    </row>
    <row r="153" spans="2:32" s="14" customFormat="1" ht="13.5" customHeight="1" x14ac:dyDescent="0.25">
      <c r="B153" s="15">
        <v>159</v>
      </c>
      <c r="C153" s="15" t="s">
        <v>245</v>
      </c>
      <c r="D153" s="15"/>
      <c r="E153" s="16" t="s">
        <v>32</v>
      </c>
      <c r="F153" s="16" t="s">
        <v>23</v>
      </c>
      <c r="G153" s="16" t="s">
        <v>275</v>
      </c>
      <c r="H153" s="17" t="s">
        <v>36</v>
      </c>
      <c r="I153" s="18">
        <v>21038.961059999998</v>
      </c>
      <c r="J153" s="18">
        <v>6233.5</v>
      </c>
      <c r="K153" s="19">
        <f t="shared" si="59"/>
        <v>14805.461059999998</v>
      </c>
      <c r="L153" s="20">
        <f t="shared" si="51"/>
        <v>0.70371635832097501</v>
      </c>
      <c r="M153" s="48"/>
      <c r="N153" s="18"/>
      <c r="O153" s="20">
        <f t="shared" si="52"/>
        <v>0</v>
      </c>
      <c r="P153" s="21"/>
      <c r="Q153" s="22"/>
      <c r="R153" s="20" t="e">
        <f t="shared" si="53"/>
        <v>#DIV/0!</v>
      </c>
      <c r="S153" s="23">
        <f t="shared" si="54"/>
        <v>0</v>
      </c>
      <c r="T153" s="23">
        <f t="shared" si="55"/>
        <v>-21038.961059999998</v>
      </c>
      <c r="U153" s="28">
        <v>3600</v>
      </c>
      <c r="V153" s="28"/>
      <c r="W153" s="28">
        <v>247.5</v>
      </c>
      <c r="X153" s="28"/>
      <c r="Y153" s="28">
        <v>2386</v>
      </c>
      <c r="Z153" s="28"/>
      <c r="AA153" s="18">
        <f t="shared" si="56"/>
        <v>6233.5</v>
      </c>
      <c r="AB153" s="24">
        <f t="shared" si="57"/>
        <v>0</v>
      </c>
      <c r="AC153" s="54" t="s">
        <v>56</v>
      </c>
      <c r="AD153" s="54"/>
      <c r="AE153" s="20">
        <v>0.70371635832097501</v>
      </c>
      <c r="AF153" s="61">
        <f t="shared" si="58"/>
        <v>0</v>
      </c>
    </row>
    <row r="154" spans="2:32" s="14" customFormat="1" ht="13.5" customHeight="1" x14ac:dyDescent="0.25">
      <c r="B154" s="15">
        <v>160</v>
      </c>
      <c r="C154" s="15" t="s">
        <v>245</v>
      </c>
      <c r="D154" s="15"/>
      <c r="E154" s="16" t="s">
        <v>32</v>
      </c>
      <c r="F154" s="16" t="s">
        <v>23</v>
      </c>
      <c r="G154" s="16" t="s">
        <v>276</v>
      </c>
      <c r="H154" s="17" t="s">
        <v>36</v>
      </c>
      <c r="I154" s="18">
        <v>21038.961059999998</v>
      </c>
      <c r="J154" s="18">
        <v>6233.5</v>
      </c>
      <c r="K154" s="19">
        <f t="shared" si="59"/>
        <v>14805.461059999998</v>
      </c>
      <c r="L154" s="20">
        <f t="shared" si="51"/>
        <v>0.70371635832097501</v>
      </c>
      <c r="M154" s="48"/>
      <c r="N154" s="18"/>
      <c r="O154" s="20">
        <f t="shared" si="52"/>
        <v>0</v>
      </c>
      <c r="P154" s="21"/>
      <c r="Q154" s="22"/>
      <c r="R154" s="20" t="e">
        <f t="shared" si="53"/>
        <v>#DIV/0!</v>
      </c>
      <c r="S154" s="23">
        <f t="shared" si="54"/>
        <v>0</v>
      </c>
      <c r="T154" s="23">
        <f t="shared" si="55"/>
        <v>-21038.961059999998</v>
      </c>
      <c r="U154" s="28">
        <v>3600</v>
      </c>
      <c r="V154" s="28"/>
      <c r="W154" s="28">
        <v>247.5</v>
      </c>
      <c r="X154" s="28"/>
      <c r="Y154" s="28">
        <v>2386</v>
      </c>
      <c r="Z154" s="28"/>
      <c r="AA154" s="18">
        <f t="shared" si="56"/>
        <v>6233.5</v>
      </c>
      <c r="AB154" s="24">
        <f t="shared" si="57"/>
        <v>0</v>
      </c>
      <c r="AC154" s="54" t="s">
        <v>56</v>
      </c>
      <c r="AD154" s="54"/>
      <c r="AE154" s="20">
        <v>0.70371635832097501</v>
      </c>
      <c r="AF154" s="61">
        <f t="shared" si="58"/>
        <v>0</v>
      </c>
    </row>
    <row r="155" spans="2:32" s="14" customFormat="1" ht="13.5" customHeight="1" x14ac:dyDescent="0.25">
      <c r="B155" s="15">
        <v>161</v>
      </c>
      <c r="C155" s="15" t="s">
        <v>245</v>
      </c>
      <c r="D155" s="15"/>
      <c r="E155" s="16" t="s">
        <v>32</v>
      </c>
      <c r="F155" s="16" t="s">
        <v>23</v>
      </c>
      <c r="G155" s="16" t="s">
        <v>277</v>
      </c>
      <c r="H155" s="17" t="s">
        <v>36</v>
      </c>
      <c r="I155" s="18">
        <v>21038.961059999998</v>
      </c>
      <c r="J155" s="18">
        <v>6233.5</v>
      </c>
      <c r="K155" s="19">
        <f t="shared" ref="K155:K161" si="69">I155-J155</f>
        <v>14805.461059999998</v>
      </c>
      <c r="L155" s="20">
        <f t="shared" ref="L155:L161" si="70">K155/I155</f>
        <v>0.70371635832097501</v>
      </c>
      <c r="M155" s="48"/>
      <c r="N155" s="18"/>
      <c r="O155" s="20">
        <f t="shared" ref="O155:O161" si="71">N155/I155</f>
        <v>0</v>
      </c>
      <c r="P155" s="21"/>
      <c r="Q155" s="22"/>
      <c r="R155" s="20" t="e">
        <f t="shared" ref="R155:R161" si="72">Q155/N155</f>
        <v>#DIV/0!</v>
      </c>
      <c r="S155" s="23">
        <f t="shared" ref="S155:S161" si="73">N155-Q155</f>
        <v>0</v>
      </c>
      <c r="T155" s="23">
        <f t="shared" ref="T155:T161" si="74">N155-I155</f>
        <v>-21038.961059999998</v>
      </c>
      <c r="U155" s="28">
        <v>3600</v>
      </c>
      <c r="V155" s="28"/>
      <c r="W155" s="28">
        <v>247.5</v>
      </c>
      <c r="X155" s="28"/>
      <c r="Y155" s="28">
        <v>2386</v>
      </c>
      <c r="Z155" s="28"/>
      <c r="AA155" s="18">
        <f t="shared" ref="AA155:AA161" si="75">SUM(U155:Z155)</f>
        <v>6233.5</v>
      </c>
      <c r="AB155" s="24">
        <f t="shared" ref="AB155:AB161" si="76">AA155-J155</f>
        <v>0</v>
      </c>
      <c r="AC155" s="54" t="s">
        <v>56</v>
      </c>
      <c r="AD155" s="54"/>
      <c r="AE155" s="20">
        <v>0.70371635832097501</v>
      </c>
      <c r="AF155" s="61">
        <f t="shared" ref="AF155:AF161" si="77">L155-AE155</f>
        <v>0</v>
      </c>
    </row>
    <row r="156" spans="2:32" s="14" customFormat="1" ht="13.5" customHeight="1" x14ac:dyDescent="0.25">
      <c r="B156" s="15">
        <v>162</v>
      </c>
      <c r="C156" s="15" t="s">
        <v>245</v>
      </c>
      <c r="D156" s="15"/>
      <c r="E156" s="16" t="s">
        <v>32</v>
      </c>
      <c r="F156" s="16" t="s">
        <v>23</v>
      </c>
      <c r="G156" s="16" t="s">
        <v>278</v>
      </c>
      <c r="H156" s="17" t="s">
        <v>36</v>
      </c>
      <c r="I156" s="18">
        <v>21038.961059999998</v>
      </c>
      <c r="J156" s="18">
        <v>6233.5</v>
      </c>
      <c r="K156" s="19">
        <f t="shared" ref="K156" si="78">I156-J156</f>
        <v>14805.461059999998</v>
      </c>
      <c r="L156" s="20">
        <f t="shared" si="70"/>
        <v>0.70371635832097501</v>
      </c>
      <c r="M156" s="48"/>
      <c r="N156" s="18"/>
      <c r="O156" s="20">
        <f t="shared" si="71"/>
        <v>0</v>
      </c>
      <c r="P156" s="21"/>
      <c r="Q156" s="22"/>
      <c r="R156" s="20" t="e">
        <f t="shared" si="72"/>
        <v>#DIV/0!</v>
      </c>
      <c r="S156" s="23">
        <f t="shared" si="73"/>
        <v>0</v>
      </c>
      <c r="T156" s="23">
        <f t="shared" si="74"/>
        <v>-21038.961059999998</v>
      </c>
      <c r="U156" s="28">
        <v>3600</v>
      </c>
      <c r="V156" s="28"/>
      <c r="W156" s="28">
        <v>247.5</v>
      </c>
      <c r="X156" s="28"/>
      <c r="Y156" s="28">
        <v>2386</v>
      </c>
      <c r="Z156" s="28"/>
      <c r="AA156" s="18">
        <f t="shared" si="75"/>
        <v>6233.5</v>
      </c>
      <c r="AB156" s="24">
        <f t="shared" si="76"/>
        <v>0</v>
      </c>
      <c r="AC156" s="54" t="s">
        <v>56</v>
      </c>
      <c r="AD156" s="54"/>
      <c r="AE156" s="20">
        <v>0.70371635832097501</v>
      </c>
      <c r="AF156" s="61">
        <f t="shared" si="77"/>
        <v>0</v>
      </c>
    </row>
    <row r="157" spans="2:32" s="14" customFormat="1" ht="13.5" customHeight="1" x14ac:dyDescent="0.25">
      <c r="B157" s="15">
        <v>163</v>
      </c>
      <c r="C157" s="15" t="s">
        <v>245</v>
      </c>
      <c r="D157" s="15"/>
      <c r="E157" s="16" t="s">
        <v>32</v>
      </c>
      <c r="F157" s="16" t="s">
        <v>23</v>
      </c>
      <c r="G157" s="16" t="s">
        <v>279</v>
      </c>
      <c r="H157" s="17" t="s">
        <v>36</v>
      </c>
      <c r="I157" s="18">
        <v>147272.72741999998</v>
      </c>
      <c r="J157" s="18">
        <v>48807.5</v>
      </c>
      <c r="K157" s="19">
        <f t="shared" ref="K157" si="79">I157-J157</f>
        <v>98465.227419999981</v>
      </c>
      <c r="L157" s="20">
        <f t="shared" si="70"/>
        <v>0.66859104971412497</v>
      </c>
      <c r="M157" s="48"/>
      <c r="N157" s="18"/>
      <c r="O157" s="20">
        <f t="shared" si="71"/>
        <v>0</v>
      </c>
      <c r="P157" s="21"/>
      <c r="Q157" s="22"/>
      <c r="R157" s="20" t="e">
        <f t="shared" si="72"/>
        <v>#DIV/0!</v>
      </c>
      <c r="S157" s="23">
        <f t="shared" si="73"/>
        <v>0</v>
      </c>
      <c r="T157" s="23">
        <f t="shared" si="74"/>
        <v>-147272.72741999998</v>
      </c>
      <c r="U157" s="28">
        <v>27300</v>
      </c>
      <c r="V157" s="28"/>
      <c r="W157" s="28">
        <v>2419.5</v>
      </c>
      <c r="X157" s="28">
        <v>19088</v>
      </c>
      <c r="Y157" s="28"/>
      <c r="Z157" s="28"/>
      <c r="AA157" s="18">
        <f t="shared" si="75"/>
        <v>48807.5</v>
      </c>
      <c r="AB157" s="24">
        <f t="shared" si="76"/>
        <v>0</v>
      </c>
      <c r="AC157" s="54" t="s">
        <v>56</v>
      </c>
      <c r="AD157" s="54"/>
      <c r="AE157" s="20">
        <v>0.66859104971412497</v>
      </c>
      <c r="AF157" s="61">
        <f t="shared" si="77"/>
        <v>0</v>
      </c>
    </row>
    <row r="158" spans="2:32" s="14" customFormat="1" ht="13.5" customHeight="1" x14ac:dyDescent="0.25">
      <c r="B158" s="15">
        <v>164</v>
      </c>
      <c r="C158" s="15" t="s">
        <v>245</v>
      </c>
      <c r="D158" s="15"/>
      <c r="E158" s="16" t="s">
        <v>32</v>
      </c>
      <c r="F158" s="16" t="s">
        <v>23</v>
      </c>
      <c r="G158" s="16" t="s">
        <v>280</v>
      </c>
      <c r="H158" s="17" t="s">
        <v>36</v>
      </c>
      <c r="I158" s="18">
        <v>63116.883179999997</v>
      </c>
      <c r="J158" s="18">
        <v>19483.5</v>
      </c>
      <c r="K158" s="19">
        <f t="shared" si="69"/>
        <v>43633.383179999997</v>
      </c>
      <c r="L158" s="20">
        <f t="shared" si="70"/>
        <v>0.69131080277782497</v>
      </c>
      <c r="M158" s="48"/>
      <c r="N158" s="18"/>
      <c r="O158" s="20">
        <f t="shared" si="71"/>
        <v>0</v>
      </c>
      <c r="P158" s="21"/>
      <c r="Q158" s="22"/>
      <c r="R158" s="20" t="e">
        <f t="shared" si="72"/>
        <v>#DIV/0!</v>
      </c>
      <c r="S158" s="23">
        <f t="shared" si="73"/>
        <v>0</v>
      </c>
      <c r="T158" s="23">
        <f t="shared" si="74"/>
        <v>-63116.883179999997</v>
      </c>
      <c r="U158" s="28">
        <v>11700</v>
      </c>
      <c r="V158" s="28"/>
      <c r="W158" s="28">
        <v>625.5</v>
      </c>
      <c r="X158" s="28"/>
      <c r="Y158" s="28">
        <v>7158</v>
      </c>
      <c r="Z158" s="28"/>
      <c r="AA158" s="18">
        <f t="shared" si="75"/>
        <v>19483.5</v>
      </c>
      <c r="AB158" s="24">
        <f t="shared" si="76"/>
        <v>0</v>
      </c>
      <c r="AC158" s="54" t="s">
        <v>56</v>
      </c>
      <c r="AD158" s="54"/>
      <c r="AE158" s="20">
        <v>0.69131080277782497</v>
      </c>
      <c r="AF158" s="61">
        <f t="shared" si="77"/>
        <v>0</v>
      </c>
    </row>
    <row r="159" spans="2:32" s="14" customFormat="1" ht="13.5" customHeight="1" x14ac:dyDescent="0.25">
      <c r="B159" s="15">
        <v>165</v>
      </c>
      <c r="C159" s="15" t="s">
        <v>245</v>
      </c>
      <c r="D159" s="15"/>
      <c r="E159" s="16" t="s">
        <v>32</v>
      </c>
      <c r="F159" s="16" t="s">
        <v>23</v>
      </c>
      <c r="G159" s="16" t="s">
        <v>281</v>
      </c>
      <c r="H159" s="17" t="s">
        <v>36</v>
      </c>
      <c r="I159" s="18">
        <v>105194.80529999999</v>
      </c>
      <c r="J159" s="18">
        <v>33555.5</v>
      </c>
      <c r="K159" s="19">
        <f t="shared" si="69"/>
        <v>71639.305299999993</v>
      </c>
      <c r="L159" s="20">
        <f t="shared" si="70"/>
        <v>0.68101561760293494</v>
      </c>
      <c r="M159" s="48"/>
      <c r="N159" s="18"/>
      <c r="O159" s="20">
        <f t="shared" si="71"/>
        <v>0</v>
      </c>
      <c r="P159" s="21"/>
      <c r="Q159" s="22"/>
      <c r="R159" s="20" t="e">
        <f t="shared" si="72"/>
        <v>#DIV/0!</v>
      </c>
      <c r="S159" s="23">
        <f t="shared" si="73"/>
        <v>0</v>
      </c>
      <c r="T159" s="23">
        <f t="shared" si="74"/>
        <v>-105194.80529999999</v>
      </c>
      <c r="U159" s="28">
        <v>21000</v>
      </c>
      <c r="V159" s="28"/>
      <c r="W159" s="28">
        <v>625.5</v>
      </c>
      <c r="X159" s="28">
        <v>11930</v>
      </c>
      <c r="Y159" s="28"/>
      <c r="Z159" s="28"/>
      <c r="AA159" s="18">
        <f t="shared" si="75"/>
        <v>33555.5</v>
      </c>
      <c r="AB159" s="24">
        <f t="shared" si="76"/>
        <v>0</v>
      </c>
      <c r="AC159" s="54" t="s">
        <v>56</v>
      </c>
      <c r="AD159" s="54"/>
      <c r="AE159" s="20">
        <v>0.68101561760293494</v>
      </c>
      <c r="AF159" s="61">
        <f t="shared" si="77"/>
        <v>0</v>
      </c>
    </row>
    <row r="160" spans="2:32" s="14" customFormat="1" ht="13.5" customHeight="1" x14ac:dyDescent="0.25">
      <c r="B160" s="15">
        <v>166</v>
      </c>
      <c r="C160" s="15" t="s">
        <v>245</v>
      </c>
      <c r="D160" s="15"/>
      <c r="E160" s="16" t="s">
        <v>32</v>
      </c>
      <c r="F160" s="16" t="s">
        <v>23</v>
      </c>
      <c r="G160" s="16" t="s">
        <v>282</v>
      </c>
      <c r="H160" s="17" t="s">
        <v>36</v>
      </c>
      <c r="I160" s="18">
        <v>105194.80529999999</v>
      </c>
      <c r="J160" s="18">
        <v>33555.5</v>
      </c>
      <c r="K160" s="19">
        <f t="shared" si="69"/>
        <v>71639.305299999993</v>
      </c>
      <c r="L160" s="20">
        <f t="shared" si="70"/>
        <v>0.68101561760293494</v>
      </c>
      <c r="M160" s="48"/>
      <c r="N160" s="18"/>
      <c r="O160" s="20">
        <f t="shared" si="71"/>
        <v>0</v>
      </c>
      <c r="P160" s="21"/>
      <c r="Q160" s="22"/>
      <c r="R160" s="20" t="e">
        <f t="shared" si="72"/>
        <v>#DIV/0!</v>
      </c>
      <c r="S160" s="23">
        <f t="shared" si="73"/>
        <v>0</v>
      </c>
      <c r="T160" s="23">
        <f t="shared" si="74"/>
        <v>-105194.80529999999</v>
      </c>
      <c r="U160" s="28">
        <v>21000</v>
      </c>
      <c r="V160" s="28"/>
      <c r="W160" s="28">
        <v>625.5</v>
      </c>
      <c r="X160" s="28">
        <v>11930</v>
      </c>
      <c r="Y160" s="28"/>
      <c r="Z160" s="28"/>
      <c r="AA160" s="18">
        <f t="shared" si="75"/>
        <v>33555.5</v>
      </c>
      <c r="AB160" s="24">
        <f t="shared" si="76"/>
        <v>0</v>
      </c>
      <c r="AC160" s="54" t="s">
        <v>56</v>
      </c>
      <c r="AD160" s="54"/>
      <c r="AE160" s="20">
        <v>0.68101561760293494</v>
      </c>
      <c r="AF160" s="61">
        <f t="shared" si="77"/>
        <v>0</v>
      </c>
    </row>
    <row r="161" spans="2:32" s="14" customFormat="1" ht="13.5" customHeight="1" x14ac:dyDescent="0.25">
      <c r="B161" s="15">
        <v>167</v>
      </c>
      <c r="C161" s="15" t="s">
        <v>245</v>
      </c>
      <c r="D161" s="15"/>
      <c r="E161" s="16" t="s">
        <v>32</v>
      </c>
      <c r="F161" s="16" t="s">
        <v>23</v>
      </c>
      <c r="G161" s="16" t="s">
        <v>283</v>
      </c>
      <c r="H161" s="17" t="s">
        <v>36</v>
      </c>
      <c r="I161" s="18">
        <v>14025.974039999999</v>
      </c>
      <c r="J161" s="18">
        <v>4097.5</v>
      </c>
      <c r="K161" s="19">
        <f t="shared" si="69"/>
        <v>9928.4740399999991</v>
      </c>
      <c r="L161" s="20">
        <f t="shared" si="70"/>
        <v>0.70786342621806253</v>
      </c>
      <c r="M161" s="48"/>
      <c r="N161" s="18"/>
      <c r="O161" s="20">
        <f t="shared" si="71"/>
        <v>0</v>
      </c>
      <c r="P161" s="21"/>
      <c r="Q161" s="22"/>
      <c r="R161" s="20" t="e">
        <f t="shared" si="72"/>
        <v>#DIV/0!</v>
      </c>
      <c r="S161" s="23">
        <f t="shared" si="73"/>
        <v>0</v>
      </c>
      <c r="T161" s="23">
        <f t="shared" si="74"/>
        <v>-14025.974039999999</v>
      </c>
      <c r="U161" s="28">
        <v>2400</v>
      </c>
      <c r="V161" s="28"/>
      <c r="W161" s="28">
        <v>73.5</v>
      </c>
      <c r="X161" s="28">
        <v>1624</v>
      </c>
      <c r="Y161" s="28"/>
      <c r="Z161" s="28"/>
      <c r="AA161" s="18">
        <f t="shared" si="75"/>
        <v>4097.5</v>
      </c>
      <c r="AB161" s="24">
        <f t="shared" si="76"/>
        <v>0</v>
      </c>
      <c r="AC161" s="54" t="s">
        <v>56</v>
      </c>
      <c r="AD161" s="54"/>
      <c r="AE161" s="20">
        <v>0.70786342621806253</v>
      </c>
      <c r="AF161" s="61">
        <f t="shared" si="77"/>
        <v>0</v>
      </c>
    </row>
    <row r="162" spans="2:32" s="14" customFormat="1" ht="13.5" customHeight="1" x14ac:dyDescent="0.25">
      <c r="B162" s="15">
        <v>168</v>
      </c>
      <c r="C162" s="15" t="s">
        <v>245</v>
      </c>
      <c r="D162" s="15"/>
      <c r="E162" s="16" t="s">
        <v>284</v>
      </c>
      <c r="F162" s="16" t="s">
        <v>23</v>
      </c>
      <c r="G162" s="16" t="s">
        <v>233</v>
      </c>
      <c r="H162" s="17" t="s">
        <v>46</v>
      </c>
      <c r="I162" s="18">
        <v>5000</v>
      </c>
      <c r="J162" s="18">
        <v>3000</v>
      </c>
      <c r="K162" s="19">
        <f t="shared" si="59"/>
        <v>2000</v>
      </c>
      <c r="L162" s="20">
        <f t="shared" si="51"/>
        <v>0.4</v>
      </c>
      <c r="M162" s="48"/>
      <c r="N162" s="18"/>
      <c r="O162" s="20">
        <f t="shared" si="52"/>
        <v>0</v>
      </c>
      <c r="P162" s="21"/>
      <c r="Q162" s="22"/>
      <c r="R162" s="20" t="e">
        <f t="shared" si="53"/>
        <v>#DIV/0!</v>
      </c>
      <c r="S162" s="23">
        <f t="shared" si="54"/>
        <v>0</v>
      </c>
      <c r="T162" s="23">
        <f t="shared" si="55"/>
        <v>-5000</v>
      </c>
      <c r="U162" s="28">
        <v>3000</v>
      </c>
      <c r="V162" s="28"/>
      <c r="W162" s="28"/>
      <c r="X162" s="28"/>
      <c r="Y162" s="28"/>
      <c r="Z162" s="28"/>
      <c r="AA162" s="18">
        <f t="shared" si="56"/>
        <v>3000</v>
      </c>
      <c r="AB162" s="24">
        <f t="shared" si="57"/>
        <v>0</v>
      </c>
      <c r="AC162" s="54" t="s">
        <v>56</v>
      </c>
      <c r="AD162" s="54"/>
      <c r="AE162" s="20">
        <v>0.4</v>
      </c>
      <c r="AF162" s="61">
        <f t="shared" si="58"/>
        <v>0</v>
      </c>
    </row>
    <row r="163" spans="2:32" s="14" customFormat="1" ht="13.5" customHeight="1" x14ac:dyDescent="0.25">
      <c r="B163" s="15">
        <v>169</v>
      </c>
      <c r="C163" s="15" t="s">
        <v>245</v>
      </c>
      <c r="D163" s="15"/>
      <c r="E163" s="16" t="s">
        <v>48</v>
      </c>
      <c r="F163" s="16" t="s">
        <v>23</v>
      </c>
      <c r="G163" s="16" t="s">
        <v>285</v>
      </c>
      <c r="H163" s="17" t="s">
        <v>36</v>
      </c>
      <c r="I163" s="18">
        <v>48000</v>
      </c>
      <c r="J163" s="18">
        <v>11200</v>
      </c>
      <c r="K163" s="19">
        <f t="shared" si="59"/>
        <v>36800</v>
      </c>
      <c r="L163" s="20">
        <f t="shared" si="51"/>
        <v>0.76666666666666672</v>
      </c>
      <c r="M163" s="48"/>
      <c r="N163" s="18"/>
      <c r="O163" s="20">
        <f t="shared" si="52"/>
        <v>0</v>
      </c>
      <c r="P163" s="21"/>
      <c r="Q163" s="22"/>
      <c r="R163" s="20" t="e">
        <f t="shared" si="53"/>
        <v>#DIV/0!</v>
      </c>
      <c r="S163" s="23">
        <f t="shared" si="54"/>
        <v>0</v>
      </c>
      <c r="T163" s="23">
        <f t="shared" si="55"/>
        <v>-48000</v>
      </c>
      <c r="U163" s="28">
        <v>11200</v>
      </c>
      <c r="V163" s="28"/>
      <c r="W163" s="28"/>
      <c r="X163" s="28"/>
      <c r="Y163" s="28"/>
      <c r="Z163" s="28"/>
      <c r="AA163" s="18">
        <f t="shared" si="56"/>
        <v>11200</v>
      </c>
      <c r="AB163" s="24">
        <f t="shared" si="57"/>
        <v>0</v>
      </c>
      <c r="AC163" s="54" t="s">
        <v>56</v>
      </c>
      <c r="AD163" s="54"/>
      <c r="AE163" s="20">
        <v>0.76666666666666672</v>
      </c>
      <c r="AF163" s="61">
        <f t="shared" si="58"/>
        <v>0</v>
      </c>
    </row>
    <row r="164" spans="2:32" s="14" customFormat="1" ht="13.5" customHeight="1" x14ac:dyDescent="0.25">
      <c r="B164" s="15">
        <v>170</v>
      </c>
      <c r="C164" s="15" t="s">
        <v>245</v>
      </c>
      <c r="D164" s="15"/>
      <c r="E164" s="16" t="s">
        <v>286</v>
      </c>
      <c r="F164" s="16" t="s">
        <v>23</v>
      </c>
      <c r="G164" s="16" t="s">
        <v>287</v>
      </c>
      <c r="H164" s="17" t="s">
        <v>31</v>
      </c>
      <c r="I164" s="18">
        <v>29500</v>
      </c>
      <c r="J164" s="18">
        <v>11946.6</v>
      </c>
      <c r="K164" s="19">
        <f t="shared" si="59"/>
        <v>17553.400000000001</v>
      </c>
      <c r="L164" s="20">
        <f t="shared" si="51"/>
        <v>0.59503050847457628</v>
      </c>
      <c r="M164" s="48"/>
      <c r="N164" s="18"/>
      <c r="O164" s="20">
        <f t="shared" si="52"/>
        <v>0</v>
      </c>
      <c r="P164" s="21"/>
      <c r="Q164" s="22"/>
      <c r="R164" s="20" t="e">
        <f t="shared" si="53"/>
        <v>#DIV/0!</v>
      </c>
      <c r="S164" s="23">
        <f t="shared" si="54"/>
        <v>0</v>
      </c>
      <c r="T164" s="23">
        <f t="shared" si="55"/>
        <v>-29500</v>
      </c>
      <c r="U164" s="28">
        <v>6000</v>
      </c>
      <c r="V164" s="28">
        <v>2000</v>
      </c>
      <c r="W164" s="28">
        <v>1546.6</v>
      </c>
      <c r="X164" s="28">
        <v>1800</v>
      </c>
      <c r="Y164" s="28"/>
      <c r="Z164" s="28">
        <v>600</v>
      </c>
      <c r="AA164" s="18">
        <f t="shared" si="56"/>
        <v>11946.6</v>
      </c>
      <c r="AB164" s="24">
        <f t="shared" si="57"/>
        <v>0</v>
      </c>
      <c r="AC164" s="54" t="s">
        <v>56</v>
      </c>
      <c r="AD164" s="54"/>
      <c r="AE164" s="20">
        <v>0.59503050847457628</v>
      </c>
      <c r="AF164" s="61">
        <f t="shared" si="58"/>
        <v>0</v>
      </c>
    </row>
    <row r="165" spans="2:32" s="14" customFormat="1" ht="13.5" customHeight="1" x14ac:dyDescent="0.25">
      <c r="B165" s="15">
        <v>171</v>
      </c>
      <c r="C165" s="15" t="s">
        <v>245</v>
      </c>
      <c r="D165" s="15"/>
      <c r="E165" s="16" t="s">
        <v>254</v>
      </c>
      <c r="F165" s="16" t="s">
        <v>23</v>
      </c>
      <c r="G165" s="16" t="s">
        <v>288</v>
      </c>
      <c r="H165" s="17" t="s">
        <v>201</v>
      </c>
      <c r="I165" s="18">
        <v>30000</v>
      </c>
      <c r="J165" s="18">
        <v>11255</v>
      </c>
      <c r="K165" s="19">
        <f t="shared" ref="K165:K167" si="80">I165-J165</f>
        <v>18745</v>
      </c>
      <c r="L165" s="20">
        <f t="shared" ref="L165:L167" si="81">K165/I165</f>
        <v>0.62483333333333335</v>
      </c>
      <c r="M165" s="48"/>
      <c r="N165" s="18"/>
      <c r="O165" s="20">
        <f t="shared" ref="O165:O167" si="82">N165/I165</f>
        <v>0</v>
      </c>
      <c r="P165" s="21"/>
      <c r="Q165" s="22"/>
      <c r="R165" s="20" t="e">
        <f t="shared" ref="R165:R167" si="83">Q165/N165</f>
        <v>#DIV/0!</v>
      </c>
      <c r="S165" s="23">
        <f t="shared" ref="S165:S167" si="84">N165-Q165</f>
        <v>0</v>
      </c>
      <c r="T165" s="23">
        <f t="shared" ref="T165:T167" si="85">N165-I165</f>
        <v>-30000</v>
      </c>
      <c r="U165" s="28">
        <v>9000</v>
      </c>
      <c r="V165" s="28"/>
      <c r="W165" s="28">
        <v>2255</v>
      </c>
      <c r="X165" s="28"/>
      <c r="Y165" s="28"/>
      <c r="Z165" s="28"/>
      <c r="AA165" s="18">
        <f t="shared" ref="AA165:AA167" si="86">SUM(U165:Z165)</f>
        <v>11255</v>
      </c>
      <c r="AB165" s="24">
        <f t="shared" ref="AB165:AB167" si="87">AA165-J165</f>
        <v>0</v>
      </c>
      <c r="AC165" s="54" t="s">
        <v>56</v>
      </c>
      <c r="AD165" s="54"/>
      <c r="AE165" s="20">
        <v>0.62483333333333335</v>
      </c>
      <c r="AF165" s="61">
        <f t="shared" ref="AF165:AF167" si="88">L165-AE165</f>
        <v>0</v>
      </c>
    </row>
    <row r="166" spans="2:32" s="14" customFormat="1" ht="13.5" customHeight="1" x14ac:dyDescent="0.25">
      <c r="B166" s="15">
        <v>172</v>
      </c>
      <c r="C166" s="15" t="s">
        <v>245</v>
      </c>
      <c r="D166" s="15"/>
      <c r="E166" s="16" t="s">
        <v>254</v>
      </c>
      <c r="F166" s="16" t="s">
        <v>23</v>
      </c>
      <c r="G166" s="16" t="s">
        <v>289</v>
      </c>
      <c r="H166" s="17" t="s">
        <v>201</v>
      </c>
      <c r="I166" s="18">
        <v>45000</v>
      </c>
      <c r="J166" s="18">
        <v>17755</v>
      </c>
      <c r="K166" s="19">
        <f t="shared" si="80"/>
        <v>27245</v>
      </c>
      <c r="L166" s="20">
        <f t="shared" si="81"/>
        <v>0.60544444444444445</v>
      </c>
      <c r="M166" s="48"/>
      <c r="N166" s="18"/>
      <c r="O166" s="20">
        <f t="shared" si="82"/>
        <v>0</v>
      </c>
      <c r="P166" s="21"/>
      <c r="Q166" s="22"/>
      <c r="R166" s="20" t="e">
        <f t="shared" si="83"/>
        <v>#DIV/0!</v>
      </c>
      <c r="S166" s="23">
        <f t="shared" si="84"/>
        <v>0</v>
      </c>
      <c r="T166" s="23">
        <f t="shared" si="85"/>
        <v>-45000</v>
      </c>
      <c r="U166" s="28">
        <v>14000</v>
      </c>
      <c r="V166" s="28">
        <v>1500</v>
      </c>
      <c r="W166" s="28">
        <v>2255</v>
      </c>
      <c r="X166" s="28"/>
      <c r="Y166" s="28"/>
      <c r="Z166" s="28"/>
      <c r="AA166" s="18">
        <f t="shared" si="86"/>
        <v>17755</v>
      </c>
      <c r="AB166" s="24">
        <f t="shared" si="87"/>
        <v>0</v>
      </c>
      <c r="AC166" s="54" t="s">
        <v>56</v>
      </c>
      <c r="AD166" s="54"/>
      <c r="AE166" s="20">
        <v>0.60544444444444445</v>
      </c>
      <c r="AF166" s="61">
        <f t="shared" si="88"/>
        <v>0</v>
      </c>
    </row>
    <row r="167" spans="2:32" s="14" customFormat="1" ht="13.5" customHeight="1" x14ac:dyDescent="0.25">
      <c r="B167" s="15">
        <v>173</v>
      </c>
      <c r="C167" s="15" t="s">
        <v>290</v>
      </c>
      <c r="D167" s="15"/>
      <c r="E167" s="16" t="s">
        <v>291</v>
      </c>
      <c r="F167" s="16" t="s">
        <v>25</v>
      </c>
      <c r="G167" s="16" t="s">
        <v>292</v>
      </c>
      <c r="H167" s="17" t="s">
        <v>31</v>
      </c>
      <c r="I167" s="18">
        <v>117599.59142361605</v>
      </c>
      <c r="J167" s="18">
        <v>70150</v>
      </c>
      <c r="K167" s="19">
        <f t="shared" si="80"/>
        <v>47449.591423616046</v>
      </c>
      <c r="L167" s="20">
        <f t="shared" si="81"/>
        <v>0.40348432208997742</v>
      </c>
      <c r="M167" s="48"/>
      <c r="N167" s="18"/>
      <c r="O167" s="20">
        <f t="shared" si="82"/>
        <v>0</v>
      </c>
      <c r="P167" s="21"/>
      <c r="Q167" s="22"/>
      <c r="R167" s="20" t="e">
        <f t="shared" si="83"/>
        <v>#DIV/0!</v>
      </c>
      <c r="S167" s="23">
        <f t="shared" si="84"/>
        <v>0</v>
      </c>
      <c r="T167" s="23">
        <f t="shared" si="85"/>
        <v>-117599.59142361605</v>
      </c>
      <c r="U167" s="28"/>
      <c r="V167" s="28">
        <v>70150</v>
      </c>
      <c r="W167" s="28"/>
      <c r="X167" s="28"/>
      <c r="Y167" s="28"/>
      <c r="Z167" s="28"/>
      <c r="AA167" s="18">
        <f t="shared" si="86"/>
        <v>70150</v>
      </c>
      <c r="AB167" s="24">
        <f t="shared" si="87"/>
        <v>0</v>
      </c>
      <c r="AC167" s="54" t="s">
        <v>56</v>
      </c>
      <c r="AD167" s="54"/>
      <c r="AE167" s="20">
        <v>0.40348432208997742</v>
      </c>
      <c r="AF167" s="61">
        <f t="shared" si="88"/>
        <v>0</v>
      </c>
    </row>
    <row r="168" spans="2:32" s="14" customFormat="1" ht="13.5" customHeight="1" x14ac:dyDescent="0.25">
      <c r="B168" s="15">
        <v>174</v>
      </c>
      <c r="C168" s="15" t="s">
        <v>290</v>
      </c>
      <c r="D168" s="15"/>
      <c r="E168" s="16" t="s">
        <v>291</v>
      </c>
      <c r="F168" s="16" t="s">
        <v>25</v>
      </c>
      <c r="G168" s="16" t="s">
        <v>292</v>
      </c>
      <c r="H168" s="17" t="s">
        <v>31</v>
      </c>
      <c r="I168" s="18">
        <v>343477.97985437908</v>
      </c>
      <c r="J168" s="18">
        <v>204890</v>
      </c>
      <c r="K168" s="19">
        <f t="shared" si="59"/>
        <v>138587.97985437908</v>
      </c>
      <c r="L168" s="20">
        <f t="shared" si="51"/>
        <v>0.40348432208997748</v>
      </c>
      <c r="M168" s="48"/>
      <c r="N168" s="18"/>
      <c r="O168" s="20">
        <f t="shared" si="52"/>
        <v>0</v>
      </c>
      <c r="P168" s="21"/>
      <c r="Q168" s="22"/>
      <c r="R168" s="20" t="e">
        <f t="shared" si="53"/>
        <v>#DIV/0!</v>
      </c>
      <c r="S168" s="23">
        <f t="shared" si="54"/>
        <v>0</v>
      </c>
      <c r="T168" s="23">
        <f t="shared" si="55"/>
        <v>-343477.97985437908</v>
      </c>
      <c r="U168" s="28"/>
      <c r="V168" s="28">
        <v>204890</v>
      </c>
      <c r="W168" s="28"/>
      <c r="X168" s="28"/>
      <c r="Y168" s="28"/>
      <c r="Z168" s="28"/>
      <c r="AA168" s="18">
        <f t="shared" si="56"/>
        <v>204890</v>
      </c>
      <c r="AB168" s="24">
        <f t="shared" si="57"/>
        <v>0</v>
      </c>
      <c r="AC168" s="54" t="s">
        <v>56</v>
      </c>
      <c r="AD168" s="54"/>
      <c r="AE168" s="20">
        <v>0.40348432208997748</v>
      </c>
      <c r="AF168" s="61">
        <f t="shared" si="58"/>
        <v>0</v>
      </c>
    </row>
    <row r="169" spans="2:32" s="14" customFormat="1" ht="13.5" customHeight="1" x14ac:dyDescent="0.25">
      <c r="B169" s="15">
        <v>175</v>
      </c>
      <c r="C169" s="15" t="s">
        <v>290</v>
      </c>
      <c r="D169" s="15"/>
      <c r="E169" s="16" t="s">
        <v>211</v>
      </c>
      <c r="F169" s="16" t="s">
        <v>23</v>
      </c>
      <c r="G169" s="16" t="s">
        <v>293</v>
      </c>
      <c r="H169" s="17" t="s">
        <v>46</v>
      </c>
      <c r="I169" s="18">
        <v>166350</v>
      </c>
      <c r="J169" s="18">
        <v>53700</v>
      </c>
      <c r="K169" s="19">
        <f t="shared" ref="K169:K191" si="89">I169-J169</f>
        <v>112650</v>
      </c>
      <c r="L169" s="20">
        <f t="shared" ref="L169:L191" si="90">K169/I169</f>
        <v>0.67718665464382322</v>
      </c>
      <c r="M169" s="48"/>
      <c r="N169" s="18"/>
      <c r="O169" s="20">
        <f t="shared" ref="O169:O191" si="91">N169/I169</f>
        <v>0</v>
      </c>
      <c r="P169" s="21"/>
      <c r="Q169" s="22"/>
      <c r="R169" s="20" t="e">
        <f t="shared" ref="R169:R191" si="92">Q169/N169</f>
        <v>#DIV/0!</v>
      </c>
      <c r="S169" s="23">
        <f t="shared" ref="S169:S191" si="93">N169-Q169</f>
        <v>0</v>
      </c>
      <c r="T169" s="23">
        <f t="shared" ref="T169:T191" si="94">N169-I169</f>
        <v>-166350</v>
      </c>
      <c r="U169" s="28">
        <v>38400</v>
      </c>
      <c r="V169" s="28"/>
      <c r="W169" s="28"/>
      <c r="X169" s="28"/>
      <c r="Y169" s="28">
        <v>15300</v>
      </c>
      <c r="Z169" s="28"/>
      <c r="AA169" s="18">
        <f t="shared" ref="AA169:AA191" si="95">SUM(U169:Z169)</f>
        <v>53700</v>
      </c>
      <c r="AB169" s="24">
        <f t="shared" ref="AB169:AB191" si="96">AA169-J169</f>
        <v>0</v>
      </c>
      <c r="AC169" s="54" t="s">
        <v>56</v>
      </c>
      <c r="AD169" s="54"/>
      <c r="AE169" s="20">
        <v>0.66907123534715962</v>
      </c>
      <c r="AF169" s="61">
        <f t="shared" ref="AF169:AF191" si="97">L169-AE169</f>
        <v>8.1154192966635952E-3</v>
      </c>
    </row>
    <row r="170" spans="2:32" s="14" customFormat="1" ht="13.5" customHeight="1" x14ac:dyDescent="0.25">
      <c r="B170" s="15">
        <v>176</v>
      </c>
      <c r="C170" s="15" t="s">
        <v>290</v>
      </c>
      <c r="D170" s="15"/>
      <c r="E170" s="16" t="s">
        <v>211</v>
      </c>
      <c r="F170" s="16" t="s">
        <v>77</v>
      </c>
      <c r="G170" s="16" t="s">
        <v>294</v>
      </c>
      <c r="H170" s="17" t="s">
        <v>46</v>
      </c>
      <c r="I170" s="18">
        <v>27900</v>
      </c>
      <c r="J170" s="18">
        <v>9520</v>
      </c>
      <c r="K170" s="19">
        <f t="shared" si="89"/>
        <v>18380</v>
      </c>
      <c r="L170" s="20">
        <f t="shared" si="90"/>
        <v>0.65878136200716841</v>
      </c>
      <c r="M170" s="48"/>
      <c r="N170" s="18"/>
      <c r="O170" s="20">
        <f t="shared" si="91"/>
        <v>0</v>
      </c>
      <c r="P170" s="21"/>
      <c r="Q170" s="22"/>
      <c r="R170" s="20" t="e">
        <f t="shared" si="92"/>
        <v>#DIV/0!</v>
      </c>
      <c r="S170" s="23">
        <f t="shared" si="93"/>
        <v>0</v>
      </c>
      <c r="T170" s="23">
        <f t="shared" si="94"/>
        <v>-27900</v>
      </c>
      <c r="U170" s="28">
        <v>7340</v>
      </c>
      <c r="V170" s="28">
        <v>2000</v>
      </c>
      <c r="W170" s="28">
        <v>180</v>
      </c>
      <c r="X170" s="28"/>
      <c r="Y170" s="28"/>
      <c r="Z170" s="28"/>
      <c r="AA170" s="18">
        <f t="shared" si="95"/>
        <v>9520</v>
      </c>
      <c r="AB170" s="24">
        <f t="shared" si="96"/>
        <v>0</v>
      </c>
      <c r="AC170" s="54" t="s">
        <v>56</v>
      </c>
      <c r="AD170" s="54"/>
      <c r="AE170" s="20">
        <v>0.65878136200716841</v>
      </c>
      <c r="AF170" s="61">
        <f t="shared" si="97"/>
        <v>0</v>
      </c>
    </row>
    <row r="171" spans="2:32" s="14" customFormat="1" ht="13.5" customHeight="1" x14ac:dyDescent="0.25">
      <c r="B171" s="15">
        <v>177</v>
      </c>
      <c r="C171" s="15" t="s">
        <v>290</v>
      </c>
      <c r="D171" s="15"/>
      <c r="E171" s="16" t="s">
        <v>211</v>
      </c>
      <c r="F171" s="16" t="s">
        <v>25</v>
      </c>
      <c r="G171" s="16" t="s">
        <v>295</v>
      </c>
      <c r="H171" s="17" t="s">
        <v>46</v>
      </c>
      <c r="I171" s="18">
        <v>35600</v>
      </c>
      <c r="J171" s="18">
        <v>14261.939999999999</v>
      </c>
      <c r="K171" s="19">
        <f t="shared" si="89"/>
        <v>21338.06</v>
      </c>
      <c r="L171" s="20">
        <f t="shared" si="90"/>
        <v>0.59938370786516859</v>
      </c>
      <c r="M171" s="48"/>
      <c r="N171" s="18"/>
      <c r="O171" s="20">
        <f t="shared" si="91"/>
        <v>0</v>
      </c>
      <c r="P171" s="21"/>
      <c r="Q171" s="22"/>
      <c r="R171" s="20" t="e">
        <f t="shared" si="92"/>
        <v>#DIV/0!</v>
      </c>
      <c r="S171" s="23">
        <f t="shared" si="93"/>
        <v>0</v>
      </c>
      <c r="T171" s="23">
        <f t="shared" si="94"/>
        <v>-35600</v>
      </c>
      <c r="U171" s="28"/>
      <c r="V171" s="28">
        <v>9000</v>
      </c>
      <c r="W171" s="28">
        <v>5261.94</v>
      </c>
      <c r="X171" s="28"/>
      <c r="Y171" s="28"/>
      <c r="Z171" s="28"/>
      <c r="AA171" s="18">
        <f t="shared" si="95"/>
        <v>14261.939999999999</v>
      </c>
      <c r="AB171" s="24">
        <f t="shared" si="96"/>
        <v>0</v>
      </c>
      <c r="AC171" s="54" t="s">
        <v>56</v>
      </c>
      <c r="AD171" s="54"/>
      <c r="AE171" s="20">
        <v>0.59938370786516859</v>
      </c>
      <c r="AF171" s="61">
        <f t="shared" si="97"/>
        <v>0</v>
      </c>
    </row>
    <row r="172" spans="2:32" s="14" customFormat="1" ht="13.5" customHeight="1" x14ac:dyDescent="0.25">
      <c r="B172" s="15">
        <v>178</v>
      </c>
      <c r="C172" s="15" t="s">
        <v>290</v>
      </c>
      <c r="D172" s="15"/>
      <c r="E172" s="16" t="s">
        <v>211</v>
      </c>
      <c r="F172" s="16" t="s">
        <v>77</v>
      </c>
      <c r="G172" s="16" t="s">
        <v>296</v>
      </c>
      <c r="H172" s="17" t="s">
        <v>46</v>
      </c>
      <c r="I172" s="18">
        <v>31150</v>
      </c>
      <c r="J172" s="18">
        <v>9700</v>
      </c>
      <c r="K172" s="19">
        <f t="shared" si="89"/>
        <v>21450</v>
      </c>
      <c r="L172" s="20">
        <f t="shared" si="90"/>
        <v>0.6886035313001605</v>
      </c>
      <c r="M172" s="48"/>
      <c r="N172" s="18"/>
      <c r="O172" s="20">
        <f t="shared" si="91"/>
        <v>0</v>
      </c>
      <c r="P172" s="21"/>
      <c r="Q172" s="22"/>
      <c r="R172" s="20" t="e">
        <f t="shared" si="92"/>
        <v>#DIV/0!</v>
      </c>
      <c r="S172" s="23">
        <f t="shared" si="93"/>
        <v>0</v>
      </c>
      <c r="T172" s="23">
        <f t="shared" si="94"/>
        <v>-31150</v>
      </c>
      <c r="U172" s="28">
        <v>6400</v>
      </c>
      <c r="V172" s="28"/>
      <c r="W172" s="28"/>
      <c r="X172" s="28"/>
      <c r="Y172" s="28">
        <v>3300</v>
      </c>
      <c r="Z172" s="28"/>
      <c r="AA172" s="18">
        <f t="shared" si="95"/>
        <v>9700</v>
      </c>
      <c r="AB172" s="24">
        <f t="shared" si="96"/>
        <v>0</v>
      </c>
      <c r="AC172" s="54" t="s">
        <v>56</v>
      </c>
      <c r="AD172" s="54"/>
      <c r="AE172" s="20">
        <v>0.6886035313001605</v>
      </c>
      <c r="AF172" s="61">
        <f t="shared" si="97"/>
        <v>0</v>
      </c>
    </row>
    <row r="173" spans="2:32" s="14" customFormat="1" ht="13.5" customHeight="1" x14ac:dyDescent="0.25">
      <c r="B173" s="15">
        <v>179</v>
      </c>
      <c r="C173" s="15" t="s">
        <v>290</v>
      </c>
      <c r="D173" s="15"/>
      <c r="E173" s="16" t="s">
        <v>211</v>
      </c>
      <c r="F173" s="16" t="s">
        <v>23</v>
      </c>
      <c r="G173" s="16" t="s">
        <v>293</v>
      </c>
      <c r="H173" s="17" t="s">
        <v>46</v>
      </c>
      <c r="I173" s="18">
        <v>15000</v>
      </c>
      <c r="J173" s="18">
        <v>5300</v>
      </c>
      <c r="K173" s="19">
        <f t="shared" si="89"/>
        <v>9700</v>
      </c>
      <c r="L173" s="20">
        <f t="shared" si="90"/>
        <v>0.64666666666666661</v>
      </c>
      <c r="M173" s="48"/>
      <c r="N173" s="18"/>
      <c r="O173" s="20">
        <f t="shared" si="91"/>
        <v>0</v>
      </c>
      <c r="P173" s="21"/>
      <c r="Q173" s="22"/>
      <c r="R173" s="20" t="e">
        <f t="shared" si="92"/>
        <v>#DIV/0!</v>
      </c>
      <c r="S173" s="23">
        <f t="shared" si="93"/>
        <v>0</v>
      </c>
      <c r="T173" s="23">
        <f t="shared" si="94"/>
        <v>-15000</v>
      </c>
      <c r="U173" s="28">
        <v>5000</v>
      </c>
      <c r="V173" s="28"/>
      <c r="W173" s="28"/>
      <c r="X173" s="28">
        <v>300</v>
      </c>
      <c r="Y173" s="28"/>
      <c r="Z173" s="28"/>
      <c r="AA173" s="18">
        <f t="shared" si="95"/>
        <v>5300</v>
      </c>
      <c r="AB173" s="24">
        <f t="shared" si="96"/>
        <v>0</v>
      </c>
      <c r="AC173" s="54" t="s">
        <v>56</v>
      </c>
      <c r="AD173" s="54"/>
      <c r="AE173" s="20">
        <v>0.64666666666666661</v>
      </c>
      <c r="AF173" s="61">
        <f t="shared" si="97"/>
        <v>0</v>
      </c>
    </row>
    <row r="174" spans="2:32" s="14" customFormat="1" ht="13.5" customHeight="1" x14ac:dyDescent="0.25">
      <c r="B174" s="15">
        <v>180</v>
      </c>
      <c r="C174" s="15" t="s">
        <v>290</v>
      </c>
      <c r="D174" s="15"/>
      <c r="E174" s="16" t="s">
        <v>297</v>
      </c>
      <c r="F174" s="16" t="s">
        <v>23</v>
      </c>
      <c r="G174" s="16" t="s">
        <v>298</v>
      </c>
      <c r="H174" s="17" t="s">
        <v>36</v>
      </c>
      <c r="I174" s="18">
        <v>103200</v>
      </c>
      <c r="J174" s="18">
        <v>16841.75</v>
      </c>
      <c r="K174" s="19">
        <f t="shared" ref="K174:K181" si="98">I174-J174</f>
        <v>86358.25</v>
      </c>
      <c r="L174" s="20">
        <f t="shared" ref="L174:L181" si="99">K174/I174</f>
        <v>0.83680474806201555</v>
      </c>
      <c r="M174" s="48"/>
      <c r="N174" s="18"/>
      <c r="O174" s="20">
        <f t="shared" ref="O174:O181" si="100">N174/I174</f>
        <v>0</v>
      </c>
      <c r="P174" s="21"/>
      <c r="Q174" s="22"/>
      <c r="R174" s="20" t="e">
        <f t="shared" ref="R174:R181" si="101">Q174/N174</f>
        <v>#DIV/0!</v>
      </c>
      <c r="S174" s="23">
        <f t="shared" ref="S174:S181" si="102">N174-Q174</f>
        <v>0</v>
      </c>
      <c r="T174" s="23">
        <f t="shared" ref="T174:T181" si="103">N174-I174</f>
        <v>-103200</v>
      </c>
      <c r="U174" s="28">
        <v>12000</v>
      </c>
      <c r="V174" s="28">
        <v>3000</v>
      </c>
      <c r="W174" s="28">
        <v>1841.75</v>
      </c>
      <c r="X174" s="28"/>
      <c r="Y174" s="28"/>
      <c r="Z174" s="28"/>
      <c r="AA174" s="18">
        <f t="shared" ref="AA174:AA181" si="104">SUM(U174:Z174)</f>
        <v>16841.75</v>
      </c>
      <c r="AB174" s="24">
        <f t="shared" ref="AB174:AB181" si="105">AA174-J174</f>
        <v>0</v>
      </c>
      <c r="AC174" s="54" t="s">
        <v>56</v>
      </c>
      <c r="AD174" s="54"/>
      <c r="AE174" s="20">
        <v>0.83680474806201555</v>
      </c>
      <c r="AF174" s="61">
        <f t="shared" ref="AF174:AF181" si="106">L174-AE174</f>
        <v>0</v>
      </c>
    </row>
    <row r="175" spans="2:32" s="14" customFormat="1" ht="13.5" customHeight="1" x14ac:dyDescent="0.25">
      <c r="B175" s="15">
        <v>181</v>
      </c>
      <c r="C175" s="15" t="s">
        <v>290</v>
      </c>
      <c r="D175" s="15"/>
      <c r="E175" s="16" t="s">
        <v>297</v>
      </c>
      <c r="F175" s="16" t="s">
        <v>23</v>
      </c>
      <c r="G175" s="16" t="s">
        <v>298</v>
      </c>
      <c r="H175" s="17" t="s">
        <v>36</v>
      </c>
      <c r="I175" s="18">
        <v>67200</v>
      </c>
      <c r="J175" s="18">
        <v>13841.75</v>
      </c>
      <c r="K175" s="19">
        <f t="shared" si="98"/>
        <v>53358.25</v>
      </c>
      <c r="L175" s="20">
        <f t="shared" si="99"/>
        <v>0.79402157738095236</v>
      </c>
      <c r="M175" s="48"/>
      <c r="N175" s="18"/>
      <c r="O175" s="20">
        <f t="shared" si="100"/>
        <v>0</v>
      </c>
      <c r="P175" s="21"/>
      <c r="Q175" s="22"/>
      <c r="R175" s="20" t="e">
        <f t="shared" si="101"/>
        <v>#DIV/0!</v>
      </c>
      <c r="S175" s="23">
        <f t="shared" si="102"/>
        <v>0</v>
      </c>
      <c r="T175" s="23">
        <f t="shared" si="103"/>
        <v>-67200</v>
      </c>
      <c r="U175" s="28">
        <v>12000</v>
      </c>
      <c r="V175" s="28"/>
      <c r="W175" s="28">
        <v>1841.75</v>
      </c>
      <c r="X175" s="28"/>
      <c r="Y175" s="28"/>
      <c r="Z175" s="28"/>
      <c r="AA175" s="18">
        <f t="shared" si="104"/>
        <v>13841.75</v>
      </c>
      <c r="AB175" s="24">
        <f t="shared" si="105"/>
        <v>0</v>
      </c>
      <c r="AC175" s="54" t="s">
        <v>56</v>
      </c>
      <c r="AD175" s="54"/>
      <c r="AE175" s="20">
        <v>0.79402157738095236</v>
      </c>
      <c r="AF175" s="61">
        <f t="shared" si="106"/>
        <v>0</v>
      </c>
    </row>
    <row r="176" spans="2:32" s="14" customFormat="1" ht="13.5" customHeight="1" x14ac:dyDescent="0.25">
      <c r="B176" s="15">
        <v>182</v>
      </c>
      <c r="C176" s="15" t="s">
        <v>290</v>
      </c>
      <c r="D176" s="15"/>
      <c r="E176" s="16" t="s">
        <v>246</v>
      </c>
      <c r="F176" s="16" t="s">
        <v>23</v>
      </c>
      <c r="G176" s="16" t="s">
        <v>299</v>
      </c>
      <c r="H176" s="17" t="s">
        <v>46</v>
      </c>
      <c r="I176" s="18">
        <v>24000</v>
      </c>
      <c r="J176" s="18">
        <v>4000</v>
      </c>
      <c r="K176" s="19">
        <f t="shared" si="98"/>
        <v>20000</v>
      </c>
      <c r="L176" s="20">
        <f t="shared" si="99"/>
        <v>0.83333333333333337</v>
      </c>
      <c r="M176" s="48"/>
      <c r="N176" s="18"/>
      <c r="O176" s="20">
        <f t="shared" si="100"/>
        <v>0</v>
      </c>
      <c r="P176" s="21"/>
      <c r="Q176" s="22"/>
      <c r="R176" s="20" t="e">
        <f t="shared" si="101"/>
        <v>#DIV/0!</v>
      </c>
      <c r="S176" s="23">
        <f t="shared" si="102"/>
        <v>0</v>
      </c>
      <c r="T176" s="23">
        <f t="shared" si="103"/>
        <v>-24000</v>
      </c>
      <c r="U176" s="28"/>
      <c r="V176" s="28">
        <v>3000</v>
      </c>
      <c r="W176" s="28"/>
      <c r="X176" s="28"/>
      <c r="Y176" s="28">
        <v>1000</v>
      </c>
      <c r="Z176" s="28"/>
      <c r="AA176" s="18">
        <f t="shared" si="104"/>
        <v>4000</v>
      </c>
      <c r="AB176" s="24">
        <f t="shared" si="105"/>
        <v>0</v>
      </c>
      <c r="AC176" s="54" t="s">
        <v>56</v>
      </c>
      <c r="AD176" s="54"/>
      <c r="AE176" s="20">
        <v>0.83333333333333337</v>
      </c>
      <c r="AF176" s="61">
        <f t="shared" si="106"/>
        <v>0</v>
      </c>
    </row>
    <row r="177" spans="2:32" s="14" customFormat="1" ht="13.5" customHeight="1" x14ac:dyDescent="0.25">
      <c r="B177" s="15">
        <v>183</v>
      </c>
      <c r="C177" s="15" t="s">
        <v>290</v>
      </c>
      <c r="D177" s="15"/>
      <c r="E177" s="16" t="s">
        <v>219</v>
      </c>
      <c r="F177" s="16" t="s">
        <v>23</v>
      </c>
      <c r="G177" s="16" t="s">
        <v>300</v>
      </c>
      <c r="H177" s="17" t="s">
        <v>37</v>
      </c>
      <c r="I177" s="18">
        <v>89000</v>
      </c>
      <c r="J177" s="18">
        <v>20257.78</v>
      </c>
      <c r="K177" s="19">
        <f t="shared" si="98"/>
        <v>68742.22</v>
      </c>
      <c r="L177" s="20">
        <f t="shared" si="99"/>
        <v>0.7723844943820225</v>
      </c>
      <c r="M177" s="48"/>
      <c r="N177" s="18"/>
      <c r="O177" s="20">
        <f t="shared" si="100"/>
        <v>0</v>
      </c>
      <c r="P177" s="21"/>
      <c r="Q177" s="22"/>
      <c r="R177" s="20" t="e">
        <f t="shared" si="101"/>
        <v>#DIV/0!</v>
      </c>
      <c r="S177" s="23">
        <f t="shared" si="102"/>
        <v>0</v>
      </c>
      <c r="T177" s="23">
        <f t="shared" si="103"/>
        <v>-89000</v>
      </c>
      <c r="U177" s="28">
        <v>17500</v>
      </c>
      <c r="V177" s="28">
        <v>2500</v>
      </c>
      <c r="W177" s="28">
        <v>257.77999999999997</v>
      </c>
      <c r="X177" s="28"/>
      <c r="Y177" s="28"/>
      <c r="Z177" s="28"/>
      <c r="AA177" s="18">
        <f t="shared" si="104"/>
        <v>20257.78</v>
      </c>
      <c r="AB177" s="24">
        <f t="shared" si="105"/>
        <v>0</v>
      </c>
      <c r="AC177" s="54" t="s">
        <v>56</v>
      </c>
      <c r="AD177" s="54"/>
      <c r="AE177" s="20">
        <v>0.7723844943820225</v>
      </c>
      <c r="AF177" s="61">
        <f t="shared" si="106"/>
        <v>0</v>
      </c>
    </row>
    <row r="178" spans="2:32" s="14" customFormat="1" ht="13.5" customHeight="1" x14ac:dyDescent="0.25">
      <c r="B178" s="15">
        <v>184</v>
      </c>
      <c r="C178" s="15" t="s">
        <v>290</v>
      </c>
      <c r="D178" s="15"/>
      <c r="E178" s="16" t="s">
        <v>139</v>
      </c>
      <c r="F178" s="16" t="s">
        <v>25</v>
      </c>
      <c r="G178" s="16" t="s">
        <v>301</v>
      </c>
      <c r="H178" s="17" t="s">
        <v>36</v>
      </c>
      <c r="I178" s="18">
        <v>50400</v>
      </c>
      <c r="J178" s="18">
        <v>15000</v>
      </c>
      <c r="K178" s="19">
        <f t="shared" si="98"/>
        <v>35400</v>
      </c>
      <c r="L178" s="20">
        <f t="shared" si="99"/>
        <v>0.70238095238095233</v>
      </c>
      <c r="M178" s="48"/>
      <c r="N178" s="18"/>
      <c r="O178" s="20">
        <f t="shared" si="100"/>
        <v>0</v>
      </c>
      <c r="P178" s="21"/>
      <c r="Q178" s="22"/>
      <c r="R178" s="20" t="e">
        <f t="shared" si="101"/>
        <v>#DIV/0!</v>
      </c>
      <c r="S178" s="23">
        <f t="shared" si="102"/>
        <v>0</v>
      </c>
      <c r="T178" s="23">
        <f t="shared" si="103"/>
        <v>-50400</v>
      </c>
      <c r="U178" s="28"/>
      <c r="V178" s="28">
        <v>15000</v>
      </c>
      <c r="W178" s="28"/>
      <c r="X178" s="28"/>
      <c r="Y178" s="28"/>
      <c r="Z178" s="28"/>
      <c r="AA178" s="18">
        <f t="shared" si="104"/>
        <v>15000</v>
      </c>
      <c r="AB178" s="24">
        <f t="shared" si="105"/>
        <v>0</v>
      </c>
      <c r="AC178" s="54" t="s">
        <v>56</v>
      </c>
      <c r="AD178" s="54"/>
      <c r="AE178" s="20">
        <v>0.70238095238095233</v>
      </c>
      <c r="AF178" s="61">
        <f t="shared" si="106"/>
        <v>0</v>
      </c>
    </row>
    <row r="179" spans="2:32" s="14" customFormat="1" ht="13.5" customHeight="1" x14ac:dyDescent="0.25">
      <c r="B179" s="15">
        <v>185</v>
      </c>
      <c r="C179" s="15" t="s">
        <v>290</v>
      </c>
      <c r="D179" s="15"/>
      <c r="E179" s="16"/>
      <c r="F179" s="16"/>
      <c r="G179" s="16"/>
      <c r="H179" s="17"/>
      <c r="I179" s="18"/>
      <c r="J179" s="18"/>
      <c r="K179" s="19">
        <f t="shared" si="98"/>
        <v>0</v>
      </c>
      <c r="L179" s="20" t="e">
        <f t="shared" si="99"/>
        <v>#DIV/0!</v>
      </c>
      <c r="M179" s="48"/>
      <c r="N179" s="18"/>
      <c r="O179" s="20" t="e">
        <f t="shared" si="100"/>
        <v>#DIV/0!</v>
      </c>
      <c r="P179" s="21"/>
      <c r="Q179" s="22"/>
      <c r="R179" s="20" t="e">
        <f t="shared" si="101"/>
        <v>#DIV/0!</v>
      </c>
      <c r="S179" s="23">
        <f t="shared" si="102"/>
        <v>0</v>
      </c>
      <c r="T179" s="23">
        <f t="shared" si="103"/>
        <v>0</v>
      </c>
      <c r="U179" s="28"/>
      <c r="V179" s="28"/>
      <c r="W179" s="28"/>
      <c r="X179" s="28"/>
      <c r="Y179" s="28"/>
      <c r="Z179" s="28"/>
      <c r="AA179" s="18">
        <f t="shared" si="104"/>
        <v>0</v>
      </c>
      <c r="AB179" s="24">
        <f t="shared" si="105"/>
        <v>0</v>
      </c>
      <c r="AC179" s="54"/>
      <c r="AD179" s="54"/>
      <c r="AE179" s="20"/>
      <c r="AF179" s="61" t="e">
        <f t="shared" si="106"/>
        <v>#DIV/0!</v>
      </c>
    </row>
    <row r="180" spans="2:32" s="14" customFormat="1" ht="13.5" customHeight="1" x14ac:dyDescent="0.25">
      <c r="B180" s="15">
        <v>186</v>
      </c>
      <c r="C180" s="15" t="s">
        <v>290</v>
      </c>
      <c r="D180" s="15"/>
      <c r="E180" s="16"/>
      <c r="F180" s="16"/>
      <c r="G180" s="16"/>
      <c r="H180" s="17"/>
      <c r="I180" s="18"/>
      <c r="J180" s="18"/>
      <c r="K180" s="19">
        <f t="shared" si="98"/>
        <v>0</v>
      </c>
      <c r="L180" s="20" t="e">
        <f t="shared" si="99"/>
        <v>#DIV/0!</v>
      </c>
      <c r="M180" s="48"/>
      <c r="N180" s="18"/>
      <c r="O180" s="20" t="e">
        <f t="shared" si="100"/>
        <v>#DIV/0!</v>
      </c>
      <c r="P180" s="21"/>
      <c r="Q180" s="22"/>
      <c r="R180" s="20" t="e">
        <f t="shared" si="101"/>
        <v>#DIV/0!</v>
      </c>
      <c r="S180" s="23">
        <f t="shared" si="102"/>
        <v>0</v>
      </c>
      <c r="T180" s="23">
        <f t="shared" si="103"/>
        <v>0</v>
      </c>
      <c r="U180" s="28"/>
      <c r="V180" s="28"/>
      <c r="W180" s="28"/>
      <c r="X180" s="28"/>
      <c r="Y180" s="28"/>
      <c r="Z180" s="28"/>
      <c r="AA180" s="18">
        <f t="shared" si="104"/>
        <v>0</v>
      </c>
      <c r="AB180" s="24">
        <f t="shared" si="105"/>
        <v>0</v>
      </c>
      <c r="AC180" s="54"/>
      <c r="AD180" s="54"/>
      <c r="AE180" s="20"/>
      <c r="AF180" s="61" t="e">
        <f t="shared" si="106"/>
        <v>#DIV/0!</v>
      </c>
    </row>
    <row r="181" spans="2:32" s="14" customFormat="1" ht="13.5" customHeight="1" x14ac:dyDescent="0.25">
      <c r="B181" s="15">
        <v>187</v>
      </c>
      <c r="C181" s="15" t="s">
        <v>290</v>
      </c>
      <c r="D181" s="15"/>
      <c r="E181" s="16"/>
      <c r="F181" s="16"/>
      <c r="G181" s="16"/>
      <c r="H181" s="17"/>
      <c r="I181" s="18"/>
      <c r="J181" s="18"/>
      <c r="K181" s="19">
        <f t="shared" si="98"/>
        <v>0</v>
      </c>
      <c r="L181" s="20" t="e">
        <f t="shared" si="99"/>
        <v>#DIV/0!</v>
      </c>
      <c r="M181" s="48"/>
      <c r="N181" s="18"/>
      <c r="O181" s="20" t="e">
        <f t="shared" si="100"/>
        <v>#DIV/0!</v>
      </c>
      <c r="P181" s="21"/>
      <c r="Q181" s="22"/>
      <c r="R181" s="20" t="e">
        <f t="shared" si="101"/>
        <v>#DIV/0!</v>
      </c>
      <c r="S181" s="23">
        <f t="shared" si="102"/>
        <v>0</v>
      </c>
      <c r="T181" s="23">
        <f t="shared" si="103"/>
        <v>0</v>
      </c>
      <c r="U181" s="28"/>
      <c r="V181" s="28"/>
      <c r="W181" s="28"/>
      <c r="X181" s="28"/>
      <c r="Y181" s="28"/>
      <c r="Z181" s="28"/>
      <c r="AA181" s="18">
        <f t="shared" si="104"/>
        <v>0</v>
      </c>
      <c r="AB181" s="24">
        <f t="shared" si="105"/>
        <v>0</v>
      </c>
      <c r="AC181" s="54"/>
      <c r="AD181" s="54"/>
      <c r="AE181" s="20"/>
      <c r="AF181" s="61" t="e">
        <f t="shared" si="106"/>
        <v>#DIV/0!</v>
      </c>
    </row>
    <row r="182" spans="2:32" s="14" customFormat="1" ht="13.5" customHeight="1" x14ac:dyDescent="0.25">
      <c r="B182" s="15">
        <v>188</v>
      </c>
      <c r="C182" s="15" t="s">
        <v>290</v>
      </c>
      <c r="D182" s="15"/>
      <c r="E182" s="16"/>
      <c r="F182" s="16"/>
      <c r="G182" s="16"/>
      <c r="H182" s="17"/>
      <c r="I182" s="18"/>
      <c r="J182" s="18"/>
      <c r="K182" s="19">
        <f t="shared" si="89"/>
        <v>0</v>
      </c>
      <c r="L182" s="20" t="e">
        <f t="shared" si="90"/>
        <v>#DIV/0!</v>
      </c>
      <c r="M182" s="48"/>
      <c r="N182" s="18"/>
      <c r="O182" s="20" t="e">
        <f t="shared" si="91"/>
        <v>#DIV/0!</v>
      </c>
      <c r="P182" s="21"/>
      <c r="Q182" s="22"/>
      <c r="R182" s="20" t="e">
        <f t="shared" si="92"/>
        <v>#DIV/0!</v>
      </c>
      <c r="S182" s="23">
        <f t="shared" si="93"/>
        <v>0</v>
      </c>
      <c r="T182" s="23">
        <f t="shared" si="94"/>
        <v>0</v>
      </c>
      <c r="U182" s="28"/>
      <c r="V182" s="28"/>
      <c r="W182" s="28"/>
      <c r="X182" s="28"/>
      <c r="Y182" s="28"/>
      <c r="Z182" s="28"/>
      <c r="AA182" s="18">
        <f t="shared" si="95"/>
        <v>0</v>
      </c>
      <c r="AB182" s="24">
        <f t="shared" si="96"/>
        <v>0</v>
      </c>
      <c r="AC182" s="54"/>
      <c r="AD182" s="54"/>
      <c r="AE182" s="20"/>
      <c r="AF182" s="61" t="e">
        <f t="shared" si="97"/>
        <v>#DIV/0!</v>
      </c>
    </row>
    <row r="183" spans="2:32" s="14" customFormat="1" ht="13.5" customHeight="1" x14ac:dyDescent="0.25">
      <c r="B183" s="15">
        <v>189</v>
      </c>
      <c r="C183" s="15" t="s">
        <v>290</v>
      </c>
      <c r="D183" s="15"/>
      <c r="E183" s="16"/>
      <c r="F183" s="16"/>
      <c r="G183" s="16"/>
      <c r="H183" s="17"/>
      <c r="I183" s="18"/>
      <c r="J183" s="18"/>
      <c r="K183" s="19">
        <f t="shared" si="89"/>
        <v>0</v>
      </c>
      <c r="L183" s="20" t="e">
        <f t="shared" si="90"/>
        <v>#DIV/0!</v>
      </c>
      <c r="M183" s="48"/>
      <c r="N183" s="18"/>
      <c r="O183" s="20" t="e">
        <f t="shared" si="91"/>
        <v>#DIV/0!</v>
      </c>
      <c r="P183" s="21"/>
      <c r="Q183" s="22"/>
      <c r="R183" s="20" t="e">
        <f t="shared" si="92"/>
        <v>#DIV/0!</v>
      </c>
      <c r="S183" s="23">
        <f t="shared" si="93"/>
        <v>0</v>
      </c>
      <c r="T183" s="23">
        <f t="shared" si="94"/>
        <v>0</v>
      </c>
      <c r="U183" s="28"/>
      <c r="V183" s="28"/>
      <c r="W183" s="28"/>
      <c r="X183" s="28"/>
      <c r="Y183" s="28"/>
      <c r="Z183" s="28"/>
      <c r="AA183" s="18">
        <f t="shared" si="95"/>
        <v>0</v>
      </c>
      <c r="AB183" s="24">
        <f t="shared" si="96"/>
        <v>0</v>
      </c>
      <c r="AC183" s="54"/>
      <c r="AD183" s="54"/>
      <c r="AE183" s="20"/>
      <c r="AF183" s="61" t="e">
        <f t="shared" si="97"/>
        <v>#DIV/0!</v>
      </c>
    </row>
    <row r="184" spans="2:32" s="14" customFormat="1" ht="13.5" customHeight="1" x14ac:dyDescent="0.25">
      <c r="B184" s="15">
        <v>190</v>
      </c>
      <c r="C184" s="15" t="s">
        <v>290</v>
      </c>
      <c r="D184" s="15"/>
      <c r="E184" s="16"/>
      <c r="F184" s="16"/>
      <c r="G184" s="16"/>
      <c r="H184" s="17"/>
      <c r="I184" s="18"/>
      <c r="J184" s="18"/>
      <c r="K184" s="19">
        <f t="shared" si="89"/>
        <v>0</v>
      </c>
      <c r="L184" s="20" t="e">
        <f t="shared" si="90"/>
        <v>#DIV/0!</v>
      </c>
      <c r="M184" s="48"/>
      <c r="N184" s="18"/>
      <c r="O184" s="20" t="e">
        <f t="shared" si="91"/>
        <v>#DIV/0!</v>
      </c>
      <c r="P184" s="21"/>
      <c r="Q184" s="22"/>
      <c r="R184" s="20" t="e">
        <f t="shared" si="92"/>
        <v>#DIV/0!</v>
      </c>
      <c r="S184" s="23">
        <f t="shared" si="93"/>
        <v>0</v>
      </c>
      <c r="T184" s="23">
        <f t="shared" si="94"/>
        <v>0</v>
      </c>
      <c r="U184" s="28"/>
      <c r="V184" s="28"/>
      <c r="W184" s="28"/>
      <c r="X184" s="28"/>
      <c r="Y184" s="28"/>
      <c r="Z184" s="28"/>
      <c r="AA184" s="18">
        <f t="shared" si="95"/>
        <v>0</v>
      </c>
      <c r="AB184" s="24">
        <f t="shared" si="96"/>
        <v>0</v>
      </c>
      <c r="AC184" s="54"/>
      <c r="AD184" s="54"/>
      <c r="AE184" s="20"/>
      <c r="AF184" s="61" t="e">
        <f t="shared" si="97"/>
        <v>#DIV/0!</v>
      </c>
    </row>
    <row r="185" spans="2:32" s="14" customFormat="1" ht="13.5" customHeight="1" x14ac:dyDescent="0.25">
      <c r="B185" s="15">
        <v>191</v>
      </c>
      <c r="C185" s="15" t="s">
        <v>290</v>
      </c>
      <c r="D185" s="15"/>
      <c r="E185" s="16"/>
      <c r="F185" s="16"/>
      <c r="G185" s="16"/>
      <c r="H185" s="17"/>
      <c r="I185" s="18"/>
      <c r="J185" s="18"/>
      <c r="K185" s="19">
        <f t="shared" si="89"/>
        <v>0</v>
      </c>
      <c r="L185" s="20" t="e">
        <f t="shared" si="90"/>
        <v>#DIV/0!</v>
      </c>
      <c r="M185" s="48"/>
      <c r="N185" s="18"/>
      <c r="O185" s="20" t="e">
        <f t="shared" si="91"/>
        <v>#DIV/0!</v>
      </c>
      <c r="P185" s="21"/>
      <c r="Q185" s="22"/>
      <c r="R185" s="20" t="e">
        <f t="shared" si="92"/>
        <v>#DIV/0!</v>
      </c>
      <c r="S185" s="23">
        <f t="shared" si="93"/>
        <v>0</v>
      </c>
      <c r="T185" s="23">
        <f t="shared" si="94"/>
        <v>0</v>
      </c>
      <c r="U185" s="28"/>
      <c r="V185" s="28"/>
      <c r="W185" s="28"/>
      <c r="X185" s="28"/>
      <c r="Y185" s="28"/>
      <c r="Z185" s="28"/>
      <c r="AA185" s="18">
        <f t="shared" si="95"/>
        <v>0</v>
      </c>
      <c r="AB185" s="24">
        <f t="shared" si="96"/>
        <v>0</v>
      </c>
      <c r="AC185" s="54"/>
      <c r="AD185" s="54"/>
      <c r="AE185" s="20"/>
      <c r="AF185" s="61" t="e">
        <f t="shared" si="97"/>
        <v>#DIV/0!</v>
      </c>
    </row>
    <row r="186" spans="2:32" s="14" customFormat="1" ht="13.5" customHeight="1" x14ac:dyDescent="0.25">
      <c r="B186" s="15">
        <v>192</v>
      </c>
      <c r="C186" s="15" t="s">
        <v>290</v>
      </c>
      <c r="D186" s="15"/>
      <c r="E186" s="16"/>
      <c r="F186" s="16"/>
      <c r="G186" s="16"/>
      <c r="H186" s="17"/>
      <c r="I186" s="18"/>
      <c r="J186" s="18"/>
      <c r="K186" s="19">
        <f t="shared" si="89"/>
        <v>0</v>
      </c>
      <c r="L186" s="20" t="e">
        <f t="shared" si="90"/>
        <v>#DIV/0!</v>
      </c>
      <c r="M186" s="48"/>
      <c r="N186" s="18"/>
      <c r="O186" s="20" t="e">
        <f t="shared" si="91"/>
        <v>#DIV/0!</v>
      </c>
      <c r="P186" s="21"/>
      <c r="Q186" s="22"/>
      <c r="R186" s="20" t="e">
        <f t="shared" si="92"/>
        <v>#DIV/0!</v>
      </c>
      <c r="S186" s="23">
        <f t="shared" si="93"/>
        <v>0</v>
      </c>
      <c r="T186" s="23">
        <f t="shared" si="94"/>
        <v>0</v>
      </c>
      <c r="U186" s="28"/>
      <c r="V186" s="28"/>
      <c r="W186" s="28"/>
      <c r="X186" s="28"/>
      <c r="Y186" s="28"/>
      <c r="Z186" s="28"/>
      <c r="AA186" s="18">
        <f t="shared" si="95"/>
        <v>0</v>
      </c>
      <c r="AB186" s="24">
        <f t="shared" si="96"/>
        <v>0</v>
      </c>
      <c r="AC186" s="54"/>
      <c r="AD186" s="54"/>
      <c r="AE186" s="20"/>
      <c r="AF186" s="61" t="e">
        <f t="shared" si="97"/>
        <v>#DIV/0!</v>
      </c>
    </row>
    <row r="187" spans="2:32" s="14" customFormat="1" ht="13.5" customHeight="1" x14ac:dyDescent="0.25">
      <c r="B187" s="15">
        <v>193</v>
      </c>
      <c r="C187" s="15" t="s">
        <v>290</v>
      </c>
      <c r="D187" s="15"/>
      <c r="E187" s="16"/>
      <c r="F187" s="16"/>
      <c r="G187" s="16"/>
      <c r="H187" s="17"/>
      <c r="I187" s="18"/>
      <c r="J187" s="18"/>
      <c r="K187" s="19">
        <f t="shared" si="89"/>
        <v>0</v>
      </c>
      <c r="L187" s="20" t="e">
        <f t="shared" si="90"/>
        <v>#DIV/0!</v>
      </c>
      <c r="M187" s="48"/>
      <c r="N187" s="18"/>
      <c r="O187" s="20" t="e">
        <f t="shared" si="91"/>
        <v>#DIV/0!</v>
      </c>
      <c r="P187" s="21"/>
      <c r="Q187" s="22"/>
      <c r="R187" s="20" t="e">
        <f t="shared" si="92"/>
        <v>#DIV/0!</v>
      </c>
      <c r="S187" s="23">
        <f t="shared" si="93"/>
        <v>0</v>
      </c>
      <c r="T187" s="23">
        <f t="shared" si="94"/>
        <v>0</v>
      </c>
      <c r="U187" s="28"/>
      <c r="V187" s="28"/>
      <c r="W187" s="28"/>
      <c r="X187" s="28"/>
      <c r="Y187" s="28"/>
      <c r="Z187" s="28"/>
      <c r="AA187" s="18">
        <f t="shared" si="95"/>
        <v>0</v>
      </c>
      <c r="AB187" s="24">
        <f t="shared" si="96"/>
        <v>0</v>
      </c>
      <c r="AC187" s="54"/>
      <c r="AD187" s="54"/>
      <c r="AE187" s="20"/>
      <c r="AF187" s="61" t="e">
        <f t="shared" si="97"/>
        <v>#DIV/0!</v>
      </c>
    </row>
    <row r="188" spans="2:32" s="14" customFormat="1" ht="13.5" customHeight="1" x14ac:dyDescent="0.25">
      <c r="B188" s="15">
        <v>194</v>
      </c>
      <c r="C188" s="15" t="s">
        <v>290</v>
      </c>
      <c r="D188" s="15"/>
      <c r="E188" s="16"/>
      <c r="F188" s="16"/>
      <c r="G188" s="16"/>
      <c r="H188" s="17"/>
      <c r="I188" s="18"/>
      <c r="J188" s="18"/>
      <c r="K188" s="19">
        <f t="shared" si="89"/>
        <v>0</v>
      </c>
      <c r="L188" s="20" t="e">
        <f t="shared" si="90"/>
        <v>#DIV/0!</v>
      </c>
      <c r="M188" s="48"/>
      <c r="N188" s="18"/>
      <c r="O188" s="20" t="e">
        <f t="shared" si="91"/>
        <v>#DIV/0!</v>
      </c>
      <c r="P188" s="21"/>
      <c r="Q188" s="22"/>
      <c r="R188" s="20" t="e">
        <f t="shared" si="92"/>
        <v>#DIV/0!</v>
      </c>
      <c r="S188" s="23">
        <f t="shared" si="93"/>
        <v>0</v>
      </c>
      <c r="T188" s="23">
        <f t="shared" si="94"/>
        <v>0</v>
      </c>
      <c r="U188" s="28"/>
      <c r="V188" s="28"/>
      <c r="W188" s="28"/>
      <c r="X188" s="28"/>
      <c r="Y188" s="28"/>
      <c r="Z188" s="28"/>
      <c r="AA188" s="18">
        <f t="shared" si="95"/>
        <v>0</v>
      </c>
      <c r="AB188" s="24">
        <f t="shared" si="96"/>
        <v>0</v>
      </c>
      <c r="AC188" s="54"/>
      <c r="AD188" s="54"/>
      <c r="AE188" s="20"/>
      <c r="AF188" s="61" t="e">
        <f t="shared" si="97"/>
        <v>#DIV/0!</v>
      </c>
    </row>
    <row r="189" spans="2:32" s="14" customFormat="1" ht="13.5" customHeight="1" x14ac:dyDescent="0.25">
      <c r="B189" s="15">
        <v>195</v>
      </c>
      <c r="C189" s="15" t="s">
        <v>290</v>
      </c>
      <c r="D189" s="15"/>
      <c r="E189" s="16"/>
      <c r="F189" s="16"/>
      <c r="G189" s="16"/>
      <c r="H189" s="17"/>
      <c r="I189" s="18"/>
      <c r="J189" s="18"/>
      <c r="K189" s="19">
        <f t="shared" si="89"/>
        <v>0</v>
      </c>
      <c r="L189" s="20" t="e">
        <f t="shared" si="90"/>
        <v>#DIV/0!</v>
      </c>
      <c r="M189" s="48"/>
      <c r="N189" s="18"/>
      <c r="O189" s="20" t="e">
        <f t="shared" si="91"/>
        <v>#DIV/0!</v>
      </c>
      <c r="P189" s="21"/>
      <c r="Q189" s="22"/>
      <c r="R189" s="20" t="e">
        <f t="shared" si="92"/>
        <v>#DIV/0!</v>
      </c>
      <c r="S189" s="23">
        <f t="shared" si="93"/>
        <v>0</v>
      </c>
      <c r="T189" s="23">
        <f t="shared" si="94"/>
        <v>0</v>
      </c>
      <c r="U189" s="28"/>
      <c r="V189" s="28"/>
      <c r="W189" s="28"/>
      <c r="X189" s="28"/>
      <c r="Y189" s="28"/>
      <c r="Z189" s="28"/>
      <c r="AA189" s="18">
        <f t="shared" si="95"/>
        <v>0</v>
      </c>
      <c r="AB189" s="24">
        <f t="shared" si="96"/>
        <v>0</v>
      </c>
      <c r="AC189" s="54"/>
      <c r="AD189" s="54"/>
      <c r="AE189" s="20"/>
      <c r="AF189" s="61" t="e">
        <f t="shared" si="97"/>
        <v>#DIV/0!</v>
      </c>
    </row>
    <row r="190" spans="2:32" s="14" customFormat="1" ht="13.5" customHeight="1" x14ac:dyDescent="0.25">
      <c r="B190" s="15">
        <v>196</v>
      </c>
      <c r="C190" s="15" t="s">
        <v>290</v>
      </c>
      <c r="D190" s="15"/>
      <c r="E190" s="16"/>
      <c r="F190" s="16"/>
      <c r="G190" s="16"/>
      <c r="H190" s="17"/>
      <c r="I190" s="18"/>
      <c r="J190" s="18"/>
      <c r="K190" s="19">
        <f t="shared" si="89"/>
        <v>0</v>
      </c>
      <c r="L190" s="20" t="e">
        <f t="shared" si="90"/>
        <v>#DIV/0!</v>
      </c>
      <c r="M190" s="48"/>
      <c r="N190" s="18"/>
      <c r="O190" s="20" t="e">
        <f t="shared" si="91"/>
        <v>#DIV/0!</v>
      </c>
      <c r="P190" s="21"/>
      <c r="Q190" s="22"/>
      <c r="R190" s="20" t="e">
        <f t="shared" si="92"/>
        <v>#DIV/0!</v>
      </c>
      <c r="S190" s="23">
        <f t="shared" si="93"/>
        <v>0</v>
      </c>
      <c r="T190" s="23">
        <f t="shared" si="94"/>
        <v>0</v>
      </c>
      <c r="U190" s="28"/>
      <c r="V190" s="28"/>
      <c r="W190" s="28"/>
      <c r="X190" s="28"/>
      <c r="Y190" s="28"/>
      <c r="Z190" s="28"/>
      <c r="AA190" s="18">
        <f t="shared" si="95"/>
        <v>0</v>
      </c>
      <c r="AB190" s="24">
        <f t="shared" si="96"/>
        <v>0</v>
      </c>
      <c r="AC190" s="54"/>
      <c r="AD190" s="54"/>
      <c r="AE190" s="20"/>
      <c r="AF190" s="61" t="e">
        <f t="shared" si="97"/>
        <v>#DIV/0!</v>
      </c>
    </row>
    <row r="191" spans="2:32" s="14" customFormat="1" ht="13.5" customHeight="1" x14ac:dyDescent="0.25">
      <c r="B191" s="15">
        <v>197</v>
      </c>
      <c r="C191" s="15"/>
      <c r="D191" s="15"/>
      <c r="E191" s="16"/>
      <c r="F191" s="16"/>
      <c r="G191" s="16"/>
      <c r="H191" s="17"/>
      <c r="I191" s="18"/>
      <c r="J191" s="18"/>
      <c r="K191" s="19">
        <f t="shared" si="89"/>
        <v>0</v>
      </c>
      <c r="L191" s="20" t="e">
        <f t="shared" si="90"/>
        <v>#DIV/0!</v>
      </c>
      <c r="M191" s="48"/>
      <c r="N191" s="18"/>
      <c r="O191" s="20" t="e">
        <f t="shared" si="91"/>
        <v>#DIV/0!</v>
      </c>
      <c r="P191" s="21"/>
      <c r="Q191" s="22"/>
      <c r="R191" s="20" t="e">
        <f t="shared" si="92"/>
        <v>#DIV/0!</v>
      </c>
      <c r="S191" s="23">
        <f t="shared" si="93"/>
        <v>0</v>
      </c>
      <c r="T191" s="23">
        <f t="shared" si="94"/>
        <v>0</v>
      </c>
      <c r="U191" s="28"/>
      <c r="V191" s="28"/>
      <c r="W191" s="28"/>
      <c r="X191" s="28"/>
      <c r="Y191" s="28"/>
      <c r="Z191" s="28"/>
      <c r="AA191" s="18">
        <f t="shared" si="95"/>
        <v>0</v>
      </c>
      <c r="AB191" s="24">
        <f t="shared" si="96"/>
        <v>0</v>
      </c>
      <c r="AC191" s="54"/>
      <c r="AD191" s="54"/>
      <c r="AE191" s="20"/>
      <c r="AF191" s="61" t="e">
        <f t="shared" si="97"/>
        <v>#DIV/0!</v>
      </c>
    </row>
    <row r="192" spans="2:32" s="14" customFormat="1" ht="13.5" customHeight="1" thickBot="1" x14ac:dyDescent="0.3">
      <c r="B192" s="15"/>
      <c r="C192" s="15"/>
      <c r="D192" s="15"/>
      <c r="E192" s="16"/>
      <c r="F192" s="16"/>
      <c r="G192" s="16"/>
      <c r="H192" s="17"/>
      <c r="I192" s="18"/>
      <c r="J192" s="18"/>
      <c r="K192" s="19">
        <f t="shared" ref="K192" si="107">I192-J192</f>
        <v>0</v>
      </c>
      <c r="L192" s="20" t="e">
        <f t="shared" ref="L192" si="108">K192/I192</f>
        <v>#DIV/0!</v>
      </c>
      <c r="M192" s="48"/>
      <c r="N192" s="18"/>
      <c r="O192" s="20" t="e">
        <f t="shared" ref="O192" si="109">N192/I192</f>
        <v>#DIV/0!</v>
      </c>
      <c r="P192" s="21"/>
      <c r="Q192" s="22"/>
      <c r="R192" s="20" t="e">
        <f t="shared" ref="R192" si="110">Q192/N192</f>
        <v>#DIV/0!</v>
      </c>
      <c r="S192" s="23">
        <f t="shared" ref="S192" si="111">N192-Q192</f>
        <v>0</v>
      </c>
      <c r="T192" s="23">
        <f t="shared" ref="T192" si="112">N192-I192</f>
        <v>0</v>
      </c>
      <c r="U192" s="28"/>
      <c r="V192" s="28"/>
      <c r="W192" s="28"/>
      <c r="X192" s="28"/>
      <c r="Y192" s="28"/>
      <c r="Z192" s="28"/>
      <c r="AA192" s="18">
        <f t="shared" si="18"/>
        <v>0</v>
      </c>
      <c r="AB192" s="24">
        <f t="shared" si="19"/>
        <v>0</v>
      </c>
      <c r="AC192" s="54"/>
      <c r="AD192" s="54"/>
      <c r="AE192" s="20"/>
      <c r="AF192" s="62">
        <f>AVERAGE(AF5:AF104)</f>
        <v>7.2416998515972787E-3</v>
      </c>
    </row>
    <row r="193" spans="2:32" s="13" customFormat="1" ht="15.75" thickTop="1" x14ac:dyDescent="0.25">
      <c r="B193" s="35"/>
      <c r="C193" s="35"/>
      <c r="D193" s="35"/>
      <c r="E193" s="35" t="s">
        <v>19</v>
      </c>
      <c r="F193" s="35"/>
      <c r="G193" s="35"/>
      <c r="H193" s="35"/>
      <c r="I193" s="36">
        <f>SUM(I5:I192)</f>
        <v>19879922.924657993</v>
      </c>
      <c r="J193" s="36">
        <f>SUM(J5:J192)</f>
        <v>5372688.1848275876</v>
      </c>
      <c r="K193" s="36">
        <f>SUM(K5:K192)</f>
        <v>14507234.73983041</v>
      </c>
      <c r="L193" s="37">
        <f>K193/I193</f>
        <v>0.72974300729488306</v>
      </c>
      <c r="M193" s="51"/>
      <c r="N193" s="36">
        <f>SUM(N5:N192)</f>
        <v>6403029.4799999995</v>
      </c>
      <c r="O193" s="38"/>
      <c r="P193" s="38"/>
      <c r="Q193" s="36">
        <f>SUM(Q5:Q192)</f>
        <v>5341203.7300000004</v>
      </c>
      <c r="R193" s="38"/>
      <c r="S193" s="36">
        <f>SUM(S5:S192)</f>
        <v>1204550.75</v>
      </c>
      <c r="T193" s="36">
        <f>SUM(T5:T192)*-1</f>
        <v>13334168.444657996</v>
      </c>
      <c r="U193" s="36">
        <f t="shared" ref="U193:AB193" si="113">SUM(U5:U192)</f>
        <v>3244882</v>
      </c>
      <c r="V193" s="36">
        <f t="shared" si="113"/>
        <v>1371364</v>
      </c>
      <c r="W193" s="36">
        <f t="shared" si="113"/>
        <v>342907.45482758625</v>
      </c>
      <c r="X193" s="36">
        <f t="shared" si="113"/>
        <v>251651</v>
      </c>
      <c r="Y193" s="36">
        <f t="shared" si="113"/>
        <v>104105.65</v>
      </c>
      <c r="Z193" s="36">
        <f t="shared" si="113"/>
        <v>35548.22</v>
      </c>
      <c r="AA193" s="36">
        <f t="shared" si="113"/>
        <v>5350458.3248275872</v>
      </c>
      <c r="AB193" s="36">
        <f t="shared" si="113"/>
        <v>-22229.86</v>
      </c>
      <c r="AC193" s="56"/>
      <c r="AD193" s="56"/>
      <c r="AE193" s="56"/>
      <c r="AF193" s="60"/>
    </row>
    <row r="194" spans="2:32" s="14" customFormat="1" ht="15" x14ac:dyDescent="0.25">
      <c r="G194" s="39"/>
      <c r="H194" s="40"/>
      <c r="I194" s="41"/>
      <c r="J194" s="42"/>
      <c r="K194" s="43"/>
      <c r="L194" s="40"/>
      <c r="M194" s="48"/>
      <c r="N194" s="18"/>
      <c r="O194" s="40"/>
      <c r="P194" s="40"/>
      <c r="Q194" s="41"/>
      <c r="R194" s="40"/>
      <c r="S194" s="40"/>
      <c r="T194" s="40"/>
      <c r="U194" s="59">
        <f t="shared" ref="U194:Z194" si="114">U193/$AA$193</f>
        <v>0.60646804497903695</v>
      </c>
      <c r="V194" s="59">
        <f t="shared" si="114"/>
        <v>0.2563077622035661</v>
      </c>
      <c r="W194" s="59">
        <f t="shared" si="114"/>
        <v>6.4089360949958638E-2</v>
      </c>
      <c r="X194" s="59">
        <f t="shared" si="114"/>
        <v>4.7033540815049554E-2</v>
      </c>
      <c r="Y194" s="59">
        <f t="shared" si="114"/>
        <v>1.9457333125448593E-2</v>
      </c>
      <c r="Z194" s="59">
        <f t="shared" si="114"/>
        <v>6.6439579269399326E-3</v>
      </c>
      <c r="AA194" s="59">
        <f>SUM(U194:Z194)</f>
        <v>0.99999999999999978</v>
      </c>
      <c r="AC194" s="57"/>
      <c r="AD194" s="57"/>
      <c r="AE194" s="57"/>
      <c r="AF194" s="57"/>
    </row>
    <row r="195" spans="2:32" s="14" customFormat="1" ht="15" x14ac:dyDescent="0.25">
      <c r="G195" s="39"/>
      <c r="H195" s="40"/>
      <c r="I195" s="43"/>
      <c r="J195" s="40"/>
      <c r="K195" s="43"/>
      <c r="L195" s="40"/>
      <c r="M195" s="52"/>
      <c r="N195" s="43"/>
      <c r="O195" s="40"/>
      <c r="P195" s="40"/>
      <c r="Q195" s="43"/>
      <c r="R195" s="40"/>
      <c r="S195" s="40"/>
      <c r="T195" s="40"/>
      <c r="U195" s="40"/>
      <c r="V195" s="40"/>
      <c r="W195" s="40"/>
      <c r="X195" s="40"/>
      <c r="Y195" s="43"/>
      <c r="AC195" s="57"/>
      <c r="AD195" s="57"/>
    </row>
    <row r="196" spans="2:32" s="14" customFormat="1" ht="15" x14ac:dyDescent="0.25">
      <c r="G196" s="39"/>
      <c r="H196" s="63" t="s">
        <v>190</v>
      </c>
      <c r="I196" s="64">
        <v>713625</v>
      </c>
      <c r="J196" s="40"/>
      <c r="K196" s="43"/>
      <c r="L196" s="40"/>
      <c r="M196" s="52"/>
      <c r="N196" s="43"/>
      <c r="O196" s="40"/>
      <c r="P196" s="40"/>
      <c r="Q196" s="43"/>
      <c r="R196" s="40"/>
      <c r="S196" s="40"/>
      <c r="T196" s="40"/>
      <c r="U196" s="40"/>
      <c r="V196" s="40"/>
      <c r="W196" s="40"/>
      <c r="X196" s="40"/>
      <c r="Y196" s="43"/>
      <c r="AC196" s="57"/>
      <c r="AD196" s="57"/>
    </row>
    <row r="197" spans="2:32" s="14" customFormat="1" ht="15" x14ac:dyDescent="0.25">
      <c r="G197" s="39"/>
      <c r="H197" s="40"/>
      <c r="I197" s="43">
        <f>I193-I196</f>
        <v>19166297.924657993</v>
      </c>
      <c r="J197" s="40"/>
      <c r="K197" s="34"/>
      <c r="L197" s="43"/>
      <c r="M197" s="52"/>
      <c r="N197" s="43"/>
      <c r="O197" s="40"/>
      <c r="P197" s="40"/>
      <c r="Q197" s="43"/>
      <c r="R197" s="40"/>
      <c r="S197" s="40"/>
      <c r="T197" s="40"/>
      <c r="U197" s="40"/>
      <c r="V197" s="40"/>
      <c r="W197" s="40"/>
      <c r="X197" s="40"/>
      <c r="Y197" s="43"/>
      <c r="AC197" s="57"/>
      <c r="AD197" s="57"/>
    </row>
    <row r="198" spans="2:32" s="14" customFormat="1" ht="15" x14ac:dyDescent="0.25">
      <c r="G198" s="39"/>
      <c r="H198" s="40"/>
      <c r="I198" s="41"/>
      <c r="J198" s="40"/>
      <c r="K198" s="40"/>
      <c r="L198" s="40"/>
      <c r="M198" s="52"/>
      <c r="N198" s="43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3"/>
      <c r="AC198" s="57"/>
      <c r="AD198" s="57"/>
    </row>
    <row r="199" spans="2:32" s="14" customFormat="1" ht="15" x14ac:dyDescent="0.25">
      <c r="G199" s="39"/>
      <c r="H199" s="63" t="s">
        <v>191</v>
      </c>
      <c r="I199" s="64">
        <f>SUM(I197:I198)</f>
        <v>19166297.924657993</v>
      </c>
      <c r="J199" s="43"/>
      <c r="K199" s="43"/>
      <c r="L199" s="45"/>
      <c r="M199" s="52"/>
      <c r="N199" s="43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3"/>
      <c r="AC199" s="57"/>
      <c r="AD199" s="57"/>
    </row>
    <row r="200" spans="2:32" s="14" customFormat="1" ht="15" x14ac:dyDescent="0.25">
      <c r="B200" s="40"/>
      <c r="C200" s="40"/>
      <c r="D200" s="40"/>
      <c r="E200" s="40"/>
      <c r="F200" s="40"/>
      <c r="G200" s="39"/>
      <c r="H200" s="40"/>
      <c r="I200" s="44"/>
      <c r="J200" s="40"/>
      <c r="K200" s="40"/>
      <c r="L200" s="40"/>
      <c r="M200" s="52"/>
      <c r="P200" s="46"/>
      <c r="AC200" s="57"/>
      <c r="AD200" s="57"/>
    </row>
    <row r="201" spans="2:32" s="14" customFormat="1" ht="15" x14ac:dyDescent="0.25">
      <c r="G201" s="39"/>
      <c r="H201" s="40"/>
      <c r="I201" s="40"/>
      <c r="J201" s="43"/>
      <c r="K201" s="40"/>
      <c r="L201" s="40"/>
      <c r="M201" s="52"/>
      <c r="P201" s="46"/>
      <c r="AC201" s="57"/>
      <c r="AD201" s="57"/>
    </row>
    <row r="202" spans="2:32" s="14" customFormat="1" ht="15" x14ac:dyDescent="0.25">
      <c r="B202" s="40"/>
      <c r="C202" s="40"/>
      <c r="D202" s="40"/>
      <c r="E202" s="40"/>
      <c r="F202" s="40"/>
      <c r="G202" s="39"/>
      <c r="H202" s="40"/>
      <c r="I202" s="40"/>
      <c r="J202" s="40"/>
      <c r="K202" s="40"/>
      <c r="L202" s="40"/>
      <c r="M202" s="52"/>
      <c r="P202" s="46"/>
      <c r="AC202" s="57"/>
      <c r="AD202" s="57"/>
    </row>
    <row r="203" spans="2:32" s="14" customFormat="1" ht="15" x14ac:dyDescent="0.25">
      <c r="B203" s="40"/>
      <c r="C203" s="40"/>
      <c r="D203" s="40"/>
      <c r="E203" s="40"/>
      <c r="F203" s="40"/>
      <c r="G203" s="39"/>
      <c r="H203" s="40"/>
      <c r="I203" s="40"/>
      <c r="J203" s="40"/>
      <c r="K203" s="40"/>
      <c r="L203" s="40"/>
      <c r="M203" s="52"/>
      <c r="P203" s="46"/>
      <c r="AC203" s="57"/>
      <c r="AD203" s="57"/>
    </row>
    <row r="204" spans="2:32" s="14" customFormat="1" ht="15" x14ac:dyDescent="0.25">
      <c r="B204" s="40"/>
      <c r="C204" s="40"/>
      <c r="D204" s="40"/>
      <c r="E204" s="40"/>
      <c r="F204" s="40"/>
      <c r="G204" s="39"/>
      <c r="H204" s="40"/>
      <c r="I204" s="40"/>
      <c r="J204" s="40"/>
      <c r="K204" s="40"/>
      <c r="L204" s="40"/>
      <c r="M204" s="52"/>
      <c r="P204" s="46"/>
      <c r="AC204" s="57"/>
      <c r="AD204" s="57"/>
    </row>
    <row r="205" spans="2:32" s="14" customFormat="1" ht="15" x14ac:dyDescent="0.25">
      <c r="B205" s="40"/>
      <c r="C205" s="40"/>
      <c r="D205" s="40"/>
      <c r="E205" s="40"/>
      <c r="F205" s="40"/>
      <c r="G205" s="39"/>
      <c r="H205" s="40"/>
      <c r="I205" s="40"/>
      <c r="J205" s="40"/>
      <c r="K205" s="40"/>
      <c r="L205" s="40"/>
      <c r="M205" s="52"/>
      <c r="P205" s="46"/>
      <c r="AC205" s="57"/>
      <c r="AD205" s="57"/>
    </row>
    <row r="206" spans="2:32" s="14" customFormat="1" ht="15" x14ac:dyDescent="0.25">
      <c r="B206" s="40"/>
      <c r="C206" s="40"/>
      <c r="D206" s="40"/>
      <c r="E206" s="40"/>
      <c r="F206" s="40"/>
      <c r="G206" s="39"/>
      <c r="H206" s="40"/>
      <c r="I206" s="40"/>
      <c r="J206" s="40"/>
      <c r="K206" s="40"/>
      <c r="L206" s="40"/>
      <c r="M206" s="52"/>
      <c r="P206" s="46"/>
      <c r="AC206" s="57"/>
      <c r="AD206" s="57"/>
    </row>
    <row r="207" spans="2:32" s="14" customFormat="1" ht="15" x14ac:dyDescent="0.25">
      <c r="B207" s="40"/>
      <c r="C207" s="40"/>
      <c r="D207" s="40"/>
      <c r="E207" s="40"/>
      <c r="F207" s="40"/>
      <c r="G207" s="39"/>
      <c r="H207" s="40"/>
      <c r="I207" s="40"/>
      <c r="J207" s="40"/>
      <c r="K207" s="40"/>
      <c r="L207" s="40"/>
      <c r="M207" s="52"/>
      <c r="P207" s="46"/>
      <c r="AC207" s="57"/>
      <c r="AD207" s="57"/>
    </row>
    <row r="208" spans="2:32" s="14" customFormat="1" ht="15" x14ac:dyDescent="0.25">
      <c r="B208" s="40"/>
      <c r="C208" s="40"/>
      <c r="D208" s="40"/>
      <c r="E208" s="40"/>
      <c r="F208" s="40"/>
      <c r="G208" s="39"/>
      <c r="H208" s="40"/>
      <c r="I208" s="40"/>
      <c r="J208" s="40"/>
      <c r="K208" s="40"/>
      <c r="L208" s="40"/>
      <c r="M208" s="52"/>
      <c r="P208" s="46"/>
      <c r="AC208" s="57"/>
      <c r="AD208" s="57"/>
    </row>
    <row r="209" spans="2:30" s="14" customFormat="1" ht="15" x14ac:dyDescent="0.25">
      <c r="B209" s="40"/>
      <c r="C209" s="40"/>
      <c r="D209" s="40"/>
      <c r="E209" s="40"/>
      <c r="F209" s="40"/>
      <c r="G209" s="39"/>
      <c r="H209" s="40"/>
      <c r="I209" s="40"/>
      <c r="J209" s="40"/>
      <c r="K209" s="40"/>
      <c r="L209" s="40"/>
      <c r="M209" s="52"/>
      <c r="P209" s="46"/>
      <c r="AC209" s="57"/>
      <c r="AD209" s="57"/>
    </row>
    <row r="210" spans="2:30" s="14" customFormat="1" ht="15" x14ac:dyDescent="0.25">
      <c r="B210" s="40"/>
      <c r="C210" s="40"/>
      <c r="D210" s="40"/>
      <c r="E210" s="40"/>
      <c r="F210" s="40"/>
      <c r="G210" s="39"/>
      <c r="H210" s="40"/>
      <c r="I210" s="40"/>
      <c r="J210" s="40"/>
      <c r="K210" s="40"/>
      <c r="L210" s="40"/>
      <c r="M210" s="52"/>
      <c r="P210" s="46"/>
      <c r="AC210" s="57"/>
      <c r="AD210" s="57"/>
    </row>
    <row r="211" spans="2:30" s="14" customFormat="1" ht="15" x14ac:dyDescent="0.25">
      <c r="B211" s="40"/>
      <c r="C211" s="40"/>
      <c r="D211" s="40"/>
      <c r="E211" s="40"/>
      <c r="F211" s="40"/>
      <c r="G211" s="39"/>
      <c r="H211" s="40"/>
      <c r="I211" s="40"/>
      <c r="J211" s="40"/>
      <c r="K211" s="40"/>
      <c r="L211" s="40"/>
      <c r="M211" s="52"/>
      <c r="P211" s="46"/>
      <c r="AC211" s="57"/>
      <c r="AD211" s="57"/>
    </row>
    <row r="212" spans="2:30" s="14" customFormat="1" ht="15" x14ac:dyDescent="0.25">
      <c r="B212" s="40"/>
      <c r="C212" s="40"/>
      <c r="D212" s="40"/>
      <c r="E212" s="40"/>
      <c r="F212" s="40"/>
      <c r="G212" s="39"/>
      <c r="H212" s="40"/>
      <c r="I212" s="40"/>
      <c r="J212" s="40"/>
      <c r="K212" s="40"/>
      <c r="L212" s="40"/>
      <c r="M212" s="52"/>
      <c r="P212" s="46"/>
      <c r="AC212" s="57"/>
      <c r="AD212" s="57"/>
    </row>
    <row r="213" spans="2:30" s="14" customFormat="1" ht="15" x14ac:dyDescent="0.25">
      <c r="B213" s="40"/>
      <c r="C213" s="40"/>
      <c r="D213" s="40"/>
      <c r="E213" s="40"/>
      <c r="F213" s="40"/>
      <c r="G213" s="39"/>
      <c r="H213" s="40"/>
      <c r="I213" s="40"/>
      <c r="J213" s="40"/>
      <c r="K213" s="40"/>
      <c r="L213" s="40"/>
      <c r="M213" s="52"/>
      <c r="P213" s="46"/>
      <c r="AC213" s="57"/>
      <c r="AD213" s="57"/>
    </row>
    <row r="214" spans="2:30" s="14" customFormat="1" ht="15" x14ac:dyDescent="0.25">
      <c r="B214" s="40"/>
      <c r="C214" s="40"/>
      <c r="D214" s="40"/>
      <c r="E214" s="40"/>
      <c r="F214" s="40"/>
      <c r="G214" s="39"/>
      <c r="H214" s="40"/>
      <c r="I214" s="40"/>
      <c r="J214" s="40"/>
      <c r="K214" s="40"/>
      <c r="L214" s="40"/>
      <c r="M214" s="52"/>
      <c r="P214" s="46"/>
      <c r="AC214" s="57"/>
      <c r="AD214" s="57"/>
    </row>
    <row r="215" spans="2:30" s="14" customFormat="1" ht="15" x14ac:dyDescent="0.25">
      <c r="B215" s="40"/>
      <c r="C215" s="40"/>
      <c r="D215" s="40"/>
      <c r="E215" s="40"/>
      <c r="F215" s="40"/>
      <c r="G215" s="39"/>
      <c r="H215" s="40"/>
      <c r="I215" s="40"/>
      <c r="J215" s="40"/>
      <c r="K215" s="40"/>
      <c r="L215" s="40"/>
      <c r="M215" s="52"/>
      <c r="P215" s="46"/>
      <c r="AC215" s="57"/>
      <c r="AD215" s="57"/>
    </row>
    <row r="216" spans="2:30" s="14" customFormat="1" ht="15" x14ac:dyDescent="0.25">
      <c r="B216" s="40"/>
      <c r="C216" s="40"/>
      <c r="D216" s="40"/>
      <c r="E216" s="40"/>
      <c r="F216" s="40"/>
      <c r="G216" s="39"/>
      <c r="H216" s="40"/>
      <c r="I216" s="40"/>
      <c r="J216" s="40"/>
      <c r="K216" s="40"/>
      <c r="L216" s="40"/>
      <c r="M216" s="52"/>
      <c r="P216" s="46"/>
      <c r="AC216" s="57"/>
      <c r="AD216" s="57"/>
    </row>
    <row r="217" spans="2:30" s="14" customFormat="1" ht="15" x14ac:dyDescent="0.25">
      <c r="B217" s="40"/>
      <c r="C217" s="40"/>
      <c r="D217" s="40"/>
      <c r="E217" s="40"/>
      <c r="F217" s="40"/>
      <c r="G217" s="39"/>
      <c r="H217" s="40"/>
      <c r="I217" s="40"/>
      <c r="J217" s="40"/>
      <c r="K217" s="40"/>
      <c r="L217" s="40"/>
      <c r="M217" s="52"/>
      <c r="P217" s="46"/>
      <c r="AC217" s="57"/>
      <c r="AD217" s="57"/>
    </row>
    <row r="218" spans="2:30" s="14" customFormat="1" ht="15" x14ac:dyDescent="0.25">
      <c r="B218" s="40"/>
      <c r="C218" s="40"/>
      <c r="D218" s="40"/>
      <c r="E218" s="40"/>
      <c r="F218" s="40"/>
      <c r="G218" s="39"/>
      <c r="H218" s="40"/>
      <c r="I218" s="40"/>
      <c r="J218" s="40"/>
      <c r="K218" s="40"/>
      <c r="L218" s="40"/>
      <c r="M218" s="52"/>
      <c r="P218" s="46"/>
      <c r="AC218" s="57"/>
      <c r="AD218" s="57"/>
    </row>
    <row r="219" spans="2:30" s="14" customFormat="1" ht="15" x14ac:dyDescent="0.25">
      <c r="B219" s="40"/>
      <c r="C219" s="40"/>
      <c r="D219" s="40"/>
      <c r="E219" s="40"/>
      <c r="F219" s="40"/>
      <c r="G219" s="39"/>
      <c r="H219" s="40"/>
      <c r="I219" s="40"/>
      <c r="J219" s="40"/>
      <c r="K219" s="40"/>
      <c r="L219" s="40"/>
      <c r="M219" s="52"/>
      <c r="P219" s="46"/>
      <c r="AC219" s="57"/>
      <c r="AD219" s="57"/>
    </row>
    <row r="220" spans="2:30" s="14" customFormat="1" ht="15" x14ac:dyDescent="0.25">
      <c r="B220" s="40"/>
      <c r="C220" s="40"/>
      <c r="D220" s="40"/>
      <c r="E220" s="40"/>
      <c r="F220" s="40"/>
      <c r="G220" s="39"/>
      <c r="H220" s="40"/>
      <c r="I220" s="40"/>
      <c r="J220" s="40"/>
      <c r="K220" s="40"/>
      <c r="L220" s="40"/>
      <c r="M220" s="52"/>
      <c r="P220" s="46"/>
      <c r="AC220" s="57"/>
      <c r="AD220" s="57"/>
    </row>
    <row r="221" spans="2:30" s="14" customFormat="1" ht="15" x14ac:dyDescent="0.25">
      <c r="B221" s="40"/>
      <c r="C221" s="40"/>
      <c r="D221" s="40"/>
      <c r="E221" s="40"/>
      <c r="F221" s="40"/>
      <c r="G221" s="39"/>
      <c r="H221" s="40"/>
      <c r="I221" s="40"/>
      <c r="J221" s="40"/>
      <c r="K221" s="40"/>
      <c r="L221" s="40"/>
      <c r="M221" s="52"/>
      <c r="P221" s="46"/>
      <c r="AC221" s="57"/>
      <c r="AD221" s="57"/>
    </row>
    <row r="222" spans="2:30" s="14" customFormat="1" ht="15" x14ac:dyDescent="0.25">
      <c r="B222" s="40"/>
      <c r="C222" s="40"/>
      <c r="D222" s="40"/>
      <c r="E222" s="40"/>
      <c r="F222" s="40"/>
      <c r="G222" s="39"/>
      <c r="H222" s="40"/>
      <c r="I222" s="40"/>
      <c r="J222" s="40"/>
      <c r="K222" s="40"/>
      <c r="L222" s="40"/>
      <c r="M222" s="52"/>
      <c r="P222" s="46"/>
      <c r="AC222" s="57"/>
      <c r="AD222" s="57"/>
    </row>
    <row r="223" spans="2:30" s="14" customFormat="1" ht="15" x14ac:dyDescent="0.25">
      <c r="B223" s="40"/>
      <c r="C223" s="40"/>
      <c r="D223" s="40"/>
      <c r="E223" s="40"/>
      <c r="F223" s="40"/>
      <c r="G223" s="39"/>
      <c r="H223" s="40"/>
      <c r="I223" s="40"/>
      <c r="J223" s="40"/>
      <c r="K223" s="40"/>
      <c r="L223" s="40"/>
      <c r="M223" s="52"/>
      <c r="P223" s="46"/>
      <c r="AC223" s="57"/>
      <c r="AD223" s="57"/>
    </row>
    <row r="224" spans="2:30" s="14" customFormat="1" ht="15" x14ac:dyDescent="0.25">
      <c r="B224" s="40"/>
      <c r="C224" s="40"/>
      <c r="D224" s="40"/>
      <c r="E224" s="40"/>
      <c r="F224" s="40"/>
      <c r="G224" s="39"/>
      <c r="H224" s="40"/>
      <c r="I224" s="40"/>
      <c r="J224" s="40"/>
      <c r="K224" s="40"/>
      <c r="L224" s="40"/>
      <c r="M224" s="52"/>
      <c r="P224" s="46"/>
      <c r="AC224" s="57"/>
      <c r="AD224" s="57"/>
    </row>
    <row r="225" spans="2:30" s="14" customFormat="1" ht="15" x14ac:dyDescent="0.25">
      <c r="B225" s="40"/>
      <c r="C225" s="40"/>
      <c r="D225" s="40"/>
      <c r="E225" s="40"/>
      <c r="F225" s="40"/>
      <c r="G225" s="39"/>
      <c r="H225" s="40"/>
      <c r="I225" s="40"/>
      <c r="J225" s="40"/>
      <c r="K225" s="40"/>
      <c r="L225" s="40"/>
      <c r="M225" s="52"/>
      <c r="P225" s="46"/>
      <c r="AC225" s="57"/>
      <c r="AD225" s="57"/>
    </row>
    <row r="226" spans="2:30" s="14" customFormat="1" ht="15" x14ac:dyDescent="0.25">
      <c r="B226" s="40"/>
      <c r="C226" s="40"/>
      <c r="D226" s="40"/>
      <c r="E226" s="40"/>
      <c r="F226" s="40"/>
      <c r="G226" s="39"/>
      <c r="H226" s="40"/>
      <c r="I226" s="40"/>
      <c r="J226" s="40"/>
      <c r="K226" s="40"/>
      <c r="L226" s="40"/>
      <c r="M226" s="52"/>
      <c r="P226" s="46"/>
      <c r="AC226" s="57"/>
      <c r="AD226" s="57"/>
    </row>
    <row r="227" spans="2:30" s="14" customFormat="1" ht="15" x14ac:dyDescent="0.25">
      <c r="B227" s="40"/>
      <c r="C227" s="40"/>
      <c r="D227" s="40"/>
      <c r="E227" s="40"/>
      <c r="F227" s="40"/>
      <c r="G227" s="39"/>
      <c r="H227" s="40"/>
      <c r="I227" s="40"/>
      <c r="J227" s="40"/>
      <c r="K227" s="40"/>
      <c r="L227" s="40"/>
      <c r="M227" s="52"/>
      <c r="P227" s="46"/>
      <c r="AC227" s="57"/>
      <c r="AD227" s="57"/>
    </row>
    <row r="228" spans="2:30" s="14" customFormat="1" ht="15" x14ac:dyDescent="0.25">
      <c r="B228" s="40"/>
      <c r="C228" s="40"/>
      <c r="D228" s="40"/>
      <c r="E228" s="40"/>
      <c r="F228" s="40"/>
      <c r="G228" s="39"/>
      <c r="H228" s="40"/>
      <c r="I228" s="40"/>
      <c r="J228" s="40"/>
      <c r="K228" s="40"/>
      <c r="L228" s="40"/>
      <c r="M228" s="52"/>
      <c r="P228" s="46"/>
      <c r="AC228" s="57"/>
      <c r="AD228" s="57"/>
    </row>
    <row r="229" spans="2:30" s="14" customFormat="1" ht="15" x14ac:dyDescent="0.25">
      <c r="B229" s="40"/>
      <c r="C229" s="40"/>
      <c r="D229" s="40"/>
      <c r="E229" s="40"/>
      <c r="F229" s="40"/>
      <c r="G229" s="39"/>
      <c r="H229" s="40"/>
      <c r="I229" s="40"/>
      <c r="J229" s="40"/>
      <c r="K229" s="40"/>
      <c r="L229" s="40"/>
      <c r="M229" s="52"/>
      <c r="P229" s="46"/>
      <c r="AC229" s="57"/>
      <c r="AD229" s="57"/>
    </row>
    <row r="230" spans="2:30" s="14" customFormat="1" ht="15" x14ac:dyDescent="0.25">
      <c r="B230" s="40"/>
      <c r="C230" s="40"/>
      <c r="D230" s="40"/>
      <c r="E230" s="40"/>
      <c r="F230" s="40"/>
      <c r="G230" s="39"/>
      <c r="H230" s="40"/>
      <c r="I230" s="40"/>
      <c r="J230" s="40"/>
      <c r="K230" s="40"/>
      <c r="L230" s="40"/>
      <c r="M230" s="52"/>
      <c r="P230" s="46"/>
      <c r="AC230" s="57"/>
      <c r="AD230" s="57"/>
    </row>
    <row r="231" spans="2:30" s="14" customFormat="1" ht="15" x14ac:dyDescent="0.25">
      <c r="B231" s="40"/>
      <c r="C231" s="40"/>
      <c r="D231" s="40"/>
      <c r="E231" s="40"/>
      <c r="F231" s="40"/>
      <c r="G231" s="39"/>
      <c r="H231" s="40"/>
      <c r="I231" s="40"/>
      <c r="J231" s="40"/>
      <c r="K231" s="40"/>
      <c r="L231" s="40"/>
      <c r="M231" s="52"/>
      <c r="P231" s="46"/>
      <c r="AC231" s="57"/>
      <c r="AD231" s="57"/>
    </row>
    <row r="232" spans="2:30" s="14" customFormat="1" ht="15" x14ac:dyDescent="0.25">
      <c r="B232" s="40"/>
      <c r="C232" s="40"/>
      <c r="D232" s="40"/>
      <c r="E232" s="40"/>
      <c r="F232" s="40"/>
      <c r="G232" s="39"/>
      <c r="H232" s="40"/>
      <c r="I232" s="40"/>
      <c r="J232" s="40"/>
      <c r="K232" s="40"/>
      <c r="L232" s="40"/>
      <c r="M232" s="52"/>
      <c r="P232" s="46"/>
      <c r="AC232" s="57"/>
      <c r="AD232" s="57"/>
    </row>
    <row r="233" spans="2:30" s="14" customFormat="1" ht="15" x14ac:dyDescent="0.25">
      <c r="B233" s="40"/>
      <c r="C233" s="40"/>
      <c r="D233" s="40"/>
      <c r="E233" s="40"/>
      <c r="F233" s="40"/>
      <c r="G233" s="39"/>
      <c r="H233" s="40"/>
      <c r="I233" s="40"/>
      <c r="J233" s="40"/>
      <c r="K233" s="40"/>
      <c r="L233" s="40"/>
      <c r="M233" s="52"/>
      <c r="P233" s="46"/>
      <c r="AC233" s="57"/>
      <c r="AD233" s="57"/>
    </row>
    <row r="234" spans="2:30" s="14" customFormat="1" ht="15" x14ac:dyDescent="0.25">
      <c r="B234" s="40"/>
      <c r="C234" s="40"/>
      <c r="D234" s="40"/>
      <c r="E234" s="40"/>
      <c r="F234" s="40"/>
      <c r="G234" s="39"/>
      <c r="H234" s="40"/>
      <c r="I234" s="40"/>
      <c r="J234" s="40"/>
      <c r="K234" s="40"/>
      <c r="L234" s="40"/>
      <c r="M234" s="52"/>
      <c r="P234" s="46"/>
      <c r="AC234" s="57"/>
      <c r="AD234" s="57"/>
    </row>
    <row r="235" spans="2:30" s="14" customFormat="1" ht="15" x14ac:dyDescent="0.25">
      <c r="B235" s="40"/>
      <c r="C235" s="40"/>
      <c r="D235" s="40"/>
      <c r="E235" s="40"/>
      <c r="F235" s="40"/>
      <c r="G235" s="39"/>
      <c r="H235" s="40"/>
      <c r="I235" s="40"/>
      <c r="J235" s="40"/>
      <c r="K235" s="40"/>
      <c r="L235" s="40"/>
      <c r="M235" s="52"/>
      <c r="P235" s="46"/>
      <c r="AC235" s="57"/>
      <c r="AD235" s="57"/>
    </row>
    <row r="236" spans="2:30" s="14" customFormat="1" ht="15" x14ac:dyDescent="0.25">
      <c r="B236" s="40"/>
      <c r="C236" s="40"/>
      <c r="D236" s="40"/>
      <c r="E236" s="40"/>
      <c r="F236" s="40"/>
      <c r="G236" s="39"/>
      <c r="H236" s="40"/>
      <c r="I236" s="40"/>
      <c r="J236" s="40"/>
      <c r="K236" s="40"/>
      <c r="L236" s="40"/>
      <c r="M236" s="52"/>
      <c r="P236" s="46"/>
      <c r="AC236" s="57"/>
      <c r="AD236" s="57"/>
    </row>
    <row r="237" spans="2:30" s="14" customFormat="1" ht="15" x14ac:dyDescent="0.25">
      <c r="B237" s="40"/>
      <c r="C237" s="40"/>
      <c r="D237" s="40"/>
      <c r="E237" s="40"/>
      <c r="F237" s="40"/>
      <c r="G237" s="39"/>
      <c r="H237" s="40"/>
      <c r="I237" s="40"/>
      <c r="J237" s="40"/>
      <c r="K237" s="40"/>
      <c r="L237" s="40"/>
      <c r="M237" s="52"/>
      <c r="P237" s="46"/>
      <c r="AC237" s="57"/>
      <c r="AD237" s="57"/>
    </row>
    <row r="238" spans="2:30" s="14" customFormat="1" ht="15" x14ac:dyDescent="0.25">
      <c r="B238" s="40"/>
      <c r="C238" s="40"/>
      <c r="D238" s="40"/>
      <c r="E238" s="40"/>
      <c r="F238" s="40"/>
      <c r="G238" s="39"/>
      <c r="H238" s="40"/>
      <c r="I238" s="40"/>
      <c r="J238" s="40"/>
      <c r="K238" s="40"/>
      <c r="L238" s="40"/>
      <c r="M238" s="52"/>
      <c r="P238" s="46"/>
      <c r="AC238" s="57"/>
      <c r="AD238" s="57"/>
    </row>
    <row r="239" spans="2:30" s="14" customFormat="1" ht="15" x14ac:dyDescent="0.25">
      <c r="B239" s="40"/>
      <c r="C239" s="40"/>
      <c r="D239" s="40"/>
      <c r="E239" s="40"/>
      <c r="F239" s="40"/>
      <c r="G239" s="39"/>
      <c r="H239" s="40"/>
      <c r="I239" s="40"/>
      <c r="J239" s="40"/>
      <c r="K239" s="40"/>
      <c r="L239" s="40"/>
      <c r="M239" s="52"/>
      <c r="P239" s="46"/>
      <c r="AC239" s="57"/>
      <c r="AD239" s="57"/>
    </row>
    <row r="240" spans="2:30" s="14" customFormat="1" ht="15" x14ac:dyDescent="0.25">
      <c r="B240" s="40"/>
      <c r="C240" s="40"/>
      <c r="D240" s="40"/>
      <c r="E240" s="40"/>
      <c r="F240" s="40"/>
      <c r="G240" s="39"/>
      <c r="H240" s="40"/>
      <c r="I240" s="40"/>
      <c r="J240" s="40"/>
      <c r="K240" s="40"/>
      <c r="L240" s="40"/>
      <c r="M240" s="52"/>
      <c r="P240" s="46"/>
      <c r="AC240" s="57"/>
      <c r="AD240" s="57"/>
    </row>
    <row r="241" spans="2:30" s="14" customFormat="1" ht="15" x14ac:dyDescent="0.25">
      <c r="B241" s="40"/>
      <c r="C241" s="40"/>
      <c r="D241" s="40"/>
      <c r="E241" s="40"/>
      <c r="F241" s="40"/>
      <c r="G241" s="39"/>
      <c r="H241" s="40"/>
      <c r="I241" s="40"/>
      <c r="J241" s="40"/>
      <c r="K241" s="40"/>
      <c r="L241" s="40"/>
      <c r="M241" s="52"/>
      <c r="P241" s="46"/>
      <c r="AC241" s="57"/>
      <c r="AD241" s="57"/>
    </row>
    <row r="242" spans="2:30" s="14" customFormat="1" ht="15" x14ac:dyDescent="0.25">
      <c r="B242" s="40"/>
      <c r="C242" s="40"/>
      <c r="D242" s="40"/>
      <c r="E242" s="40"/>
      <c r="F242" s="40"/>
      <c r="G242" s="39"/>
      <c r="H242" s="40"/>
      <c r="I242" s="40"/>
      <c r="J242" s="40"/>
      <c r="K242" s="40"/>
      <c r="L242" s="40"/>
      <c r="M242" s="52"/>
      <c r="P242" s="46"/>
      <c r="AC242" s="57"/>
      <c r="AD242" s="57"/>
    </row>
    <row r="243" spans="2:30" s="14" customFormat="1" ht="15" x14ac:dyDescent="0.25">
      <c r="B243" s="40"/>
      <c r="C243" s="40"/>
      <c r="D243" s="40"/>
      <c r="E243" s="40"/>
      <c r="F243" s="40"/>
      <c r="G243" s="39"/>
      <c r="H243" s="40"/>
      <c r="I243" s="40"/>
      <c r="J243" s="40"/>
      <c r="K243" s="40"/>
      <c r="L243" s="40"/>
      <c r="M243" s="52"/>
      <c r="P243" s="46"/>
      <c r="AC243" s="57"/>
      <c r="AD243" s="57"/>
    </row>
    <row r="244" spans="2:30" s="14" customFormat="1" ht="15" x14ac:dyDescent="0.25">
      <c r="B244" s="40"/>
      <c r="C244" s="40"/>
      <c r="D244" s="40"/>
      <c r="E244" s="40"/>
      <c r="F244" s="40"/>
      <c r="G244" s="39"/>
      <c r="H244" s="40"/>
      <c r="I244" s="40"/>
      <c r="J244" s="40"/>
      <c r="K244" s="40"/>
      <c r="L244" s="40"/>
      <c r="M244" s="52"/>
      <c r="P244" s="46"/>
      <c r="AC244" s="57"/>
      <c r="AD244" s="57"/>
    </row>
    <row r="245" spans="2:30" s="14" customFormat="1" ht="15" x14ac:dyDescent="0.25">
      <c r="B245" s="40"/>
      <c r="C245" s="40"/>
      <c r="D245" s="40"/>
      <c r="E245" s="40"/>
      <c r="F245" s="40"/>
      <c r="G245" s="39"/>
      <c r="H245" s="40"/>
      <c r="I245" s="40"/>
      <c r="J245" s="40"/>
      <c r="K245" s="40"/>
      <c r="L245" s="40"/>
      <c r="M245" s="52"/>
      <c r="P245" s="46"/>
      <c r="AC245" s="57"/>
      <c r="AD245" s="57"/>
    </row>
    <row r="246" spans="2:30" s="14" customFormat="1" ht="15" x14ac:dyDescent="0.25">
      <c r="B246" s="40"/>
      <c r="C246" s="40"/>
      <c r="D246" s="40"/>
      <c r="E246" s="40"/>
      <c r="F246" s="40"/>
      <c r="G246" s="39"/>
      <c r="H246" s="40"/>
      <c r="I246" s="40"/>
      <c r="J246" s="40"/>
      <c r="K246" s="40"/>
      <c r="L246" s="40"/>
      <c r="M246" s="52"/>
      <c r="P246" s="46"/>
      <c r="AC246" s="57"/>
      <c r="AD246" s="57"/>
    </row>
    <row r="247" spans="2:30" s="14" customFormat="1" ht="15" x14ac:dyDescent="0.25">
      <c r="B247" s="40"/>
      <c r="C247" s="40"/>
      <c r="D247" s="40"/>
      <c r="E247" s="40"/>
      <c r="F247" s="40"/>
      <c r="G247" s="39"/>
      <c r="H247" s="40"/>
      <c r="I247" s="40"/>
      <c r="J247" s="40"/>
      <c r="K247" s="40"/>
      <c r="L247" s="40"/>
      <c r="M247" s="52"/>
      <c r="P247" s="46"/>
      <c r="AC247" s="57"/>
      <c r="AD247" s="57"/>
    </row>
    <row r="248" spans="2:30" s="14" customFormat="1" ht="15" x14ac:dyDescent="0.25">
      <c r="B248" s="40"/>
      <c r="C248" s="40"/>
      <c r="D248" s="40"/>
      <c r="E248" s="40"/>
      <c r="F248" s="40"/>
      <c r="G248" s="39"/>
      <c r="H248" s="40"/>
      <c r="I248" s="40"/>
      <c r="J248" s="40"/>
      <c r="K248" s="40"/>
      <c r="L248" s="40"/>
      <c r="M248" s="52"/>
      <c r="P248" s="46"/>
      <c r="AC248" s="57"/>
      <c r="AD248" s="57"/>
    </row>
    <row r="249" spans="2:30" s="14" customFormat="1" ht="15" x14ac:dyDescent="0.25">
      <c r="B249" s="40"/>
      <c r="C249" s="40"/>
      <c r="D249" s="40"/>
      <c r="E249" s="40"/>
      <c r="F249" s="40"/>
      <c r="G249" s="39"/>
      <c r="H249" s="40"/>
      <c r="I249" s="40"/>
      <c r="J249" s="40"/>
      <c r="K249" s="40"/>
      <c r="L249" s="40"/>
      <c r="M249" s="52"/>
      <c r="P249" s="46"/>
      <c r="AC249" s="57"/>
      <c r="AD249" s="57"/>
    </row>
    <row r="250" spans="2:30" s="14" customFormat="1" ht="15" x14ac:dyDescent="0.25">
      <c r="B250" s="40"/>
      <c r="C250" s="40"/>
      <c r="D250" s="40"/>
      <c r="E250" s="40"/>
      <c r="F250" s="40"/>
      <c r="G250" s="39"/>
      <c r="H250" s="40"/>
      <c r="I250" s="40"/>
      <c r="J250" s="40"/>
      <c r="K250" s="40"/>
      <c r="L250" s="40"/>
      <c r="M250" s="52"/>
      <c r="P250" s="46"/>
      <c r="AC250" s="57"/>
      <c r="AD250" s="57"/>
    </row>
    <row r="251" spans="2:30" s="14" customFormat="1" ht="15" x14ac:dyDescent="0.25">
      <c r="B251" s="40"/>
      <c r="C251" s="40"/>
      <c r="D251" s="40"/>
      <c r="E251" s="40"/>
      <c r="F251" s="40"/>
      <c r="G251" s="39"/>
      <c r="H251" s="40"/>
      <c r="I251" s="40"/>
      <c r="J251" s="40"/>
      <c r="K251" s="40"/>
      <c r="L251" s="40"/>
      <c r="M251" s="52"/>
      <c r="P251" s="46"/>
      <c r="AC251" s="57"/>
      <c r="AD251" s="57"/>
    </row>
    <row r="252" spans="2:30" s="14" customFormat="1" ht="15" x14ac:dyDescent="0.25">
      <c r="B252" s="40"/>
      <c r="C252" s="40"/>
      <c r="D252" s="40"/>
      <c r="E252" s="40"/>
      <c r="F252" s="40"/>
      <c r="G252" s="39"/>
      <c r="H252" s="40"/>
      <c r="I252" s="40"/>
      <c r="J252" s="40"/>
      <c r="K252" s="40"/>
      <c r="L252" s="40"/>
      <c r="M252" s="52"/>
      <c r="P252" s="46"/>
      <c r="AC252" s="57"/>
      <c r="AD252" s="57"/>
    </row>
    <row r="253" spans="2:30" s="14" customFormat="1" ht="15" x14ac:dyDescent="0.25">
      <c r="B253" s="40"/>
      <c r="C253" s="40"/>
      <c r="D253" s="40"/>
      <c r="E253" s="40"/>
      <c r="F253" s="40"/>
      <c r="G253" s="39"/>
      <c r="H253" s="40"/>
      <c r="I253" s="40"/>
      <c r="J253" s="40"/>
      <c r="K253" s="40"/>
      <c r="L253" s="40"/>
      <c r="M253" s="52"/>
      <c r="P253" s="46"/>
      <c r="AC253" s="57"/>
      <c r="AD253" s="57"/>
    </row>
    <row r="254" spans="2:30" s="14" customFormat="1" ht="15" x14ac:dyDescent="0.25">
      <c r="B254" s="40"/>
      <c r="C254" s="40"/>
      <c r="D254" s="40"/>
      <c r="E254" s="40"/>
      <c r="F254" s="40"/>
      <c r="G254" s="39"/>
      <c r="H254" s="40"/>
      <c r="I254" s="40"/>
      <c r="J254" s="40"/>
      <c r="K254" s="40"/>
      <c r="L254" s="40"/>
      <c r="M254" s="52"/>
      <c r="P254" s="46"/>
      <c r="AC254" s="57"/>
      <c r="AD254" s="57"/>
    </row>
    <row r="255" spans="2:30" s="14" customFormat="1" ht="15" x14ac:dyDescent="0.25">
      <c r="B255" s="40"/>
      <c r="C255" s="40"/>
      <c r="D255" s="40"/>
      <c r="E255" s="40"/>
      <c r="F255" s="40"/>
      <c r="G255" s="39"/>
      <c r="H255" s="40"/>
      <c r="I255" s="40"/>
      <c r="J255" s="40"/>
      <c r="K255" s="40"/>
      <c r="L255" s="40"/>
      <c r="M255" s="52"/>
      <c r="P255" s="46"/>
      <c r="AC255" s="57"/>
      <c r="AD255" s="57"/>
    </row>
    <row r="256" spans="2:30" s="14" customFormat="1" ht="15" x14ac:dyDescent="0.25">
      <c r="B256" s="40"/>
      <c r="C256" s="40"/>
      <c r="D256" s="40"/>
      <c r="E256" s="40"/>
      <c r="F256" s="40"/>
      <c r="G256" s="39"/>
      <c r="H256" s="40"/>
      <c r="I256" s="40"/>
      <c r="J256" s="40"/>
      <c r="K256" s="40"/>
      <c r="L256" s="40"/>
      <c r="M256" s="52"/>
      <c r="P256" s="46"/>
      <c r="AC256" s="57"/>
      <c r="AD256" s="57"/>
    </row>
    <row r="257" spans="2:30" s="14" customFormat="1" ht="15" x14ac:dyDescent="0.25">
      <c r="B257" s="40"/>
      <c r="C257" s="40"/>
      <c r="D257" s="40"/>
      <c r="E257" s="40"/>
      <c r="F257" s="40"/>
      <c r="G257" s="39"/>
      <c r="H257" s="40"/>
      <c r="I257" s="40"/>
      <c r="J257" s="40"/>
      <c r="K257" s="40"/>
      <c r="L257" s="40"/>
      <c r="M257" s="52"/>
      <c r="P257" s="46"/>
      <c r="AC257" s="57"/>
      <c r="AD257" s="57"/>
    </row>
    <row r="258" spans="2:30" s="14" customFormat="1" ht="15" x14ac:dyDescent="0.25">
      <c r="B258" s="40"/>
      <c r="C258" s="40"/>
      <c r="D258" s="40"/>
      <c r="E258" s="40"/>
      <c r="F258" s="40"/>
      <c r="G258" s="39"/>
      <c r="H258" s="40"/>
      <c r="I258" s="40"/>
      <c r="J258" s="40"/>
      <c r="K258" s="40"/>
      <c r="L258" s="40"/>
      <c r="M258" s="52"/>
      <c r="P258" s="46"/>
      <c r="AC258" s="57"/>
      <c r="AD258" s="57"/>
    </row>
    <row r="259" spans="2:30" s="14" customFormat="1" ht="15" x14ac:dyDescent="0.25">
      <c r="B259" s="40"/>
      <c r="C259" s="40"/>
      <c r="D259" s="40"/>
      <c r="E259" s="40"/>
      <c r="F259" s="40"/>
      <c r="G259" s="39"/>
      <c r="H259" s="40"/>
      <c r="I259" s="40"/>
      <c r="J259" s="40"/>
      <c r="K259" s="40"/>
      <c r="L259" s="40"/>
      <c r="M259" s="52"/>
      <c r="P259" s="46"/>
      <c r="AC259" s="57"/>
      <c r="AD259" s="57"/>
    </row>
    <row r="260" spans="2:30" s="14" customFormat="1" ht="15" x14ac:dyDescent="0.25">
      <c r="B260" s="40"/>
      <c r="C260" s="40"/>
      <c r="D260" s="40"/>
      <c r="E260" s="40"/>
      <c r="F260" s="40"/>
      <c r="G260" s="39"/>
      <c r="H260" s="40"/>
      <c r="I260" s="40"/>
      <c r="J260" s="40"/>
      <c r="K260" s="40"/>
      <c r="L260" s="40"/>
      <c r="M260" s="52"/>
      <c r="P260" s="46"/>
      <c r="AC260" s="57"/>
      <c r="AD260" s="57"/>
    </row>
    <row r="261" spans="2:30" s="14" customFormat="1" ht="15" x14ac:dyDescent="0.25">
      <c r="B261" s="40"/>
      <c r="C261" s="40"/>
      <c r="D261" s="40"/>
      <c r="E261" s="40"/>
      <c r="F261" s="40"/>
      <c r="G261" s="39"/>
      <c r="H261" s="40"/>
      <c r="I261" s="40"/>
      <c r="J261" s="40"/>
      <c r="K261" s="40"/>
      <c r="L261" s="40"/>
      <c r="M261" s="52"/>
      <c r="P261" s="46"/>
      <c r="AC261" s="57"/>
      <c r="AD261" s="57"/>
    </row>
    <row r="262" spans="2:30" s="14" customFormat="1" ht="15" x14ac:dyDescent="0.25">
      <c r="B262" s="40"/>
      <c r="C262" s="40"/>
      <c r="D262" s="40"/>
      <c r="E262" s="40"/>
      <c r="F262" s="40"/>
      <c r="G262" s="39"/>
      <c r="H262" s="40"/>
      <c r="I262" s="40"/>
      <c r="J262" s="40"/>
      <c r="K262" s="40"/>
      <c r="L262" s="40"/>
      <c r="M262" s="52"/>
      <c r="P262" s="46"/>
      <c r="AC262" s="57"/>
      <c r="AD262" s="57"/>
    </row>
    <row r="263" spans="2:30" s="14" customFormat="1" ht="15" x14ac:dyDescent="0.25">
      <c r="B263" s="40"/>
      <c r="C263" s="40"/>
      <c r="D263" s="40"/>
      <c r="E263" s="40"/>
      <c r="F263" s="40"/>
      <c r="G263" s="39"/>
      <c r="H263" s="40"/>
      <c r="I263" s="40"/>
      <c r="J263" s="40"/>
      <c r="K263" s="40"/>
      <c r="L263" s="40"/>
      <c r="M263" s="52"/>
      <c r="P263" s="46"/>
      <c r="AC263" s="57"/>
      <c r="AD263" s="57"/>
    </row>
    <row r="264" spans="2:30" s="14" customFormat="1" ht="15" x14ac:dyDescent="0.25">
      <c r="B264" s="40"/>
      <c r="C264" s="40"/>
      <c r="D264" s="40"/>
      <c r="E264" s="40"/>
      <c r="F264" s="40"/>
      <c r="G264" s="39"/>
      <c r="H264" s="40"/>
      <c r="I264" s="40"/>
      <c r="J264" s="40"/>
      <c r="K264" s="40"/>
      <c r="L264" s="40"/>
      <c r="M264" s="52"/>
      <c r="P264" s="46"/>
      <c r="AC264" s="57"/>
      <c r="AD264" s="57"/>
    </row>
    <row r="265" spans="2:30" s="14" customFormat="1" ht="15" x14ac:dyDescent="0.25">
      <c r="B265" s="40"/>
      <c r="C265" s="40"/>
      <c r="D265" s="40"/>
      <c r="E265" s="40"/>
      <c r="F265" s="40"/>
      <c r="G265" s="39"/>
      <c r="H265" s="40"/>
      <c r="I265" s="40"/>
      <c r="J265" s="40"/>
      <c r="K265" s="40"/>
      <c r="L265" s="40"/>
      <c r="M265" s="52"/>
      <c r="P265" s="46"/>
      <c r="AC265" s="57"/>
      <c r="AD265" s="57"/>
    </row>
    <row r="266" spans="2:30" s="14" customFormat="1" ht="15" x14ac:dyDescent="0.25">
      <c r="B266" s="40"/>
      <c r="C266" s="40"/>
      <c r="D266" s="40"/>
      <c r="E266" s="40"/>
      <c r="F266" s="40"/>
      <c r="G266" s="39"/>
      <c r="H266" s="40"/>
      <c r="I266" s="40"/>
      <c r="J266" s="40"/>
      <c r="K266" s="40"/>
      <c r="L266" s="40"/>
      <c r="M266" s="52"/>
      <c r="P266" s="46"/>
      <c r="AC266" s="57"/>
      <c r="AD266" s="57"/>
    </row>
    <row r="267" spans="2:30" s="14" customFormat="1" ht="15" x14ac:dyDescent="0.25">
      <c r="B267" s="40"/>
      <c r="C267" s="40"/>
      <c r="D267" s="40"/>
      <c r="E267" s="40"/>
      <c r="F267" s="40"/>
      <c r="G267" s="39"/>
      <c r="H267" s="40"/>
      <c r="I267" s="40"/>
      <c r="J267" s="40"/>
      <c r="K267" s="40"/>
      <c r="L267" s="40"/>
      <c r="M267" s="52"/>
      <c r="P267" s="46"/>
      <c r="AC267" s="57"/>
      <c r="AD267" s="57"/>
    </row>
    <row r="268" spans="2:30" s="14" customFormat="1" ht="15" x14ac:dyDescent="0.25">
      <c r="B268" s="40"/>
      <c r="C268" s="40"/>
      <c r="D268" s="40"/>
      <c r="E268" s="40"/>
      <c r="F268" s="40"/>
      <c r="G268" s="39"/>
      <c r="H268" s="40"/>
      <c r="I268" s="40"/>
      <c r="J268" s="40"/>
      <c r="K268" s="40"/>
      <c r="L268" s="40"/>
      <c r="M268" s="52"/>
      <c r="P268" s="46"/>
      <c r="AC268" s="57"/>
      <c r="AD268" s="57"/>
    </row>
    <row r="269" spans="2:30" s="14" customFormat="1" ht="15" x14ac:dyDescent="0.25">
      <c r="B269" s="40"/>
      <c r="C269" s="40"/>
      <c r="D269" s="40"/>
      <c r="E269" s="40"/>
      <c r="F269" s="40"/>
      <c r="G269" s="39"/>
      <c r="H269" s="40"/>
      <c r="I269" s="40"/>
      <c r="J269" s="40"/>
      <c r="K269" s="40"/>
      <c r="L269" s="40"/>
      <c r="M269" s="52"/>
      <c r="P269" s="46"/>
      <c r="AC269" s="57"/>
      <c r="AD269" s="57"/>
    </row>
    <row r="270" spans="2:30" s="14" customFormat="1" ht="15" x14ac:dyDescent="0.25">
      <c r="B270" s="40"/>
      <c r="C270" s="40"/>
      <c r="D270" s="40"/>
      <c r="E270" s="40"/>
      <c r="F270" s="40"/>
      <c r="G270" s="39"/>
      <c r="H270" s="40"/>
      <c r="I270" s="40"/>
      <c r="J270" s="40"/>
      <c r="K270" s="40"/>
      <c r="L270" s="40"/>
      <c r="M270" s="52"/>
      <c r="P270" s="46"/>
      <c r="AC270" s="57"/>
      <c r="AD270" s="57"/>
    </row>
    <row r="271" spans="2:30" s="14" customFormat="1" ht="15" x14ac:dyDescent="0.25">
      <c r="B271" s="40"/>
      <c r="C271" s="40"/>
      <c r="D271" s="40"/>
      <c r="E271" s="40"/>
      <c r="F271" s="40"/>
      <c r="G271" s="39"/>
      <c r="H271" s="40"/>
      <c r="I271" s="40"/>
      <c r="J271" s="40"/>
      <c r="K271" s="40"/>
      <c r="L271" s="40"/>
      <c r="M271" s="52"/>
      <c r="P271" s="46"/>
      <c r="AC271" s="57"/>
      <c r="AD271" s="57"/>
    </row>
    <row r="272" spans="2:30" s="14" customFormat="1" ht="15" x14ac:dyDescent="0.25">
      <c r="B272" s="40"/>
      <c r="C272" s="40"/>
      <c r="D272" s="40"/>
      <c r="E272" s="40"/>
      <c r="F272" s="40"/>
      <c r="G272" s="39"/>
      <c r="H272" s="40"/>
      <c r="I272" s="40"/>
      <c r="J272" s="40"/>
      <c r="K272" s="40"/>
      <c r="L272" s="40"/>
      <c r="M272" s="52"/>
      <c r="P272" s="46"/>
      <c r="AC272" s="57"/>
      <c r="AD272" s="57"/>
    </row>
    <row r="273" spans="2:30" s="14" customFormat="1" ht="15" x14ac:dyDescent="0.25">
      <c r="B273" s="40"/>
      <c r="C273" s="40"/>
      <c r="D273" s="40"/>
      <c r="E273" s="40"/>
      <c r="F273" s="40"/>
      <c r="G273" s="39"/>
      <c r="H273" s="40"/>
      <c r="I273" s="40"/>
      <c r="J273" s="40"/>
      <c r="K273" s="40"/>
      <c r="L273" s="40"/>
      <c r="M273" s="52"/>
      <c r="P273" s="46"/>
      <c r="AC273" s="57"/>
      <c r="AD273" s="57"/>
    </row>
    <row r="274" spans="2:30" s="14" customFormat="1" ht="15" x14ac:dyDescent="0.25">
      <c r="B274" s="40"/>
      <c r="C274" s="40"/>
      <c r="D274" s="40"/>
      <c r="E274" s="40"/>
      <c r="F274" s="40"/>
      <c r="G274" s="39"/>
      <c r="H274" s="40"/>
      <c r="I274" s="40"/>
      <c r="J274" s="40"/>
      <c r="K274" s="40"/>
      <c r="L274" s="40"/>
      <c r="M274" s="52"/>
      <c r="P274" s="46"/>
      <c r="AC274" s="57"/>
      <c r="AD274" s="57"/>
    </row>
    <row r="275" spans="2:30" s="14" customFormat="1" ht="15" x14ac:dyDescent="0.25">
      <c r="B275" s="40"/>
      <c r="C275" s="40"/>
      <c r="D275" s="40"/>
      <c r="E275" s="40"/>
      <c r="F275" s="40"/>
      <c r="G275" s="39"/>
      <c r="H275" s="40"/>
      <c r="I275" s="40"/>
      <c r="J275" s="40"/>
      <c r="K275" s="40"/>
      <c r="L275" s="40"/>
      <c r="M275" s="52"/>
      <c r="P275" s="46"/>
      <c r="AC275" s="57"/>
      <c r="AD275" s="57"/>
    </row>
    <row r="276" spans="2:30" s="14" customFormat="1" ht="15" x14ac:dyDescent="0.25">
      <c r="B276" s="40"/>
      <c r="C276" s="40"/>
      <c r="D276" s="40"/>
      <c r="E276" s="40"/>
      <c r="F276" s="40"/>
      <c r="G276" s="39"/>
      <c r="H276" s="40"/>
      <c r="I276" s="40"/>
      <c r="J276" s="40"/>
      <c r="K276" s="40"/>
      <c r="L276" s="40"/>
      <c r="M276" s="52"/>
      <c r="P276" s="46"/>
      <c r="AC276" s="57"/>
      <c r="AD276" s="57"/>
    </row>
    <row r="277" spans="2:30" s="14" customFormat="1" ht="15" x14ac:dyDescent="0.25">
      <c r="B277" s="40"/>
      <c r="C277" s="40"/>
      <c r="D277" s="40"/>
      <c r="E277" s="40"/>
      <c r="F277" s="40"/>
      <c r="G277" s="39"/>
      <c r="H277" s="40"/>
      <c r="I277" s="40"/>
      <c r="J277" s="40"/>
      <c r="K277" s="40"/>
      <c r="L277" s="40"/>
      <c r="M277" s="52"/>
      <c r="P277" s="46"/>
      <c r="AC277" s="57"/>
      <c r="AD277" s="57"/>
    </row>
    <row r="278" spans="2:30" s="14" customFormat="1" ht="15" x14ac:dyDescent="0.25">
      <c r="B278" s="40"/>
      <c r="C278" s="40"/>
      <c r="D278" s="40"/>
      <c r="E278" s="40"/>
      <c r="F278" s="40"/>
      <c r="G278" s="39"/>
      <c r="H278" s="40"/>
      <c r="I278" s="40"/>
      <c r="J278" s="40"/>
      <c r="K278" s="40"/>
      <c r="L278" s="40"/>
      <c r="M278" s="52"/>
      <c r="P278" s="46"/>
      <c r="AC278" s="57"/>
      <c r="AD278" s="57"/>
    </row>
    <row r="279" spans="2:30" s="14" customFormat="1" ht="15" x14ac:dyDescent="0.25">
      <c r="B279" s="40"/>
      <c r="C279" s="40"/>
      <c r="D279" s="40"/>
      <c r="E279" s="40"/>
      <c r="F279" s="40"/>
      <c r="G279" s="39"/>
      <c r="H279" s="40"/>
      <c r="I279" s="40"/>
      <c r="J279" s="40"/>
      <c r="K279" s="40"/>
      <c r="L279" s="40"/>
      <c r="M279" s="52"/>
      <c r="P279" s="46"/>
      <c r="AC279" s="57"/>
      <c r="AD279" s="57"/>
    </row>
    <row r="280" spans="2:30" s="14" customFormat="1" ht="15" x14ac:dyDescent="0.25">
      <c r="B280" s="40"/>
      <c r="C280" s="40"/>
      <c r="D280" s="40"/>
      <c r="E280" s="40"/>
      <c r="F280" s="40"/>
      <c r="G280" s="39"/>
      <c r="H280" s="40"/>
      <c r="I280" s="40"/>
      <c r="J280" s="40"/>
      <c r="K280" s="40"/>
      <c r="L280" s="40"/>
      <c r="M280" s="52"/>
      <c r="P280" s="46"/>
      <c r="AC280" s="57"/>
      <c r="AD280" s="57"/>
    </row>
    <row r="281" spans="2:30" s="14" customFormat="1" ht="15" x14ac:dyDescent="0.25">
      <c r="B281" s="40"/>
      <c r="C281" s="40"/>
      <c r="D281" s="40"/>
      <c r="E281" s="40"/>
      <c r="F281" s="40"/>
      <c r="G281" s="39"/>
      <c r="H281" s="40"/>
      <c r="I281" s="40"/>
      <c r="J281" s="40"/>
      <c r="K281" s="40"/>
      <c r="L281" s="40"/>
      <c r="M281" s="52"/>
      <c r="P281" s="46"/>
      <c r="AC281" s="57"/>
      <c r="AD281" s="57"/>
    </row>
    <row r="282" spans="2:30" s="14" customFormat="1" ht="15" x14ac:dyDescent="0.25">
      <c r="B282" s="40"/>
      <c r="C282" s="40"/>
      <c r="D282" s="40"/>
      <c r="E282" s="40"/>
      <c r="F282" s="40"/>
      <c r="G282" s="39"/>
      <c r="H282" s="40"/>
      <c r="I282" s="40"/>
      <c r="J282" s="40"/>
      <c r="K282" s="40"/>
      <c r="L282" s="40"/>
      <c r="M282" s="52"/>
      <c r="P282" s="46"/>
      <c r="AC282" s="57"/>
      <c r="AD282" s="57"/>
    </row>
    <row r="283" spans="2:30" s="14" customFormat="1" ht="15" x14ac:dyDescent="0.25">
      <c r="B283" s="40"/>
      <c r="C283" s="40"/>
      <c r="D283" s="40"/>
      <c r="E283" s="40"/>
      <c r="F283" s="40"/>
      <c r="G283" s="39"/>
      <c r="H283" s="40"/>
      <c r="I283" s="40"/>
      <c r="J283" s="40"/>
      <c r="K283" s="40"/>
      <c r="L283" s="40"/>
      <c r="M283" s="52"/>
      <c r="P283" s="46"/>
      <c r="AC283" s="57"/>
      <c r="AD283" s="57"/>
    </row>
    <row r="284" spans="2:30" s="14" customFormat="1" ht="15" x14ac:dyDescent="0.25">
      <c r="B284" s="40"/>
      <c r="C284" s="40"/>
      <c r="D284" s="40"/>
      <c r="E284" s="40"/>
      <c r="F284" s="40"/>
      <c r="G284" s="39"/>
      <c r="H284" s="40"/>
      <c r="I284" s="40"/>
      <c r="J284" s="40"/>
      <c r="K284" s="40"/>
      <c r="L284" s="40"/>
      <c r="M284" s="52"/>
      <c r="P284" s="46"/>
      <c r="AC284" s="57"/>
      <c r="AD284" s="57"/>
    </row>
    <row r="285" spans="2:30" s="14" customFormat="1" ht="15" x14ac:dyDescent="0.25">
      <c r="B285" s="40"/>
      <c r="C285" s="40"/>
      <c r="D285" s="40"/>
      <c r="E285" s="40"/>
      <c r="F285" s="40"/>
      <c r="G285" s="39"/>
      <c r="H285" s="40"/>
      <c r="I285" s="40"/>
      <c r="J285" s="40"/>
      <c r="K285" s="40"/>
      <c r="L285" s="40"/>
      <c r="M285" s="52"/>
      <c r="P285" s="46"/>
      <c r="AC285" s="57"/>
      <c r="AD285" s="57"/>
    </row>
    <row r="286" spans="2:30" s="14" customFormat="1" ht="15" x14ac:dyDescent="0.25">
      <c r="B286" s="40"/>
      <c r="C286" s="40"/>
      <c r="D286" s="40"/>
      <c r="E286" s="40"/>
      <c r="F286" s="40"/>
      <c r="G286" s="39"/>
      <c r="H286" s="40"/>
      <c r="I286" s="40"/>
      <c r="J286" s="40"/>
      <c r="K286" s="40"/>
      <c r="L286" s="40"/>
      <c r="M286" s="52"/>
      <c r="P286" s="46"/>
      <c r="AC286" s="57"/>
      <c r="AD286" s="57"/>
    </row>
    <row r="287" spans="2:30" s="14" customFormat="1" ht="15" x14ac:dyDescent="0.25">
      <c r="B287" s="40"/>
      <c r="C287" s="40"/>
      <c r="D287" s="40"/>
      <c r="E287" s="40"/>
      <c r="F287" s="40"/>
      <c r="G287" s="39"/>
      <c r="H287" s="40"/>
      <c r="I287" s="40"/>
      <c r="J287" s="40"/>
      <c r="K287" s="40"/>
      <c r="L287" s="40"/>
      <c r="M287" s="52"/>
      <c r="P287" s="46"/>
      <c r="AC287" s="57"/>
      <c r="AD287" s="57"/>
    </row>
    <row r="288" spans="2:30" s="14" customFormat="1" ht="15" x14ac:dyDescent="0.25">
      <c r="B288" s="40"/>
      <c r="C288" s="40"/>
      <c r="D288" s="40"/>
      <c r="E288" s="40"/>
      <c r="F288" s="40"/>
      <c r="G288" s="39"/>
      <c r="H288" s="40"/>
      <c r="I288" s="40"/>
      <c r="J288" s="40"/>
      <c r="K288" s="40"/>
      <c r="L288" s="40"/>
      <c r="M288" s="52"/>
      <c r="P288" s="46"/>
      <c r="AC288" s="57"/>
      <c r="AD288" s="57"/>
    </row>
    <row r="289" spans="2:30" s="14" customFormat="1" ht="15" x14ac:dyDescent="0.25">
      <c r="B289" s="40"/>
      <c r="C289" s="40"/>
      <c r="D289" s="40"/>
      <c r="E289" s="40"/>
      <c r="F289" s="40"/>
      <c r="G289" s="39"/>
      <c r="H289" s="40"/>
      <c r="I289" s="40"/>
      <c r="J289" s="40"/>
      <c r="K289" s="40"/>
      <c r="L289" s="40"/>
      <c r="M289" s="52"/>
      <c r="P289" s="46"/>
      <c r="AC289" s="57"/>
      <c r="AD289" s="57"/>
    </row>
    <row r="290" spans="2:30" s="14" customFormat="1" ht="15" x14ac:dyDescent="0.25">
      <c r="B290" s="40"/>
      <c r="C290" s="40"/>
      <c r="D290" s="40"/>
      <c r="E290" s="40"/>
      <c r="F290" s="40"/>
      <c r="G290" s="39"/>
      <c r="H290" s="40"/>
      <c r="I290" s="40"/>
      <c r="J290" s="40"/>
      <c r="K290" s="40"/>
      <c r="L290" s="40"/>
      <c r="M290" s="52"/>
      <c r="P290" s="46"/>
      <c r="AC290" s="57"/>
      <c r="AD290" s="57"/>
    </row>
    <row r="291" spans="2:30" s="14" customFormat="1" ht="15" x14ac:dyDescent="0.25">
      <c r="B291" s="40"/>
      <c r="C291" s="40"/>
      <c r="D291" s="40"/>
      <c r="E291" s="40"/>
      <c r="F291" s="40"/>
      <c r="G291" s="39"/>
      <c r="H291" s="40"/>
      <c r="I291" s="40"/>
      <c r="J291" s="40"/>
      <c r="K291" s="40"/>
      <c r="L291" s="40"/>
      <c r="M291" s="52"/>
      <c r="P291" s="46"/>
      <c r="AC291" s="57"/>
      <c r="AD291" s="57"/>
    </row>
    <row r="292" spans="2:30" s="14" customFormat="1" ht="15" x14ac:dyDescent="0.25">
      <c r="B292" s="40"/>
      <c r="C292" s="40"/>
      <c r="D292" s="40"/>
      <c r="E292" s="40"/>
      <c r="F292" s="40"/>
      <c r="G292" s="39"/>
      <c r="H292" s="40"/>
      <c r="I292" s="40"/>
      <c r="J292" s="40"/>
      <c r="K292" s="40"/>
      <c r="L292" s="40"/>
      <c r="M292" s="52"/>
      <c r="P292" s="46"/>
      <c r="AC292" s="57"/>
      <c r="AD292" s="57"/>
    </row>
    <row r="293" spans="2:30" s="14" customFormat="1" ht="15" x14ac:dyDescent="0.25">
      <c r="B293" s="40"/>
      <c r="C293" s="40"/>
      <c r="D293" s="40"/>
      <c r="E293" s="40"/>
      <c r="F293" s="40"/>
      <c r="G293" s="39"/>
      <c r="H293" s="40"/>
      <c r="I293" s="40"/>
      <c r="J293" s="40"/>
      <c r="K293" s="40"/>
      <c r="L293" s="40"/>
      <c r="M293" s="52"/>
      <c r="P293" s="46"/>
      <c r="AC293" s="57"/>
      <c r="AD293" s="57"/>
    </row>
    <row r="294" spans="2:30" s="14" customFormat="1" ht="15" x14ac:dyDescent="0.25">
      <c r="B294" s="40"/>
      <c r="C294" s="40"/>
      <c r="D294" s="40"/>
      <c r="E294" s="40"/>
      <c r="F294" s="40"/>
      <c r="G294" s="39"/>
      <c r="H294" s="40"/>
      <c r="I294" s="40"/>
      <c r="J294" s="40"/>
      <c r="K294" s="40"/>
      <c r="L294" s="40"/>
      <c r="M294" s="52"/>
      <c r="P294" s="46"/>
      <c r="AC294" s="57"/>
      <c r="AD294" s="57"/>
    </row>
    <row r="295" spans="2:30" s="14" customFormat="1" ht="15" x14ac:dyDescent="0.25">
      <c r="B295" s="40"/>
      <c r="C295" s="40"/>
      <c r="D295" s="40"/>
      <c r="E295" s="40"/>
      <c r="F295" s="40"/>
      <c r="G295" s="39"/>
      <c r="H295" s="40"/>
      <c r="I295" s="40"/>
      <c r="J295" s="40"/>
      <c r="K295" s="40"/>
      <c r="L295" s="40"/>
      <c r="M295" s="52"/>
      <c r="P295" s="46"/>
      <c r="AC295" s="57"/>
      <c r="AD295" s="57"/>
    </row>
    <row r="296" spans="2:30" s="14" customFormat="1" ht="15" x14ac:dyDescent="0.25">
      <c r="B296" s="40"/>
      <c r="C296" s="40"/>
      <c r="D296" s="40"/>
      <c r="E296" s="40"/>
      <c r="F296" s="40"/>
      <c r="G296" s="39"/>
      <c r="H296" s="40"/>
      <c r="I296" s="40"/>
      <c r="J296" s="40"/>
      <c r="K296" s="40"/>
      <c r="L296" s="40"/>
      <c r="M296" s="52"/>
      <c r="P296" s="46"/>
      <c r="AC296" s="57"/>
      <c r="AD296" s="57"/>
    </row>
    <row r="297" spans="2:30" s="14" customFormat="1" ht="15" x14ac:dyDescent="0.25">
      <c r="B297" s="40"/>
      <c r="C297" s="40"/>
      <c r="D297" s="40"/>
      <c r="E297" s="40"/>
      <c r="F297" s="40"/>
      <c r="G297" s="39"/>
      <c r="H297" s="40"/>
      <c r="I297" s="40"/>
      <c r="J297" s="40"/>
      <c r="K297" s="40"/>
      <c r="L297" s="40"/>
      <c r="M297" s="52"/>
      <c r="P297" s="46"/>
      <c r="AC297" s="57"/>
      <c r="AD297" s="57"/>
    </row>
    <row r="298" spans="2:30" s="14" customFormat="1" ht="15" x14ac:dyDescent="0.25">
      <c r="B298" s="40"/>
      <c r="C298" s="40"/>
      <c r="D298" s="40"/>
      <c r="E298" s="40"/>
      <c r="F298" s="40"/>
      <c r="G298" s="39"/>
      <c r="H298" s="40"/>
      <c r="I298" s="40"/>
      <c r="J298" s="40"/>
      <c r="K298" s="40"/>
      <c r="L298" s="40"/>
      <c r="M298" s="52"/>
      <c r="P298" s="46"/>
      <c r="AC298" s="57"/>
      <c r="AD298" s="57"/>
    </row>
    <row r="299" spans="2:30" s="14" customFormat="1" ht="15" x14ac:dyDescent="0.25">
      <c r="B299" s="40"/>
      <c r="C299" s="40"/>
      <c r="D299" s="40"/>
      <c r="E299" s="40"/>
      <c r="F299" s="40"/>
      <c r="G299" s="39"/>
      <c r="H299" s="40"/>
      <c r="I299" s="40"/>
      <c r="J299" s="40"/>
      <c r="K299" s="40"/>
      <c r="L299" s="40"/>
      <c r="M299" s="52"/>
      <c r="P299" s="46"/>
      <c r="AC299" s="57"/>
      <c r="AD299" s="57"/>
    </row>
    <row r="300" spans="2:30" s="14" customFormat="1" ht="15" x14ac:dyDescent="0.25">
      <c r="B300" s="40"/>
      <c r="C300" s="40"/>
      <c r="D300" s="40"/>
      <c r="E300" s="40"/>
      <c r="F300" s="40"/>
      <c r="G300" s="39"/>
      <c r="H300" s="40"/>
      <c r="I300" s="40"/>
      <c r="J300" s="40"/>
      <c r="K300" s="40"/>
      <c r="L300" s="40"/>
      <c r="M300" s="52"/>
      <c r="P300" s="46"/>
      <c r="AC300" s="57"/>
      <c r="AD300" s="57"/>
    </row>
  </sheetData>
  <autoFilter ref="B4:T193"/>
  <phoneticPr fontId="2" type="noConversion"/>
  <printOptions horizontalCentered="1" verticalCentered="1"/>
  <pageMargins left="0.39370078740157483" right="0.39370078740157483" top="0" bottom="0.19685039370078741" header="0" footer="0"/>
  <pageSetup scale="2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2017</vt:lpstr>
      <vt:lpstr>'2017'!Área_de_impresión</vt:lpstr>
    </vt:vector>
  </TitlesOfParts>
  <Company>Escuela Bancaria y Comercial S. 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Velázquez Franco</dc:creator>
  <cp:lastModifiedBy>Gerardo.Herrera</cp:lastModifiedBy>
  <cp:lastPrinted>2012-07-04T20:34:23Z</cp:lastPrinted>
  <dcterms:created xsi:type="dcterms:W3CDTF">2009-05-16T00:23:29Z</dcterms:created>
  <dcterms:modified xsi:type="dcterms:W3CDTF">2017-08-20T22:17:50Z</dcterms:modified>
</cp:coreProperties>
</file>