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9592D645-5806-4520-8D77-074263D7760E}" xr6:coauthVersionLast="47" xr6:coauthVersionMax="47" xr10:uidLastSave="{00000000-0000-0000-0000-000000000000}"/>
  <bookViews>
    <workbookView xWindow="4590" yWindow="1545" windowWidth="28800" windowHeight="16200" xr2:uid="{84708DEE-9711-4D20-924B-66D801C0F3C4}"/>
  </bookViews>
  <sheets>
    <sheet name="成績（スタック形式）" sheetId="8" r:id="rId1"/>
    <sheet name="成績（アンスタック形式）" sheetId="7" r:id="rId2"/>
    <sheet name="作成例→" sheetId="15" r:id="rId3"/>
    <sheet name="成績（スタック形式→アンスタック形式）" sheetId="14" r:id="rId4"/>
    <sheet name="成績（スタック形式→アンスタック形式 ピボットテーブル）" sheetId="13" r:id="rId5"/>
    <sheet name="成績（アンスタック形式→スタック形式）" sheetId="16" r:id="rId6"/>
    <sheet name="1人当たりGDP（USドル作成例）" sheetId="17" r:id="rId7"/>
    <sheet name="成績（2回）" sheetId="10" r:id="rId8"/>
  </sheet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0" l="1" a="1"/>
  <c r="W4" i="10" s="1"/>
  <c r="V4" i="10" a="1"/>
  <c r="V4" i="10" s="1"/>
  <c r="E4" i="16" a="1"/>
  <c r="E4" i="16" s="1"/>
  <c r="F4" i="16" a="1"/>
  <c r="F4" i="16" s="1"/>
  <c r="F4" i="7" a="1"/>
  <c r="F4" i="7" s="1"/>
  <c r="F14" i="7"/>
  <c r="F18" i="7"/>
  <c r="F12" i="7" a="1"/>
  <c r="F15" i="7" s="1"/>
  <c r="X4" i="10" a="1"/>
  <c r="X4" i="10" s="1"/>
  <c r="U28" i="10" a="1"/>
  <c r="U28" i="10" s="1"/>
  <c r="U20" i="10" a="1"/>
  <c r="U20" i="10" s="1"/>
  <c r="U12" i="10" a="1"/>
  <c r="U12" i="10" s="1"/>
  <c r="U4" i="10" a="1"/>
  <c r="U4" i="10" s="1"/>
  <c r="F5" i="10" a="1"/>
  <c r="F5" i="10" s="1"/>
  <c r="G5" i="10" s="1" a="1"/>
  <c r="G5" i="10" s="1"/>
  <c r="I4" i="10" a="1"/>
  <c r="I4" i="10" s="1"/>
  <c r="G4" i="10" a="1"/>
  <c r="G4" i="10" s="1"/>
  <c r="J3" i="10"/>
  <c r="I3" i="10"/>
  <c r="H3" i="10"/>
  <c r="G3" i="10"/>
  <c r="F4" i="17" a="1"/>
  <c r="F4" i="17" s="1"/>
  <c r="E4" i="17" a="1"/>
  <c r="E4" i="17" s="1"/>
  <c r="F3" i="17" a="1"/>
  <c r="F3" i="17" s="1"/>
  <c r="G4" i="16" a="1"/>
  <c r="G4" i="16" s="1"/>
  <c r="E12" i="7" a="1"/>
  <c r="E12" i="7" s="1"/>
  <c r="E4" i="7" a="1"/>
  <c r="E4" i="7" s="1"/>
  <c r="F7" i="7" l="1"/>
  <c r="F17" i="7"/>
  <c r="F13" i="7"/>
  <c r="F10" i="7"/>
  <c r="F6" i="7"/>
  <c r="F19" i="7"/>
  <c r="F16" i="7"/>
  <c r="F12" i="7"/>
  <c r="F9" i="7"/>
  <c r="F5" i="7"/>
  <c r="F11" i="7"/>
  <c r="F8" i="7"/>
  <c r="E4" i="14" a="1"/>
  <c r="E4" i="14" s="1"/>
  <c r="F4" i="14" s="1" a="1"/>
  <c r="F4" i="14" s="1"/>
  <c r="F3" i="14" a="1"/>
  <c r="F3" i="14" s="1"/>
  <c r="F3" i="8" a="1"/>
  <c r="F3" i="8" s="1"/>
  <c r="E4" i="8" a="1"/>
  <c r="E4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<sst xmlns="http://schemas.openxmlformats.org/spreadsheetml/2006/main" count="281" uniqueCount="47">
  <si>
    <t>英語</t>
    <rPh sb="0" eb="2">
      <t>エイゴ</t>
    </rPh>
    <phoneticPr fontId="1"/>
  </si>
  <si>
    <t>数学</t>
    <rPh sb="0" eb="2">
      <t>スウガク</t>
    </rPh>
    <phoneticPr fontId="1"/>
  </si>
  <si>
    <t>番号</t>
    <rPh sb="0" eb="2">
      <t>バンゴウ</t>
    </rPh>
    <phoneticPr fontId="1"/>
  </si>
  <si>
    <t>科目</t>
    <rPh sb="0" eb="2">
      <t>カモク</t>
    </rPh>
    <phoneticPr fontId="1"/>
  </si>
  <si>
    <t>成績</t>
    <rPh sb="0" eb="2">
      <t>セイセキ</t>
    </rPh>
    <phoneticPr fontId="1"/>
  </si>
  <si>
    <t>成績一覧表</t>
    <rPh sb="0" eb="2">
      <t>セイセキ</t>
    </rPh>
    <rPh sb="2" eb="5">
      <t>イチランヒョウ</t>
    </rPh>
    <phoneticPr fontId="1"/>
  </si>
  <si>
    <t>英語</t>
  </si>
  <si>
    <t>数学</t>
  </si>
  <si>
    <t>第1回</t>
  </si>
  <si>
    <t>第1回</t>
    <rPh sb="0" eb="1">
      <t>ダイ</t>
    </rPh>
    <rPh sb="2" eb="3">
      <t>カイ</t>
    </rPh>
    <phoneticPr fontId="1"/>
  </si>
  <si>
    <t>第2回</t>
    <rPh sb="0" eb="1">
      <t>ダイ</t>
    </rPh>
    <rPh sb="2" eb="3">
      <t>カイ</t>
    </rPh>
    <phoneticPr fontId="1"/>
  </si>
  <si>
    <t>回</t>
    <rPh sb="0" eb="1">
      <t>カイ</t>
    </rPh>
    <phoneticPr fontId="1"/>
  </si>
  <si>
    <t>列ラベル</t>
  </si>
  <si>
    <t>第2回</t>
  </si>
  <si>
    <t>総計</t>
  </si>
  <si>
    <t>第1回 集計</t>
  </si>
  <si>
    <t>第2回 集計</t>
  </si>
  <si>
    <t>行ラベル</t>
  </si>
  <si>
    <t>合計 / 成績</t>
  </si>
  <si>
    <t>1人当たりGDP（単位：USドル）</t>
    <rPh sb="1" eb="2">
      <t>ニン</t>
    </rPh>
    <rPh sb="2" eb="3">
      <t>ア</t>
    </rPh>
    <rPh sb="9" eb="11">
      <t>タンイ</t>
    </rPh>
    <phoneticPr fontId="1"/>
  </si>
  <si>
    <t>国／地域</t>
    <rPh sb="0" eb="1">
      <t>クニ</t>
    </rPh>
    <rPh sb="2" eb="4">
      <t>チイキ</t>
    </rPh>
    <phoneticPr fontId="1"/>
  </si>
  <si>
    <t>年</t>
    <rPh sb="0" eb="1">
      <t>ネン</t>
    </rPh>
    <phoneticPr fontId="1"/>
  </si>
  <si>
    <t>1人当たりGDP</t>
    <rPh sb="1" eb="2">
      <t>ニン</t>
    </rPh>
    <rPh sb="2" eb="3">
      <t>ア</t>
    </rPh>
    <phoneticPr fontId="1"/>
  </si>
  <si>
    <t>Canada</t>
  </si>
  <si>
    <t>China, People's Republic of</t>
  </si>
  <si>
    <t>France</t>
  </si>
  <si>
    <t>Germany</t>
  </si>
  <si>
    <t>Italy</t>
  </si>
  <si>
    <t>Japan</t>
  </si>
  <si>
    <t>Korea, Republic of</t>
  </si>
  <si>
    <t>United Kingdom</t>
  </si>
  <si>
    <t>United States</t>
  </si>
  <si>
    <t>出典：IMF</t>
    <phoneticPr fontId="1"/>
  </si>
  <si>
    <t>https://www.imf.org/external/datamapper/NGDPDPC@WEO/CAN/CHN/FRA/DEU/ITA/JPN/KOR/GBR/USA</t>
  </si>
  <si>
    <t>出典：国連</t>
    <rPh sb="0" eb="2">
      <t xml:space="preserve">シュッテン </t>
    </rPh>
    <rPh sb="3" eb="5">
      <t xml:space="preserve">コクレン </t>
    </rPh>
    <phoneticPr fontId="1"/>
  </si>
  <si>
    <t>https://unstats.un.org/unsd/snaama/Basic</t>
    <phoneticPr fontId="1"/>
  </si>
  <si>
    <t>※とりあえずピボットテーブルを作成した例</t>
    <rPh sb="15" eb="17">
      <t>サクセイ</t>
    </rPh>
    <rPh sb="19" eb="20">
      <t>レイ</t>
    </rPh>
    <phoneticPr fontId="1"/>
  </si>
  <si>
    <t>※集計結果が不要な場合は見出しを右クリックして削除すればよい</t>
    <rPh sb="1" eb="3">
      <t>シュウケイ</t>
    </rPh>
    <rPh sb="3" eb="5">
      <t>ケッカ</t>
    </rPh>
    <rPh sb="6" eb="8">
      <t>フヨウ</t>
    </rPh>
    <rPh sb="9" eb="11">
      <t>バアイ</t>
    </rPh>
    <rPh sb="12" eb="14">
      <t>ミダ</t>
    </rPh>
    <rPh sb="16" eb="17">
      <t>ミギ</t>
    </rPh>
    <rPh sb="23" eb="25">
      <t>サクジョ</t>
    </rPh>
    <phoneticPr fontId="1"/>
  </si>
  <si>
    <t>※例えば「第1回 集計」と「第2回 集計」が不要であれば、</t>
    <rPh sb="1" eb="2">
      <t>タト</t>
    </rPh>
    <rPh sb="5" eb="6">
      <t>ダイ</t>
    </rPh>
    <rPh sb="7" eb="8">
      <t>カイ</t>
    </rPh>
    <rPh sb="9" eb="11">
      <t>シュウケイ</t>
    </rPh>
    <rPh sb="14" eb="15">
      <t>ダイ</t>
    </rPh>
    <rPh sb="16" eb="17">
      <t>カイ</t>
    </rPh>
    <rPh sb="18" eb="20">
      <t>シュウケイ</t>
    </rPh>
    <rPh sb="22" eb="24">
      <t>フヨウ</t>
    </rPh>
    <phoneticPr fontId="1"/>
  </si>
  <si>
    <t>※「第1回 集計」を右クリックして［"回"の小計］のチェックマークをオフにする</t>
    <rPh sb="22" eb="24">
      <t>ショウケイ</t>
    </rPh>
    <phoneticPr fontId="1"/>
  </si>
  <si>
    <t>※「総計」が不要であれば「総計」を右クリックして［総計の削除］を選択する</t>
    <rPh sb="2" eb="4">
      <t>ソウケイ</t>
    </rPh>
    <rPh sb="6" eb="8">
      <t>フヨウ</t>
    </rPh>
    <rPh sb="13" eb="15">
      <t>ソウケイ</t>
    </rPh>
    <rPh sb="25" eb="27">
      <t>ソウケイ</t>
    </rPh>
    <rPh sb="28" eb="30">
      <t>サクジョ</t>
    </rPh>
    <rPh sb="32" eb="34">
      <t>センタク</t>
    </rPh>
    <phoneticPr fontId="1"/>
  </si>
  <si>
    <t>※「第1回」を右クリックして［フィールドの設定］を選択し、</t>
    <rPh sb="2" eb="3">
      <t>ダイ</t>
    </rPh>
    <rPh sb="4" eb="5">
      <t>カイ</t>
    </rPh>
    <rPh sb="7" eb="8">
      <t>ミギ</t>
    </rPh>
    <rPh sb="21" eb="23">
      <t>セッテイ</t>
    </rPh>
    <rPh sb="25" eb="27">
      <t>センタク</t>
    </rPh>
    <phoneticPr fontId="1"/>
  </si>
  <si>
    <t>※［レイアウトと印刷］タブを開いて、［ラベルを繰り返す］をオンにすれば</t>
    <rPh sb="8" eb="10">
      <t>インサツ</t>
    </rPh>
    <rPh sb="14" eb="15">
      <t>ヒラ</t>
    </rPh>
    <rPh sb="23" eb="24">
      <t>ク</t>
    </rPh>
    <rPh sb="25" eb="26">
      <t>カエ</t>
    </rPh>
    <phoneticPr fontId="1"/>
  </si>
  <si>
    <t>※「第1回」をセルM5とN5に、「第2回」をセルP5とQ5に表示できる</t>
    <rPh sb="2" eb="3">
      <t>ダイ</t>
    </rPh>
    <rPh sb="4" eb="5">
      <t>カイ</t>
    </rPh>
    <rPh sb="17" eb="18">
      <t>ダイ</t>
    </rPh>
    <rPh sb="19" eb="20">
      <t>カイ</t>
    </rPh>
    <rPh sb="30" eb="32">
      <t>ヒョウジ</t>
    </rPh>
    <phoneticPr fontId="1"/>
  </si>
  <si>
    <t>アンスタック形式に変換</t>
    <rPh sb="6" eb="8">
      <t>ケイシキ</t>
    </rPh>
    <rPh sb="9" eb="11">
      <t>ヘンカン</t>
    </rPh>
    <phoneticPr fontId="1"/>
  </si>
  <si>
    <t>ピボットテーブルでアンスタック形式に変換</t>
    <rPh sb="15" eb="17">
      <t>ケイシキ</t>
    </rPh>
    <rPh sb="18" eb="20">
      <t>ヘンカン</t>
    </rPh>
    <phoneticPr fontId="1"/>
  </si>
  <si>
    <t>アンスタック形式からスタック形式に変換</t>
    <rPh sb="6" eb="8">
      <t>ケイシキ</t>
    </rPh>
    <rPh sb="14" eb="16">
      <t>ケイシキ</t>
    </rPh>
    <rPh sb="17" eb="19">
      <t>ヘンカン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</si>
</sst>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Continuous" vertical="center"/>
    </xf>
    <xf numFmtId="0" fontId="4" fillId="0" borderId="0" xfId="1" applyFont="1">
      <alignment vertic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5" fillId="4" borderId="1" xfId="1" applyFont="1" applyFill="1" applyBorder="1">
      <alignment vertical="center"/>
    </xf>
    <xf numFmtId="0" fontId="3" fillId="0" borderId="0" xfId="1">
      <alignment vertical="center"/>
    </xf>
    <xf numFmtId="0" fontId="4" fillId="0" borderId="0" xfId="1" applyFont="1" applyAlignment="1"/>
    <xf numFmtId="1" fontId="4" fillId="0" borderId="0" xfId="1" applyNumberFormat="1" applyFont="1" applyAlignment="1"/>
    <xf numFmtId="0" fontId="3" fillId="0" borderId="2" xfId="1" applyBorder="1">
      <alignment vertical="center"/>
    </xf>
    <xf numFmtId="3" fontId="4" fillId="0" borderId="0" xfId="1" applyNumberFormat="1" applyFont="1">
      <alignment vertical="center"/>
    </xf>
    <xf numFmtId="0" fontId="7" fillId="0" borderId="0" xfId="2" applyFont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5" borderId="1" xfId="0" applyFont="1" applyFill="1" applyBorder="1" applyAlignment="1">
      <alignment horizontal="centerContinuous" vertical="center"/>
    </xf>
  </cellXfs>
  <cellStyles count="3">
    <cellStyle name="ハイパーリンク" xfId="2" builtinId="8"/>
    <cellStyle name="標準" xfId="0" builtinId="0"/>
    <cellStyle name="標準 2" xfId="1" xr:uid="{8F4C29ED-5F90-48E6-A718-364466ADF3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'1人当たりGDP（USドル作成例）'!$A$1</c:f>
          <c:strCache>
            <c:ptCount val="1"/>
            <c:pt idx="0">
              <c:v>1人当たりGDP（単位：USドル）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'1人当たりGDP（USドル作成例）'!$F$3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'1人当たりGDP（USドル作成例）'!$E$4:$E$13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'1人当たりGDP（USドル作成例）'!$F$4:$F$13</c:f>
              <c:numCache>
                <c:formatCode>General</c:formatCode>
                <c:ptCount val="10"/>
                <c:pt idx="0">
                  <c:v>51020.84</c:v>
                </c:pt>
                <c:pt idx="1">
                  <c:v>43626.47</c:v>
                </c:pt>
                <c:pt idx="2">
                  <c:v>42382.64</c:v>
                </c:pt>
                <c:pt idx="3">
                  <c:v>45191.99</c:v>
                </c:pt>
                <c:pt idx="4">
                  <c:v>46625.86</c:v>
                </c:pt>
                <c:pt idx="5">
                  <c:v>46449.96</c:v>
                </c:pt>
                <c:pt idx="6">
                  <c:v>43383.71</c:v>
                </c:pt>
                <c:pt idx="7">
                  <c:v>52387.81</c:v>
                </c:pt>
                <c:pt idx="8">
                  <c:v>55036.52</c:v>
                </c:pt>
                <c:pt idx="9">
                  <c:v>53246.98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74-4411-A166-D87A9468E22E}"/>
            </c:ext>
          </c:extLst>
        </c:ser>
        <c:ser>
          <c:idx val="2"/>
          <c:order val="1"/>
          <c:tx>
            <c:strRef>
              <c:f>'1人当たりGDP（USドル作成例）'!$G$3</c:f>
              <c:strCache>
                <c:ptCount val="1"/>
                <c:pt idx="0">
                  <c:v>China, People's Republic 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'1人当たりGDP（USドル作成例）'!$E$4:$E$13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'1人当たりGDP（USドル作成例）'!$G$4:$G$13</c:f>
              <c:numCache>
                <c:formatCode>General</c:formatCode>
                <c:ptCount val="10"/>
                <c:pt idx="0">
                  <c:v>7645.875</c:v>
                </c:pt>
                <c:pt idx="1">
                  <c:v>8034.2870000000003</c:v>
                </c:pt>
                <c:pt idx="2">
                  <c:v>8063.4459999999999</c:v>
                </c:pt>
                <c:pt idx="3">
                  <c:v>8760.259</c:v>
                </c:pt>
                <c:pt idx="4">
                  <c:v>9848.9490000000005</c:v>
                </c:pt>
                <c:pt idx="5">
                  <c:v>10170.06</c:v>
                </c:pt>
                <c:pt idx="6">
                  <c:v>10525</c:v>
                </c:pt>
                <c:pt idx="7">
                  <c:v>12572.07</c:v>
                </c:pt>
                <c:pt idx="8">
                  <c:v>12669.62</c:v>
                </c:pt>
                <c:pt idx="9">
                  <c:v>12541.4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74-4411-A166-D87A9468E22E}"/>
            </c:ext>
          </c:extLst>
        </c:ser>
        <c:ser>
          <c:idx val="3"/>
          <c:order val="2"/>
          <c:tx>
            <c:strRef>
              <c:f>'1人当たりGDP（USドル作成例）'!$H$3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'1人当たりGDP（USドル作成例）'!$E$4:$E$13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'1人当たりGDP（USドル作成例）'!$H$4:$H$13</c:f>
              <c:numCache>
                <c:formatCode>General</c:formatCode>
                <c:ptCount val="10"/>
                <c:pt idx="0">
                  <c:v>44616.46</c:v>
                </c:pt>
                <c:pt idx="1">
                  <c:v>37937.86</c:v>
                </c:pt>
                <c:pt idx="2">
                  <c:v>38348.51</c:v>
                </c:pt>
                <c:pt idx="3">
                  <c:v>40134.129999999997</c:v>
                </c:pt>
                <c:pt idx="4">
                  <c:v>43060.59</c:v>
                </c:pt>
                <c:pt idx="5">
                  <c:v>41924.839999999997</c:v>
                </c:pt>
                <c:pt idx="6">
                  <c:v>40529.089999999997</c:v>
                </c:pt>
                <c:pt idx="7">
                  <c:v>45201.23</c:v>
                </c:pt>
                <c:pt idx="8">
                  <c:v>42349.89</c:v>
                </c:pt>
                <c:pt idx="9">
                  <c:v>46315.199999999997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74-4411-A166-D87A9468E22E}"/>
            </c:ext>
          </c:extLst>
        </c:ser>
        <c:ser>
          <c:idx val="4"/>
          <c:order val="3"/>
          <c:tx>
            <c:strRef>
              <c:f>'1人当たりGDP（USドル作成例）'!$I$3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'1人当たりGDP（USドル作成例）'!$E$4:$E$13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'1人当たりGDP（USドル作成例）'!$I$4:$I$13</c:f>
              <c:numCache>
                <c:formatCode>General</c:formatCode>
                <c:ptCount val="10"/>
                <c:pt idx="0">
                  <c:v>48035.95</c:v>
                </c:pt>
                <c:pt idx="1">
                  <c:v>41107.1</c:v>
                </c:pt>
                <c:pt idx="2">
                  <c:v>42124.2</c:v>
                </c:pt>
                <c:pt idx="3">
                  <c:v>44636.83</c:v>
                </c:pt>
                <c:pt idx="4">
                  <c:v>47961.18</c:v>
                </c:pt>
                <c:pt idx="5">
                  <c:v>46810.28</c:v>
                </c:pt>
                <c:pt idx="6">
                  <c:v>46711.98</c:v>
                </c:pt>
                <c:pt idx="7">
                  <c:v>51460.99</c:v>
                </c:pt>
                <c:pt idx="8">
                  <c:v>48756.31</c:v>
                </c:pt>
                <c:pt idx="9">
                  <c:v>52823.58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74-4411-A166-D87A9468E22E}"/>
            </c:ext>
          </c:extLst>
        </c:ser>
        <c:ser>
          <c:idx val="5"/>
          <c:order val="4"/>
          <c:tx>
            <c:strRef>
              <c:f>'1人当たりGDP（USドル作成例）'!$J$3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'1人当たりGDP（USドル作成例）'!$E$4:$E$13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'1人当たりGDP（USドル作成例）'!$J$4:$J$13</c:f>
              <c:numCache>
                <c:formatCode>General</c:formatCode>
                <c:ptCount val="10"/>
                <c:pt idx="0">
                  <c:v>35836.18</c:v>
                </c:pt>
                <c:pt idx="1">
                  <c:v>30463.7</c:v>
                </c:pt>
                <c:pt idx="2">
                  <c:v>31190.79</c:v>
                </c:pt>
                <c:pt idx="3">
                  <c:v>32648.76</c:v>
                </c:pt>
                <c:pt idx="4">
                  <c:v>34917.56</c:v>
                </c:pt>
                <c:pt idx="5">
                  <c:v>33628.160000000003</c:v>
                </c:pt>
                <c:pt idx="6">
                  <c:v>31784.81</c:v>
                </c:pt>
                <c:pt idx="7">
                  <c:v>35717.379999999997</c:v>
                </c:pt>
                <c:pt idx="8">
                  <c:v>34084.519999999997</c:v>
                </c:pt>
                <c:pt idx="9">
                  <c:v>37146.230000000003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74-4411-A166-D87A9468E22E}"/>
            </c:ext>
          </c:extLst>
        </c:ser>
        <c:ser>
          <c:idx val="6"/>
          <c:order val="5"/>
          <c:tx>
            <c:strRef>
              <c:f>'1人当たりGDP（USドル作成例）'!$K$3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'1人当たりGDP（USドル作成例）'!$E$4:$E$13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'1人当たりGDP（USドル作成例）'!$K$4:$K$13</c:f>
              <c:numCache>
                <c:formatCode>General</c:formatCode>
                <c:ptCount val="10"/>
                <c:pt idx="0">
                  <c:v>38522.769999999997</c:v>
                </c:pt>
                <c:pt idx="1">
                  <c:v>35005.660000000003</c:v>
                </c:pt>
                <c:pt idx="2">
                  <c:v>39411.42</c:v>
                </c:pt>
                <c:pt idx="3">
                  <c:v>38903.300000000003</c:v>
                </c:pt>
                <c:pt idx="4">
                  <c:v>39850.33</c:v>
                </c:pt>
                <c:pt idx="5">
                  <c:v>40547.97</c:v>
                </c:pt>
                <c:pt idx="6">
                  <c:v>40132.959999999999</c:v>
                </c:pt>
                <c:pt idx="7">
                  <c:v>39933.01</c:v>
                </c:pt>
                <c:pt idx="8">
                  <c:v>33853.800000000003</c:v>
                </c:pt>
                <c:pt idx="9">
                  <c:v>33949.71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74-4411-A166-D87A9468E22E}"/>
            </c:ext>
          </c:extLst>
        </c:ser>
        <c:ser>
          <c:idx val="7"/>
          <c:order val="6"/>
          <c:tx>
            <c:strRef>
              <c:f>'1人当たりGDP（USドル作成例）'!$L$3</c:f>
              <c:strCache>
                <c:ptCount val="1"/>
                <c:pt idx="0">
                  <c:v>Korea, Republic of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'1人当たりGDP（USドル作成例）'!$E$4:$E$13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'1人当たりGDP（USドル作成例）'!$L$4:$L$13</c:f>
              <c:numCache>
                <c:formatCode>General</c:formatCode>
                <c:ptCount val="10"/>
                <c:pt idx="0">
                  <c:v>29252.93</c:v>
                </c:pt>
                <c:pt idx="1">
                  <c:v>28737.439999999999</c:v>
                </c:pt>
                <c:pt idx="2">
                  <c:v>29274.23</c:v>
                </c:pt>
                <c:pt idx="3">
                  <c:v>31600.74</c:v>
                </c:pt>
                <c:pt idx="4">
                  <c:v>33447.160000000003</c:v>
                </c:pt>
                <c:pt idx="5">
                  <c:v>31902.42</c:v>
                </c:pt>
                <c:pt idx="6">
                  <c:v>31728.31</c:v>
                </c:pt>
                <c:pt idx="7">
                  <c:v>35142.269999999997</c:v>
                </c:pt>
                <c:pt idx="8">
                  <c:v>32418.34</c:v>
                </c:pt>
                <c:pt idx="9">
                  <c:v>33147.230000000003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74-4411-A166-D87A9468E22E}"/>
            </c:ext>
          </c:extLst>
        </c:ser>
        <c:ser>
          <c:idx val="8"/>
          <c:order val="7"/>
          <c:tx>
            <c:strRef>
              <c:f>'1人当たりGDP（USドル作成例）'!$M$3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'1人当たりGDP（USドル作成例）'!$E$4:$E$13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'1人当たりGDP（USドル作成例）'!$M$4:$M$13</c:f>
              <c:numCache>
                <c:formatCode>General</c:formatCode>
                <c:ptCount val="10"/>
                <c:pt idx="0">
                  <c:v>47476.19</c:v>
                </c:pt>
                <c:pt idx="1">
                  <c:v>45085.34</c:v>
                </c:pt>
                <c:pt idx="2">
                  <c:v>41275.86</c:v>
                </c:pt>
                <c:pt idx="3">
                  <c:v>40666.83</c:v>
                </c:pt>
                <c:pt idx="4">
                  <c:v>43377.760000000002</c:v>
                </c:pt>
                <c:pt idx="5">
                  <c:v>42797.26</c:v>
                </c:pt>
                <c:pt idx="6">
                  <c:v>40347.360000000001</c:v>
                </c:pt>
                <c:pt idx="7">
                  <c:v>46421.61</c:v>
                </c:pt>
                <c:pt idx="8">
                  <c:v>45461.07</c:v>
                </c:pt>
                <c:pt idx="9">
                  <c:v>48912.78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074-4411-A166-D87A9468E22E}"/>
            </c:ext>
          </c:extLst>
        </c:ser>
        <c:ser>
          <c:idx val="9"/>
          <c:order val="8"/>
          <c:tx>
            <c:strRef>
              <c:f>'1人当たりGDP（USドル作成例）'!$N$3</c:f>
              <c:strCache>
                <c:ptCount val="1"/>
                <c:pt idx="0">
                  <c:v>United States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'1人当たりGDP（USドル作成例）'!$E$4:$E$13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'1人当たりGDP（USドル作成例）'!$N$4:$N$13</c:f>
              <c:numCache>
                <c:formatCode>General</c:formatCode>
                <c:ptCount val="10"/>
                <c:pt idx="0">
                  <c:v>55083.51</c:v>
                </c:pt>
                <c:pt idx="1">
                  <c:v>56729.68</c:v>
                </c:pt>
                <c:pt idx="2">
                  <c:v>57839.99</c:v>
                </c:pt>
                <c:pt idx="3">
                  <c:v>59878.720000000001</c:v>
                </c:pt>
                <c:pt idx="4">
                  <c:v>62787.78</c:v>
                </c:pt>
                <c:pt idx="5">
                  <c:v>65077.3</c:v>
                </c:pt>
                <c:pt idx="6">
                  <c:v>63577.34</c:v>
                </c:pt>
                <c:pt idx="7">
                  <c:v>70159.77</c:v>
                </c:pt>
                <c:pt idx="8">
                  <c:v>76343.25</c:v>
                </c:pt>
                <c:pt idx="9">
                  <c:v>80412.41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074-4411-A166-D87A9468E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298944"/>
        <c:axId val="1872303264"/>
      </c:lineChart>
      <c:catAx>
        <c:axId val="187229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2303264"/>
        <c:crosses val="autoZero"/>
        <c:auto val="1"/>
        <c:lblAlgn val="ctr"/>
        <c:lblOffset val="100"/>
        <c:noMultiLvlLbl val="0"/>
      </c:catAx>
      <c:valAx>
        <c:axId val="187230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229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10</xdr:col>
      <xdr:colOff>0</xdr:colOff>
      <xdr:row>13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9F1903B-486D-4411-9ACB-4EBCE9241A9E}"/>
            </a:ext>
          </a:extLst>
        </xdr:cNvPr>
        <xdr:cNvSpPr txBox="1"/>
      </xdr:nvSpPr>
      <xdr:spPr>
        <a:xfrm>
          <a:off x="685800" y="671513"/>
          <a:ext cx="6172200" cy="2238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これ以降のワークシートは、作成例です。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971548</xdr:colOff>
      <xdr:row>13</xdr:row>
      <xdr:rowOff>252411</xdr:rowOff>
    </xdr:from>
    <xdr:to>
      <xdr:col>9</xdr:col>
      <xdr:colOff>33336</xdr:colOff>
      <xdr:row>32</xdr:row>
      <xdr:rowOff>9525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547BDF7-6D78-4277-8559-D981537EC2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羽山博" refreshedDate="45362.496636574077" createdVersion="8" refreshedVersion="8" minRefreshableVersion="3" recordCount="16" xr:uid="{3F311211-EF67-4BA7-970E-FF997AAB5D78}">
  <cacheSource type="worksheet">
    <worksheetSource ref="A3:C19" sheet="成績（スタック形式）"/>
  </cacheSource>
  <cacheFields count="3">
    <cacheField name="番号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科目" numFmtId="0">
      <sharedItems count="2">
        <s v="英語"/>
        <s v="数学"/>
      </sharedItems>
    </cacheField>
    <cacheField name="成績" numFmtId="0">
      <sharedItems containsSemiMixedTypes="0" containsString="0" containsNumber="1" containsInteger="1" minValue="14" maxValue="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羽山博" refreshedDate="45363.338384027775" createdVersion="8" refreshedVersion="8" minRefreshableVersion="3" recordCount="32" xr:uid="{641FDB92-89B5-45DC-9922-4B0B54C41ADD}">
  <cacheSource type="worksheet">
    <worksheetSource ref="A3:D35" sheet="成績（2回）"/>
  </cacheSource>
  <cacheFields count="4">
    <cacheField name="番号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回" numFmtId="0">
      <sharedItems count="2">
        <s v="第1回"/>
        <s v="第2回"/>
      </sharedItems>
    </cacheField>
    <cacheField name="科目" numFmtId="0">
      <sharedItems count="2">
        <s v="英語"/>
        <s v="数学"/>
      </sharedItems>
    </cacheField>
    <cacheField name="成績" numFmtId="0">
      <sharedItems containsSemiMixedTypes="0" containsString="0" containsNumber="1" containsInteger="1" minValue="14" maxValue="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n v="98"/>
  </r>
  <r>
    <x v="1"/>
    <x v="0"/>
    <n v="61"/>
  </r>
  <r>
    <x v="2"/>
    <x v="0"/>
    <n v="64"/>
  </r>
  <r>
    <x v="3"/>
    <x v="0"/>
    <n v="45"/>
  </r>
  <r>
    <x v="4"/>
    <x v="0"/>
    <n v="58"/>
  </r>
  <r>
    <x v="5"/>
    <x v="0"/>
    <n v="62"/>
  </r>
  <r>
    <x v="6"/>
    <x v="0"/>
    <n v="74"/>
  </r>
  <r>
    <x v="7"/>
    <x v="0"/>
    <n v="53"/>
  </r>
  <r>
    <x v="0"/>
    <x v="1"/>
    <n v="88"/>
  </r>
  <r>
    <x v="1"/>
    <x v="1"/>
    <n v="54"/>
  </r>
  <r>
    <x v="2"/>
    <x v="1"/>
    <n v="72"/>
  </r>
  <r>
    <x v="3"/>
    <x v="1"/>
    <n v="85"/>
  </r>
  <r>
    <x v="4"/>
    <x v="1"/>
    <n v="70"/>
  </r>
  <r>
    <x v="5"/>
    <x v="1"/>
    <n v="81"/>
  </r>
  <r>
    <x v="6"/>
    <x v="1"/>
    <n v="63"/>
  </r>
  <r>
    <x v="7"/>
    <x v="1"/>
    <n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x v="0"/>
    <x v="0"/>
    <n v="98"/>
  </r>
  <r>
    <x v="1"/>
    <x v="0"/>
    <x v="0"/>
    <n v="61"/>
  </r>
  <r>
    <x v="2"/>
    <x v="0"/>
    <x v="0"/>
    <n v="64"/>
  </r>
  <r>
    <x v="3"/>
    <x v="0"/>
    <x v="0"/>
    <n v="45"/>
  </r>
  <r>
    <x v="4"/>
    <x v="0"/>
    <x v="0"/>
    <n v="58"/>
  </r>
  <r>
    <x v="5"/>
    <x v="0"/>
    <x v="0"/>
    <n v="62"/>
  </r>
  <r>
    <x v="6"/>
    <x v="0"/>
    <x v="0"/>
    <n v="74"/>
  </r>
  <r>
    <x v="7"/>
    <x v="0"/>
    <x v="0"/>
    <n v="53"/>
  </r>
  <r>
    <x v="0"/>
    <x v="0"/>
    <x v="1"/>
    <n v="88"/>
  </r>
  <r>
    <x v="1"/>
    <x v="0"/>
    <x v="1"/>
    <n v="54"/>
  </r>
  <r>
    <x v="2"/>
    <x v="0"/>
    <x v="1"/>
    <n v="72"/>
  </r>
  <r>
    <x v="3"/>
    <x v="0"/>
    <x v="1"/>
    <n v="85"/>
  </r>
  <r>
    <x v="4"/>
    <x v="0"/>
    <x v="1"/>
    <n v="70"/>
  </r>
  <r>
    <x v="5"/>
    <x v="0"/>
    <x v="1"/>
    <n v="81"/>
  </r>
  <r>
    <x v="6"/>
    <x v="0"/>
    <x v="1"/>
    <n v="63"/>
  </r>
  <r>
    <x v="7"/>
    <x v="0"/>
    <x v="1"/>
    <n v="14"/>
  </r>
  <r>
    <x v="0"/>
    <x v="1"/>
    <x v="0"/>
    <n v="95"/>
  </r>
  <r>
    <x v="1"/>
    <x v="1"/>
    <x v="0"/>
    <n v="71"/>
  </r>
  <r>
    <x v="2"/>
    <x v="1"/>
    <x v="0"/>
    <n v="73"/>
  </r>
  <r>
    <x v="3"/>
    <x v="1"/>
    <x v="0"/>
    <n v="48"/>
  </r>
  <r>
    <x v="4"/>
    <x v="1"/>
    <x v="0"/>
    <n v="61"/>
  </r>
  <r>
    <x v="5"/>
    <x v="1"/>
    <x v="0"/>
    <n v="67"/>
  </r>
  <r>
    <x v="6"/>
    <x v="1"/>
    <x v="0"/>
    <n v="69"/>
  </r>
  <r>
    <x v="7"/>
    <x v="1"/>
    <x v="0"/>
    <n v="58"/>
  </r>
  <r>
    <x v="0"/>
    <x v="1"/>
    <x v="1"/>
    <n v="98"/>
  </r>
  <r>
    <x v="1"/>
    <x v="1"/>
    <x v="1"/>
    <n v="50"/>
  </r>
  <r>
    <x v="2"/>
    <x v="1"/>
    <x v="1"/>
    <n v="67"/>
  </r>
  <r>
    <x v="3"/>
    <x v="1"/>
    <x v="1"/>
    <n v="82"/>
  </r>
  <r>
    <x v="4"/>
    <x v="1"/>
    <x v="1"/>
    <n v="79"/>
  </r>
  <r>
    <x v="5"/>
    <x v="1"/>
    <x v="1"/>
    <n v="72"/>
  </r>
  <r>
    <x v="6"/>
    <x v="1"/>
    <x v="1"/>
    <n v="55"/>
  </r>
  <r>
    <x v="7"/>
    <x v="1"/>
    <x v="1"/>
    <n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EBA933-ACB5-4E57-96A5-32824C8CE135}" name="ピボットテーブル2" cacheId="0" applyNumberFormats="0" applyBorderFormats="0" applyFontFormats="0" applyPatternFormats="0" applyAlignmentFormats="0" applyWidthHeightFormats="1" dataCaption="値" updatedVersion="8" minRefreshableVersion="3" itemPrintTitles="1" createdVersion="8" indent="0" outline="1" outlineData="1" multipleFieldFilters="0">
  <location ref="E3:H13" firstHeaderRow="1" firstDataRow="2" firstDataCol="1"/>
  <pivotFields count="3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合計 / 成績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3A37DE-EA40-4337-8700-2D3A5A045B9D}" name="ピボットテーブル2" cacheId="1" applyNumberFormats="0" applyBorderFormats="0" applyFontFormats="0" applyPatternFormats="0" applyAlignmentFormats="0" applyWidthHeightFormats="1" dataCaption="値" updatedVersion="8" minRefreshableVersion="3" itemPrintTitles="1" createdVersion="8" indent="0" outline="1" outlineData="1" multipleFieldFilters="0">
  <location ref="L3:S14" firstHeaderRow="1" firstDataRow="3" firstDataCol="1"/>
  <pivotFields count="4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合計 / 成績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A377-17C5-484A-A120-7D4B112FE6FE}">
  <dimension ref="A1:G19"/>
  <sheetViews>
    <sheetView tabSelected="1" zoomScaleNormal="100" workbookViewId="0">
      <selection activeCell="F4" sqref="F4"/>
    </sheetView>
  </sheetViews>
  <sheetFormatPr defaultRowHeight="17.649999999999999" x14ac:dyDescent="0.7"/>
  <sheetData>
    <row r="1" spans="1:7" x14ac:dyDescent="0.7">
      <c r="A1" s="3" t="s">
        <v>5</v>
      </c>
      <c r="B1" s="3"/>
      <c r="C1" s="3"/>
    </row>
    <row r="3" spans="1:7" x14ac:dyDescent="0.7">
      <c r="A3" s="2" t="s">
        <v>2</v>
      </c>
      <c r="B3" s="2" t="s">
        <v>3</v>
      </c>
      <c r="C3" s="2" t="s">
        <v>4</v>
      </c>
      <c r="E3" s="6" t="s">
        <v>2</v>
      </c>
      <c r="F3" s="6" t="str" cm="1">
        <f t="array" ref="F3:G3">TRANSPOSE(_xlfn.UNIQUE(B4:B19))</f>
        <v>英語</v>
      </c>
      <c r="G3" s="6" t="str">
        <v>数学</v>
      </c>
    </row>
    <row r="4" spans="1:7" x14ac:dyDescent="0.7">
      <c r="A4">
        <v>1</v>
      </c>
      <c r="B4" t="s">
        <v>6</v>
      </c>
      <c r="C4">
        <v>98</v>
      </c>
      <c r="E4" cm="1">
        <f t="array" ref="E4:E11">_xlfn.UNIQUE(A4:A19)</f>
        <v>1</v>
      </c>
    </row>
    <row r="5" spans="1:7" x14ac:dyDescent="0.7">
      <c r="A5">
        <v>2</v>
      </c>
      <c r="B5" t="s">
        <v>6</v>
      </c>
      <c r="C5">
        <v>61</v>
      </c>
      <c r="E5">
        <v>2</v>
      </c>
    </row>
    <row r="6" spans="1:7" x14ac:dyDescent="0.7">
      <c r="A6">
        <v>3</v>
      </c>
      <c r="B6" t="s">
        <v>6</v>
      </c>
      <c r="C6">
        <v>64</v>
      </c>
      <c r="E6">
        <v>3</v>
      </c>
    </row>
    <row r="7" spans="1:7" x14ac:dyDescent="0.7">
      <c r="A7">
        <v>4</v>
      </c>
      <c r="B7" t="s">
        <v>6</v>
      </c>
      <c r="C7">
        <v>45</v>
      </c>
      <c r="E7">
        <v>4</v>
      </c>
    </row>
    <row r="8" spans="1:7" x14ac:dyDescent="0.7">
      <c r="A8">
        <v>5</v>
      </c>
      <c r="B8" t="s">
        <v>6</v>
      </c>
      <c r="C8">
        <v>58</v>
      </c>
      <c r="E8">
        <v>5</v>
      </c>
    </row>
    <row r="9" spans="1:7" x14ac:dyDescent="0.7">
      <c r="A9">
        <v>6</v>
      </c>
      <c r="B9" t="s">
        <v>6</v>
      </c>
      <c r="C9">
        <v>62</v>
      </c>
      <c r="E9">
        <v>6</v>
      </c>
    </row>
    <row r="10" spans="1:7" x14ac:dyDescent="0.7">
      <c r="A10">
        <v>7</v>
      </c>
      <c r="B10" t="s">
        <v>6</v>
      </c>
      <c r="C10">
        <v>74</v>
      </c>
      <c r="E10">
        <v>7</v>
      </c>
    </row>
    <row r="11" spans="1:7" x14ac:dyDescent="0.7">
      <c r="A11">
        <v>8</v>
      </c>
      <c r="B11" t="s">
        <v>6</v>
      </c>
      <c r="C11">
        <v>53</v>
      </c>
      <c r="E11" s="1">
        <v>8</v>
      </c>
      <c r="F11" s="1"/>
      <c r="G11" s="1"/>
    </row>
    <row r="12" spans="1:7" x14ac:dyDescent="0.7">
      <c r="A12">
        <v>1</v>
      </c>
      <c r="B12" t="s">
        <v>7</v>
      </c>
      <c r="C12">
        <v>88</v>
      </c>
    </row>
    <row r="13" spans="1:7" x14ac:dyDescent="0.7">
      <c r="A13">
        <v>2</v>
      </c>
      <c r="B13" t="s">
        <v>7</v>
      </c>
      <c r="C13">
        <v>54</v>
      </c>
    </row>
    <row r="14" spans="1:7" x14ac:dyDescent="0.7">
      <c r="A14">
        <v>3</v>
      </c>
      <c r="B14" t="s">
        <v>7</v>
      </c>
      <c r="C14">
        <v>72</v>
      </c>
    </row>
    <row r="15" spans="1:7" x14ac:dyDescent="0.7">
      <c r="A15">
        <v>4</v>
      </c>
      <c r="B15" t="s">
        <v>7</v>
      </c>
      <c r="C15">
        <v>85</v>
      </c>
    </row>
    <row r="16" spans="1:7" x14ac:dyDescent="0.7">
      <c r="A16">
        <v>5</v>
      </c>
      <c r="B16" t="s">
        <v>7</v>
      </c>
      <c r="C16">
        <v>70</v>
      </c>
    </row>
    <row r="17" spans="1:3" x14ac:dyDescent="0.7">
      <c r="A17">
        <v>6</v>
      </c>
      <c r="B17" t="s">
        <v>7</v>
      </c>
      <c r="C17">
        <v>81</v>
      </c>
    </row>
    <row r="18" spans="1:3" x14ac:dyDescent="0.7">
      <c r="A18">
        <v>7</v>
      </c>
      <c r="B18" t="s">
        <v>7</v>
      </c>
      <c r="C18">
        <v>63</v>
      </c>
    </row>
    <row r="19" spans="1:3" x14ac:dyDescent="0.7">
      <c r="A19" s="1">
        <v>8</v>
      </c>
      <c r="B19" s="1" t="s">
        <v>7</v>
      </c>
      <c r="C19" s="1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2928-18DA-4B6E-A282-7AB21FC4E277}">
  <dimension ref="A1:G19"/>
  <sheetViews>
    <sheetView workbookViewId="0">
      <selection activeCell="F4" sqref="F4"/>
    </sheetView>
  </sheetViews>
  <sheetFormatPr defaultRowHeight="17.649999999999999" x14ac:dyDescent="0.7"/>
  <sheetData>
    <row r="1" spans="1:7" x14ac:dyDescent="0.7">
      <c r="A1" s="3" t="s">
        <v>5</v>
      </c>
      <c r="B1" s="3"/>
      <c r="C1" s="3"/>
    </row>
    <row r="3" spans="1:7" x14ac:dyDescent="0.7">
      <c r="A3" s="6" t="s">
        <v>2</v>
      </c>
      <c r="B3" s="6" t="s">
        <v>0</v>
      </c>
      <c r="C3" s="6" t="s">
        <v>1</v>
      </c>
      <c r="E3" s="2" t="s">
        <v>2</v>
      </c>
      <c r="F3" s="2" t="s">
        <v>3</v>
      </c>
      <c r="G3" s="2" t="s">
        <v>4</v>
      </c>
    </row>
    <row r="4" spans="1:7" x14ac:dyDescent="0.7">
      <c r="A4">
        <v>1</v>
      </c>
      <c r="B4">
        <v>98</v>
      </c>
      <c r="C4">
        <v>88</v>
      </c>
      <c r="E4" cm="1">
        <f t="array" ref="E4:E11">A4:A11</f>
        <v>1</v>
      </c>
      <c r="F4" t="str">
        <f t="array" ref="F4:F11">B3</f>
        <v>英語</v>
      </c>
    </row>
    <row r="5" spans="1:7" x14ac:dyDescent="0.7">
      <c r="A5">
        <v>2</v>
      </c>
      <c r="B5">
        <v>61</v>
      </c>
      <c r="C5">
        <v>54</v>
      </c>
      <c r="E5">
        <v>2</v>
      </c>
      <c r="F5" t="str">
        <v>英語</v>
      </c>
    </row>
    <row r="6" spans="1:7" x14ac:dyDescent="0.7">
      <c r="A6">
        <v>3</v>
      </c>
      <c r="B6">
        <v>64</v>
      </c>
      <c r="C6">
        <v>72</v>
      </c>
      <c r="E6">
        <v>3</v>
      </c>
      <c r="F6" t="str">
        <v>英語</v>
      </c>
    </row>
    <row r="7" spans="1:7" x14ac:dyDescent="0.7">
      <c r="A7">
        <v>4</v>
      </c>
      <c r="B7">
        <v>45</v>
      </c>
      <c r="C7">
        <v>85</v>
      </c>
      <c r="E7">
        <v>4</v>
      </c>
      <c r="F7" t="str">
        <v>英語</v>
      </c>
    </row>
    <row r="8" spans="1:7" x14ac:dyDescent="0.7">
      <c r="A8">
        <v>5</v>
      </c>
      <c r="B8">
        <v>58</v>
      </c>
      <c r="C8">
        <v>70</v>
      </c>
      <c r="E8">
        <v>5</v>
      </c>
      <c r="F8" t="str">
        <v>英語</v>
      </c>
    </row>
    <row r="9" spans="1:7" x14ac:dyDescent="0.7">
      <c r="A9">
        <v>6</v>
      </c>
      <c r="B9">
        <v>62</v>
      </c>
      <c r="C9">
        <v>81</v>
      </c>
      <c r="E9">
        <v>6</v>
      </c>
      <c r="F9" t="str">
        <v>英語</v>
      </c>
    </row>
    <row r="10" spans="1:7" x14ac:dyDescent="0.7">
      <c r="A10">
        <v>7</v>
      </c>
      <c r="B10">
        <v>74</v>
      </c>
      <c r="C10">
        <v>63</v>
      </c>
      <c r="E10">
        <v>7</v>
      </c>
      <c r="F10" t="str">
        <v>英語</v>
      </c>
    </row>
    <row r="11" spans="1:7" x14ac:dyDescent="0.7">
      <c r="A11" s="1">
        <v>8</v>
      </c>
      <c r="B11" s="1">
        <v>53</v>
      </c>
      <c r="C11" s="1">
        <v>14</v>
      </c>
      <c r="E11">
        <v>8</v>
      </c>
      <c r="F11" t="str">
        <v>英語</v>
      </c>
    </row>
    <row r="12" spans="1:7" x14ac:dyDescent="0.7">
      <c r="E12" cm="1">
        <f t="array" ref="E12:E19">A4:A11</f>
        <v>1</v>
      </c>
      <c r="F12" t="str">
        <f t="array" ref="F12:F19">C3</f>
        <v>数学</v>
      </c>
    </row>
    <row r="13" spans="1:7" x14ac:dyDescent="0.7">
      <c r="E13">
        <v>2</v>
      </c>
      <c r="F13" t="str">
        <v>数学</v>
      </c>
    </row>
    <row r="14" spans="1:7" x14ac:dyDescent="0.7">
      <c r="E14">
        <v>3</v>
      </c>
      <c r="F14" t="str">
        <v>数学</v>
      </c>
    </row>
    <row r="15" spans="1:7" x14ac:dyDescent="0.7">
      <c r="E15">
        <v>4</v>
      </c>
      <c r="F15" t="str">
        <v>数学</v>
      </c>
    </row>
    <row r="16" spans="1:7" x14ac:dyDescent="0.7">
      <c r="E16">
        <v>5</v>
      </c>
      <c r="F16" t="str">
        <v>数学</v>
      </c>
    </row>
    <row r="17" spans="5:7" x14ac:dyDescent="0.7">
      <c r="E17">
        <v>6</v>
      </c>
      <c r="F17" t="str">
        <v>数学</v>
      </c>
    </row>
    <row r="18" spans="5:7" x14ac:dyDescent="0.7">
      <c r="E18">
        <v>7</v>
      </c>
      <c r="F18" t="str">
        <v>数学</v>
      </c>
    </row>
    <row r="19" spans="5:7" x14ac:dyDescent="0.7">
      <c r="E19" s="1">
        <v>8</v>
      </c>
      <c r="F19" s="1" t="str">
        <v>数学</v>
      </c>
      <c r="G19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43B2-F9EA-411D-8524-1499F5E512E4}">
  <sheetPr>
    <tabColor theme="9"/>
  </sheetPr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1AC7-4490-4551-B1E4-DC27750EDBD7}">
  <dimension ref="A1:G19"/>
  <sheetViews>
    <sheetView zoomScaleNormal="100" workbookViewId="0">
      <selection activeCell="F4" sqref="F4"/>
    </sheetView>
  </sheetViews>
  <sheetFormatPr defaultRowHeight="17.649999999999999" x14ac:dyDescent="0.7"/>
  <sheetData>
    <row r="1" spans="1:7" x14ac:dyDescent="0.7">
      <c r="A1" s="3" t="s">
        <v>5</v>
      </c>
      <c r="B1" s="3"/>
      <c r="C1" s="3"/>
    </row>
    <row r="3" spans="1:7" x14ac:dyDescent="0.7">
      <c r="A3" s="2" t="s">
        <v>2</v>
      </c>
      <c r="B3" s="2" t="s">
        <v>3</v>
      </c>
      <c r="C3" s="2" t="s">
        <v>4</v>
      </c>
      <c r="E3" s="6" t="s">
        <v>2</v>
      </c>
      <c r="F3" s="6" t="str" cm="1">
        <f t="array" ref="F3:G3">TRANSPOSE(_xlfn.UNIQUE(B4:B19))</f>
        <v>英語</v>
      </c>
      <c r="G3" s="6" t="str">
        <v>数学</v>
      </c>
    </row>
    <row r="4" spans="1:7" x14ac:dyDescent="0.7">
      <c r="A4">
        <v>1</v>
      </c>
      <c r="B4" t="s">
        <v>6</v>
      </c>
      <c r="C4">
        <v>98</v>
      </c>
      <c r="E4" cm="1">
        <f t="array" ref="E4:E11">_xlfn.UNIQUE(A4:A19)</f>
        <v>1</v>
      </c>
      <c r="F4" cm="1">
        <f t="array" ref="F4:G11">_xlfn.WRAPCOLS(C4:C19,MAX(E4:E11))</f>
        <v>98</v>
      </c>
      <c r="G4">
        <v>88</v>
      </c>
    </row>
    <row r="5" spans="1:7" x14ac:dyDescent="0.7">
      <c r="A5">
        <v>2</v>
      </c>
      <c r="B5" t="s">
        <v>6</v>
      </c>
      <c r="C5">
        <v>61</v>
      </c>
      <c r="E5">
        <v>2</v>
      </c>
      <c r="F5">
        <v>61</v>
      </c>
      <c r="G5">
        <v>54</v>
      </c>
    </row>
    <row r="6" spans="1:7" x14ac:dyDescent="0.7">
      <c r="A6">
        <v>3</v>
      </c>
      <c r="B6" t="s">
        <v>6</v>
      </c>
      <c r="C6">
        <v>64</v>
      </c>
      <c r="E6">
        <v>3</v>
      </c>
      <c r="F6">
        <v>64</v>
      </c>
      <c r="G6">
        <v>72</v>
      </c>
    </row>
    <row r="7" spans="1:7" x14ac:dyDescent="0.7">
      <c r="A7">
        <v>4</v>
      </c>
      <c r="B7" t="s">
        <v>6</v>
      </c>
      <c r="C7">
        <v>45</v>
      </c>
      <c r="E7">
        <v>4</v>
      </c>
      <c r="F7">
        <v>45</v>
      </c>
      <c r="G7">
        <v>85</v>
      </c>
    </row>
    <row r="8" spans="1:7" x14ac:dyDescent="0.7">
      <c r="A8">
        <v>5</v>
      </c>
      <c r="B8" t="s">
        <v>6</v>
      </c>
      <c r="C8">
        <v>58</v>
      </c>
      <c r="E8">
        <v>5</v>
      </c>
      <c r="F8">
        <v>58</v>
      </c>
      <c r="G8">
        <v>70</v>
      </c>
    </row>
    <row r="9" spans="1:7" x14ac:dyDescent="0.7">
      <c r="A9">
        <v>6</v>
      </c>
      <c r="B9" t="s">
        <v>6</v>
      </c>
      <c r="C9">
        <v>62</v>
      </c>
      <c r="E9">
        <v>6</v>
      </c>
      <c r="F9">
        <v>62</v>
      </c>
      <c r="G9">
        <v>81</v>
      </c>
    </row>
    <row r="10" spans="1:7" x14ac:dyDescent="0.7">
      <c r="A10">
        <v>7</v>
      </c>
      <c r="B10" t="s">
        <v>6</v>
      </c>
      <c r="C10">
        <v>74</v>
      </c>
      <c r="E10">
        <v>7</v>
      </c>
      <c r="F10">
        <v>74</v>
      </c>
      <c r="G10">
        <v>63</v>
      </c>
    </row>
    <row r="11" spans="1:7" x14ac:dyDescent="0.7">
      <c r="A11">
        <v>8</v>
      </c>
      <c r="B11" t="s">
        <v>6</v>
      </c>
      <c r="C11">
        <v>53</v>
      </c>
      <c r="E11" s="1">
        <v>8</v>
      </c>
      <c r="F11" s="1">
        <v>53</v>
      </c>
      <c r="G11" s="1">
        <v>14</v>
      </c>
    </row>
    <row r="12" spans="1:7" x14ac:dyDescent="0.7">
      <c r="A12">
        <v>1</v>
      </c>
      <c r="B12" t="s">
        <v>7</v>
      </c>
      <c r="C12">
        <v>88</v>
      </c>
    </row>
    <row r="13" spans="1:7" x14ac:dyDescent="0.7">
      <c r="A13">
        <v>2</v>
      </c>
      <c r="B13" t="s">
        <v>7</v>
      </c>
      <c r="C13">
        <v>54</v>
      </c>
    </row>
    <row r="14" spans="1:7" x14ac:dyDescent="0.7">
      <c r="A14">
        <v>3</v>
      </c>
      <c r="B14" t="s">
        <v>7</v>
      </c>
      <c r="C14">
        <v>72</v>
      </c>
    </row>
    <row r="15" spans="1:7" x14ac:dyDescent="0.7">
      <c r="A15">
        <v>4</v>
      </c>
      <c r="B15" t="s">
        <v>7</v>
      </c>
      <c r="C15">
        <v>85</v>
      </c>
    </row>
    <row r="16" spans="1:7" x14ac:dyDescent="0.7">
      <c r="A16">
        <v>5</v>
      </c>
      <c r="B16" t="s">
        <v>7</v>
      </c>
      <c r="C16">
        <v>70</v>
      </c>
    </row>
    <row r="17" spans="1:3" x14ac:dyDescent="0.7">
      <c r="A17">
        <v>6</v>
      </c>
      <c r="B17" t="s">
        <v>7</v>
      </c>
      <c r="C17">
        <v>81</v>
      </c>
    </row>
    <row r="18" spans="1:3" x14ac:dyDescent="0.7">
      <c r="A18">
        <v>7</v>
      </c>
      <c r="B18" t="s">
        <v>7</v>
      </c>
      <c r="C18">
        <v>63</v>
      </c>
    </row>
    <row r="19" spans="1:3" x14ac:dyDescent="0.7">
      <c r="A19" s="1">
        <v>8</v>
      </c>
      <c r="B19" s="1" t="s">
        <v>7</v>
      </c>
      <c r="C19" s="1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89CB-BF58-463E-AD37-3995221B4A6C}">
  <dimension ref="A1:H19"/>
  <sheetViews>
    <sheetView zoomScaleNormal="100" workbookViewId="0">
      <selection activeCell="E4" sqref="E4"/>
    </sheetView>
  </sheetViews>
  <sheetFormatPr defaultRowHeight="17.649999999999999" x14ac:dyDescent="0.7"/>
  <cols>
    <col min="5" max="8" width="7.5625" customWidth="1"/>
  </cols>
  <sheetData>
    <row r="1" spans="1:8" x14ac:dyDescent="0.7">
      <c r="A1" s="3" t="s">
        <v>5</v>
      </c>
      <c r="B1" s="3"/>
      <c r="C1" s="3"/>
    </row>
    <row r="3" spans="1:8" x14ac:dyDescent="0.7">
      <c r="A3" s="2" t="s">
        <v>2</v>
      </c>
      <c r="B3" s="2" t="s">
        <v>3</v>
      </c>
      <c r="C3" s="2" t="s">
        <v>4</v>
      </c>
      <c r="E3" s="4" t="s">
        <v>18</v>
      </c>
      <c r="F3" s="4" t="s">
        <v>12</v>
      </c>
    </row>
    <row r="4" spans="1:8" x14ac:dyDescent="0.7">
      <c r="A4">
        <v>1</v>
      </c>
      <c r="B4" t="s">
        <v>6</v>
      </c>
      <c r="C4">
        <v>98</v>
      </c>
      <c r="E4" s="4" t="s">
        <v>17</v>
      </c>
      <c r="F4" t="s">
        <v>6</v>
      </c>
      <c r="G4" t="s">
        <v>7</v>
      </c>
      <c r="H4" t="s">
        <v>14</v>
      </c>
    </row>
    <row r="5" spans="1:8" x14ac:dyDescent="0.7">
      <c r="A5">
        <v>2</v>
      </c>
      <c r="B5" t="s">
        <v>6</v>
      </c>
      <c r="C5">
        <v>61</v>
      </c>
      <c r="E5" s="5">
        <v>1</v>
      </c>
      <c r="F5">
        <v>98</v>
      </c>
      <c r="G5">
        <v>88</v>
      </c>
      <c r="H5">
        <v>186</v>
      </c>
    </row>
    <row r="6" spans="1:8" x14ac:dyDescent="0.7">
      <c r="A6">
        <v>3</v>
      </c>
      <c r="B6" t="s">
        <v>6</v>
      </c>
      <c r="C6">
        <v>64</v>
      </c>
      <c r="E6" s="5">
        <v>2</v>
      </c>
      <c r="F6">
        <v>61</v>
      </c>
      <c r="G6">
        <v>54</v>
      </c>
      <c r="H6">
        <v>115</v>
      </c>
    </row>
    <row r="7" spans="1:8" x14ac:dyDescent="0.7">
      <c r="A7">
        <v>4</v>
      </c>
      <c r="B7" t="s">
        <v>6</v>
      </c>
      <c r="C7">
        <v>45</v>
      </c>
      <c r="E7" s="5">
        <v>3</v>
      </c>
      <c r="F7">
        <v>64</v>
      </c>
      <c r="G7">
        <v>72</v>
      </c>
      <c r="H7">
        <v>136</v>
      </c>
    </row>
    <row r="8" spans="1:8" x14ac:dyDescent="0.7">
      <c r="A8">
        <v>5</v>
      </c>
      <c r="B8" t="s">
        <v>6</v>
      </c>
      <c r="C8">
        <v>58</v>
      </c>
      <c r="E8" s="5">
        <v>4</v>
      </c>
      <c r="F8">
        <v>45</v>
      </c>
      <c r="G8">
        <v>85</v>
      </c>
      <c r="H8">
        <v>130</v>
      </c>
    </row>
    <row r="9" spans="1:8" x14ac:dyDescent="0.7">
      <c r="A9">
        <v>6</v>
      </c>
      <c r="B9" t="s">
        <v>6</v>
      </c>
      <c r="C9">
        <v>62</v>
      </c>
      <c r="E9" s="5">
        <v>5</v>
      </c>
      <c r="F9">
        <v>58</v>
      </c>
      <c r="G9">
        <v>70</v>
      </c>
      <c r="H9">
        <v>128</v>
      </c>
    </row>
    <row r="10" spans="1:8" x14ac:dyDescent="0.7">
      <c r="A10">
        <v>7</v>
      </c>
      <c r="B10" t="s">
        <v>6</v>
      </c>
      <c r="C10">
        <v>74</v>
      </c>
      <c r="E10" s="5">
        <v>6</v>
      </c>
      <c r="F10">
        <v>62</v>
      </c>
      <c r="G10">
        <v>81</v>
      </c>
      <c r="H10">
        <v>143</v>
      </c>
    </row>
    <row r="11" spans="1:8" x14ac:dyDescent="0.7">
      <c r="A11">
        <v>8</v>
      </c>
      <c r="B11" t="s">
        <v>6</v>
      </c>
      <c r="C11">
        <v>53</v>
      </c>
      <c r="E11" s="5">
        <v>7</v>
      </c>
      <c r="F11">
        <v>74</v>
      </c>
      <c r="G11">
        <v>63</v>
      </c>
      <c r="H11">
        <v>137</v>
      </c>
    </row>
    <row r="12" spans="1:8" x14ac:dyDescent="0.7">
      <c r="A12">
        <v>1</v>
      </c>
      <c r="B12" t="s">
        <v>7</v>
      </c>
      <c r="C12">
        <v>88</v>
      </c>
      <c r="E12" s="5">
        <v>8</v>
      </c>
      <c r="F12">
        <v>53</v>
      </c>
      <c r="G12">
        <v>14</v>
      </c>
      <c r="H12">
        <v>67</v>
      </c>
    </row>
    <row r="13" spans="1:8" x14ac:dyDescent="0.7">
      <c r="A13">
        <v>2</v>
      </c>
      <c r="B13" t="s">
        <v>7</v>
      </c>
      <c r="C13">
        <v>54</v>
      </c>
      <c r="E13" s="5" t="s">
        <v>14</v>
      </c>
      <c r="F13">
        <v>515</v>
      </c>
      <c r="G13">
        <v>527</v>
      </c>
      <c r="H13">
        <v>1042</v>
      </c>
    </row>
    <row r="14" spans="1:8" x14ac:dyDescent="0.7">
      <c r="A14">
        <v>3</v>
      </c>
      <c r="B14" t="s">
        <v>7</v>
      </c>
      <c r="C14">
        <v>72</v>
      </c>
    </row>
    <row r="15" spans="1:8" x14ac:dyDescent="0.7">
      <c r="A15">
        <v>4</v>
      </c>
      <c r="B15" t="s">
        <v>7</v>
      </c>
      <c r="C15">
        <v>85</v>
      </c>
    </row>
    <row r="16" spans="1:8" x14ac:dyDescent="0.7">
      <c r="A16">
        <v>5</v>
      </c>
      <c r="B16" t="s">
        <v>7</v>
      </c>
      <c r="C16">
        <v>70</v>
      </c>
    </row>
    <row r="17" spans="1:3" x14ac:dyDescent="0.7">
      <c r="A17">
        <v>6</v>
      </c>
      <c r="B17" t="s">
        <v>7</v>
      </c>
      <c r="C17">
        <v>81</v>
      </c>
    </row>
    <row r="18" spans="1:3" x14ac:dyDescent="0.7">
      <c r="A18">
        <v>7</v>
      </c>
      <c r="B18" t="s">
        <v>7</v>
      </c>
      <c r="C18">
        <v>63</v>
      </c>
    </row>
    <row r="19" spans="1:3" x14ac:dyDescent="0.7">
      <c r="A19" s="1">
        <v>8</v>
      </c>
      <c r="B19" s="1" t="s">
        <v>7</v>
      </c>
      <c r="C19" s="1">
        <v>14</v>
      </c>
    </row>
  </sheetData>
  <phoneticPr fontId="1"/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4BB5-4168-4097-AC1A-BFC34614BFB4}">
  <dimension ref="A1:G19"/>
  <sheetViews>
    <sheetView workbookViewId="0">
      <selection activeCell="E4" sqref="E4"/>
    </sheetView>
  </sheetViews>
  <sheetFormatPr defaultRowHeight="17.649999999999999" x14ac:dyDescent="0.7"/>
  <sheetData>
    <row r="1" spans="1:7" x14ac:dyDescent="0.7">
      <c r="A1" s="3" t="s">
        <v>5</v>
      </c>
      <c r="B1" s="3"/>
      <c r="C1" s="3"/>
    </row>
    <row r="3" spans="1:7" x14ac:dyDescent="0.7">
      <c r="A3" s="6" t="s">
        <v>2</v>
      </c>
      <c r="B3" s="6" t="s">
        <v>0</v>
      </c>
      <c r="C3" s="6" t="s">
        <v>1</v>
      </c>
      <c r="E3" s="2" t="s">
        <v>2</v>
      </c>
      <c r="F3" s="2" t="s">
        <v>3</v>
      </c>
      <c r="G3" s="2" t="s">
        <v>4</v>
      </c>
    </row>
    <row r="4" spans="1:7" x14ac:dyDescent="0.7">
      <c r="A4">
        <v>1</v>
      </c>
      <c r="B4">
        <v>98</v>
      </c>
      <c r="C4">
        <v>88</v>
      </c>
      <c r="E4" cm="1">
        <f t="array" ref="E4:E19">_xlfn.MAKEARRAY(16,1,_xlfn.LAMBDA(_xlpm.row,_xlpm.col,IF(_xlpm.row&lt;9,_xlpm.row,_xlpm.row-8)))</f>
        <v>1</v>
      </c>
      <c r="F4" t="str" cm="1">
        <f t="array" ref="F4:F19">_xlfn.MAKEARRAY(16,1,_xlfn.LAMBDA(_xlpm.row,_xlpm.col,IF(_xlpm.row&lt;9,B3,C3)))</f>
        <v>英語</v>
      </c>
      <c r="G4" cm="1">
        <f t="array" ref="G4:G19">_xlfn.TOCOL(B4:C11,0,TRUE)</f>
        <v>98</v>
      </c>
    </row>
    <row r="5" spans="1:7" x14ac:dyDescent="0.7">
      <c r="A5">
        <v>2</v>
      </c>
      <c r="B5">
        <v>61</v>
      </c>
      <c r="C5">
        <v>54</v>
      </c>
      <c r="E5">
        <v>2</v>
      </c>
      <c r="F5" t="str">
        <v>英語</v>
      </c>
      <c r="G5">
        <v>61</v>
      </c>
    </row>
    <row r="6" spans="1:7" x14ac:dyDescent="0.7">
      <c r="A6">
        <v>3</v>
      </c>
      <c r="B6">
        <v>64</v>
      </c>
      <c r="C6">
        <v>72</v>
      </c>
      <c r="E6">
        <v>3</v>
      </c>
      <c r="F6" t="str">
        <v>英語</v>
      </c>
      <c r="G6">
        <v>64</v>
      </c>
    </row>
    <row r="7" spans="1:7" x14ac:dyDescent="0.7">
      <c r="A7">
        <v>4</v>
      </c>
      <c r="B7">
        <v>45</v>
      </c>
      <c r="C7">
        <v>85</v>
      </c>
      <c r="E7">
        <v>4</v>
      </c>
      <c r="F7" t="str">
        <v>英語</v>
      </c>
      <c r="G7">
        <v>45</v>
      </c>
    </row>
    <row r="8" spans="1:7" x14ac:dyDescent="0.7">
      <c r="A8">
        <v>5</v>
      </c>
      <c r="B8">
        <v>58</v>
      </c>
      <c r="C8">
        <v>70</v>
      </c>
      <c r="E8">
        <v>5</v>
      </c>
      <c r="F8" t="str">
        <v>英語</v>
      </c>
      <c r="G8">
        <v>58</v>
      </c>
    </row>
    <row r="9" spans="1:7" x14ac:dyDescent="0.7">
      <c r="A9">
        <v>6</v>
      </c>
      <c r="B9">
        <v>62</v>
      </c>
      <c r="C9">
        <v>81</v>
      </c>
      <c r="E9">
        <v>6</v>
      </c>
      <c r="F9" t="str">
        <v>英語</v>
      </c>
      <c r="G9">
        <v>62</v>
      </c>
    </row>
    <row r="10" spans="1:7" x14ac:dyDescent="0.7">
      <c r="A10">
        <v>7</v>
      </c>
      <c r="B10">
        <v>74</v>
      </c>
      <c r="C10">
        <v>63</v>
      </c>
      <c r="E10">
        <v>7</v>
      </c>
      <c r="F10" t="str">
        <v>英語</v>
      </c>
      <c r="G10">
        <v>74</v>
      </c>
    </row>
    <row r="11" spans="1:7" x14ac:dyDescent="0.7">
      <c r="A11" s="1">
        <v>8</v>
      </c>
      <c r="B11" s="1">
        <v>53</v>
      </c>
      <c r="C11" s="1">
        <v>14</v>
      </c>
      <c r="E11">
        <v>8</v>
      </c>
      <c r="F11" t="str">
        <v>英語</v>
      </c>
      <c r="G11">
        <v>53</v>
      </c>
    </row>
    <row r="12" spans="1:7" x14ac:dyDescent="0.7">
      <c r="E12">
        <v>1</v>
      </c>
      <c r="F12" t="str">
        <v>数学</v>
      </c>
      <c r="G12">
        <v>88</v>
      </c>
    </row>
    <row r="13" spans="1:7" x14ac:dyDescent="0.7">
      <c r="E13">
        <v>2</v>
      </c>
      <c r="F13" t="str">
        <v>数学</v>
      </c>
      <c r="G13">
        <v>54</v>
      </c>
    </row>
    <row r="14" spans="1:7" x14ac:dyDescent="0.7">
      <c r="E14">
        <v>3</v>
      </c>
      <c r="F14" t="str">
        <v>数学</v>
      </c>
      <c r="G14">
        <v>72</v>
      </c>
    </row>
    <row r="15" spans="1:7" x14ac:dyDescent="0.7">
      <c r="E15">
        <v>4</v>
      </c>
      <c r="F15" t="str">
        <v>数学</v>
      </c>
      <c r="G15">
        <v>85</v>
      </c>
    </row>
    <row r="16" spans="1:7" x14ac:dyDescent="0.7">
      <c r="E16">
        <v>5</v>
      </c>
      <c r="F16" t="str">
        <v>数学</v>
      </c>
      <c r="G16">
        <v>70</v>
      </c>
    </row>
    <row r="17" spans="5:7" x14ac:dyDescent="0.7">
      <c r="E17">
        <v>6</v>
      </c>
      <c r="F17" t="str">
        <v>数学</v>
      </c>
      <c r="G17">
        <v>81</v>
      </c>
    </row>
    <row r="18" spans="5:7" x14ac:dyDescent="0.7">
      <c r="E18">
        <v>7</v>
      </c>
      <c r="F18" t="str">
        <v>数学</v>
      </c>
      <c r="G18">
        <v>63</v>
      </c>
    </row>
    <row r="19" spans="5:7" x14ac:dyDescent="0.7">
      <c r="E19" s="1">
        <v>8</v>
      </c>
      <c r="F19" s="1" t="str">
        <v>数学</v>
      </c>
      <c r="G19" s="1">
        <v>14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CD9A-C510-463F-97D0-0FD8A58477D6}">
  <dimension ref="A1:P173"/>
  <sheetViews>
    <sheetView workbookViewId="0">
      <selection activeCell="E1" sqref="E1"/>
    </sheetView>
  </sheetViews>
  <sheetFormatPr defaultColWidth="13" defaultRowHeight="17.649999999999999" x14ac:dyDescent="0.7"/>
  <cols>
    <col min="1" max="1" width="15.5" style="8" customWidth="1"/>
    <col min="2" max="4" width="13" style="8"/>
    <col min="5" max="5" width="21.3125" style="8" bestFit="1" customWidth="1"/>
    <col min="6" max="14" width="16.875" style="8" customWidth="1"/>
    <col min="15" max="16" width="13.625" style="8" bestFit="1" customWidth="1"/>
    <col min="17" max="16384" width="13" style="8"/>
  </cols>
  <sheetData>
    <row r="1" spans="1:16" x14ac:dyDescent="0.7">
      <c r="A1" s="7" t="s">
        <v>19</v>
      </c>
      <c r="B1" s="7"/>
      <c r="C1" s="7"/>
    </row>
    <row r="3" spans="1:16" ht="19.899999999999999" x14ac:dyDescent="0.7">
      <c r="A3" s="9" t="s">
        <v>20</v>
      </c>
      <c r="B3" s="9" t="s">
        <v>21</v>
      </c>
      <c r="C3" s="9" t="s">
        <v>22</v>
      </c>
      <c r="E3" s="10" t="s">
        <v>21</v>
      </c>
      <c r="F3" s="11" t="str" cm="1">
        <f t="array" ref="F3:N3">TRANSPOSE(_xlfn.UNIQUE(A4:A93))</f>
        <v>Canada</v>
      </c>
      <c r="G3" s="11" t="str">
        <v>China, People's Republic of</v>
      </c>
      <c r="H3" s="11" t="str">
        <v>France</v>
      </c>
      <c r="I3" s="11" t="str">
        <v>Germany</v>
      </c>
      <c r="J3" s="11" t="str">
        <v>Italy</v>
      </c>
      <c r="K3" s="11" t="str">
        <v>Japan</v>
      </c>
      <c r="L3" s="11" t="str">
        <v>Korea, Republic of</v>
      </c>
      <c r="M3" s="11" t="str">
        <v>United Kingdom</v>
      </c>
      <c r="N3" s="11" t="str">
        <v>United States</v>
      </c>
      <c r="O3" s="12"/>
      <c r="P3" s="12"/>
    </row>
    <row r="4" spans="1:16" ht="19.899999999999999" x14ac:dyDescent="0.7">
      <c r="A4" s="13" t="s">
        <v>23</v>
      </c>
      <c r="B4" s="13">
        <v>2014</v>
      </c>
      <c r="C4" s="13">
        <v>51020.84</v>
      </c>
      <c r="D4" s="14"/>
      <c r="E4" s="12" cm="1">
        <f t="array" ref="E4:E13">B4:B13</f>
        <v>2014</v>
      </c>
      <c r="F4" s="12" cm="1">
        <f t="array" ref="F4:N13">_xlfn.WRAPCOLS(C4:C93,10)</f>
        <v>51020.84</v>
      </c>
      <c r="G4" s="12">
        <v>7645.875</v>
      </c>
      <c r="H4" s="12">
        <v>44616.46</v>
      </c>
      <c r="I4" s="12">
        <v>48035.95</v>
      </c>
      <c r="J4" s="12">
        <v>35836.18</v>
      </c>
      <c r="K4" s="12">
        <v>38522.769999999997</v>
      </c>
      <c r="L4" s="12">
        <v>29252.93</v>
      </c>
      <c r="M4" s="12">
        <v>47476.19</v>
      </c>
      <c r="N4" s="12">
        <v>55083.51</v>
      </c>
      <c r="O4" s="12"/>
      <c r="P4" s="12"/>
    </row>
    <row r="5" spans="1:16" ht="19.899999999999999" x14ac:dyDescent="0.7">
      <c r="A5" s="13" t="s">
        <v>23</v>
      </c>
      <c r="B5" s="13">
        <v>2015</v>
      </c>
      <c r="C5" s="13">
        <v>43626.47</v>
      </c>
      <c r="D5" s="14"/>
      <c r="E5" s="12">
        <v>2015</v>
      </c>
      <c r="F5" s="12">
        <v>43626.47</v>
      </c>
      <c r="G5" s="12">
        <v>8034.2870000000003</v>
      </c>
      <c r="H5" s="12">
        <v>37937.86</v>
      </c>
      <c r="I5" s="12">
        <v>41107.1</v>
      </c>
      <c r="J5" s="12">
        <v>30463.7</v>
      </c>
      <c r="K5" s="12">
        <v>35005.660000000003</v>
      </c>
      <c r="L5" s="12">
        <v>28737.439999999999</v>
      </c>
      <c r="M5" s="12">
        <v>45085.34</v>
      </c>
      <c r="N5" s="12">
        <v>56729.68</v>
      </c>
      <c r="O5" s="12"/>
      <c r="P5" s="12"/>
    </row>
    <row r="6" spans="1:16" ht="19.899999999999999" x14ac:dyDescent="0.7">
      <c r="A6" s="13" t="s">
        <v>23</v>
      </c>
      <c r="B6" s="13">
        <v>2016</v>
      </c>
      <c r="C6" s="13">
        <v>42382.64</v>
      </c>
      <c r="D6" s="14"/>
      <c r="E6" s="12">
        <v>2016</v>
      </c>
      <c r="F6" s="12">
        <v>42382.64</v>
      </c>
      <c r="G6" s="12">
        <v>8063.4459999999999</v>
      </c>
      <c r="H6" s="12">
        <v>38348.51</v>
      </c>
      <c r="I6" s="12">
        <v>42124.2</v>
      </c>
      <c r="J6" s="12">
        <v>31190.79</v>
      </c>
      <c r="K6" s="12">
        <v>39411.42</v>
      </c>
      <c r="L6" s="12">
        <v>29274.23</v>
      </c>
      <c r="M6" s="12">
        <v>41275.86</v>
      </c>
      <c r="N6" s="12">
        <v>57839.99</v>
      </c>
      <c r="O6" s="12"/>
      <c r="P6" s="12"/>
    </row>
    <row r="7" spans="1:16" ht="19.899999999999999" x14ac:dyDescent="0.7">
      <c r="A7" s="13" t="s">
        <v>23</v>
      </c>
      <c r="B7" s="13">
        <v>2017</v>
      </c>
      <c r="C7" s="13">
        <v>45191.99</v>
      </c>
      <c r="D7" s="14"/>
      <c r="E7" s="12">
        <v>2017</v>
      </c>
      <c r="F7" s="12">
        <v>45191.99</v>
      </c>
      <c r="G7" s="12">
        <v>8760.259</v>
      </c>
      <c r="H7" s="12">
        <v>40134.129999999997</v>
      </c>
      <c r="I7" s="12">
        <v>44636.83</v>
      </c>
      <c r="J7" s="12">
        <v>32648.76</v>
      </c>
      <c r="K7" s="12">
        <v>38903.300000000003</v>
      </c>
      <c r="L7" s="12">
        <v>31600.74</v>
      </c>
      <c r="M7" s="12">
        <v>40666.83</v>
      </c>
      <c r="N7" s="12">
        <v>59878.720000000001</v>
      </c>
      <c r="O7" s="12"/>
      <c r="P7" s="12"/>
    </row>
    <row r="8" spans="1:16" ht="19.899999999999999" x14ac:dyDescent="0.7">
      <c r="A8" s="13" t="s">
        <v>23</v>
      </c>
      <c r="B8" s="13">
        <v>2018</v>
      </c>
      <c r="C8" s="13">
        <v>46625.86</v>
      </c>
      <c r="D8" s="14"/>
      <c r="E8" s="12">
        <v>2018</v>
      </c>
      <c r="F8" s="12">
        <v>46625.86</v>
      </c>
      <c r="G8" s="12">
        <v>9848.9490000000005</v>
      </c>
      <c r="H8" s="12">
        <v>43060.59</v>
      </c>
      <c r="I8" s="12">
        <v>47961.18</v>
      </c>
      <c r="J8" s="12">
        <v>34917.56</v>
      </c>
      <c r="K8" s="12">
        <v>39850.33</v>
      </c>
      <c r="L8" s="12">
        <v>33447.160000000003</v>
      </c>
      <c r="M8" s="12">
        <v>43377.760000000002</v>
      </c>
      <c r="N8" s="12">
        <v>62787.78</v>
      </c>
      <c r="O8" s="12"/>
      <c r="P8" s="12"/>
    </row>
    <row r="9" spans="1:16" ht="19.899999999999999" x14ac:dyDescent="0.7">
      <c r="A9" s="13" t="s">
        <v>23</v>
      </c>
      <c r="B9" s="13">
        <v>2019</v>
      </c>
      <c r="C9" s="13">
        <v>46449.96</v>
      </c>
      <c r="D9" s="14"/>
      <c r="E9" s="12">
        <v>2019</v>
      </c>
      <c r="F9" s="12">
        <v>46449.96</v>
      </c>
      <c r="G9" s="12">
        <v>10170.06</v>
      </c>
      <c r="H9" s="12">
        <v>41924.839999999997</v>
      </c>
      <c r="I9" s="12">
        <v>46810.28</v>
      </c>
      <c r="J9" s="12">
        <v>33628.160000000003</v>
      </c>
      <c r="K9" s="12">
        <v>40547.97</v>
      </c>
      <c r="L9" s="12">
        <v>31902.42</v>
      </c>
      <c r="M9" s="12">
        <v>42797.26</v>
      </c>
      <c r="N9" s="12">
        <v>65077.3</v>
      </c>
      <c r="O9" s="12"/>
      <c r="P9" s="12"/>
    </row>
    <row r="10" spans="1:16" ht="19.899999999999999" x14ac:dyDescent="0.7">
      <c r="A10" s="13" t="s">
        <v>23</v>
      </c>
      <c r="B10" s="13">
        <v>2020</v>
      </c>
      <c r="C10" s="13">
        <v>43383.71</v>
      </c>
      <c r="D10" s="14"/>
      <c r="E10" s="12">
        <v>2020</v>
      </c>
      <c r="F10" s="12">
        <v>43383.71</v>
      </c>
      <c r="G10" s="12">
        <v>10525</v>
      </c>
      <c r="H10" s="12">
        <v>40529.089999999997</v>
      </c>
      <c r="I10" s="12">
        <v>46711.98</v>
      </c>
      <c r="J10" s="12">
        <v>31784.81</v>
      </c>
      <c r="K10" s="12">
        <v>40132.959999999999</v>
      </c>
      <c r="L10" s="12">
        <v>31728.31</v>
      </c>
      <c r="M10" s="12">
        <v>40347.360000000001</v>
      </c>
      <c r="N10" s="12">
        <v>63577.34</v>
      </c>
      <c r="O10" s="12"/>
      <c r="P10" s="12"/>
    </row>
    <row r="11" spans="1:16" ht="19.899999999999999" x14ac:dyDescent="0.7">
      <c r="A11" s="13" t="s">
        <v>23</v>
      </c>
      <c r="B11" s="13">
        <v>2021</v>
      </c>
      <c r="C11" s="13">
        <v>52387.81</v>
      </c>
      <c r="D11" s="14"/>
      <c r="E11" s="12">
        <v>2021</v>
      </c>
      <c r="F11" s="12">
        <v>52387.81</v>
      </c>
      <c r="G11" s="12">
        <v>12572.07</v>
      </c>
      <c r="H11" s="12">
        <v>45201.23</v>
      </c>
      <c r="I11" s="12">
        <v>51460.99</v>
      </c>
      <c r="J11" s="12">
        <v>35717.379999999997</v>
      </c>
      <c r="K11" s="12">
        <v>39933.01</v>
      </c>
      <c r="L11" s="12">
        <v>35142.269999999997</v>
      </c>
      <c r="M11" s="12">
        <v>46421.61</v>
      </c>
      <c r="N11" s="12">
        <v>70159.77</v>
      </c>
      <c r="O11" s="12"/>
      <c r="P11" s="12"/>
    </row>
    <row r="12" spans="1:16" ht="19.899999999999999" x14ac:dyDescent="0.7">
      <c r="A12" s="13" t="s">
        <v>23</v>
      </c>
      <c r="B12" s="13">
        <v>2022</v>
      </c>
      <c r="C12" s="13">
        <v>55036.52</v>
      </c>
      <c r="D12" s="14"/>
      <c r="E12" s="12">
        <v>2022</v>
      </c>
      <c r="F12" s="12">
        <v>55036.52</v>
      </c>
      <c r="G12" s="12">
        <v>12669.62</v>
      </c>
      <c r="H12" s="12">
        <v>42349.89</v>
      </c>
      <c r="I12" s="12">
        <v>48756.31</v>
      </c>
      <c r="J12" s="12">
        <v>34084.519999999997</v>
      </c>
      <c r="K12" s="12">
        <v>33853.800000000003</v>
      </c>
      <c r="L12" s="12">
        <v>32418.34</v>
      </c>
      <c r="M12" s="12">
        <v>45461.07</v>
      </c>
      <c r="N12" s="12">
        <v>76343.25</v>
      </c>
      <c r="O12" s="12"/>
      <c r="P12" s="12"/>
    </row>
    <row r="13" spans="1:16" ht="19.899999999999999" x14ac:dyDescent="0.7">
      <c r="A13" s="13" t="s">
        <v>23</v>
      </c>
      <c r="B13" s="13">
        <v>2023</v>
      </c>
      <c r="C13" s="13">
        <v>53246.98</v>
      </c>
      <c r="D13" s="14"/>
      <c r="E13" s="15">
        <v>2023</v>
      </c>
      <c r="F13" s="15">
        <v>53246.98</v>
      </c>
      <c r="G13" s="15">
        <v>12541.4</v>
      </c>
      <c r="H13" s="15">
        <v>46315.199999999997</v>
      </c>
      <c r="I13" s="15">
        <v>52823.58</v>
      </c>
      <c r="J13" s="15">
        <v>37146.230000000003</v>
      </c>
      <c r="K13" s="15">
        <v>33949.71</v>
      </c>
      <c r="L13" s="15">
        <v>33147.230000000003</v>
      </c>
      <c r="M13" s="15">
        <v>48912.78</v>
      </c>
      <c r="N13" s="15">
        <v>80412.41</v>
      </c>
      <c r="O13" s="12"/>
      <c r="P13" s="12"/>
    </row>
    <row r="14" spans="1:16" ht="19.899999999999999" x14ac:dyDescent="0.7">
      <c r="A14" s="13" t="s">
        <v>24</v>
      </c>
      <c r="B14" s="13">
        <v>2014</v>
      </c>
      <c r="C14" s="13">
        <v>7645.875</v>
      </c>
      <c r="D14" s="14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ht="19.899999999999999" x14ac:dyDescent="0.7">
      <c r="A15" s="13" t="s">
        <v>24</v>
      </c>
      <c r="B15" s="13">
        <v>2015</v>
      </c>
      <c r="C15" s="13">
        <v>8034.2870000000003</v>
      </c>
      <c r="D15" s="14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6" ht="19.899999999999999" x14ac:dyDescent="0.7">
      <c r="A16" s="13" t="s">
        <v>24</v>
      </c>
      <c r="B16" s="13">
        <v>2016</v>
      </c>
      <c r="C16" s="13">
        <v>8063.4459999999999</v>
      </c>
      <c r="D16" s="14"/>
      <c r="E16" s="12"/>
      <c r="F16" s="12"/>
      <c r="G16" s="12"/>
      <c r="M16" s="16"/>
    </row>
    <row r="17" spans="1:13" ht="19.899999999999999" x14ac:dyDescent="0.7">
      <c r="A17" s="13" t="s">
        <v>24</v>
      </c>
      <c r="B17" s="13">
        <v>2017</v>
      </c>
      <c r="C17" s="13">
        <v>8760.259</v>
      </c>
      <c r="D17" s="14"/>
      <c r="E17" s="12"/>
      <c r="F17" s="12"/>
      <c r="G17" s="12"/>
      <c r="M17" s="16"/>
    </row>
    <row r="18" spans="1:13" ht="19.899999999999999" x14ac:dyDescent="0.7">
      <c r="A18" s="13" t="s">
        <v>24</v>
      </c>
      <c r="B18" s="13">
        <v>2018</v>
      </c>
      <c r="C18" s="13">
        <v>9848.9490000000005</v>
      </c>
      <c r="D18" s="14"/>
      <c r="E18" s="12"/>
      <c r="F18" s="12"/>
      <c r="G18" s="12"/>
      <c r="M18" s="16"/>
    </row>
    <row r="19" spans="1:13" ht="19.899999999999999" x14ac:dyDescent="0.7">
      <c r="A19" s="13" t="s">
        <v>24</v>
      </c>
      <c r="B19" s="13">
        <v>2019</v>
      </c>
      <c r="C19" s="13">
        <v>10170.06</v>
      </c>
      <c r="D19" s="14"/>
      <c r="E19" s="12"/>
      <c r="F19" s="12"/>
      <c r="G19" s="12"/>
      <c r="M19" s="16"/>
    </row>
    <row r="20" spans="1:13" ht="19.899999999999999" x14ac:dyDescent="0.7">
      <c r="A20" s="13" t="s">
        <v>24</v>
      </c>
      <c r="B20" s="13">
        <v>2020</v>
      </c>
      <c r="C20" s="13">
        <v>10525</v>
      </c>
      <c r="D20" s="14"/>
      <c r="E20" s="12"/>
      <c r="F20" s="12"/>
      <c r="G20" s="12"/>
      <c r="M20" s="16"/>
    </row>
    <row r="21" spans="1:13" x14ac:dyDescent="0.7">
      <c r="A21" s="13" t="s">
        <v>24</v>
      </c>
      <c r="B21" s="13">
        <v>2021</v>
      </c>
      <c r="C21" s="13">
        <v>12572.07</v>
      </c>
      <c r="D21" s="14"/>
      <c r="M21" s="16"/>
    </row>
    <row r="22" spans="1:13" x14ac:dyDescent="0.7">
      <c r="A22" s="13" t="s">
        <v>24</v>
      </c>
      <c r="B22" s="13">
        <v>2022</v>
      </c>
      <c r="C22" s="13">
        <v>12669.62</v>
      </c>
      <c r="D22" s="14"/>
      <c r="M22" s="16"/>
    </row>
    <row r="23" spans="1:13" x14ac:dyDescent="0.7">
      <c r="A23" s="13" t="s">
        <v>24</v>
      </c>
      <c r="B23" s="13">
        <v>2023</v>
      </c>
      <c r="C23" s="13">
        <v>12541.4</v>
      </c>
      <c r="D23" s="14"/>
      <c r="M23" s="16"/>
    </row>
    <row r="24" spans="1:13" x14ac:dyDescent="0.7">
      <c r="A24" s="13" t="s">
        <v>25</v>
      </c>
      <c r="B24" s="13">
        <v>2014</v>
      </c>
      <c r="C24" s="13">
        <v>44616.46</v>
      </c>
      <c r="D24" s="14"/>
      <c r="M24" s="16"/>
    </row>
    <row r="25" spans="1:13" x14ac:dyDescent="0.7">
      <c r="A25" s="13" t="s">
        <v>25</v>
      </c>
      <c r="B25" s="13">
        <v>2015</v>
      </c>
      <c r="C25" s="13">
        <v>37937.86</v>
      </c>
      <c r="D25" s="14"/>
    </row>
    <row r="26" spans="1:13" x14ac:dyDescent="0.7">
      <c r="A26" s="13" t="s">
        <v>25</v>
      </c>
      <c r="B26" s="13">
        <v>2016</v>
      </c>
      <c r="C26" s="13">
        <v>38348.51</v>
      </c>
      <c r="D26" s="14"/>
    </row>
    <row r="27" spans="1:13" x14ac:dyDescent="0.7">
      <c r="A27" s="13" t="s">
        <v>25</v>
      </c>
      <c r="B27" s="13">
        <v>2017</v>
      </c>
      <c r="C27" s="13">
        <v>40134.129999999997</v>
      </c>
      <c r="D27" s="14"/>
    </row>
    <row r="28" spans="1:13" x14ac:dyDescent="0.7">
      <c r="A28" s="13" t="s">
        <v>25</v>
      </c>
      <c r="B28" s="13">
        <v>2018</v>
      </c>
      <c r="C28" s="13">
        <v>43060.59</v>
      </c>
      <c r="D28" s="14"/>
    </row>
    <row r="29" spans="1:13" x14ac:dyDescent="0.7">
      <c r="A29" s="13" t="s">
        <v>25</v>
      </c>
      <c r="B29" s="13">
        <v>2019</v>
      </c>
      <c r="C29" s="13">
        <v>41924.839999999997</v>
      </c>
      <c r="D29" s="14"/>
    </row>
    <row r="30" spans="1:13" x14ac:dyDescent="0.7">
      <c r="A30" s="13" t="s">
        <v>25</v>
      </c>
      <c r="B30" s="13">
        <v>2020</v>
      </c>
      <c r="C30" s="13">
        <v>40529.089999999997</v>
      </c>
      <c r="D30" s="14"/>
    </row>
    <row r="31" spans="1:13" x14ac:dyDescent="0.7">
      <c r="A31" s="13" t="s">
        <v>25</v>
      </c>
      <c r="B31" s="13">
        <v>2021</v>
      </c>
      <c r="C31" s="13">
        <v>45201.23</v>
      </c>
      <c r="D31" s="14"/>
    </row>
    <row r="32" spans="1:13" x14ac:dyDescent="0.7">
      <c r="A32" s="13" t="s">
        <v>25</v>
      </c>
      <c r="B32" s="13">
        <v>2022</v>
      </c>
      <c r="C32" s="13">
        <v>42349.89</v>
      </c>
      <c r="D32" s="14"/>
    </row>
    <row r="33" spans="1:4" x14ac:dyDescent="0.7">
      <c r="A33" s="13" t="s">
        <v>25</v>
      </c>
      <c r="B33" s="13">
        <v>2023</v>
      </c>
      <c r="C33" s="13">
        <v>46315.199999999997</v>
      </c>
      <c r="D33" s="14"/>
    </row>
    <row r="34" spans="1:4" x14ac:dyDescent="0.7">
      <c r="A34" s="13" t="s">
        <v>26</v>
      </c>
      <c r="B34" s="13">
        <v>2014</v>
      </c>
      <c r="C34" s="13">
        <v>48035.95</v>
      </c>
      <c r="D34" s="14"/>
    </row>
    <row r="35" spans="1:4" x14ac:dyDescent="0.7">
      <c r="A35" s="13" t="s">
        <v>26</v>
      </c>
      <c r="B35" s="13">
        <v>2015</v>
      </c>
      <c r="C35" s="13">
        <v>41107.1</v>
      </c>
      <c r="D35" s="14"/>
    </row>
    <row r="36" spans="1:4" x14ac:dyDescent="0.7">
      <c r="A36" s="13" t="s">
        <v>26</v>
      </c>
      <c r="B36" s="13">
        <v>2016</v>
      </c>
      <c r="C36" s="13">
        <v>42124.2</v>
      </c>
      <c r="D36" s="14"/>
    </row>
    <row r="37" spans="1:4" x14ac:dyDescent="0.7">
      <c r="A37" s="13" t="s">
        <v>26</v>
      </c>
      <c r="B37" s="13">
        <v>2017</v>
      </c>
      <c r="C37" s="13">
        <v>44636.83</v>
      </c>
      <c r="D37" s="14"/>
    </row>
    <row r="38" spans="1:4" x14ac:dyDescent="0.7">
      <c r="A38" s="13" t="s">
        <v>26</v>
      </c>
      <c r="B38" s="13">
        <v>2018</v>
      </c>
      <c r="C38" s="13">
        <v>47961.18</v>
      </c>
      <c r="D38" s="14"/>
    </row>
    <row r="39" spans="1:4" x14ac:dyDescent="0.7">
      <c r="A39" s="13" t="s">
        <v>26</v>
      </c>
      <c r="B39" s="13">
        <v>2019</v>
      </c>
      <c r="C39" s="13">
        <v>46810.28</v>
      </c>
      <c r="D39" s="14"/>
    </row>
    <row r="40" spans="1:4" x14ac:dyDescent="0.7">
      <c r="A40" s="13" t="s">
        <v>26</v>
      </c>
      <c r="B40" s="13">
        <v>2020</v>
      </c>
      <c r="C40" s="13">
        <v>46711.98</v>
      </c>
      <c r="D40" s="14"/>
    </row>
    <row r="41" spans="1:4" x14ac:dyDescent="0.7">
      <c r="A41" s="13" t="s">
        <v>26</v>
      </c>
      <c r="B41" s="13">
        <v>2021</v>
      </c>
      <c r="C41" s="13">
        <v>51460.99</v>
      </c>
      <c r="D41" s="14"/>
    </row>
    <row r="42" spans="1:4" x14ac:dyDescent="0.7">
      <c r="A42" s="13" t="s">
        <v>26</v>
      </c>
      <c r="B42" s="13">
        <v>2022</v>
      </c>
      <c r="C42" s="13">
        <v>48756.31</v>
      </c>
      <c r="D42" s="14"/>
    </row>
    <row r="43" spans="1:4" x14ac:dyDescent="0.7">
      <c r="A43" s="13" t="s">
        <v>26</v>
      </c>
      <c r="B43" s="13">
        <v>2023</v>
      </c>
      <c r="C43" s="13">
        <v>52823.58</v>
      </c>
      <c r="D43" s="14"/>
    </row>
    <row r="44" spans="1:4" x14ac:dyDescent="0.7">
      <c r="A44" s="13" t="s">
        <v>27</v>
      </c>
      <c r="B44" s="13">
        <v>2014</v>
      </c>
      <c r="C44" s="13">
        <v>35836.18</v>
      </c>
      <c r="D44" s="14"/>
    </row>
    <row r="45" spans="1:4" x14ac:dyDescent="0.7">
      <c r="A45" s="13" t="s">
        <v>27</v>
      </c>
      <c r="B45" s="13">
        <v>2015</v>
      </c>
      <c r="C45" s="13">
        <v>30463.7</v>
      </c>
      <c r="D45" s="14"/>
    </row>
    <row r="46" spans="1:4" x14ac:dyDescent="0.7">
      <c r="A46" s="13" t="s">
        <v>27</v>
      </c>
      <c r="B46" s="13">
        <v>2016</v>
      </c>
      <c r="C46" s="13">
        <v>31190.79</v>
      </c>
      <c r="D46" s="14"/>
    </row>
    <row r="47" spans="1:4" x14ac:dyDescent="0.7">
      <c r="A47" s="13" t="s">
        <v>27</v>
      </c>
      <c r="B47" s="13">
        <v>2017</v>
      </c>
      <c r="C47" s="13">
        <v>32648.76</v>
      </c>
      <c r="D47" s="14"/>
    </row>
    <row r="48" spans="1:4" x14ac:dyDescent="0.7">
      <c r="A48" s="13" t="s">
        <v>27</v>
      </c>
      <c r="B48" s="13">
        <v>2018</v>
      </c>
      <c r="C48" s="13">
        <v>34917.56</v>
      </c>
      <c r="D48" s="14"/>
    </row>
    <row r="49" spans="1:4" x14ac:dyDescent="0.7">
      <c r="A49" s="13" t="s">
        <v>27</v>
      </c>
      <c r="B49" s="13">
        <v>2019</v>
      </c>
      <c r="C49" s="13">
        <v>33628.160000000003</v>
      </c>
      <c r="D49" s="14"/>
    </row>
    <row r="50" spans="1:4" x14ac:dyDescent="0.7">
      <c r="A50" s="13" t="s">
        <v>27</v>
      </c>
      <c r="B50" s="13">
        <v>2020</v>
      </c>
      <c r="C50" s="13">
        <v>31784.81</v>
      </c>
      <c r="D50" s="14"/>
    </row>
    <row r="51" spans="1:4" x14ac:dyDescent="0.7">
      <c r="A51" s="13" t="s">
        <v>27</v>
      </c>
      <c r="B51" s="13">
        <v>2021</v>
      </c>
      <c r="C51" s="13">
        <v>35717.379999999997</v>
      </c>
      <c r="D51" s="14"/>
    </row>
    <row r="52" spans="1:4" x14ac:dyDescent="0.7">
      <c r="A52" s="13" t="s">
        <v>27</v>
      </c>
      <c r="B52" s="13">
        <v>2022</v>
      </c>
      <c r="C52" s="13">
        <v>34084.519999999997</v>
      </c>
      <c r="D52" s="14"/>
    </row>
    <row r="53" spans="1:4" x14ac:dyDescent="0.7">
      <c r="A53" s="13" t="s">
        <v>27</v>
      </c>
      <c r="B53" s="13">
        <v>2023</v>
      </c>
      <c r="C53" s="13">
        <v>37146.230000000003</v>
      </c>
      <c r="D53" s="14"/>
    </row>
    <row r="54" spans="1:4" x14ac:dyDescent="0.7">
      <c r="A54" s="13" t="s">
        <v>28</v>
      </c>
      <c r="B54" s="13">
        <v>2014</v>
      </c>
      <c r="C54" s="13">
        <v>38522.769999999997</v>
      </c>
      <c r="D54" s="14"/>
    </row>
    <row r="55" spans="1:4" x14ac:dyDescent="0.7">
      <c r="A55" s="13" t="s">
        <v>28</v>
      </c>
      <c r="B55" s="13">
        <v>2015</v>
      </c>
      <c r="C55" s="13">
        <v>35005.660000000003</v>
      </c>
      <c r="D55" s="14"/>
    </row>
    <row r="56" spans="1:4" x14ac:dyDescent="0.7">
      <c r="A56" s="13" t="s">
        <v>28</v>
      </c>
      <c r="B56" s="13">
        <v>2016</v>
      </c>
      <c r="C56" s="13">
        <v>39411.42</v>
      </c>
      <c r="D56" s="14"/>
    </row>
    <row r="57" spans="1:4" x14ac:dyDescent="0.7">
      <c r="A57" s="13" t="s">
        <v>28</v>
      </c>
      <c r="B57" s="13">
        <v>2017</v>
      </c>
      <c r="C57" s="13">
        <v>38903.300000000003</v>
      </c>
      <c r="D57" s="14"/>
    </row>
    <row r="58" spans="1:4" x14ac:dyDescent="0.7">
      <c r="A58" s="13" t="s">
        <v>28</v>
      </c>
      <c r="B58" s="13">
        <v>2018</v>
      </c>
      <c r="C58" s="13">
        <v>39850.33</v>
      </c>
      <c r="D58" s="14"/>
    </row>
    <row r="59" spans="1:4" x14ac:dyDescent="0.7">
      <c r="A59" s="13" t="s">
        <v>28</v>
      </c>
      <c r="B59" s="13">
        <v>2019</v>
      </c>
      <c r="C59" s="13">
        <v>40547.97</v>
      </c>
      <c r="D59" s="14"/>
    </row>
    <row r="60" spans="1:4" x14ac:dyDescent="0.7">
      <c r="A60" s="13" t="s">
        <v>28</v>
      </c>
      <c r="B60" s="13">
        <v>2020</v>
      </c>
      <c r="C60" s="13">
        <v>40132.959999999999</v>
      </c>
      <c r="D60" s="14"/>
    </row>
    <row r="61" spans="1:4" x14ac:dyDescent="0.7">
      <c r="A61" s="13" t="s">
        <v>28</v>
      </c>
      <c r="B61" s="13">
        <v>2021</v>
      </c>
      <c r="C61" s="13">
        <v>39933.01</v>
      </c>
      <c r="D61" s="14"/>
    </row>
    <row r="62" spans="1:4" x14ac:dyDescent="0.7">
      <c r="A62" s="13" t="s">
        <v>28</v>
      </c>
      <c r="B62" s="13">
        <v>2022</v>
      </c>
      <c r="C62" s="13">
        <v>33853.800000000003</v>
      </c>
      <c r="D62" s="14"/>
    </row>
    <row r="63" spans="1:4" x14ac:dyDescent="0.7">
      <c r="A63" s="13" t="s">
        <v>28</v>
      </c>
      <c r="B63" s="13">
        <v>2023</v>
      </c>
      <c r="C63" s="13">
        <v>33949.71</v>
      </c>
      <c r="D63" s="14"/>
    </row>
    <row r="64" spans="1:4" x14ac:dyDescent="0.7">
      <c r="A64" s="13" t="s">
        <v>29</v>
      </c>
      <c r="B64" s="13">
        <v>2014</v>
      </c>
      <c r="C64" s="13">
        <v>29252.93</v>
      </c>
      <c r="D64" s="14"/>
    </row>
    <row r="65" spans="1:4" x14ac:dyDescent="0.7">
      <c r="A65" s="13" t="s">
        <v>29</v>
      </c>
      <c r="B65" s="13">
        <v>2015</v>
      </c>
      <c r="C65" s="13">
        <v>28737.439999999999</v>
      </c>
      <c r="D65" s="14"/>
    </row>
    <row r="66" spans="1:4" x14ac:dyDescent="0.7">
      <c r="A66" s="13" t="s">
        <v>29</v>
      </c>
      <c r="B66" s="13">
        <v>2016</v>
      </c>
      <c r="C66" s="13">
        <v>29274.23</v>
      </c>
      <c r="D66" s="14"/>
    </row>
    <row r="67" spans="1:4" x14ac:dyDescent="0.7">
      <c r="A67" s="13" t="s">
        <v>29</v>
      </c>
      <c r="B67" s="13">
        <v>2017</v>
      </c>
      <c r="C67" s="13">
        <v>31600.74</v>
      </c>
      <c r="D67" s="14"/>
    </row>
    <row r="68" spans="1:4" x14ac:dyDescent="0.7">
      <c r="A68" s="13" t="s">
        <v>29</v>
      </c>
      <c r="B68" s="13">
        <v>2018</v>
      </c>
      <c r="C68" s="13">
        <v>33447.160000000003</v>
      </c>
      <c r="D68" s="14"/>
    </row>
    <row r="69" spans="1:4" x14ac:dyDescent="0.7">
      <c r="A69" s="13" t="s">
        <v>29</v>
      </c>
      <c r="B69" s="13">
        <v>2019</v>
      </c>
      <c r="C69" s="13">
        <v>31902.42</v>
      </c>
      <c r="D69" s="14"/>
    </row>
    <row r="70" spans="1:4" x14ac:dyDescent="0.7">
      <c r="A70" s="13" t="s">
        <v>29</v>
      </c>
      <c r="B70" s="13">
        <v>2020</v>
      </c>
      <c r="C70" s="13">
        <v>31728.31</v>
      </c>
      <c r="D70" s="14"/>
    </row>
    <row r="71" spans="1:4" x14ac:dyDescent="0.7">
      <c r="A71" s="13" t="s">
        <v>29</v>
      </c>
      <c r="B71" s="13">
        <v>2021</v>
      </c>
      <c r="C71" s="13">
        <v>35142.269999999997</v>
      </c>
      <c r="D71" s="14"/>
    </row>
    <row r="72" spans="1:4" x14ac:dyDescent="0.7">
      <c r="A72" s="13" t="s">
        <v>29</v>
      </c>
      <c r="B72" s="13">
        <v>2022</v>
      </c>
      <c r="C72" s="13">
        <v>32418.34</v>
      </c>
      <c r="D72" s="14"/>
    </row>
    <row r="73" spans="1:4" x14ac:dyDescent="0.7">
      <c r="A73" s="13" t="s">
        <v>29</v>
      </c>
      <c r="B73" s="13">
        <v>2023</v>
      </c>
      <c r="C73" s="13">
        <v>33147.230000000003</v>
      </c>
      <c r="D73" s="14"/>
    </row>
    <row r="74" spans="1:4" x14ac:dyDescent="0.7">
      <c r="A74" s="13" t="s">
        <v>30</v>
      </c>
      <c r="B74" s="13">
        <v>2014</v>
      </c>
      <c r="C74" s="13">
        <v>47476.19</v>
      </c>
      <c r="D74" s="14"/>
    </row>
    <row r="75" spans="1:4" x14ac:dyDescent="0.7">
      <c r="A75" s="13" t="s">
        <v>30</v>
      </c>
      <c r="B75" s="13">
        <v>2015</v>
      </c>
      <c r="C75" s="13">
        <v>45085.34</v>
      </c>
      <c r="D75" s="14"/>
    </row>
    <row r="76" spans="1:4" x14ac:dyDescent="0.7">
      <c r="A76" s="13" t="s">
        <v>30</v>
      </c>
      <c r="B76" s="13">
        <v>2016</v>
      </c>
      <c r="C76" s="13">
        <v>41275.86</v>
      </c>
      <c r="D76" s="14"/>
    </row>
    <row r="77" spans="1:4" x14ac:dyDescent="0.7">
      <c r="A77" s="13" t="s">
        <v>30</v>
      </c>
      <c r="B77" s="13">
        <v>2017</v>
      </c>
      <c r="C77" s="13">
        <v>40666.83</v>
      </c>
      <c r="D77" s="14"/>
    </row>
    <row r="78" spans="1:4" x14ac:dyDescent="0.7">
      <c r="A78" s="13" t="s">
        <v>30</v>
      </c>
      <c r="B78" s="13">
        <v>2018</v>
      </c>
      <c r="C78" s="13">
        <v>43377.760000000002</v>
      </c>
      <c r="D78" s="14"/>
    </row>
    <row r="79" spans="1:4" x14ac:dyDescent="0.7">
      <c r="A79" s="13" t="s">
        <v>30</v>
      </c>
      <c r="B79" s="13">
        <v>2019</v>
      </c>
      <c r="C79" s="13">
        <v>42797.26</v>
      </c>
      <c r="D79" s="14"/>
    </row>
    <row r="80" spans="1:4" x14ac:dyDescent="0.7">
      <c r="A80" s="13" t="s">
        <v>30</v>
      </c>
      <c r="B80" s="13">
        <v>2020</v>
      </c>
      <c r="C80" s="13">
        <v>40347.360000000001</v>
      </c>
      <c r="D80" s="14"/>
    </row>
    <row r="81" spans="1:4" x14ac:dyDescent="0.7">
      <c r="A81" s="13" t="s">
        <v>30</v>
      </c>
      <c r="B81" s="13">
        <v>2021</v>
      </c>
      <c r="C81" s="13">
        <v>46421.61</v>
      </c>
      <c r="D81" s="14"/>
    </row>
    <row r="82" spans="1:4" x14ac:dyDescent="0.7">
      <c r="A82" s="13" t="s">
        <v>30</v>
      </c>
      <c r="B82" s="13">
        <v>2022</v>
      </c>
      <c r="C82" s="13">
        <v>45461.07</v>
      </c>
      <c r="D82" s="14"/>
    </row>
    <row r="83" spans="1:4" x14ac:dyDescent="0.7">
      <c r="A83" s="13" t="s">
        <v>30</v>
      </c>
      <c r="B83" s="13">
        <v>2023</v>
      </c>
      <c r="C83" s="13">
        <v>48912.78</v>
      </c>
      <c r="D83" s="14"/>
    </row>
    <row r="84" spans="1:4" x14ac:dyDescent="0.7">
      <c r="A84" s="13" t="s">
        <v>31</v>
      </c>
      <c r="B84" s="13">
        <v>2014</v>
      </c>
      <c r="C84" s="13">
        <v>55083.51</v>
      </c>
      <c r="D84" s="14"/>
    </row>
    <row r="85" spans="1:4" x14ac:dyDescent="0.7">
      <c r="A85" s="13" t="s">
        <v>31</v>
      </c>
      <c r="B85" s="13">
        <v>2015</v>
      </c>
      <c r="C85" s="13">
        <v>56729.68</v>
      </c>
      <c r="D85" s="14"/>
    </row>
    <row r="86" spans="1:4" x14ac:dyDescent="0.7">
      <c r="A86" s="13" t="s">
        <v>31</v>
      </c>
      <c r="B86" s="13">
        <v>2016</v>
      </c>
      <c r="C86" s="13">
        <v>57839.99</v>
      </c>
      <c r="D86" s="14"/>
    </row>
    <row r="87" spans="1:4" x14ac:dyDescent="0.7">
      <c r="A87" s="13" t="s">
        <v>31</v>
      </c>
      <c r="B87" s="13">
        <v>2017</v>
      </c>
      <c r="C87" s="13">
        <v>59878.720000000001</v>
      </c>
      <c r="D87" s="14"/>
    </row>
    <row r="88" spans="1:4" x14ac:dyDescent="0.7">
      <c r="A88" s="13" t="s">
        <v>31</v>
      </c>
      <c r="B88" s="13">
        <v>2018</v>
      </c>
      <c r="C88" s="13">
        <v>62787.78</v>
      </c>
      <c r="D88" s="14"/>
    </row>
    <row r="89" spans="1:4" x14ac:dyDescent="0.7">
      <c r="A89" s="13" t="s">
        <v>31</v>
      </c>
      <c r="B89" s="13">
        <v>2019</v>
      </c>
      <c r="C89" s="13">
        <v>65077.3</v>
      </c>
      <c r="D89" s="14"/>
    </row>
    <row r="90" spans="1:4" x14ac:dyDescent="0.7">
      <c r="A90" s="13" t="s">
        <v>31</v>
      </c>
      <c r="B90" s="13">
        <v>2020</v>
      </c>
      <c r="C90" s="13">
        <v>63577.34</v>
      </c>
      <c r="D90" s="14"/>
    </row>
    <row r="91" spans="1:4" x14ac:dyDescent="0.7">
      <c r="A91" s="13" t="s">
        <v>31</v>
      </c>
      <c r="B91" s="13">
        <v>2021</v>
      </c>
      <c r="C91" s="13">
        <v>70159.77</v>
      </c>
      <c r="D91" s="14"/>
    </row>
    <row r="92" spans="1:4" x14ac:dyDescent="0.7">
      <c r="A92" s="13" t="s">
        <v>31</v>
      </c>
      <c r="B92" s="13">
        <v>2022</v>
      </c>
      <c r="C92" s="13">
        <v>76343.25</v>
      </c>
      <c r="D92" s="14"/>
    </row>
    <row r="93" spans="1:4" x14ac:dyDescent="0.7">
      <c r="A93" s="13" t="s">
        <v>31</v>
      </c>
      <c r="B93" s="13">
        <v>2023</v>
      </c>
      <c r="C93" s="13">
        <v>80412.41</v>
      </c>
      <c r="D93" s="14"/>
    </row>
    <row r="94" spans="1:4" x14ac:dyDescent="0.7">
      <c r="A94" s="13"/>
      <c r="B94" s="13"/>
      <c r="C94" s="13"/>
      <c r="D94" s="14"/>
    </row>
    <row r="95" spans="1:4" x14ac:dyDescent="0.7">
      <c r="A95" s="8" t="s">
        <v>19</v>
      </c>
      <c r="B95" s="13"/>
      <c r="C95" s="13"/>
      <c r="D95" s="14"/>
    </row>
    <row r="96" spans="1:4" x14ac:dyDescent="0.7">
      <c r="A96" s="8" t="s">
        <v>32</v>
      </c>
      <c r="B96" s="13"/>
      <c r="C96" s="13"/>
      <c r="D96" s="14"/>
    </row>
    <row r="97" spans="1:4" x14ac:dyDescent="0.7">
      <c r="A97" s="17" t="s">
        <v>33</v>
      </c>
      <c r="B97" s="13"/>
      <c r="C97" s="13"/>
      <c r="D97" s="14"/>
    </row>
    <row r="98" spans="1:4" x14ac:dyDescent="0.7">
      <c r="A98" s="13"/>
      <c r="B98" s="13"/>
      <c r="C98" s="13"/>
      <c r="D98" s="14"/>
    </row>
    <row r="99" spans="1:4" x14ac:dyDescent="0.7">
      <c r="A99" s="13"/>
      <c r="B99" s="13"/>
      <c r="C99" s="13"/>
      <c r="D99" s="14"/>
    </row>
    <row r="100" spans="1:4" x14ac:dyDescent="0.7">
      <c r="A100" s="13"/>
      <c r="B100" s="13"/>
      <c r="C100" s="13"/>
      <c r="D100" s="14"/>
    </row>
    <row r="101" spans="1:4" x14ac:dyDescent="0.7">
      <c r="A101" s="13"/>
      <c r="B101" s="13"/>
      <c r="C101" s="13"/>
      <c r="D101" s="14"/>
    </row>
    <row r="102" spans="1:4" x14ac:dyDescent="0.7">
      <c r="A102" s="13"/>
      <c r="B102" s="13"/>
      <c r="C102" s="13"/>
      <c r="D102" s="14"/>
    </row>
    <row r="103" spans="1:4" x14ac:dyDescent="0.7">
      <c r="A103" s="13"/>
      <c r="B103" s="13"/>
      <c r="C103" s="13"/>
      <c r="D103" s="14"/>
    </row>
    <row r="104" spans="1:4" x14ac:dyDescent="0.7">
      <c r="A104" s="13"/>
      <c r="B104" s="13"/>
      <c r="C104" s="13"/>
      <c r="D104" s="14"/>
    </row>
    <row r="105" spans="1:4" x14ac:dyDescent="0.7">
      <c r="A105" s="13"/>
      <c r="B105" s="13"/>
      <c r="C105" s="13"/>
      <c r="D105" s="14"/>
    </row>
    <row r="106" spans="1:4" x14ac:dyDescent="0.7">
      <c r="A106" s="13"/>
      <c r="B106" s="13"/>
      <c r="C106" s="13"/>
      <c r="D106" s="14"/>
    </row>
    <row r="107" spans="1:4" x14ac:dyDescent="0.7">
      <c r="A107" s="13"/>
      <c r="B107" s="13"/>
      <c r="C107" s="13"/>
      <c r="D107" s="14"/>
    </row>
    <row r="108" spans="1:4" x14ac:dyDescent="0.7">
      <c r="A108" s="13"/>
      <c r="B108" s="13"/>
      <c r="C108" s="13"/>
      <c r="D108" s="14"/>
    </row>
    <row r="109" spans="1:4" x14ac:dyDescent="0.7">
      <c r="A109" s="13"/>
      <c r="B109" s="13"/>
      <c r="C109" s="13"/>
      <c r="D109" s="14"/>
    </row>
    <row r="110" spans="1:4" x14ac:dyDescent="0.7">
      <c r="A110" s="13"/>
      <c r="B110" s="13"/>
      <c r="C110" s="13"/>
      <c r="D110" s="14"/>
    </row>
    <row r="111" spans="1:4" x14ac:dyDescent="0.7">
      <c r="A111" s="13"/>
      <c r="B111" s="13"/>
      <c r="C111" s="13"/>
      <c r="D111" s="14"/>
    </row>
    <row r="112" spans="1:4" x14ac:dyDescent="0.7">
      <c r="A112" s="13"/>
      <c r="B112" s="13"/>
      <c r="C112" s="13"/>
      <c r="D112" s="14"/>
    </row>
    <row r="113" spans="1:4" x14ac:dyDescent="0.7">
      <c r="A113" s="13"/>
      <c r="B113" s="13"/>
      <c r="C113" s="13"/>
      <c r="D113" s="14"/>
    </row>
    <row r="114" spans="1:4" x14ac:dyDescent="0.7">
      <c r="A114" s="13"/>
      <c r="B114" s="13"/>
      <c r="C114" s="13"/>
      <c r="D114" s="14"/>
    </row>
    <row r="115" spans="1:4" x14ac:dyDescent="0.7">
      <c r="A115" s="13"/>
      <c r="B115" s="13"/>
      <c r="C115" s="13"/>
      <c r="D115" s="14"/>
    </row>
    <row r="116" spans="1:4" x14ac:dyDescent="0.7">
      <c r="A116" s="13"/>
      <c r="B116" s="13"/>
      <c r="C116" s="13"/>
      <c r="D116" s="14"/>
    </row>
    <row r="117" spans="1:4" x14ac:dyDescent="0.7">
      <c r="A117" s="13"/>
      <c r="B117" s="13"/>
      <c r="C117" s="13"/>
      <c r="D117" s="14"/>
    </row>
    <row r="118" spans="1:4" x14ac:dyDescent="0.7">
      <c r="A118" s="13"/>
      <c r="B118" s="13"/>
      <c r="C118" s="13"/>
      <c r="D118" s="14"/>
    </row>
    <row r="119" spans="1:4" x14ac:dyDescent="0.7">
      <c r="A119" s="13"/>
      <c r="B119" s="13"/>
      <c r="C119" s="13"/>
      <c r="D119" s="14"/>
    </row>
    <row r="120" spans="1:4" x14ac:dyDescent="0.7">
      <c r="A120" s="13"/>
      <c r="B120" s="13"/>
      <c r="C120" s="13"/>
      <c r="D120" s="14"/>
    </row>
    <row r="121" spans="1:4" x14ac:dyDescent="0.7">
      <c r="A121" s="13"/>
      <c r="B121" s="13"/>
      <c r="C121" s="13"/>
      <c r="D121" s="14"/>
    </row>
    <row r="122" spans="1:4" x14ac:dyDescent="0.7">
      <c r="A122" s="13"/>
      <c r="B122" s="13"/>
      <c r="C122" s="13"/>
      <c r="D122" s="14"/>
    </row>
    <row r="123" spans="1:4" x14ac:dyDescent="0.7">
      <c r="A123" s="13"/>
      <c r="B123" s="13"/>
      <c r="C123" s="13"/>
      <c r="D123" s="14"/>
    </row>
    <row r="124" spans="1:4" x14ac:dyDescent="0.7">
      <c r="A124" s="13"/>
      <c r="B124" s="13"/>
      <c r="C124" s="13"/>
      <c r="D124" s="14"/>
    </row>
    <row r="125" spans="1:4" x14ac:dyDescent="0.7">
      <c r="A125" s="13"/>
      <c r="B125" s="13"/>
      <c r="C125" s="13"/>
      <c r="D125" s="14"/>
    </row>
    <row r="126" spans="1:4" x14ac:dyDescent="0.7">
      <c r="A126" s="13"/>
      <c r="B126" s="13"/>
      <c r="C126" s="13"/>
      <c r="D126" s="14"/>
    </row>
    <row r="127" spans="1:4" x14ac:dyDescent="0.7">
      <c r="A127" s="13"/>
      <c r="B127" s="13"/>
      <c r="C127" s="13"/>
      <c r="D127" s="14"/>
    </row>
    <row r="128" spans="1:4" x14ac:dyDescent="0.7">
      <c r="A128" s="13"/>
      <c r="B128" s="13"/>
      <c r="C128" s="13"/>
      <c r="D128" s="14"/>
    </row>
    <row r="129" spans="1:4" x14ac:dyDescent="0.7">
      <c r="A129" s="13"/>
      <c r="B129" s="13"/>
      <c r="C129" s="13"/>
      <c r="D129" s="14"/>
    </row>
    <row r="130" spans="1:4" x14ac:dyDescent="0.7">
      <c r="A130" s="13"/>
      <c r="B130" s="13"/>
      <c r="C130" s="13"/>
      <c r="D130" s="14"/>
    </row>
    <row r="131" spans="1:4" x14ac:dyDescent="0.7">
      <c r="A131" s="13"/>
      <c r="B131" s="13"/>
      <c r="C131" s="13"/>
      <c r="D131" s="14"/>
    </row>
    <row r="132" spans="1:4" x14ac:dyDescent="0.7">
      <c r="A132" s="13"/>
      <c r="B132" s="13"/>
      <c r="C132" s="13"/>
      <c r="D132" s="14"/>
    </row>
    <row r="133" spans="1:4" x14ac:dyDescent="0.7">
      <c r="A133" s="13"/>
      <c r="B133" s="13"/>
      <c r="C133" s="13"/>
      <c r="D133" s="14"/>
    </row>
    <row r="134" spans="1:4" x14ac:dyDescent="0.7">
      <c r="A134" s="13"/>
      <c r="B134" s="13"/>
      <c r="C134" s="13"/>
      <c r="D134" s="14"/>
    </row>
    <row r="135" spans="1:4" x14ac:dyDescent="0.7">
      <c r="A135" s="13"/>
      <c r="B135" s="13"/>
      <c r="C135" s="13"/>
      <c r="D135" s="14"/>
    </row>
    <row r="136" spans="1:4" x14ac:dyDescent="0.7">
      <c r="A136" s="13"/>
      <c r="B136" s="13"/>
      <c r="C136" s="13"/>
      <c r="D136" s="14"/>
    </row>
    <row r="137" spans="1:4" x14ac:dyDescent="0.7">
      <c r="A137" s="13"/>
      <c r="B137" s="13"/>
      <c r="C137" s="13"/>
      <c r="D137" s="14"/>
    </row>
    <row r="138" spans="1:4" x14ac:dyDescent="0.7">
      <c r="A138" s="13"/>
      <c r="B138" s="13"/>
      <c r="C138" s="13"/>
      <c r="D138" s="14"/>
    </row>
    <row r="139" spans="1:4" x14ac:dyDescent="0.7">
      <c r="A139" s="13"/>
      <c r="B139" s="13"/>
      <c r="C139" s="13"/>
      <c r="D139" s="14"/>
    </row>
    <row r="140" spans="1:4" x14ac:dyDescent="0.7">
      <c r="A140" s="13"/>
      <c r="B140" s="13"/>
      <c r="C140" s="13"/>
      <c r="D140" s="14"/>
    </row>
    <row r="141" spans="1:4" x14ac:dyDescent="0.7">
      <c r="A141" s="13"/>
      <c r="B141" s="13"/>
      <c r="C141" s="13"/>
      <c r="D141" s="14"/>
    </row>
    <row r="142" spans="1:4" x14ac:dyDescent="0.7">
      <c r="A142" s="13"/>
      <c r="B142" s="13"/>
      <c r="C142" s="13"/>
      <c r="D142" s="14"/>
    </row>
    <row r="143" spans="1:4" x14ac:dyDescent="0.7">
      <c r="A143" s="13"/>
      <c r="B143" s="13"/>
      <c r="C143" s="13"/>
      <c r="D143" s="14"/>
    </row>
    <row r="144" spans="1:4" x14ac:dyDescent="0.7">
      <c r="A144" s="13"/>
      <c r="B144" s="13"/>
      <c r="C144" s="13"/>
      <c r="D144" s="14"/>
    </row>
    <row r="145" spans="1:4" x14ac:dyDescent="0.7">
      <c r="A145" s="13"/>
      <c r="B145" s="13"/>
      <c r="C145" s="13"/>
      <c r="D145" s="14"/>
    </row>
    <row r="146" spans="1:4" x14ac:dyDescent="0.7">
      <c r="A146" s="13"/>
      <c r="B146" s="13"/>
      <c r="C146" s="13"/>
      <c r="D146" s="14"/>
    </row>
    <row r="147" spans="1:4" x14ac:dyDescent="0.7">
      <c r="A147" s="13"/>
      <c r="B147" s="13"/>
      <c r="C147" s="13"/>
      <c r="D147" s="14"/>
    </row>
    <row r="148" spans="1:4" x14ac:dyDescent="0.7">
      <c r="A148" s="13"/>
      <c r="B148" s="13"/>
      <c r="C148" s="13"/>
      <c r="D148" s="14"/>
    </row>
    <row r="149" spans="1:4" x14ac:dyDescent="0.7">
      <c r="A149" s="13"/>
      <c r="B149" s="13"/>
      <c r="C149" s="13"/>
      <c r="D149" s="14"/>
    </row>
    <row r="150" spans="1:4" x14ac:dyDescent="0.7">
      <c r="A150" s="13"/>
      <c r="B150" s="13"/>
      <c r="C150" s="13"/>
      <c r="D150" s="14"/>
    </row>
    <row r="151" spans="1:4" x14ac:dyDescent="0.7">
      <c r="A151" s="13"/>
      <c r="B151" s="13"/>
      <c r="C151" s="13"/>
      <c r="D151" s="14"/>
    </row>
    <row r="152" spans="1:4" x14ac:dyDescent="0.7">
      <c r="A152" s="13"/>
      <c r="B152" s="13"/>
      <c r="C152" s="13"/>
      <c r="D152" s="14"/>
    </row>
    <row r="153" spans="1:4" x14ac:dyDescent="0.7">
      <c r="A153" s="13"/>
      <c r="B153" s="13"/>
      <c r="C153" s="13"/>
      <c r="D153" s="14"/>
    </row>
    <row r="154" spans="1:4" x14ac:dyDescent="0.7">
      <c r="A154" s="13"/>
      <c r="B154" s="13"/>
      <c r="C154" s="13"/>
      <c r="D154" s="14"/>
    </row>
    <row r="155" spans="1:4" x14ac:dyDescent="0.7">
      <c r="A155" s="13"/>
      <c r="B155" s="13"/>
      <c r="C155" s="13"/>
      <c r="D155" s="14"/>
    </row>
    <row r="156" spans="1:4" x14ac:dyDescent="0.7">
      <c r="A156" s="13"/>
      <c r="B156" s="13"/>
      <c r="C156" s="13"/>
      <c r="D156" s="14"/>
    </row>
    <row r="157" spans="1:4" x14ac:dyDescent="0.7">
      <c r="A157" s="13"/>
      <c r="B157" s="13"/>
      <c r="C157" s="13"/>
      <c r="D157" s="14"/>
    </row>
    <row r="158" spans="1:4" x14ac:dyDescent="0.7">
      <c r="A158" s="13"/>
      <c r="B158" s="13"/>
      <c r="C158" s="13"/>
      <c r="D158" s="14"/>
    </row>
    <row r="159" spans="1:4" x14ac:dyDescent="0.7">
      <c r="A159" s="13"/>
      <c r="B159" s="13"/>
      <c r="C159" s="13"/>
      <c r="D159" s="14"/>
    </row>
    <row r="160" spans="1:4" x14ac:dyDescent="0.7">
      <c r="A160" s="13"/>
      <c r="B160" s="13"/>
      <c r="C160" s="13"/>
      <c r="D160" s="14"/>
    </row>
    <row r="161" spans="1:4" x14ac:dyDescent="0.7">
      <c r="A161" s="13"/>
      <c r="B161" s="13"/>
      <c r="C161" s="13"/>
      <c r="D161" s="14"/>
    </row>
    <row r="162" spans="1:4" x14ac:dyDescent="0.7">
      <c r="A162" s="13"/>
      <c r="B162" s="13"/>
      <c r="C162" s="13"/>
      <c r="D162" s="14"/>
    </row>
    <row r="163" spans="1:4" x14ac:dyDescent="0.7">
      <c r="A163" s="13"/>
      <c r="B163" s="13"/>
      <c r="C163" s="13"/>
      <c r="D163" s="14"/>
    </row>
    <row r="164" spans="1:4" x14ac:dyDescent="0.7">
      <c r="A164" s="13"/>
      <c r="B164" s="13"/>
      <c r="C164" s="13"/>
      <c r="D164" s="14"/>
    </row>
    <row r="165" spans="1:4" x14ac:dyDescent="0.7">
      <c r="A165" s="13"/>
      <c r="B165" s="13"/>
      <c r="C165" s="13"/>
      <c r="D165" s="14"/>
    </row>
    <row r="166" spans="1:4" x14ac:dyDescent="0.7">
      <c r="A166" s="13"/>
      <c r="B166" s="13"/>
      <c r="C166" s="13"/>
      <c r="D166" s="14"/>
    </row>
    <row r="167" spans="1:4" x14ac:dyDescent="0.7">
      <c r="A167" s="13" t="s">
        <v>34</v>
      </c>
      <c r="B167" s="8" t="s">
        <v>35</v>
      </c>
    </row>
    <row r="168" spans="1:4" x14ac:dyDescent="0.7">
      <c r="A168" s="13"/>
      <c r="B168" s="13"/>
      <c r="C168" s="13"/>
      <c r="D168" s="14"/>
    </row>
    <row r="169" spans="1:4" x14ac:dyDescent="0.7">
      <c r="A169" s="13"/>
      <c r="B169" s="13"/>
      <c r="C169" s="13"/>
      <c r="D169" s="14"/>
    </row>
    <row r="170" spans="1:4" x14ac:dyDescent="0.7">
      <c r="A170" s="13"/>
      <c r="B170" s="13"/>
      <c r="C170" s="13"/>
      <c r="D170" s="14"/>
    </row>
    <row r="171" spans="1:4" x14ac:dyDescent="0.7">
      <c r="A171" s="13"/>
      <c r="B171" s="13"/>
      <c r="C171" s="13"/>
      <c r="D171" s="14"/>
    </row>
    <row r="172" spans="1:4" x14ac:dyDescent="0.7">
      <c r="A172" s="13"/>
      <c r="B172" s="13"/>
      <c r="C172" s="13"/>
      <c r="D172" s="14"/>
    </row>
    <row r="173" spans="1:4" x14ac:dyDescent="0.7">
      <c r="A173" s="13"/>
      <c r="B173" s="13"/>
      <c r="C173" s="13"/>
      <c r="D173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21D5-D767-4035-AA81-C1CD5F2EDA79}">
  <dimension ref="A1:X35"/>
  <sheetViews>
    <sheetView zoomScaleNormal="100" workbookViewId="0">
      <selection activeCell="V4" sqref="V4"/>
    </sheetView>
  </sheetViews>
  <sheetFormatPr defaultRowHeight="17.649999999999999" x14ac:dyDescent="0.7"/>
  <cols>
    <col min="12" max="19" width="7.6875" customWidth="1"/>
  </cols>
  <sheetData>
    <row r="1" spans="1:24" x14ac:dyDescent="0.7">
      <c r="A1" s="3" t="s">
        <v>5</v>
      </c>
      <c r="B1" s="3"/>
      <c r="C1" s="3"/>
      <c r="D1" s="3"/>
      <c r="F1" s="21" t="s">
        <v>44</v>
      </c>
      <c r="G1" s="21"/>
      <c r="H1" s="21"/>
      <c r="I1" s="21"/>
      <c r="J1" s="21"/>
      <c r="L1" s="21" t="s">
        <v>45</v>
      </c>
      <c r="M1" s="21"/>
      <c r="N1" s="21"/>
      <c r="O1" s="21"/>
      <c r="P1" s="21"/>
      <c r="Q1" s="21"/>
      <c r="R1" s="21"/>
      <c r="S1" s="21"/>
      <c r="U1" s="3" t="s">
        <v>46</v>
      </c>
      <c r="V1" s="3"/>
      <c r="W1" s="3"/>
      <c r="X1" s="3"/>
    </row>
    <row r="3" spans="1:24" x14ac:dyDescent="0.7">
      <c r="A3" s="2" t="s">
        <v>2</v>
      </c>
      <c r="B3" s="2" t="s">
        <v>11</v>
      </c>
      <c r="C3" s="2" t="s">
        <v>3</v>
      </c>
      <c r="D3" s="2" t="s">
        <v>4</v>
      </c>
      <c r="F3" s="18"/>
      <c r="G3" s="19" t="str">
        <f>INDEX(_xlfn.UNIQUE($B$4:$B$35),1,1)</f>
        <v>第1回</v>
      </c>
      <c r="H3" s="19" t="str">
        <f>INDEX(_xlfn.UNIQUE($B$4:$B$35),1,1)</f>
        <v>第1回</v>
      </c>
      <c r="I3" s="19" t="str">
        <f>INDEX(_xlfn.UNIQUE($B$4:$B$35),2,1)</f>
        <v>第2回</v>
      </c>
      <c r="J3" s="19" t="str">
        <f>INDEX(_xlfn.UNIQUE($B$4:$B$35),2,1)</f>
        <v>第2回</v>
      </c>
      <c r="L3" s="4" t="s">
        <v>18</v>
      </c>
      <c r="M3" s="4" t="s">
        <v>12</v>
      </c>
      <c r="U3" s="2" t="s">
        <v>2</v>
      </c>
      <c r="V3" s="2" t="s">
        <v>11</v>
      </c>
      <c r="W3" s="2" t="s">
        <v>3</v>
      </c>
      <c r="X3" s="2" t="s">
        <v>4</v>
      </c>
    </row>
    <row r="4" spans="1:24" x14ac:dyDescent="0.7">
      <c r="A4">
        <v>1</v>
      </c>
      <c r="B4" t="s">
        <v>9</v>
      </c>
      <c r="C4" t="s">
        <v>6</v>
      </c>
      <c r="D4">
        <v>98</v>
      </c>
      <c r="F4" s="6" t="s">
        <v>2</v>
      </c>
      <c r="G4" s="6" t="str" cm="1">
        <f t="array" ref="G4:H4">TRANSPOSE(_xlfn.UNIQUE($C$4:$C$35))</f>
        <v>英語</v>
      </c>
      <c r="H4" s="6" t="str">
        <v>数学</v>
      </c>
      <c r="I4" s="6" t="str" cm="1">
        <f t="array" ref="I4:J4">TRANSPOSE(_xlfn.UNIQUE($C$4:$C$35))</f>
        <v>英語</v>
      </c>
      <c r="J4" s="6" t="str">
        <v>数学</v>
      </c>
      <c r="M4" t="s">
        <v>8</v>
      </c>
      <c r="O4" t="s">
        <v>15</v>
      </c>
      <c r="P4" t="s">
        <v>13</v>
      </c>
      <c r="R4" t="s">
        <v>16</v>
      </c>
      <c r="S4" t="s">
        <v>14</v>
      </c>
      <c r="U4" cm="1">
        <f t="array" ref="U4:U11">$F$5:$F$12</f>
        <v>1</v>
      </c>
      <c r="V4" t="str" cm="1">
        <f t="array" ref="V4:V35">_xlfn.MAKEARRAY(32,1,_xlfn.LAMBDA(_xlpm.row,_xlpm.col,IF(_xlpm.row&lt;17,G3,I3)))</f>
        <v>第1回</v>
      </c>
      <c r="W4" t="str" cm="1">
        <f t="array" ref="W4:W35">_xlfn.MAKEARRAY(32,1,_xlfn.LAMBDA(_xlpm.row,_xlpm.col,_xlfn.IFS(_xlpm.row&lt;9,G4,_xlpm.row&lt;17,H4,_xlpm.row&lt;25,G4,TRUE,H4)))</f>
        <v>英語</v>
      </c>
      <c r="X4" cm="1">
        <f t="array" ref="X4:X35">_xlfn.TOCOL(G5:J12,0,TRUE)</f>
        <v>98</v>
      </c>
    </row>
    <row r="5" spans="1:24" x14ac:dyDescent="0.7">
      <c r="A5">
        <v>2</v>
      </c>
      <c r="B5" t="s">
        <v>9</v>
      </c>
      <c r="C5" t="s">
        <v>6</v>
      </c>
      <c r="D5">
        <v>61</v>
      </c>
      <c r="F5" cm="1">
        <f t="array" ref="F5:F12">_xlfn.UNIQUE(A4:A35)</f>
        <v>1</v>
      </c>
      <c r="G5" cm="1">
        <f t="array" ref="G5:J12">_xlfn.WRAPCOLS(D4:D35,COUNT(F5:F12))</f>
        <v>98</v>
      </c>
      <c r="H5">
        <v>88</v>
      </c>
      <c r="I5">
        <v>95</v>
      </c>
      <c r="J5">
        <v>98</v>
      </c>
      <c r="L5" s="4" t="s">
        <v>17</v>
      </c>
      <c r="M5" t="s">
        <v>6</v>
      </c>
      <c r="N5" t="s">
        <v>7</v>
      </c>
      <c r="P5" t="s">
        <v>6</v>
      </c>
      <c r="Q5" t="s">
        <v>7</v>
      </c>
      <c r="U5">
        <v>2</v>
      </c>
      <c r="V5" t="str">
        <v>第1回</v>
      </c>
      <c r="W5" t="str">
        <v>英語</v>
      </c>
      <c r="X5">
        <v>61</v>
      </c>
    </row>
    <row r="6" spans="1:24" x14ac:dyDescent="0.7">
      <c r="A6">
        <v>3</v>
      </c>
      <c r="B6" t="s">
        <v>9</v>
      </c>
      <c r="C6" t="s">
        <v>6</v>
      </c>
      <c r="D6">
        <v>64</v>
      </c>
      <c r="F6">
        <v>2</v>
      </c>
      <c r="G6">
        <v>61</v>
      </c>
      <c r="H6">
        <v>54</v>
      </c>
      <c r="I6">
        <v>71</v>
      </c>
      <c r="J6">
        <v>50</v>
      </c>
      <c r="L6" s="5">
        <v>1</v>
      </c>
      <c r="M6">
        <v>98</v>
      </c>
      <c r="N6">
        <v>88</v>
      </c>
      <c r="O6">
        <v>186</v>
      </c>
      <c r="P6">
        <v>95</v>
      </c>
      <c r="Q6">
        <v>98</v>
      </c>
      <c r="R6">
        <v>193</v>
      </c>
      <c r="S6">
        <v>379</v>
      </c>
      <c r="U6">
        <v>3</v>
      </c>
      <c r="V6" t="str">
        <v>第1回</v>
      </c>
      <c r="W6" t="str">
        <v>英語</v>
      </c>
      <c r="X6">
        <v>64</v>
      </c>
    </row>
    <row r="7" spans="1:24" x14ac:dyDescent="0.7">
      <c r="A7">
        <v>4</v>
      </c>
      <c r="B7" t="s">
        <v>9</v>
      </c>
      <c r="C7" t="s">
        <v>6</v>
      </c>
      <c r="D7">
        <v>45</v>
      </c>
      <c r="F7">
        <v>3</v>
      </c>
      <c r="G7">
        <v>64</v>
      </c>
      <c r="H7">
        <v>72</v>
      </c>
      <c r="I7">
        <v>73</v>
      </c>
      <c r="J7">
        <v>67</v>
      </c>
      <c r="L7" s="5">
        <v>2</v>
      </c>
      <c r="M7">
        <v>61</v>
      </c>
      <c r="N7">
        <v>54</v>
      </c>
      <c r="O7">
        <v>115</v>
      </c>
      <c r="P7">
        <v>71</v>
      </c>
      <c r="Q7">
        <v>50</v>
      </c>
      <c r="R7">
        <v>121</v>
      </c>
      <c r="S7">
        <v>236</v>
      </c>
      <c r="U7">
        <v>4</v>
      </c>
      <c r="V7" t="str">
        <v>第1回</v>
      </c>
      <c r="W7" t="str">
        <v>英語</v>
      </c>
      <c r="X7">
        <v>45</v>
      </c>
    </row>
    <row r="8" spans="1:24" x14ac:dyDescent="0.7">
      <c r="A8">
        <v>5</v>
      </c>
      <c r="B8" t="s">
        <v>9</v>
      </c>
      <c r="C8" t="s">
        <v>6</v>
      </c>
      <c r="D8">
        <v>58</v>
      </c>
      <c r="F8">
        <v>4</v>
      </c>
      <c r="G8">
        <v>45</v>
      </c>
      <c r="H8">
        <v>85</v>
      </c>
      <c r="I8">
        <v>48</v>
      </c>
      <c r="J8">
        <v>82</v>
      </c>
      <c r="L8" s="5">
        <v>3</v>
      </c>
      <c r="M8">
        <v>64</v>
      </c>
      <c r="N8">
        <v>72</v>
      </c>
      <c r="O8">
        <v>136</v>
      </c>
      <c r="P8">
        <v>73</v>
      </c>
      <c r="Q8">
        <v>67</v>
      </c>
      <c r="R8">
        <v>140</v>
      </c>
      <c r="S8">
        <v>276</v>
      </c>
      <c r="U8">
        <v>5</v>
      </c>
      <c r="V8" t="str">
        <v>第1回</v>
      </c>
      <c r="W8" t="str">
        <v>英語</v>
      </c>
      <c r="X8">
        <v>58</v>
      </c>
    </row>
    <row r="9" spans="1:24" x14ac:dyDescent="0.7">
      <c r="A9">
        <v>6</v>
      </c>
      <c r="B9" t="s">
        <v>9</v>
      </c>
      <c r="C9" t="s">
        <v>6</v>
      </c>
      <c r="D9">
        <v>62</v>
      </c>
      <c r="F9">
        <v>5</v>
      </c>
      <c r="G9">
        <v>58</v>
      </c>
      <c r="H9">
        <v>70</v>
      </c>
      <c r="I9">
        <v>61</v>
      </c>
      <c r="J9">
        <v>79</v>
      </c>
      <c r="L9" s="5">
        <v>4</v>
      </c>
      <c r="M9">
        <v>45</v>
      </c>
      <c r="N9">
        <v>85</v>
      </c>
      <c r="O9">
        <v>130</v>
      </c>
      <c r="P9">
        <v>48</v>
      </c>
      <c r="Q9">
        <v>82</v>
      </c>
      <c r="R9">
        <v>130</v>
      </c>
      <c r="S9">
        <v>260</v>
      </c>
      <c r="U9">
        <v>6</v>
      </c>
      <c r="V9" t="str">
        <v>第1回</v>
      </c>
      <c r="W9" t="str">
        <v>英語</v>
      </c>
      <c r="X9">
        <v>62</v>
      </c>
    </row>
    <row r="10" spans="1:24" x14ac:dyDescent="0.7">
      <c r="A10">
        <v>7</v>
      </c>
      <c r="B10" t="s">
        <v>9</v>
      </c>
      <c r="C10" t="s">
        <v>6</v>
      </c>
      <c r="D10">
        <v>74</v>
      </c>
      <c r="F10">
        <v>6</v>
      </c>
      <c r="G10">
        <v>62</v>
      </c>
      <c r="H10">
        <v>81</v>
      </c>
      <c r="I10">
        <v>67</v>
      </c>
      <c r="J10">
        <v>72</v>
      </c>
      <c r="L10" s="5">
        <v>5</v>
      </c>
      <c r="M10">
        <v>58</v>
      </c>
      <c r="N10">
        <v>70</v>
      </c>
      <c r="O10">
        <v>128</v>
      </c>
      <c r="P10">
        <v>61</v>
      </c>
      <c r="Q10">
        <v>79</v>
      </c>
      <c r="R10">
        <v>140</v>
      </c>
      <c r="S10">
        <v>268</v>
      </c>
      <c r="U10">
        <v>7</v>
      </c>
      <c r="V10" t="str">
        <v>第1回</v>
      </c>
      <c r="W10" t="str">
        <v>英語</v>
      </c>
      <c r="X10">
        <v>74</v>
      </c>
    </row>
    <row r="11" spans="1:24" x14ac:dyDescent="0.7">
      <c r="A11">
        <v>8</v>
      </c>
      <c r="B11" t="s">
        <v>9</v>
      </c>
      <c r="C11" t="s">
        <v>6</v>
      </c>
      <c r="D11">
        <v>53</v>
      </c>
      <c r="F11">
        <v>7</v>
      </c>
      <c r="G11">
        <v>74</v>
      </c>
      <c r="H11">
        <v>63</v>
      </c>
      <c r="I11">
        <v>69</v>
      </c>
      <c r="J11">
        <v>55</v>
      </c>
      <c r="L11" s="5">
        <v>6</v>
      </c>
      <c r="M11">
        <v>62</v>
      </c>
      <c r="N11">
        <v>81</v>
      </c>
      <c r="O11">
        <v>143</v>
      </c>
      <c r="P11">
        <v>67</v>
      </c>
      <c r="Q11">
        <v>72</v>
      </c>
      <c r="R11">
        <v>139</v>
      </c>
      <c r="S11">
        <v>282</v>
      </c>
      <c r="U11">
        <v>8</v>
      </c>
      <c r="V11" t="str">
        <v>第1回</v>
      </c>
      <c r="W11" t="str">
        <v>英語</v>
      </c>
      <c r="X11">
        <v>53</v>
      </c>
    </row>
    <row r="12" spans="1:24" x14ac:dyDescent="0.7">
      <c r="A12">
        <v>1</v>
      </c>
      <c r="B12" t="s">
        <v>9</v>
      </c>
      <c r="C12" t="s">
        <v>7</v>
      </c>
      <c r="D12">
        <v>88</v>
      </c>
      <c r="F12" s="1">
        <v>8</v>
      </c>
      <c r="G12" s="1">
        <v>53</v>
      </c>
      <c r="H12" s="1">
        <v>14</v>
      </c>
      <c r="I12" s="1">
        <v>58</v>
      </c>
      <c r="J12" s="1">
        <v>22</v>
      </c>
      <c r="L12" s="5">
        <v>7</v>
      </c>
      <c r="M12">
        <v>74</v>
      </c>
      <c r="N12">
        <v>63</v>
      </c>
      <c r="O12">
        <v>137</v>
      </c>
      <c r="P12">
        <v>69</v>
      </c>
      <c r="Q12">
        <v>55</v>
      </c>
      <c r="R12">
        <v>124</v>
      </c>
      <c r="S12">
        <v>261</v>
      </c>
      <c r="U12" cm="1">
        <f t="array" ref="U12:U19">$F$5:$F$12</f>
        <v>1</v>
      </c>
      <c r="V12" t="str">
        <v>第1回</v>
      </c>
      <c r="W12" t="str">
        <v>数学</v>
      </c>
      <c r="X12">
        <v>88</v>
      </c>
    </row>
    <row r="13" spans="1:24" x14ac:dyDescent="0.7">
      <c r="A13">
        <v>2</v>
      </c>
      <c r="B13" t="s">
        <v>9</v>
      </c>
      <c r="C13" t="s">
        <v>7</v>
      </c>
      <c r="D13">
        <v>54</v>
      </c>
      <c r="L13" s="5">
        <v>8</v>
      </c>
      <c r="M13">
        <v>53</v>
      </c>
      <c r="N13">
        <v>14</v>
      </c>
      <c r="O13">
        <v>67</v>
      </c>
      <c r="P13">
        <v>58</v>
      </c>
      <c r="Q13">
        <v>22</v>
      </c>
      <c r="R13">
        <v>80</v>
      </c>
      <c r="S13">
        <v>147</v>
      </c>
      <c r="U13">
        <v>2</v>
      </c>
      <c r="V13" t="str">
        <v>第1回</v>
      </c>
      <c r="W13" t="str">
        <v>数学</v>
      </c>
      <c r="X13">
        <v>54</v>
      </c>
    </row>
    <row r="14" spans="1:24" x14ac:dyDescent="0.7">
      <c r="A14">
        <v>3</v>
      </c>
      <c r="B14" t="s">
        <v>9</v>
      </c>
      <c r="C14" t="s">
        <v>7</v>
      </c>
      <c r="D14">
        <v>72</v>
      </c>
      <c r="L14" s="5" t="s">
        <v>14</v>
      </c>
      <c r="M14">
        <v>515</v>
      </c>
      <c r="N14">
        <v>527</v>
      </c>
      <c r="O14">
        <v>1042</v>
      </c>
      <c r="P14">
        <v>542</v>
      </c>
      <c r="Q14">
        <v>525</v>
      </c>
      <c r="R14">
        <v>1067</v>
      </c>
      <c r="S14">
        <v>2109</v>
      </c>
      <c r="U14">
        <v>3</v>
      </c>
      <c r="V14" t="str">
        <v>第1回</v>
      </c>
      <c r="W14" t="str">
        <v>数学</v>
      </c>
      <c r="X14">
        <v>72</v>
      </c>
    </row>
    <row r="15" spans="1:24" x14ac:dyDescent="0.7">
      <c r="A15">
        <v>4</v>
      </c>
      <c r="B15" t="s">
        <v>9</v>
      </c>
      <c r="C15" t="s">
        <v>7</v>
      </c>
      <c r="D15">
        <v>85</v>
      </c>
      <c r="U15">
        <v>4</v>
      </c>
      <c r="V15" t="str">
        <v>第1回</v>
      </c>
      <c r="W15" t="str">
        <v>数学</v>
      </c>
      <c r="X15">
        <v>85</v>
      </c>
    </row>
    <row r="16" spans="1:24" x14ac:dyDescent="0.7">
      <c r="A16">
        <v>5</v>
      </c>
      <c r="B16" t="s">
        <v>9</v>
      </c>
      <c r="C16" t="s">
        <v>7</v>
      </c>
      <c r="D16">
        <v>70</v>
      </c>
      <c r="L16" s="20" t="s">
        <v>36</v>
      </c>
      <c r="U16">
        <v>5</v>
      </c>
      <c r="V16" t="str">
        <v>第1回</v>
      </c>
      <c r="W16" t="str">
        <v>数学</v>
      </c>
      <c r="X16">
        <v>70</v>
      </c>
    </row>
    <row r="17" spans="1:24" x14ac:dyDescent="0.7">
      <c r="A17">
        <v>6</v>
      </c>
      <c r="B17" t="s">
        <v>9</v>
      </c>
      <c r="C17" t="s">
        <v>7</v>
      </c>
      <c r="D17">
        <v>81</v>
      </c>
      <c r="L17" t="s">
        <v>37</v>
      </c>
      <c r="U17">
        <v>6</v>
      </c>
      <c r="V17" t="str">
        <v>第1回</v>
      </c>
      <c r="W17" t="str">
        <v>数学</v>
      </c>
      <c r="X17">
        <v>81</v>
      </c>
    </row>
    <row r="18" spans="1:24" x14ac:dyDescent="0.7">
      <c r="A18">
        <v>7</v>
      </c>
      <c r="B18" t="s">
        <v>9</v>
      </c>
      <c r="C18" t="s">
        <v>7</v>
      </c>
      <c r="D18">
        <v>63</v>
      </c>
      <c r="L18" t="s">
        <v>38</v>
      </c>
      <c r="U18">
        <v>7</v>
      </c>
      <c r="V18" t="str">
        <v>第1回</v>
      </c>
      <c r="W18" t="str">
        <v>数学</v>
      </c>
      <c r="X18">
        <v>63</v>
      </c>
    </row>
    <row r="19" spans="1:24" x14ac:dyDescent="0.7">
      <c r="A19">
        <v>8</v>
      </c>
      <c r="B19" t="s">
        <v>9</v>
      </c>
      <c r="C19" t="s">
        <v>7</v>
      </c>
      <c r="D19">
        <v>14</v>
      </c>
      <c r="L19" t="s">
        <v>39</v>
      </c>
      <c r="U19">
        <v>8</v>
      </c>
      <c r="V19" t="str">
        <v>第1回</v>
      </c>
      <c r="W19" t="str">
        <v>数学</v>
      </c>
      <c r="X19">
        <v>14</v>
      </c>
    </row>
    <row r="20" spans="1:24" x14ac:dyDescent="0.7">
      <c r="A20">
        <v>1</v>
      </c>
      <c r="B20" t="s">
        <v>10</v>
      </c>
      <c r="C20" t="s">
        <v>6</v>
      </c>
      <c r="D20">
        <v>95</v>
      </c>
      <c r="L20" t="s">
        <v>40</v>
      </c>
      <c r="U20" cm="1">
        <f t="array" ref="U20:U27">$F$5:$F$12</f>
        <v>1</v>
      </c>
      <c r="V20" t="str">
        <v>第2回</v>
      </c>
      <c r="W20" t="str">
        <v>英語</v>
      </c>
      <c r="X20">
        <v>95</v>
      </c>
    </row>
    <row r="21" spans="1:24" x14ac:dyDescent="0.7">
      <c r="A21">
        <v>2</v>
      </c>
      <c r="B21" t="s">
        <v>10</v>
      </c>
      <c r="C21" t="s">
        <v>6</v>
      </c>
      <c r="D21">
        <v>71</v>
      </c>
      <c r="U21">
        <v>2</v>
      </c>
      <c r="V21" t="str">
        <v>第2回</v>
      </c>
      <c r="W21" t="str">
        <v>英語</v>
      </c>
      <c r="X21">
        <v>71</v>
      </c>
    </row>
    <row r="22" spans="1:24" x14ac:dyDescent="0.7">
      <c r="A22">
        <v>3</v>
      </c>
      <c r="B22" t="s">
        <v>10</v>
      </c>
      <c r="C22" t="s">
        <v>6</v>
      </c>
      <c r="D22">
        <v>73</v>
      </c>
      <c r="L22" t="s">
        <v>41</v>
      </c>
      <c r="U22">
        <v>3</v>
      </c>
      <c r="V22" t="str">
        <v>第2回</v>
      </c>
      <c r="W22" t="str">
        <v>英語</v>
      </c>
      <c r="X22">
        <v>73</v>
      </c>
    </row>
    <row r="23" spans="1:24" x14ac:dyDescent="0.7">
      <c r="A23">
        <v>4</v>
      </c>
      <c r="B23" t="s">
        <v>10</v>
      </c>
      <c r="C23" t="s">
        <v>6</v>
      </c>
      <c r="D23">
        <v>48</v>
      </c>
      <c r="L23" t="s">
        <v>42</v>
      </c>
      <c r="U23">
        <v>4</v>
      </c>
      <c r="V23" t="str">
        <v>第2回</v>
      </c>
      <c r="W23" t="str">
        <v>英語</v>
      </c>
      <c r="X23">
        <v>48</v>
      </c>
    </row>
    <row r="24" spans="1:24" x14ac:dyDescent="0.7">
      <c r="A24">
        <v>5</v>
      </c>
      <c r="B24" t="s">
        <v>10</v>
      </c>
      <c r="C24" t="s">
        <v>6</v>
      </c>
      <c r="D24">
        <v>61</v>
      </c>
      <c r="L24" t="s">
        <v>43</v>
      </c>
      <c r="U24">
        <v>5</v>
      </c>
      <c r="V24" t="str">
        <v>第2回</v>
      </c>
      <c r="W24" t="str">
        <v>英語</v>
      </c>
      <c r="X24">
        <v>61</v>
      </c>
    </row>
    <row r="25" spans="1:24" x14ac:dyDescent="0.7">
      <c r="A25">
        <v>6</v>
      </c>
      <c r="B25" t="s">
        <v>10</v>
      </c>
      <c r="C25" t="s">
        <v>6</v>
      </c>
      <c r="D25">
        <v>67</v>
      </c>
      <c r="U25">
        <v>6</v>
      </c>
      <c r="V25" t="str">
        <v>第2回</v>
      </c>
      <c r="W25" t="str">
        <v>英語</v>
      </c>
      <c r="X25">
        <v>67</v>
      </c>
    </row>
    <row r="26" spans="1:24" x14ac:dyDescent="0.7">
      <c r="A26">
        <v>7</v>
      </c>
      <c r="B26" t="s">
        <v>10</v>
      </c>
      <c r="C26" t="s">
        <v>6</v>
      </c>
      <c r="D26">
        <v>69</v>
      </c>
      <c r="U26">
        <v>7</v>
      </c>
      <c r="V26" t="str">
        <v>第2回</v>
      </c>
      <c r="W26" t="str">
        <v>英語</v>
      </c>
      <c r="X26">
        <v>69</v>
      </c>
    </row>
    <row r="27" spans="1:24" x14ac:dyDescent="0.7">
      <c r="A27">
        <v>8</v>
      </c>
      <c r="B27" t="s">
        <v>10</v>
      </c>
      <c r="C27" t="s">
        <v>6</v>
      </c>
      <c r="D27">
        <v>58</v>
      </c>
      <c r="U27">
        <v>8</v>
      </c>
      <c r="V27" t="str">
        <v>第2回</v>
      </c>
      <c r="W27" t="str">
        <v>英語</v>
      </c>
      <c r="X27">
        <v>58</v>
      </c>
    </row>
    <row r="28" spans="1:24" x14ac:dyDescent="0.7">
      <c r="A28">
        <v>1</v>
      </c>
      <c r="B28" t="s">
        <v>10</v>
      </c>
      <c r="C28" t="s">
        <v>7</v>
      </c>
      <c r="D28">
        <v>98</v>
      </c>
      <c r="U28" cm="1">
        <f t="array" ref="U28:U35">$F$5:$F$12</f>
        <v>1</v>
      </c>
      <c r="V28" t="str">
        <v>第2回</v>
      </c>
      <c r="W28" t="str">
        <v>数学</v>
      </c>
      <c r="X28">
        <v>98</v>
      </c>
    </row>
    <row r="29" spans="1:24" x14ac:dyDescent="0.7">
      <c r="A29">
        <v>2</v>
      </c>
      <c r="B29" t="s">
        <v>10</v>
      </c>
      <c r="C29" t="s">
        <v>7</v>
      </c>
      <c r="D29">
        <v>50</v>
      </c>
      <c r="U29">
        <v>2</v>
      </c>
      <c r="V29" t="str">
        <v>第2回</v>
      </c>
      <c r="W29" t="str">
        <v>数学</v>
      </c>
      <c r="X29">
        <v>50</v>
      </c>
    </row>
    <row r="30" spans="1:24" x14ac:dyDescent="0.7">
      <c r="A30">
        <v>3</v>
      </c>
      <c r="B30" t="s">
        <v>10</v>
      </c>
      <c r="C30" t="s">
        <v>7</v>
      </c>
      <c r="D30">
        <v>67</v>
      </c>
      <c r="U30">
        <v>3</v>
      </c>
      <c r="V30" t="str">
        <v>第2回</v>
      </c>
      <c r="W30" t="str">
        <v>数学</v>
      </c>
      <c r="X30">
        <v>67</v>
      </c>
    </row>
    <row r="31" spans="1:24" x14ac:dyDescent="0.7">
      <c r="A31">
        <v>4</v>
      </c>
      <c r="B31" t="s">
        <v>10</v>
      </c>
      <c r="C31" t="s">
        <v>7</v>
      </c>
      <c r="D31">
        <v>82</v>
      </c>
      <c r="U31">
        <v>4</v>
      </c>
      <c r="V31" t="str">
        <v>第2回</v>
      </c>
      <c r="W31" t="str">
        <v>数学</v>
      </c>
      <c r="X31">
        <v>82</v>
      </c>
    </row>
    <row r="32" spans="1:24" x14ac:dyDescent="0.7">
      <c r="A32">
        <v>5</v>
      </c>
      <c r="B32" t="s">
        <v>10</v>
      </c>
      <c r="C32" t="s">
        <v>7</v>
      </c>
      <c r="D32">
        <v>79</v>
      </c>
      <c r="U32">
        <v>5</v>
      </c>
      <c r="V32" t="str">
        <v>第2回</v>
      </c>
      <c r="W32" t="str">
        <v>数学</v>
      </c>
      <c r="X32">
        <v>79</v>
      </c>
    </row>
    <row r="33" spans="1:24" x14ac:dyDescent="0.7">
      <c r="A33">
        <v>6</v>
      </c>
      <c r="B33" t="s">
        <v>10</v>
      </c>
      <c r="C33" t="s">
        <v>7</v>
      </c>
      <c r="D33">
        <v>72</v>
      </c>
      <c r="U33">
        <v>6</v>
      </c>
      <c r="V33" t="str">
        <v>第2回</v>
      </c>
      <c r="W33" t="str">
        <v>数学</v>
      </c>
      <c r="X33">
        <v>72</v>
      </c>
    </row>
    <row r="34" spans="1:24" x14ac:dyDescent="0.7">
      <c r="A34">
        <v>7</v>
      </c>
      <c r="B34" t="s">
        <v>10</v>
      </c>
      <c r="C34" t="s">
        <v>7</v>
      </c>
      <c r="D34">
        <v>55</v>
      </c>
      <c r="U34">
        <v>7</v>
      </c>
      <c r="V34" t="str">
        <v>第2回</v>
      </c>
      <c r="W34" t="str">
        <v>数学</v>
      </c>
      <c r="X34">
        <v>55</v>
      </c>
    </row>
    <row r="35" spans="1:24" x14ac:dyDescent="0.7">
      <c r="A35">
        <v>8</v>
      </c>
      <c r="B35" t="s">
        <v>10</v>
      </c>
      <c r="C35" t="s">
        <v>7</v>
      </c>
      <c r="D35">
        <v>22</v>
      </c>
      <c r="U35">
        <v>8</v>
      </c>
      <c r="V35" t="str">
        <v>第2回</v>
      </c>
      <c r="W35" t="str">
        <v>数学</v>
      </c>
      <c r="X35">
        <v>22</v>
      </c>
    </row>
  </sheetData>
  <phoneticPr fontId="1"/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9BE174-8EBE-4664-85EA-3FC42D6F71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成績（スタック形式）</vt:lpstr>
      <vt:lpstr>成績（アンスタック形式）</vt:lpstr>
      <vt:lpstr>作成例→</vt:lpstr>
      <vt:lpstr>成績（スタック形式→アンスタック形式）</vt:lpstr>
      <vt:lpstr>成績（スタック形式→アンスタック形式 ピボットテーブル）</vt:lpstr>
      <vt:lpstr>成績（アンスタック形式→スタック形式）</vt:lpstr>
      <vt:lpstr>1人当たりGDP（USドル作成例）</vt:lpstr>
      <vt:lpstr>成績（2回）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2024-02-25T05:15:33Z</dcterms:created>
  <dcterms:modified xsi:type="dcterms:W3CDTF">2024-03-14T01:51:27Z</dcterms:modified>
</cp:coreProperties>
</file>