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90DBBBB8-90FE-4B95-83DF-6794766A19B5}" xr6:coauthVersionLast="47" xr6:coauthVersionMax="47" xr10:uidLastSave="{00000000-0000-0000-0000-000000000000}"/>
  <bookViews>
    <workbookView xWindow="5542" yWindow="4777" windowWidth="28231" windowHeight="15098" xr2:uid="{2BAFF28E-1C45-43F0-892E-B4F5F5F388C2}"/>
  </bookViews>
  <sheets>
    <sheet name="勤め先収入(1)" sheetId="1" r:id="rId1"/>
    <sheet name="勤め先収入(2)" sheetId="5" r:id="rId2"/>
    <sheet name="勤め先収入(1の答え)" sheetId="6" r:id="rId3"/>
    <sheet name="勤め先収入(2の答え)" sheetId="7" r:id="rId4"/>
    <sheet name="外れ値の検出" sheetId="9" r:id="rId5"/>
    <sheet name="分散を手計算で" sheetId="13" r:id="rId6"/>
    <sheet name="分散を手計算で(答え)" sheetId="11" r:id="rId7"/>
    <sheet name="分散を手計算で(答え) (スピル)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E2" i="14"/>
  <c r="F2" i="11"/>
  <c r="E2" i="11"/>
  <c r="D2" i="1"/>
  <c r="D2" i="5"/>
  <c r="E5" i="7"/>
  <c r="D5" i="7"/>
  <c r="D5" i="6"/>
  <c r="E5" i="6"/>
  <c r="D2" i="14" a="1"/>
  <c r="D2" i="14" s="1"/>
  <c r="C2" i="14" a="1"/>
  <c r="C2" i="14" s="1"/>
  <c r="B12" i="14"/>
  <c r="A2" i="14" a="1"/>
  <c r="A2" i="14" s="1"/>
  <c r="B12" i="13"/>
  <c r="A2" i="13" a="1"/>
  <c r="A2" i="13" s="1"/>
  <c r="A2" i="11" a="1"/>
  <c r="A2" i="11" s="1"/>
  <c r="B12" i="11"/>
  <c r="C8" i="11" s="1"/>
  <c r="D8" i="11" s="1"/>
  <c r="E2" i="9" a="1"/>
  <c r="E2" i="9" s="1"/>
  <c r="D2" i="9" a="1"/>
  <c r="D2" i="9" s="1"/>
  <c r="C2" i="9" a="1"/>
  <c r="C2" i="9" s="1"/>
  <c r="H8" i="9"/>
  <c r="H9" i="9"/>
  <c r="H2" i="9"/>
  <c r="H10" i="9" s="1"/>
  <c r="H11" i="9" s="1"/>
  <c r="H3" i="9"/>
  <c r="H4" i="9" s="1"/>
  <c r="H6" i="9" s="1"/>
  <c r="H7" i="9" s="1"/>
  <c r="A2" i="9" a="1"/>
  <c r="A2" i="9" s="1"/>
  <c r="A2" i="7" a="1"/>
  <c r="A2" i="7" s="1"/>
  <c r="F2" i="6"/>
  <c r="E2" i="6"/>
  <c r="D2" i="6"/>
  <c r="A2" i="6" a="1"/>
  <c r="A2" i="6" s="1"/>
  <c r="A2" i="5" a="1"/>
  <c r="A2" i="5" s="1"/>
  <c r="A2" i="1" a="1"/>
  <c r="A2" i="1" s="1"/>
  <c r="C5" i="11" l="1"/>
  <c r="D5" i="11" s="1"/>
  <c r="C9" i="11"/>
  <c r="D9" i="11" s="1"/>
  <c r="C11" i="11"/>
  <c r="D11" i="11" s="1"/>
  <c r="C2" i="11"/>
  <c r="D2" i="11" s="1"/>
  <c r="C6" i="11"/>
  <c r="D6" i="11" s="1"/>
  <c r="C10" i="11"/>
  <c r="D10" i="11" s="1"/>
  <c r="C3" i="11"/>
  <c r="D3" i="11" s="1"/>
  <c r="C7" i="11"/>
  <c r="D7" i="11" s="1"/>
  <c r="C4" i="11"/>
  <c r="D4" i="11" s="1"/>
  <c r="K8" i="9"/>
  <c r="K2" i="9"/>
  <c r="K9" i="9"/>
  <c r="K10" i="9" s="1"/>
  <c r="K3" i="9"/>
  <c r="J3" i="9"/>
  <c r="J2" i="9"/>
  <c r="J9" i="9"/>
  <c r="J8" i="9"/>
  <c r="I8" i="9"/>
  <c r="I9" i="9"/>
  <c r="I2" i="9"/>
  <c r="I3" i="9"/>
  <c r="I4" i="9" s="1"/>
  <c r="I6" i="9" s="1"/>
  <c r="I7" i="9" s="1"/>
  <c r="J4" i="9"/>
  <c r="J6" i="9" s="1"/>
  <c r="J7" i="9" s="1"/>
  <c r="F2" i="7"/>
  <c r="D2" i="7"/>
  <c r="E2" i="7"/>
  <c r="G2" i="14" l="1"/>
  <c r="G2" i="11"/>
  <c r="J10" i="9"/>
  <c r="J11" i="9" s="1"/>
  <c r="I10" i="9"/>
  <c r="I11" i="9"/>
  <c r="K4" i="9"/>
  <c r="K6" i="9" s="1"/>
  <c r="K7" i="9" s="1"/>
  <c r="K1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<sst xmlns="http://schemas.openxmlformats.org/spreadsheetml/2006/main" count="74" uniqueCount="34">
  <si>
    <t>サンプル</t>
    <phoneticPr fontId="1"/>
  </si>
  <si>
    <t>平均</t>
    <rPh sb="0" eb="2">
      <t>ヘイキン</t>
    </rPh>
    <phoneticPr fontId="1"/>
  </si>
  <si>
    <t>勤め先収入</t>
    <phoneticPr fontId="1"/>
  </si>
  <si>
    <t>分散</t>
    <rPh sb="0" eb="2">
      <t xml:space="preserve">ブンサン </t>
    </rPh>
    <phoneticPr fontId="1"/>
  </si>
  <si>
    <t>標準偏差</t>
    <rPh sb="0" eb="4">
      <t xml:space="preserve">ヒョウジュンヘンサ </t>
    </rPh>
    <phoneticPr fontId="1"/>
  </si>
  <si>
    <t>自由度</t>
    <rPh sb="0" eb="3">
      <t>ジユウド</t>
    </rPh>
    <phoneticPr fontId="1"/>
  </si>
  <si>
    <t>不偏標準偏差</t>
    <rPh sb="0" eb="2">
      <t>フヘン</t>
    </rPh>
    <rPh sb="2" eb="4">
      <t>ヒョウジュン</t>
    </rPh>
    <rPh sb="4" eb="6">
      <t>ヘンサ</t>
    </rPh>
    <phoneticPr fontId="1"/>
  </si>
  <si>
    <t>元データ</t>
    <rPh sb="0" eb="1">
      <t>モト</t>
    </rPh>
    <phoneticPr fontId="1"/>
  </si>
  <si>
    <t>1つ除外</t>
    <rPh sb="2" eb="4">
      <t>ジョガイ</t>
    </rPh>
    <phoneticPr fontId="1"/>
  </si>
  <si>
    <t>2つ除外</t>
    <rPh sb="2" eb="4">
      <t>ジョガイ</t>
    </rPh>
    <phoneticPr fontId="1"/>
  </si>
  <si>
    <t>3つ除外</t>
    <rPh sb="2" eb="4">
      <t>ジョガイ</t>
    </rPh>
    <phoneticPr fontId="1"/>
  </si>
  <si>
    <t>スミノフ・グラブス検定</t>
    <rPh sb="9" eb="11">
      <t>ケンテイ</t>
    </rPh>
    <phoneticPr fontId="1"/>
  </si>
  <si>
    <t>最大値</t>
    <rPh sb="0" eb="3">
      <t>サイダイチ</t>
    </rPh>
    <phoneticPr fontId="1"/>
  </si>
  <si>
    <t>n(標本サイズ)</t>
    <rPh sb="2" eb="4">
      <t>ヒョウホン</t>
    </rPh>
    <phoneticPr fontId="1"/>
  </si>
  <si>
    <t>α(有意水準)</t>
    <rPh sb="2" eb="4">
      <t>ユウイ</t>
    </rPh>
    <rPh sb="4" eb="6">
      <t>スイジュン</t>
    </rPh>
    <phoneticPr fontId="1"/>
  </si>
  <si>
    <t>スミルノフ・グラブス検定の手順</t>
    <rPh sb="10" eb="12">
      <t>ケンテイ</t>
    </rPh>
    <rPh sb="13" eb="15">
      <t>テジュン</t>
    </rPh>
    <phoneticPr fontId="1"/>
  </si>
  <si>
    <t>① t</t>
    <phoneticPr fontId="1"/>
  </si>
  <si>
    <t>② τ（タウ）</t>
    <phoneticPr fontId="1"/>
  </si>
  <si>
    <t>② τの値を以下の式で求める</t>
    <rPh sb="4" eb="5">
      <t>アタイ</t>
    </rPh>
    <rPh sb="6" eb="8">
      <t>イカ</t>
    </rPh>
    <rPh sb="9" eb="10">
      <t>シキ</t>
    </rPh>
    <rPh sb="11" eb="12">
      <t>モト</t>
    </rPh>
    <phoneticPr fontId="1"/>
  </si>
  <si>
    <t>① t分布の両側確率がα/nとなる点の値を「=T.INV.2T(α/n, 自由度)」で求める</t>
    <rPh sb="3" eb="5">
      <t>ブンプ</t>
    </rPh>
    <rPh sb="6" eb="8">
      <t>リョウガワ</t>
    </rPh>
    <rPh sb="8" eb="10">
      <t>カクリツ</t>
    </rPh>
    <rPh sb="17" eb="18">
      <t>テン</t>
    </rPh>
    <rPh sb="19" eb="20">
      <t>アタイ</t>
    </rPh>
    <rPh sb="37" eb="40">
      <t>ジユウド</t>
    </rPh>
    <rPh sb="43" eb="44">
      <t>モト</t>
    </rPh>
    <phoneticPr fontId="1"/>
  </si>
  <si>
    <t>③ 有意となる点の値を以下の式で求める</t>
    <rPh sb="2" eb="4">
      <t>ユウイ</t>
    </rPh>
    <rPh sb="7" eb="8">
      <t>テン</t>
    </rPh>
    <rPh sb="9" eb="10">
      <t>アタイ</t>
    </rPh>
    <rPh sb="11" eb="13">
      <t>イカ</t>
    </rPh>
    <rPh sb="14" eb="15">
      <t>シキ</t>
    </rPh>
    <rPh sb="16" eb="17">
      <t>モト</t>
    </rPh>
    <phoneticPr fontId="1"/>
  </si>
  <si>
    <t>③ 有意となる点</t>
    <rPh sb="2" eb="4">
      <t>ユウイ</t>
    </rPh>
    <rPh sb="7" eb="8">
      <t>テン</t>
    </rPh>
    <phoneticPr fontId="1"/>
  </si>
  <si>
    <t>④ 判定</t>
    <rPh sb="2" eb="4">
      <t>ハンテイ</t>
    </rPh>
    <phoneticPr fontId="1"/>
  </si>
  <si>
    <t>④ ③＞②であれば、外れ値と判定する</t>
    <rPh sb="10" eb="11">
      <t>ハズ</t>
    </rPh>
    <rPh sb="12" eb="13">
      <t>チ</t>
    </rPh>
    <rPh sb="14" eb="16">
      <t>ハンテイ</t>
    </rPh>
    <phoneticPr fontId="1"/>
  </si>
  <si>
    <t>⑤ 外れ値と判定された場合は、最大値を除外したデータで①から同じ計算を行う</t>
    <rPh sb="2" eb="3">
      <t>ハズ</t>
    </rPh>
    <rPh sb="4" eb="5">
      <t>チ</t>
    </rPh>
    <rPh sb="6" eb="8">
      <t>ハンテイ</t>
    </rPh>
    <rPh sb="11" eb="13">
      <t>バアイ</t>
    </rPh>
    <rPh sb="15" eb="18">
      <t>サイダイチ</t>
    </rPh>
    <rPh sb="19" eb="21">
      <t>ジョガイ</t>
    </rPh>
    <rPh sb="30" eb="31">
      <t>オナ</t>
    </rPh>
    <rPh sb="32" eb="34">
      <t>ケイサン</t>
    </rPh>
    <rPh sb="35" eb="36">
      <t>オコナ</t>
    </rPh>
    <phoneticPr fontId="1"/>
  </si>
  <si>
    <t>←の２乗</t>
    <rPh sb="3" eb="4">
      <t>ジョウ</t>
    </rPh>
    <phoneticPr fontId="1"/>
  </si>
  <si>
    <t>合計</t>
    <rPh sb="0" eb="2">
      <t>ゴウケイ</t>
    </rPh>
    <phoneticPr fontId="1"/>
  </si>
  <si>
    <t>件数</t>
    <rPh sb="0" eb="2">
      <t>ケンスウ</t>
    </rPh>
    <phoneticPr fontId="1"/>
  </si>
  <si>
    <t>平均との差</t>
    <rPh sb="0" eb="2">
      <t>ヘイキン</t>
    </rPh>
    <rPh sb="4" eb="5">
      <t>サ</t>
    </rPh>
    <phoneticPr fontId="1"/>
  </si>
  <si>
    <t>分散</t>
    <rPh sb="0" eb="2">
      <t>ブンサン</t>
    </rPh>
    <phoneticPr fontId="1"/>
  </si>
  <si>
    <t>年</t>
    <rPh sb="0" eb="1">
      <t>ネン</t>
    </rPh>
    <phoneticPr fontId="1"/>
  </si>
  <si>
    <t>降水量（月平均）</t>
    <rPh sb="0" eb="3">
      <t>コウスイリョウ</t>
    </rPh>
    <rPh sb="4" eb="7">
      <t>ツキヘイキン</t>
    </rPh>
    <phoneticPr fontId="1"/>
  </si>
  <si>
    <t>歪度</t>
    <rPh sb="0" eb="2">
      <t>ワイド</t>
    </rPh>
    <phoneticPr fontId="1"/>
  </si>
  <si>
    <t>尖度</t>
    <rPh sb="0" eb="2">
      <t>センド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</si>
</sst>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3" borderId="0" xfId="0" applyFill="1" applyAlignment="1">
      <alignment horizontal="centerContinuous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2" fontId="2" fillId="0" borderId="0" xfId="0" applyNumberFormat="1" applyFont="1">
      <alignment vertical="center"/>
    </xf>
    <xf numFmtId="0" fontId="2" fillId="3" borderId="0" xfId="0" applyFont="1" applyFill="1" applyAlignment="1">
      <alignment horizontal="centerContinuous" vertical="center"/>
    </xf>
    <xf numFmtId="1" fontId="0" fillId="0" borderId="0" xfId="0" applyNumberFormat="1">
      <alignment vertical="center"/>
    </xf>
    <xf numFmtId="2" fontId="0" fillId="0" borderId="3" xfId="0" applyNumberFormat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2" fontId="0" fillId="0" borderId="2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390524</xdr:colOff>
      <xdr:row>15</xdr:row>
      <xdr:rowOff>28573</xdr:rowOff>
    </xdr:from>
    <xdr:ext cx="2386014" cy="5723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ED6B42D-2E90-6217-486B-683B09224939}"/>
                </a:ext>
              </a:extLst>
            </xdr:cNvPr>
            <xdr:cNvSpPr txBox="1"/>
          </xdr:nvSpPr>
          <xdr:spPr>
            <a:xfrm>
              <a:off x="4486274" y="3386136"/>
              <a:ext cx="2386014" cy="572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kumimoji="1" lang="en-US" altLang="ja-JP" sz="16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−2</m:t>
                                </m:r>
                              </m:e>
                            </m:d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sSup>
                              <m:sSupPr>
                                <m:ctrlP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p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ED6B42D-2E90-6217-486B-683B09224939}"/>
                </a:ext>
              </a:extLst>
            </xdr:cNvPr>
            <xdr:cNvSpPr txBox="1"/>
          </xdr:nvSpPr>
          <xdr:spPr>
            <a:xfrm>
              <a:off x="4486274" y="3386136"/>
              <a:ext cx="2386014" cy="572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(𝑛−1))/√(𝑛(𝑛−2)+𝑛𝑡^2 )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6</xdr:col>
      <xdr:colOff>342899</xdr:colOff>
      <xdr:row>19</xdr:row>
      <xdr:rowOff>47623</xdr:rowOff>
    </xdr:from>
    <xdr:ext cx="2386014" cy="4674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2E75DDCD-9238-4553-8E2A-4DDD1D310197}"/>
                </a:ext>
              </a:extLst>
            </xdr:cNvPr>
            <xdr:cNvSpPr txBox="1"/>
          </xdr:nvSpPr>
          <xdr:spPr>
            <a:xfrm>
              <a:off x="4438649" y="4300536"/>
              <a:ext cx="2386014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den>
                    </m:f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2E75DDCD-9238-4553-8E2A-4DDD1D310197}"/>
                </a:ext>
              </a:extLst>
            </xdr:cNvPr>
            <xdr:cNvSpPr txBox="1"/>
          </xdr:nvSpPr>
          <xdr:spPr>
            <a:xfrm>
              <a:off x="4438649" y="4300536"/>
              <a:ext cx="2386014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(𝑥−𝑥 ̅))/𝑠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8</xdr:col>
      <xdr:colOff>361950</xdr:colOff>
      <xdr:row>19</xdr:row>
      <xdr:rowOff>152398</xdr:rowOff>
    </xdr:from>
    <xdr:ext cx="5448301" cy="2574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E66D9D67-F439-4869-9207-E241B6779DF5}"/>
                </a:ext>
              </a:extLst>
            </xdr:cNvPr>
            <xdr:cNvSpPr txBox="1"/>
          </xdr:nvSpPr>
          <xdr:spPr>
            <a:xfrm>
              <a:off x="6486525" y="4405311"/>
              <a:ext cx="5448301" cy="257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 xmlns:m="http://schemas.openxmlformats.org/officeDocument/2006/math">
                  <m:r>
                    <a:rPr kumimoji="1" lang="en-US" altLang="ja-JP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kumimoji="1" lang="ja-JP" altLang="en-US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は最大値（</m:t>
                  </m:r>
                  <m:r>
                    <a:rPr kumimoji="1" lang="ja-JP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外れ値かどうかを検定したい値</m:t>
                  </m:r>
                  <m:r>
                    <a:rPr kumimoji="1" lang="ja-JP" alt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）、</m:t>
                  </m:r>
                  <m:acc>
                    <m:accPr>
                      <m:chr m:val="̅"/>
                      <m:ctrlPr>
                        <a:rPr kumimoji="1" lang="en-US" altLang="ja-JP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kumimoji="1" lang="en-US" altLang="ja-JP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acc>
                </m:oMath>
              </a14:m>
              <a:r>
                <a:rPr kumimoji="1" lang="ja-JP" altLang="en-US" sz="1200"/>
                <a:t>は平均値、</a:t>
              </a:r>
              <a14:m>
                <m:oMath xmlns:m="http://schemas.openxmlformats.org/officeDocument/2006/math">
                  <m:r>
                    <a:rPr kumimoji="1" lang="en-US" altLang="ja-JP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𝑠</m:t>
                  </m:r>
                </m:oMath>
              </a14:m>
              <a:r>
                <a:rPr kumimoji="1" lang="ja-JP" altLang="en-US" sz="1200"/>
                <a:t>は不偏標準偏差</a:t>
              </a:r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E66D9D67-F439-4869-9207-E241B6779DF5}"/>
                </a:ext>
              </a:extLst>
            </xdr:cNvPr>
            <xdr:cNvSpPr txBox="1"/>
          </xdr:nvSpPr>
          <xdr:spPr>
            <a:xfrm>
              <a:off x="6486525" y="4405311"/>
              <a:ext cx="5448301" cy="257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は最大値（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外れ値かどうかを検定したい値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）、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kumimoji="1" lang="ja-JP" altLang="en-US" sz="1200"/>
                <a:t>は平均値、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kumimoji="1" lang="ja-JP" altLang="en-US" sz="1200"/>
                <a:t>は不偏標準偏差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D4A0-78C3-434E-A26D-8CC5756EFE5D}">
  <dimension ref="A1:F1001"/>
  <sheetViews>
    <sheetView tabSelected="1"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22.8</v>
      </c>
      <c r="D2" s="9">
        <f>AVERAGE(B2:B101)</f>
        <v>49.199999999999982</v>
      </c>
      <c r="E2" s="10"/>
      <c r="F2" s="10"/>
    </row>
    <row r="3" spans="1:6" x14ac:dyDescent="0.7">
      <c r="A3">
        <v>2</v>
      </c>
      <c r="B3" s="2">
        <v>39.5</v>
      </c>
    </row>
    <row r="4" spans="1:6" x14ac:dyDescent="0.7">
      <c r="A4">
        <v>3</v>
      </c>
      <c r="B4" s="2">
        <v>32.200000000000003</v>
      </c>
      <c r="D4" s="5" t="s">
        <v>32</v>
      </c>
      <c r="E4" s="5" t="s">
        <v>33</v>
      </c>
    </row>
    <row r="5" spans="1:6" x14ac:dyDescent="0.7">
      <c r="A5">
        <v>4</v>
      </c>
      <c r="B5" s="2">
        <v>37.700000000000003</v>
      </c>
      <c r="D5" s="10"/>
      <c r="E5" s="10"/>
    </row>
    <row r="6" spans="1:6" x14ac:dyDescent="0.7">
      <c r="A6">
        <v>5</v>
      </c>
      <c r="B6" s="2">
        <v>32.4</v>
      </c>
    </row>
    <row r="7" spans="1:6" x14ac:dyDescent="0.7">
      <c r="A7">
        <v>6</v>
      </c>
      <c r="B7" s="2">
        <v>31.6</v>
      </c>
    </row>
    <row r="8" spans="1:6" x14ac:dyDescent="0.7">
      <c r="A8">
        <v>7</v>
      </c>
      <c r="B8" s="2">
        <v>30.1</v>
      </c>
    </row>
    <row r="9" spans="1:6" x14ac:dyDescent="0.7">
      <c r="A9">
        <v>8</v>
      </c>
      <c r="B9" s="2">
        <v>47.1</v>
      </c>
    </row>
    <row r="10" spans="1:6" x14ac:dyDescent="0.7">
      <c r="A10">
        <v>9</v>
      </c>
      <c r="B10" s="2">
        <v>12.8</v>
      </c>
    </row>
    <row r="11" spans="1:6" x14ac:dyDescent="0.7">
      <c r="A11">
        <v>10</v>
      </c>
      <c r="B11" s="2">
        <v>32.6</v>
      </c>
    </row>
    <row r="12" spans="1:6" x14ac:dyDescent="0.7">
      <c r="A12">
        <v>11</v>
      </c>
      <c r="B12" s="2">
        <v>42.6</v>
      </c>
    </row>
    <row r="13" spans="1:6" x14ac:dyDescent="0.7">
      <c r="A13">
        <v>12</v>
      </c>
      <c r="B13" s="2">
        <v>35.1</v>
      </c>
    </row>
    <row r="14" spans="1:6" x14ac:dyDescent="0.7">
      <c r="A14">
        <v>13</v>
      </c>
      <c r="B14" s="2">
        <v>13.8</v>
      </c>
    </row>
    <row r="15" spans="1:6" x14ac:dyDescent="0.7">
      <c r="A15">
        <v>14</v>
      </c>
      <c r="B15" s="2">
        <v>14.4</v>
      </c>
    </row>
    <row r="16" spans="1:6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8">
        <v>100</v>
      </c>
      <c r="B101" s="4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BB3F-34F5-7A44-9B62-39B66748EC54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28.799999999999997</v>
      </c>
      <c r="D2" s="9">
        <f>AVERAGE(B2:B101)</f>
        <v>49.175000000000011</v>
      </c>
      <c r="E2" s="10"/>
      <c r="F2" s="10"/>
    </row>
    <row r="3" spans="1:6" x14ac:dyDescent="0.7">
      <c r="A3">
        <v>2</v>
      </c>
      <c r="B3" s="2">
        <v>42.6</v>
      </c>
    </row>
    <row r="4" spans="1:6" x14ac:dyDescent="0.7">
      <c r="A4">
        <v>3</v>
      </c>
      <c r="B4" s="2">
        <v>39.799999999999997</v>
      </c>
      <c r="D4" s="5" t="s">
        <v>32</v>
      </c>
      <c r="E4" s="5" t="s">
        <v>33</v>
      </c>
    </row>
    <row r="5" spans="1:6" x14ac:dyDescent="0.7">
      <c r="A5">
        <v>4</v>
      </c>
      <c r="B5" s="2">
        <v>44.1</v>
      </c>
      <c r="D5" s="10"/>
      <c r="E5" s="10"/>
    </row>
    <row r="6" spans="1:6" x14ac:dyDescent="0.7">
      <c r="A6">
        <v>5</v>
      </c>
      <c r="B6" s="2">
        <v>51.4</v>
      </c>
    </row>
    <row r="7" spans="1:6" x14ac:dyDescent="0.7">
      <c r="A7">
        <v>6</v>
      </c>
      <c r="B7" s="2">
        <v>48.8</v>
      </c>
    </row>
    <row r="8" spans="1:6" x14ac:dyDescent="0.7">
      <c r="A8">
        <v>7</v>
      </c>
      <c r="B8" s="2">
        <v>41.199999999999996</v>
      </c>
    </row>
    <row r="9" spans="1:6" x14ac:dyDescent="0.7">
      <c r="A9">
        <v>8</v>
      </c>
      <c r="B9" s="2">
        <v>38.199999999999996</v>
      </c>
    </row>
    <row r="10" spans="1:6" x14ac:dyDescent="0.7">
      <c r="A10">
        <v>9</v>
      </c>
      <c r="B10" s="2">
        <v>37.799999999999997</v>
      </c>
    </row>
    <row r="11" spans="1:6" x14ac:dyDescent="0.7">
      <c r="A11">
        <v>10</v>
      </c>
      <c r="B11" s="2">
        <v>60.6</v>
      </c>
    </row>
    <row r="12" spans="1:6" x14ac:dyDescent="0.7">
      <c r="A12">
        <v>11</v>
      </c>
      <c r="B12" s="2">
        <v>17.399999999999999</v>
      </c>
    </row>
    <row r="13" spans="1:6" x14ac:dyDescent="0.7">
      <c r="A13">
        <v>12</v>
      </c>
      <c r="B13" s="2">
        <v>50.6</v>
      </c>
    </row>
    <row r="14" spans="1:6" x14ac:dyDescent="0.7">
      <c r="A14">
        <v>13</v>
      </c>
      <c r="B14" s="2">
        <v>55.1</v>
      </c>
    </row>
    <row r="15" spans="1:6" x14ac:dyDescent="0.7">
      <c r="A15">
        <v>14</v>
      </c>
      <c r="B15" s="2">
        <v>43.8</v>
      </c>
    </row>
    <row r="16" spans="1:6" x14ac:dyDescent="0.7">
      <c r="A16">
        <v>15</v>
      </c>
      <c r="B16" s="2">
        <v>39.199999999999996</v>
      </c>
    </row>
    <row r="17" spans="1:2" x14ac:dyDescent="0.7">
      <c r="A17">
        <v>16</v>
      </c>
      <c r="B17" s="2">
        <v>64.3</v>
      </c>
    </row>
    <row r="18" spans="1:2" x14ac:dyDescent="0.7">
      <c r="A18">
        <v>17</v>
      </c>
      <c r="B18" s="2">
        <v>37.199999999999996</v>
      </c>
    </row>
    <row r="19" spans="1:2" x14ac:dyDescent="0.7">
      <c r="A19">
        <v>18</v>
      </c>
      <c r="B19" s="2">
        <v>46.199999999999996</v>
      </c>
    </row>
    <row r="20" spans="1:2" x14ac:dyDescent="0.7">
      <c r="A20">
        <v>19</v>
      </c>
      <c r="B20" s="2">
        <v>56.5</v>
      </c>
    </row>
    <row r="21" spans="1:2" x14ac:dyDescent="0.7">
      <c r="A21">
        <v>20</v>
      </c>
      <c r="B21" s="2">
        <v>41.5</v>
      </c>
    </row>
    <row r="22" spans="1:2" x14ac:dyDescent="0.7">
      <c r="A22">
        <v>21</v>
      </c>
      <c r="B22" s="2">
        <v>41.1</v>
      </c>
    </row>
    <row r="23" spans="1:2" x14ac:dyDescent="0.7">
      <c r="A23">
        <v>22</v>
      </c>
      <c r="B23" s="2">
        <v>60.699999999999996</v>
      </c>
    </row>
    <row r="24" spans="1:2" x14ac:dyDescent="0.7">
      <c r="A24">
        <v>23</v>
      </c>
      <c r="B24" s="2">
        <v>43.5</v>
      </c>
    </row>
    <row r="25" spans="1:2" x14ac:dyDescent="0.7">
      <c r="A25">
        <v>24</v>
      </c>
      <c r="B25" s="2">
        <v>43.5</v>
      </c>
    </row>
    <row r="26" spans="1:2" x14ac:dyDescent="0.7">
      <c r="A26">
        <v>25</v>
      </c>
      <c r="B26" s="2">
        <v>43.9</v>
      </c>
    </row>
    <row r="27" spans="1:2" x14ac:dyDescent="0.7">
      <c r="A27">
        <v>26</v>
      </c>
      <c r="B27" s="2">
        <v>33.799999999999997</v>
      </c>
    </row>
    <row r="28" spans="1:2" x14ac:dyDescent="0.7">
      <c r="A28">
        <v>27</v>
      </c>
      <c r="B28" s="2">
        <v>40.4</v>
      </c>
    </row>
    <row r="29" spans="1:2" x14ac:dyDescent="0.7">
      <c r="A29">
        <v>28</v>
      </c>
      <c r="B29" s="2">
        <v>40.1</v>
      </c>
    </row>
    <row r="30" spans="1:2" x14ac:dyDescent="0.7">
      <c r="A30">
        <v>29</v>
      </c>
      <c r="B30" s="2">
        <v>39.199999999999996</v>
      </c>
    </row>
    <row r="31" spans="1:2" x14ac:dyDescent="0.7">
      <c r="A31">
        <v>30</v>
      </c>
      <c r="B31" s="2">
        <v>36.1</v>
      </c>
    </row>
    <row r="32" spans="1:2" x14ac:dyDescent="0.7">
      <c r="A32">
        <v>31</v>
      </c>
      <c r="B32" s="2">
        <v>50</v>
      </c>
    </row>
    <row r="33" spans="1:2" x14ac:dyDescent="0.7">
      <c r="A33">
        <v>32</v>
      </c>
      <c r="B33" s="2">
        <v>92.800000000000011</v>
      </c>
    </row>
    <row r="34" spans="1:2" x14ac:dyDescent="0.7">
      <c r="A34">
        <v>33</v>
      </c>
      <c r="B34" s="2">
        <v>87.4</v>
      </c>
    </row>
    <row r="35" spans="1:2" x14ac:dyDescent="0.7">
      <c r="A35">
        <v>34</v>
      </c>
      <c r="B35" s="2">
        <v>80.400000000000006</v>
      </c>
    </row>
    <row r="36" spans="1:2" x14ac:dyDescent="0.7">
      <c r="A36">
        <v>35</v>
      </c>
      <c r="B36" s="2">
        <v>66.7</v>
      </c>
    </row>
    <row r="37" spans="1:2" x14ac:dyDescent="0.7">
      <c r="A37">
        <v>36</v>
      </c>
      <c r="B37" s="2">
        <v>22.099999999999998</v>
      </c>
    </row>
    <row r="38" spans="1:2" x14ac:dyDescent="0.7">
      <c r="A38">
        <v>37</v>
      </c>
      <c r="B38" s="2">
        <v>45.199999999999996</v>
      </c>
    </row>
    <row r="39" spans="1:2" x14ac:dyDescent="0.7">
      <c r="A39">
        <v>38</v>
      </c>
      <c r="B39" s="2">
        <v>72.300000000000011</v>
      </c>
    </row>
    <row r="40" spans="1:2" x14ac:dyDescent="0.7">
      <c r="A40">
        <v>39</v>
      </c>
      <c r="B40" s="2">
        <v>28.7</v>
      </c>
    </row>
    <row r="41" spans="1:2" x14ac:dyDescent="0.7">
      <c r="A41">
        <v>40</v>
      </c>
      <c r="B41" s="2">
        <v>90.100000000000009</v>
      </c>
    </row>
    <row r="42" spans="1:2" x14ac:dyDescent="0.7">
      <c r="A42">
        <v>41</v>
      </c>
      <c r="B42" s="2">
        <v>68.100000000000009</v>
      </c>
    </row>
    <row r="43" spans="1:2" x14ac:dyDescent="0.7">
      <c r="A43">
        <v>42</v>
      </c>
      <c r="B43" s="2">
        <v>67.600000000000009</v>
      </c>
    </row>
    <row r="44" spans="1:2" x14ac:dyDescent="0.7">
      <c r="A44">
        <v>43</v>
      </c>
      <c r="B44" s="2">
        <v>68.600000000000009</v>
      </c>
    </row>
    <row r="45" spans="1:2" x14ac:dyDescent="0.7">
      <c r="A45">
        <v>44</v>
      </c>
      <c r="B45" s="2">
        <v>25.7</v>
      </c>
    </row>
    <row r="46" spans="1:2" x14ac:dyDescent="0.7">
      <c r="A46">
        <v>45</v>
      </c>
      <c r="B46" s="2">
        <v>33.9</v>
      </c>
    </row>
    <row r="47" spans="1:2" x14ac:dyDescent="0.7">
      <c r="A47">
        <v>46</v>
      </c>
      <c r="B47" s="2">
        <v>44.199999999999996</v>
      </c>
    </row>
    <row r="48" spans="1:2" x14ac:dyDescent="0.7">
      <c r="A48">
        <v>47</v>
      </c>
      <c r="B48" s="2">
        <v>60.6</v>
      </c>
    </row>
    <row r="49" spans="1:2" x14ac:dyDescent="0.7">
      <c r="A49">
        <v>48</v>
      </c>
      <c r="B49" s="2">
        <v>9.8000000000000007</v>
      </c>
    </row>
    <row r="50" spans="1:2" x14ac:dyDescent="0.7">
      <c r="A50">
        <v>49</v>
      </c>
      <c r="B50" s="2">
        <v>34.699999999999996</v>
      </c>
    </row>
    <row r="51" spans="1:2" x14ac:dyDescent="0.7">
      <c r="A51">
        <v>50</v>
      </c>
      <c r="B51" s="2">
        <v>63.199999999999996</v>
      </c>
    </row>
    <row r="52" spans="1:2" x14ac:dyDescent="0.7">
      <c r="A52">
        <v>51</v>
      </c>
      <c r="B52" s="2">
        <v>46.9</v>
      </c>
    </row>
    <row r="53" spans="1:2" x14ac:dyDescent="0.7">
      <c r="A53">
        <v>52</v>
      </c>
      <c r="B53" s="2">
        <v>24.4</v>
      </c>
    </row>
    <row r="54" spans="1:2" x14ac:dyDescent="0.7">
      <c r="A54">
        <v>53</v>
      </c>
      <c r="B54" s="2">
        <v>51.699999999999996</v>
      </c>
    </row>
    <row r="55" spans="1:2" x14ac:dyDescent="0.7">
      <c r="A55">
        <v>54</v>
      </c>
      <c r="B55" s="2">
        <v>36.5</v>
      </c>
    </row>
    <row r="56" spans="1:2" x14ac:dyDescent="0.7">
      <c r="A56">
        <v>55</v>
      </c>
      <c r="B56" s="2">
        <v>51.8</v>
      </c>
    </row>
    <row r="57" spans="1:2" x14ac:dyDescent="0.7">
      <c r="A57">
        <v>56</v>
      </c>
      <c r="B57" s="2">
        <v>56.699999999999996</v>
      </c>
    </row>
    <row r="58" spans="1:2" x14ac:dyDescent="0.7">
      <c r="A58">
        <v>57</v>
      </c>
      <c r="B58" s="2">
        <v>46</v>
      </c>
    </row>
    <row r="59" spans="1:2" x14ac:dyDescent="0.7">
      <c r="A59">
        <v>58</v>
      </c>
      <c r="B59" s="2">
        <v>55.3</v>
      </c>
    </row>
    <row r="60" spans="1:2" x14ac:dyDescent="0.7">
      <c r="A60">
        <v>59</v>
      </c>
      <c r="B60" s="2">
        <v>49.1</v>
      </c>
    </row>
    <row r="61" spans="1:2" x14ac:dyDescent="0.7">
      <c r="A61">
        <v>60</v>
      </c>
      <c r="B61" s="2">
        <v>41.6</v>
      </c>
    </row>
    <row r="62" spans="1:2" x14ac:dyDescent="0.7">
      <c r="A62">
        <v>61</v>
      </c>
      <c r="B62" s="2">
        <v>52.3</v>
      </c>
    </row>
    <row r="63" spans="1:2" x14ac:dyDescent="0.7">
      <c r="A63">
        <v>62</v>
      </c>
      <c r="B63" s="2">
        <v>56.3</v>
      </c>
    </row>
    <row r="64" spans="1:2" x14ac:dyDescent="0.7">
      <c r="A64">
        <v>63</v>
      </c>
      <c r="B64" s="2">
        <v>48.8</v>
      </c>
    </row>
    <row r="65" spans="1:2" x14ac:dyDescent="0.7">
      <c r="A65">
        <v>64</v>
      </c>
      <c r="B65" s="2">
        <v>21.9</v>
      </c>
    </row>
    <row r="66" spans="1:2" x14ac:dyDescent="0.7">
      <c r="A66">
        <v>65</v>
      </c>
      <c r="B66" s="2">
        <v>71.5</v>
      </c>
    </row>
    <row r="67" spans="1:2" x14ac:dyDescent="0.7">
      <c r="A67">
        <v>66</v>
      </c>
      <c r="B67" s="2">
        <v>32.9</v>
      </c>
    </row>
    <row r="68" spans="1:2" x14ac:dyDescent="0.7">
      <c r="A68">
        <v>67</v>
      </c>
      <c r="B68" s="2">
        <v>50</v>
      </c>
    </row>
    <row r="69" spans="1:2" x14ac:dyDescent="0.7">
      <c r="A69">
        <v>68</v>
      </c>
      <c r="B69" s="2">
        <v>28.2</v>
      </c>
    </row>
    <row r="70" spans="1:2" x14ac:dyDescent="0.7">
      <c r="A70">
        <v>69</v>
      </c>
      <c r="B70" s="2">
        <v>39.4</v>
      </c>
    </row>
    <row r="71" spans="1:2" x14ac:dyDescent="0.7">
      <c r="A71">
        <v>70</v>
      </c>
      <c r="B71" s="2">
        <v>52.6</v>
      </c>
    </row>
    <row r="72" spans="1:2" x14ac:dyDescent="0.7">
      <c r="A72">
        <v>71</v>
      </c>
      <c r="B72" s="2">
        <v>53.8</v>
      </c>
    </row>
    <row r="73" spans="1:2" x14ac:dyDescent="0.7">
      <c r="A73">
        <v>72</v>
      </c>
      <c r="B73" s="2">
        <v>77.7</v>
      </c>
    </row>
    <row r="74" spans="1:2" x14ac:dyDescent="0.7">
      <c r="A74">
        <v>73</v>
      </c>
      <c r="B74" s="2">
        <v>49.3</v>
      </c>
    </row>
    <row r="75" spans="1:2" x14ac:dyDescent="0.7">
      <c r="A75">
        <v>74</v>
      </c>
      <c r="B75" s="2">
        <v>48.199999999999996</v>
      </c>
    </row>
    <row r="76" spans="1:2" x14ac:dyDescent="0.7">
      <c r="A76">
        <v>75</v>
      </c>
      <c r="B76" s="2">
        <v>79.100000000000009</v>
      </c>
    </row>
    <row r="77" spans="1:2" x14ac:dyDescent="0.7">
      <c r="A77">
        <v>76</v>
      </c>
      <c r="B77" s="2">
        <v>64.400000000000006</v>
      </c>
    </row>
    <row r="78" spans="1:2" x14ac:dyDescent="0.7">
      <c r="A78">
        <v>77</v>
      </c>
      <c r="B78" s="2">
        <v>42.4</v>
      </c>
    </row>
    <row r="79" spans="1:2" x14ac:dyDescent="0.7">
      <c r="A79">
        <v>78</v>
      </c>
      <c r="B79" s="2">
        <v>79.100000000000009</v>
      </c>
    </row>
    <row r="80" spans="1:2" x14ac:dyDescent="0.7">
      <c r="A80">
        <v>79</v>
      </c>
      <c r="B80" s="2">
        <v>36.1</v>
      </c>
    </row>
    <row r="81" spans="1:2" x14ac:dyDescent="0.7">
      <c r="A81">
        <v>80</v>
      </c>
      <c r="B81" s="2">
        <v>34</v>
      </c>
    </row>
    <row r="82" spans="1:2" x14ac:dyDescent="0.7">
      <c r="A82">
        <v>81</v>
      </c>
      <c r="B82" s="2">
        <v>80.900000000000006</v>
      </c>
    </row>
    <row r="83" spans="1:2" x14ac:dyDescent="0.7">
      <c r="A83">
        <v>82</v>
      </c>
      <c r="B83" s="2">
        <v>81.100000000000009</v>
      </c>
    </row>
    <row r="84" spans="1:2" x14ac:dyDescent="0.7">
      <c r="A84">
        <v>83</v>
      </c>
      <c r="B84" s="2">
        <v>45.6</v>
      </c>
    </row>
    <row r="85" spans="1:2" x14ac:dyDescent="0.7">
      <c r="A85">
        <v>84</v>
      </c>
      <c r="B85" s="2">
        <v>20.7</v>
      </c>
    </row>
    <row r="86" spans="1:2" x14ac:dyDescent="0.7">
      <c r="A86">
        <v>85</v>
      </c>
      <c r="B86" s="2">
        <v>42.5</v>
      </c>
    </row>
    <row r="87" spans="1:2" x14ac:dyDescent="0.7">
      <c r="A87">
        <v>86</v>
      </c>
      <c r="B87" s="2">
        <v>59.6</v>
      </c>
    </row>
    <row r="88" spans="1:2" x14ac:dyDescent="0.7">
      <c r="A88">
        <v>87</v>
      </c>
      <c r="B88" s="2">
        <v>31</v>
      </c>
    </row>
    <row r="89" spans="1:2" x14ac:dyDescent="0.7">
      <c r="A89">
        <v>88</v>
      </c>
      <c r="B89" s="2">
        <v>45.3</v>
      </c>
    </row>
    <row r="90" spans="1:2" x14ac:dyDescent="0.7">
      <c r="A90">
        <v>89</v>
      </c>
      <c r="B90" s="2">
        <v>70.300000000000011</v>
      </c>
    </row>
    <row r="91" spans="1:2" x14ac:dyDescent="0.7">
      <c r="A91">
        <v>90</v>
      </c>
      <c r="B91" s="2">
        <v>36.199999999999996</v>
      </c>
    </row>
    <row r="92" spans="1:2" x14ac:dyDescent="0.7">
      <c r="A92">
        <v>91</v>
      </c>
      <c r="B92" s="2">
        <v>33</v>
      </c>
    </row>
    <row r="93" spans="1:2" x14ac:dyDescent="0.7">
      <c r="A93">
        <v>92</v>
      </c>
      <c r="B93" s="2">
        <v>20.7</v>
      </c>
    </row>
    <row r="94" spans="1:2" x14ac:dyDescent="0.7">
      <c r="A94">
        <v>93</v>
      </c>
      <c r="B94" s="2">
        <v>76</v>
      </c>
    </row>
    <row r="95" spans="1:2" x14ac:dyDescent="0.7">
      <c r="A95">
        <v>94</v>
      </c>
      <c r="B95" s="2">
        <v>40.799999999999997</v>
      </c>
    </row>
    <row r="96" spans="1:2" x14ac:dyDescent="0.7">
      <c r="A96">
        <v>95</v>
      </c>
      <c r="B96" s="2">
        <v>52.1</v>
      </c>
    </row>
    <row r="97" spans="1:2" x14ac:dyDescent="0.7">
      <c r="A97">
        <v>96</v>
      </c>
      <c r="B97" s="2">
        <v>61.699999999999996</v>
      </c>
    </row>
    <row r="98" spans="1:2" x14ac:dyDescent="0.7">
      <c r="A98">
        <v>97</v>
      </c>
      <c r="B98" s="2">
        <v>51.3</v>
      </c>
    </row>
    <row r="99" spans="1:2" x14ac:dyDescent="0.7">
      <c r="A99">
        <v>98</v>
      </c>
      <c r="B99" s="2">
        <v>57.199999999999996</v>
      </c>
    </row>
    <row r="100" spans="1:2" x14ac:dyDescent="0.7">
      <c r="A100">
        <v>99</v>
      </c>
      <c r="B100" s="2">
        <v>66.7</v>
      </c>
    </row>
    <row r="101" spans="1:2" x14ac:dyDescent="0.7">
      <c r="A101" s="8">
        <v>100</v>
      </c>
      <c r="B101" s="4">
        <v>47.3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B41E-4638-416F-8DAF-7F1FC02D73D9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  <col min="5" max="5" width="8.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22.8</v>
      </c>
      <c r="D2" s="9">
        <f>AVERAGE(B2:B101)</f>
        <v>49.199999999999982</v>
      </c>
      <c r="E2" s="10">
        <f>_xlfn.VAR.P(B2:B101)</f>
        <v>24824.665399999991</v>
      </c>
      <c r="F2" s="10">
        <f>_xlfn.STDEV.P(B2:B101)</f>
        <v>157.55845074130423</v>
      </c>
    </row>
    <row r="3" spans="1:6" x14ac:dyDescent="0.7">
      <c r="A3">
        <v>2</v>
      </c>
      <c r="B3" s="2">
        <v>39.5</v>
      </c>
    </row>
    <row r="4" spans="1:6" x14ac:dyDescent="0.7">
      <c r="A4">
        <v>3</v>
      </c>
      <c r="B4" s="2">
        <v>32.200000000000003</v>
      </c>
      <c r="D4" s="5" t="s">
        <v>32</v>
      </c>
      <c r="E4" s="5" t="s">
        <v>33</v>
      </c>
    </row>
    <row r="5" spans="1:6" x14ac:dyDescent="0.7">
      <c r="A5">
        <v>4</v>
      </c>
      <c r="B5" s="2">
        <v>37.700000000000003</v>
      </c>
      <c r="D5" s="10">
        <f>SKEW(B2:B101)</f>
        <v>9.6879146542515322</v>
      </c>
      <c r="E5" s="10">
        <f>KURT(B2:B101)</f>
        <v>95.639281286966494</v>
      </c>
    </row>
    <row r="6" spans="1:6" x14ac:dyDescent="0.7">
      <c r="A6">
        <v>5</v>
      </c>
      <c r="B6" s="2">
        <v>32.4</v>
      </c>
    </row>
    <row r="7" spans="1:6" x14ac:dyDescent="0.7">
      <c r="A7">
        <v>6</v>
      </c>
      <c r="B7" s="2">
        <v>31.6</v>
      </c>
    </row>
    <row r="8" spans="1:6" x14ac:dyDescent="0.7">
      <c r="A8">
        <v>7</v>
      </c>
      <c r="B8" s="2">
        <v>30.1</v>
      </c>
    </row>
    <row r="9" spans="1:6" x14ac:dyDescent="0.7">
      <c r="A9">
        <v>8</v>
      </c>
      <c r="B9" s="2">
        <v>47.1</v>
      </c>
    </row>
    <row r="10" spans="1:6" x14ac:dyDescent="0.7">
      <c r="A10">
        <v>9</v>
      </c>
      <c r="B10" s="2">
        <v>12.8</v>
      </c>
    </row>
    <row r="11" spans="1:6" x14ac:dyDescent="0.7">
      <c r="A11">
        <v>10</v>
      </c>
      <c r="B11" s="2">
        <v>32.6</v>
      </c>
    </row>
    <row r="12" spans="1:6" x14ac:dyDescent="0.7">
      <c r="A12">
        <v>11</v>
      </c>
      <c r="B12" s="2">
        <v>42.6</v>
      </c>
    </row>
    <row r="13" spans="1:6" x14ac:dyDescent="0.7">
      <c r="A13">
        <v>12</v>
      </c>
      <c r="B13" s="2">
        <v>35.1</v>
      </c>
    </row>
    <row r="14" spans="1:6" x14ac:dyDescent="0.7">
      <c r="A14">
        <v>13</v>
      </c>
      <c r="B14" s="2">
        <v>13.8</v>
      </c>
    </row>
    <row r="15" spans="1:6" x14ac:dyDescent="0.7">
      <c r="A15">
        <v>14</v>
      </c>
      <c r="B15" s="2">
        <v>14.4</v>
      </c>
    </row>
    <row r="16" spans="1:6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8">
        <v>100</v>
      </c>
      <c r="B101" s="4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7ED6-9493-4091-96BE-D7BA33CE7D1B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28.799999999999997</v>
      </c>
      <c r="C2" s="11"/>
      <c r="D2" s="9">
        <f>AVERAGE(B2:B101)</f>
        <v>49.175000000000011</v>
      </c>
      <c r="E2" s="10">
        <f>_xlfn.VAR.P(B2:B101)</f>
        <v>283.88307499999848</v>
      </c>
      <c r="F2" s="10">
        <f>_xlfn.STDEV.P(B2:B101)</f>
        <v>16.848830078079562</v>
      </c>
    </row>
    <row r="3" spans="1:6" x14ac:dyDescent="0.7">
      <c r="A3">
        <v>2</v>
      </c>
      <c r="B3" s="2">
        <v>42.6</v>
      </c>
      <c r="C3" s="11"/>
    </row>
    <row r="4" spans="1:6" x14ac:dyDescent="0.7">
      <c r="A4">
        <v>3</v>
      </c>
      <c r="B4" s="2">
        <v>39.799999999999997</v>
      </c>
      <c r="C4" s="11"/>
      <c r="D4" s="5" t="s">
        <v>32</v>
      </c>
      <c r="E4" s="5" t="s">
        <v>33</v>
      </c>
    </row>
    <row r="5" spans="1:6" x14ac:dyDescent="0.7">
      <c r="A5">
        <v>4</v>
      </c>
      <c r="B5" s="2">
        <v>44.1</v>
      </c>
      <c r="C5" s="11"/>
      <c r="D5" s="10">
        <f>SKEW(B2:B101)</f>
        <v>0.4185376473099387</v>
      </c>
      <c r="E5" s="10">
        <f>KURT(B2:B101)</f>
        <v>-5.3823857864832014E-3</v>
      </c>
    </row>
    <row r="6" spans="1:6" x14ac:dyDescent="0.7">
      <c r="A6">
        <v>5</v>
      </c>
      <c r="B6" s="2">
        <v>51.4</v>
      </c>
      <c r="C6" s="11"/>
    </row>
    <row r="7" spans="1:6" x14ac:dyDescent="0.7">
      <c r="A7">
        <v>6</v>
      </c>
      <c r="B7" s="2">
        <v>48.8</v>
      </c>
      <c r="C7" s="11"/>
    </row>
    <row r="8" spans="1:6" x14ac:dyDescent="0.7">
      <c r="A8">
        <v>7</v>
      </c>
      <c r="B8" s="2">
        <v>41.199999999999996</v>
      </c>
      <c r="C8" s="11"/>
    </row>
    <row r="9" spans="1:6" x14ac:dyDescent="0.7">
      <c r="A9">
        <v>8</v>
      </c>
      <c r="B9" s="2">
        <v>38.199999999999996</v>
      </c>
      <c r="C9" s="11"/>
    </row>
    <row r="10" spans="1:6" x14ac:dyDescent="0.7">
      <c r="A10">
        <v>9</v>
      </c>
      <c r="B10" s="2">
        <v>37.799999999999997</v>
      </c>
      <c r="C10" s="11"/>
    </row>
    <row r="11" spans="1:6" x14ac:dyDescent="0.7">
      <c r="A11">
        <v>10</v>
      </c>
      <c r="B11" s="2">
        <v>60.6</v>
      </c>
      <c r="C11" s="11"/>
    </row>
    <row r="12" spans="1:6" x14ac:dyDescent="0.7">
      <c r="A12">
        <v>11</v>
      </c>
      <c r="B12" s="2">
        <v>17.399999999999999</v>
      </c>
      <c r="C12" s="11"/>
    </row>
    <row r="13" spans="1:6" x14ac:dyDescent="0.7">
      <c r="A13">
        <v>12</v>
      </c>
      <c r="B13" s="2">
        <v>50.6</v>
      </c>
      <c r="C13" s="11"/>
    </row>
    <row r="14" spans="1:6" x14ac:dyDescent="0.7">
      <c r="A14">
        <v>13</v>
      </c>
      <c r="B14" s="2">
        <v>55.1</v>
      </c>
      <c r="C14" s="11"/>
    </row>
    <row r="15" spans="1:6" x14ac:dyDescent="0.7">
      <c r="A15">
        <v>14</v>
      </c>
      <c r="B15" s="2">
        <v>43.8</v>
      </c>
      <c r="C15" s="11"/>
    </row>
    <row r="16" spans="1:6" x14ac:dyDescent="0.7">
      <c r="A16">
        <v>15</v>
      </c>
      <c r="B16" s="2">
        <v>39.199999999999996</v>
      </c>
      <c r="C16" s="11"/>
    </row>
    <row r="17" spans="1:3" x14ac:dyDescent="0.7">
      <c r="A17">
        <v>16</v>
      </c>
      <c r="B17" s="2">
        <v>64.3</v>
      </c>
      <c r="C17" s="11"/>
    </row>
    <row r="18" spans="1:3" x14ac:dyDescent="0.7">
      <c r="A18">
        <v>17</v>
      </c>
      <c r="B18" s="2">
        <v>37.199999999999996</v>
      </c>
      <c r="C18" s="11"/>
    </row>
    <row r="19" spans="1:3" x14ac:dyDescent="0.7">
      <c r="A19">
        <v>18</v>
      </c>
      <c r="B19" s="2">
        <v>46.199999999999996</v>
      </c>
      <c r="C19" s="11"/>
    </row>
    <row r="20" spans="1:3" x14ac:dyDescent="0.7">
      <c r="A20">
        <v>19</v>
      </c>
      <c r="B20" s="2">
        <v>56.5</v>
      </c>
      <c r="C20" s="11"/>
    </row>
    <row r="21" spans="1:3" x14ac:dyDescent="0.7">
      <c r="A21">
        <v>20</v>
      </c>
      <c r="B21" s="2">
        <v>41.5</v>
      </c>
      <c r="C21" s="11"/>
    </row>
    <row r="22" spans="1:3" x14ac:dyDescent="0.7">
      <c r="A22">
        <v>21</v>
      </c>
      <c r="B22" s="2">
        <v>41.1</v>
      </c>
      <c r="C22" s="11"/>
    </row>
    <row r="23" spans="1:3" x14ac:dyDescent="0.7">
      <c r="A23">
        <v>22</v>
      </c>
      <c r="B23" s="2">
        <v>60.699999999999996</v>
      </c>
      <c r="C23" s="11"/>
    </row>
    <row r="24" spans="1:3" x14ac:dyDescent="0.7">
      <c r="A24">
        <v>23</v>
      </c>
      <c r="B24" s="2">
        <v>43.5</v>
      </c>
      <c r="C24" s="11"/>
    </row>
    <row r="25" spans="1:3" x14ac:dyDescent="0.7">
      <c r="A25">
        <v>24</v>
      </c>
      <c r="B25" s="2">
        <v>43.5</v>
      </c>
      <c r="C25" s="11"/>
    </row>
    <row r="26" spans="1:3" x14ac:dyDescent="0.7">
      <c r="A26">
        <v>25</v>
      </c>
      <c r="B26" s="2">
        <v>43.9</v>
      </c>
      <c r="C26" s="11"/>
    </row>
    <row r="27" spans="1:3" x14ac:dyDescent="0.7">
      <c r="A27">
        <v>26</v>
      </c>
      <c r="B27" s="2">
        <v>33.799999999999997</v>
      </c>
      <c r="C27" s="11"/>
    </row>
    <row r="28" spans="1:3" x14ac:dyDescent="0.7">
      <c r="A28">
        <v>27</v>
      </c>
      <c r="B28" s="2">
        <v>40.4</v>
      </c>
      <c r="C28" s="11"/>
    </row>
    <row r="29" spans="1:3" x14ac:dyDescent="0.7">
      <c r="A29">
        <v>28</v>
      </c>
      <c r="B29" s="2">
        <v>40.1</v>
      </c>
      <c r="C29" s="11"/>
    </row>
    <row r="30" spans="1:3" x14ac:dyDescent="0.7">
      <c r="A30">
        <v>29</v>
      </c>
      <c r="B30" s="2">
        <v>39.199999999999996</v>
      </c>
      <c r="C30" s="11"/>
    </row>
    <row r="31" spans="1:3" x14ac:dyDescent="0.7">
      <c r="A31">
        <v>30</v>
      </c>
      <c r="B31" s="2">
        <v>36.1</v>
      </c>
      <c r="C31" s="11"/>
    </row>
    <row r="32" spans="1:3" x14ac:dyDescent="0.7">
      <c r="A32">
        <v>31</v>
      </c>
      <c r="B32" s="2">
        <v>50</v>
      </c>
      <c r="C32" s="11"/>
    </row>
    <row r="33" spans="1:3" x14ac:dyDescent="0.7">
      <c r="A33">
        <v>32</v>
      </c>
      <c r="B33" s="2">
        <v>92.800000000000011</v>
      </c>
      <c r="C33" s="11"/>
    </row>
    <row r="34" spans="1:3" x14ac:dyDescent="0.7">
      <c r="A34">
        <v>33</v>
      </c>
      <c r="B34" s="2">
        <v>87.4</v>
      </c>
      <c r="C34" s="11"/>
    </row>
    <row r="35" spans="1:3" x14ac:dyDescent="0.7">
      <c r="A35">
        <v>34</v>
      </c>
      <c r="B35" s="2">
        <v>80.400000000000006</v>
      </c>
      <c r="C35" s="11"/>
    </row>
    <row r="36" spans="1:3" x14ac:dyDescent="0.7">
      <c r="A36">
        <v>35</v>
      </c>
      <c r="B36" s="2">
        <v>66.7</v>
      </c>
      <c r="C36" s="11"/>
    </row>
    <row r="37" spans="1:3" x14ac:dyDescent="0.7">
      <c r="A37">
        <v>36</v>
      </c>
      <c r="B37" s="2">
        <v>22.099999999999998</v>
      </c>
      <c r="C37" s="11"/>
    </row>
    <row r="38" spans="1:3" x14ac:dyDescent="0.7">
      <c r="A38">
        <v>37</v>
      </c>
      <c r="B38" s="2">
        <v>45.199999999999996</v>
      </c>
      <c r="C38" s="11"/>
    </row>
    <row r="39" spans="1:3" x14ac:dyDescent="0.7">
      <c r="A39">
        <v>38</v>
      </c>
      <c r="B39" s="2">
        <v>72.300000000000011</v>
      </c>
      <c r="C39" s="11"/>
    </row>
    <row r="40" spans="1:3" x14ac:dyDescent="0.7">
      <c r="A40">
        <v>39</v>
      </c>
      <c r="B40" s="2">
        <v>28.7</v>
      </c>
      <c r="C40" s="11"/>
    </row>
    <row r="41" spans="1:3" x14ac:dyDescent="0.7">
      <c r="A41">
        <v>40</v>
      </c>
      <c r="B41" s="2">
        <v>90.100000000000009</v>
      </c>
      <c r="C41" s="11"/>
    </row>
    <row r="42" spans="1:3" x14ac:dyDescent="0.7">
      <c r="A42">
        <v>41</v>
      </c>
      <c r="B42" s="2">
        <v>68.100000000000009</v>
      </c>
      <c r="C42" s="11"/>
    </row>
    <row r="43" spans="1:3" x14ac:dyDescent="0.7">
      <c r="A43">
        <v>42</v>
      </c>
      <c r="B43" s="2">
        <v>67.600000000000009</v>
      </c>
      <c r="C43" s="11"/>
    </row>
    <row r="44" spans="1:3" x14ac:dyDescent="0.7">
      <c r="A44">
        <v>43</v>
      </c>
      <c r="B44" s="2">
        <v>68.600000000000009</v>
      </c>
      <c r="C44" s="11"/>
    </row>
    <row r="45" spans="1:3" x14ac:dyDescent="0.7">
      <c r="A45">
        <v>44</v>
      </c>
      <c r="B45" s="2">
        <v>25.7</v>
      </c>
      <c r="C45" s="11"/>
    </row>
    <row r="46" spans="1:3" x14ac:dyDescent="0.7">
      <c r="A46">
        <v>45</v>
      </c>
      <c r="B46" s="2">
        <v>33.9</v>
      </c>
      <c r="C46" s="11"/>
    </row>
    <row r="47" spans="1:3" x14ac:dyDescent="0.7">
      <c r="A47">
        <v>46</v>
      </c>
      <c r="B47" s="2">
        <v>44.199999999999996</v>
      </c>
      <c r="C47" s="11"/>
    </row>
    <row r="48" spans="1:3" x14ac:dyDescent="0.7">
      <c r="A48">
        <v>47</v>
      </c>
      <c r="B48" s="2">
        <v>60.6</v>
      </c>
      <c r="C48" s="11"/>
    </row>
    <row r="49" spans="1:3" x14ac:dyDescent="0.7">
      <c r="A49">
        <v>48</v>
      </c>
      <c r="B49" s="2">
        <v>9.8000000000000007</v>
      </c>
      <c r="C49" s="11"/>
    </row>
    <row r="50" spans="1:3" x14ac:dyDescent="0.7">
      <c r="A50">
        <v>49</v>
      </c>
      <c r="B50" s="2">
        <v>34.699999999999996</v>
      </c>
      <c r="C50" s="11"/>
    </row>
    <row r="51" spans="1:3" x14ac:dyDescent="0.7">
      <c r="A51">
        <v>50</v>
      </c>
      <c r="B51" s="2">
        <v>63.199999999999996</v>
      </c>
      <c r="C51" s="11"/>
    </row>
    <row r="52" spans="1:3" x14ac:dyDescent="0.7">
      <c r="A52">
        <v>51</v>
      </c>
      <c r="B52" s="2">
        <v>46.9</v>
      </c>
      <c r="C52" s="11"/>
    </row>
    <row r="53" spans="1:3" x14ac:dyDescent="0.7">
      <c r="A53">
        <v>52</v>
      </c>
      <c r="B53" s="2">
        <v>24.4</v>
      </c>
      <c r="C53" s="11"/>
    </row>
    <row r="54" spans="1:3" x14ac:dyDescent="0.7">
      <c r="A54">
        <v>53</v>
      </c>
      <c r="B54" s="2">
        <v>51.699999999999996</v>
      </c>
      <c r="C54" s="11"/>
    </row>
    <row r="55" spans="1:3" x14ac:dyDescent="0.7">
      <c r="A55">
        <v>54</v>
      </c>
      <c r="B55" s="2">
        <v>36.5</v>
      </c>
      <c r="C55" s="11"/>
    </row>
    <row r="56" spans="1:3" x14ac:dyDescent="0.7">
      <c r="A56">
        <v>55</v>
      </c>
      <c r="B56" s="2">
        <v>51.8</v>
      </c>
      <c r="C56" s="11"/>
    </row>
    <row r="57" spans="1:3" x14ac:dyDescent="0.7">
      <c r="A57">
        <v>56</v>
      </c>
      <c r="B57" s="2">
        <v>56.699999999999996</v>
      </c>
      <c r="C57" s="11"/>
    </row>
    <row r="58" spans="1:3" x14ac:dyDescent="0.7">
      <c r="A58">
        <v>57</v>
      </c>
      <c r="B58" s="2">
        <v>46</v>
      </c>
      <c r="C58" s="11"/>
    </row>
    <row r="59" spans="1:3" x14ac:dyDescent="0.7">
      <c r="A59">
        <v>58</v>
      </c>
      <c r="B59" s="2">
        <v>55.3</v>
      </c>
      <c r="C59" s="11"/>
    </row>
    <row r="60" spans="1:3" x14ac:dyDescent="0.7">
      <c r="A60">
        <v>59</v>
      </c>
      <c r="B60" s="2">
        <v>49.1</v>
      </c>
      <c r="C60" s="11"/>
    </row>
    <row r="61" spans="1:3" x14ac:dyDescent="0.7">
      <c r="A61">
        <v>60</v>
      </c>
      <c r="B61" s="2">
        <v>41.6</v>
      </c>
      <c r="C61" s="11"/>
    </row>
    <row r="62" spans="1:3" x14ac:dyDescent="0.7">
      <c r="A62">
        <v>61</v>
      </c>
      <c r="B62" s="2">
        <v>52.3</v>
      </c>
      <c r="C62" s="11"/>
    </row>
    <row r="63" spans="1:3" x14ac:dyDescent="0.7">
      <c r="A63">
        <v>62</v>
      </c>
      <c r="B63" s="2">
        <v>56.3</v>
      </c>
      <c r="C63" s="11"/>
    </row>
    <row r="64" spans="1:3" x14ac:dyDescent="0.7">
      <c r="A64">
        <v>63</v>
      </c>
      <c r="B64" s="2">
        <v>48.8</v>
      </c>
      <c r="C64" s="11"/>
    </row>
    <row r="65" spans="1:3" x14ac:dyDescent="0.7">
      <c r="A65">
        <v>64</v>
      </c>
      <c r="B65" s="2">
        <v>21.9</v>
      </c>
      <c r="C65" s="11"/>
    </row>
    <row r="66" spans="1:3" x14ac:dyDescent="0.7">
      <c r="A66">
        <v>65</v>
      </c>
      <c r="B66" s="2">
        <v>71.5</v>
      </c>
      <c r="C66" s="11"/>
    </row>
    <row r="67" spans="1:3" x14ac:dyDescent="0.7">
      <c r="A67">
        <v>66</v>
      </c>
      <c r="B67" s="2">
        <v>32.9</v>
      </c>
      <c r="C67" s="11"/>
    </row>
    <row r="68" spans="1:3" x14ac:dyDescent="0.7">
      <c r="A68">
        <v>67</v>
      </c>
      <c r="B68" s="2">
        <v>50</v>
      </c>
      <c r="C68" s="11"/>
    </row>
    <row r="69" spans="1:3" x14ac:dyDescent="0.7">
      <c r="A69">
        <v>68</v>
      </c>
      <c r="B69" s="2">
        <v>28.2</v>
      </c>
      <c r="C69" s="11"/>
    </row>
    <row r="70" spans="1:3" x14ac:dyDescent="0.7">
      <c r="A70">
        <v>69</v>
      </c>
      <c r="B70" s="2">
        <v>39.4</v>
      </c>
      <c r="C70" s="11"/>
    </row>
    <row r="71" spans="1:3" x14ac:dyDescent="0.7">
      <c r="A71">
        <v>70</v>
      </c>
      <c r="B71" s="2">
        <v>52.6</v>
      </c>
      <c r="C71" s="11"/>
    </row>
    <row r="72" spans="1:3" x14ac:dyDescent="0.7">
      <c r="A72">
        <v>71</v>
      </c>
      <c r="B72" s="2">
        <v>53.8</v>
      </c>
      <c r="C72" s="11"/>
    </row>
    <row r="73" spans="1:3" x14ac:dyDescent="0.7">
      <c r="A73">
        <v>72</v>
      </c>
      <c r="B73" s="2">
        <v>77.7</v>
      </c>
      <c r="C73" s="11"/>
    </row>
    <row r="74" spans="1:3" x14ac:dyDescent="0.7">
      <c r="A74">
        <v>73</v>
      </c>
      <c r="B74" s="2">
        <v>49.3</v>
      </c>
      <c r="C74" s="11"/>
    </row>
    <row r="75" spans="1:3" x14ac:dyDescent="0.7">
      <c r="A75">
        <v>74</v>
      </c>
      <c r="B75" s="2">
        <v>48.199999999999996</v>
      </c>
      <c r="C75" s="11"/>
    </row>
    <row r="76" spans="1:3" x14ac:dyDescent="0.7">
      <c r="A76">
        <v>75</v>
      </c>
      <c r="B76" s="2">
        <v>79.100000000000009</v>
      </c>
      <c r="C76" s="11"/>
    </row>
    <row r="77" spans="1:3" x14ac:dyDescent="0.7">
      <c r="A77">
        <v>76</v>
      </c>
      <c r="B77" s="2">
        <v>64.400000000000006</v>
      </c>
      <c r="C77" s="11"/>
    </row>
    <row r="78" spans="1:3" x14ac:dyDescent="0.7">
      <c r="A78">
        <v>77</v>
      </c>
      <c r="B78" s="2">
        <v>42.4</v>
      </c>
      <c r="C78" s="11"/>
    </row>
    <row r="79" spans="1:3" x14ac:dyDescent="0.7">
      <c r="A79">
        <v>78</v>
      </c>
      <c r="B79" s="2">
        <v>79.100000000000009</v>
      </c>
      <c r="C79" s="11"/>
    </row>
    <row r="80" spans="1:3" x14ac:dyDescent="0.7">
      <c r="A80">
        <v>79</v>
      </c>
      <c r="B80" s="2">
        <v>36.1</v>
      </c>
      <c r="C80" s="11"/>
    </row>
    <row r="81" spans="1:3" x14ac:dyDescent="0.7">
      <c r="A81">
        <v>80</v>
      </c>
      <c r="B81" s="2">
        <v>34</v>
      </c>
      <c r="C81" s="11"/>
    </row>
    <row r="82" spans="1:3" x14ac:dyDescent="0.7">
      <c r="A82">
        <v>81</v>
      </c>
      <c r="B82" s="2">
        <v>80.900000000000006</v>
      </c>
      <c r="C82" s="11"/>
    </row>
    <row r="83" spans="1:3" x14ac:dyDescent="0.7">
      <c r="A83">
        <v>82</v>
      </c>
      <c r="B83" s="2">
        <v>81.100000000000009</v>
      </c>
      <c r="C83" s="11"/>
    </row>
    <row r="84" spans="1:3" x14ac:dyDescent="0.7">
      <c r="A84">
        <v>83</v>
      </c>
      <c r="B84" s="2">
        <v>45.6</v>
      </c>
      <c r="C84" s="11"/>
    </row>
    <row r="85" spans="1:3" x14ac:dyDescent="0.7">
      <c r="A85">
        <v>84</v>
      </c>
      <c r="B85" s="2">
        <v>20.7</v>
      </c>
      <c r="C85" s="11"/>
    </row>
    <row r="86" spans="1:3" x14ac:dyDescent="0.7">
      <c r="A86">
        <v>85</v>
      </c>
      <c r="B86" s="2">
        <v>42.5</v>
      </c>
      <c r="C86" s="11"/>
    </row>
    <row r="87" spans="1:3" x14ac:dyDescent="0.7">
      <c r="A87">
        <v>86</v>
      </c>
      <c r="B87" s="2">
        <v>59.6</v>
      </c>
      <c r="C87" s="11"/>
    </row>
    <row r="88" spans="1:3" x14ac:dyDescent="0.7">
      <c r="A88">
        <v>87</v>
      </c>
      <c r="B88" s="2">
        <v>31</v>
      </c>
      <c r="C88" s="11"/>
    </row>
    <row r="89" spans="1:3" x14ac:dyDescent="0.7">
      <c r="A89">
        <v>88</v>
      </c>
      <c r="B89" s="2">
        <v>45.3</v>
      </c>
      <c r="C89" s="11"/>
    </row>
    <row r="90" spans="1:3" x14ac:dyDescent="0.7">
      <c r="A90">
        <v>89</v>
      </c>
      <c r="B90" s="2">
        <v>70.300000000000011</v>
      </c>
      <c r="C90" s="11"/>
    </row>
    <row r="91" spans="1:3" x14ac:dyDescent="0.7">
      <c r="A91">
        <v>90</v>
      </c>
      <c r="B91" s="2">
        <v>36.199999999999996</v>
      </c>
      <c r="C91" s="11"/>
    </row>
    <row r="92" spans="1:3" x14ac:dyDescent="0.7">
      <c r="A92">
        <v>91</v>
      </c>
      <c r="B92" s="2">
        <v>33</v>
      </c>
      <c r="C92" s="11"/>
    </row>
    <row r="93" spans="1:3" x14ac:dyDescent="0.7">
      <c r="A93">
        <v>92</v>
      </c>
      <c r="B93" s="2">
        <v>20.7</v>
      </c>
      <c r="C93" s="11"/>
    </row>
    <row r="94" spans="1:3" x14ac:dyDescent="0.7">
      <c r="A94">
        <v>93</v>
      </c>
      <c r="B94" s="2">
        <v>76</v>
      </c>
      <c r="C94" s="11"/>
    </row>
    <row r="95" spans="1:3" x14ac:dyDescent="0.7">
      <c r="A95">
        <v>94</v>
      </c>
      <c r="B95" s="2">
        <v>40.799999999999997</v>
      </c>
      <c r="C95" s="11"/>
    </row>
    <row r="96" spans="1:3" x14ac:dyDescent="0.7">
      <c r="A96">
        <v>95</v>
      </c>
      <c r="B96" s="2">
        <v>52.1</v>
      </c>
      <c r="C96" s="11"/>
    </row>
    <row r="97" spans="1:3" x14ac:dyDescent="0.7">
      <c r="A97">
        <v>96</v>
      </c>
      <c r="B97" s="2">
        <v>61.699999999999996</v>
      </c>
      <c r="C97" s="11"/>
    </row>
    <row r="98" spans="1:3" x14ac:dyDescent="0.7">
      <c r="A98">
        <v>97</v>
      </c>
      <c r="B98" s="2">
        <v>51.3</v>
      </c>
      <c r="C98" s="11"/>
    </row>
    <row r="99" spans="1:3" x14ac:dyDescent="0.7">
      <c r="A99">
        <v>98</v>
      </c>
      <c r="B99" s="2">
        <v>57.199999999999996</v>
      </c>
      <c r="C99" s="11"/>
    </row>
    <row r="100" spans="1:3" x14ac:dyDescent="0.7">
      <c r="A100">
        <v>99</v>
      </c>
      <c r="B100" s="2">
        <v>66.7</v>
      </c>
      <c r="C100" s="11"/>
    </row>
    <row r="101" spans="1:3" x14ac:dyDescent="0.7">
      <c r="A101" s="8">
        <v>100</v>
      </c>
      <c r="B101" s="4">
        <v>47.3</v>
      </c>
      <c r="C101" s="11"/>
    </row>
    <row r="102" spans="1:3" x14ac:dyDescent="0.7">
      <c r="B102" s="2"/>
    </row>
    <row r="103" spans="1:3" x14ac:dyDescent="0.7">
      <c r="B103" s="2"/>
    </row>
    <row r="104" spans="1:3" x14ac:dyDescent="0.7">
      <c r="B104" s="2"/>
    </row>
    <row r="105" spans="1:3" x14ac:dyDescent="0.7">
      <c r="B105" s="2"/>
    </row>
    <row r="106" spans="1:3" x14ac:dyDescent="0.7">
      <c r="B106" s="2"/>
    </row>
    <row r="107" spans="1:3" x14ac:dyDescent="0.7">
      <c r="B107" s="2"/>
    </row>
    <row r="108" spans="1:3" x14ac:dyDescent="0.7">
      <c r="B108" s="2"/>
    </row>
    <row r="109" spans="1:3" x14ac:dyDescent="0.7">
      <c r="B109" s="2"/>
    </row>
    <row r="110" spans="1:3" x14ac:dyDescent="0.7">
      <c r="B110" s="2"/>
    </row>
    <row r="111" spans="1:3" x14ac:dyDescent="0.7">
      <c r="B111" s="2"/>
    </row>
    <row r="112" spans="1:3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328E-D320-42E1-B916-44F35063EB54}">
  <dimension ref="A1:K1001"/>
  <sheetViews>
    <sheetView workbookViewId="0">
      <selection activeCell="H2" sqref="H2"/>
    </sheetView>
  </sheetViews>
  <sheetFormatPr defaultColWidth="8.8125" defaultRowHeight="17.649999999999999" x14ac:dyDescent="0.7"/>
  <cols>
    <col min="2" max="2" width="9.6875" customWidth="1"/>
    <col min="7" max="7" width="17.1875" customWidth="1"/>
    <col min="8" max="8" width="9.4375" bestFit="1" customWidth="1"/>
    <col min="9" max="11" width="8.875" bestFit="1" customWidth="1"/>
  </cols>
  <sheetData>
    <row r="1" spans="1:11" x14ac:dyDescent="0.7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G1" s="14" t="s">
        <v>11</v>
      </c>
      <c r="H1" s="15"/>
      <c r="I1" s="15"/>
      <c r="J1" s="15"/>
      <c r="K1" s="15"/>
    </row>
    <row r="2" spans="1:11" x14ac:dyDescent="0.7">
      <c r="A2" cm="1">
        <f t="array" ref="A2:A101">_xlfn.SEQUENCE(100,1,1)</f>
        <v>1</v>
      </c>
      <c r="B2" s="2">
        <v>22.8</v>
      </c>
      <c r="C2" s="2" cm="1">
        <f t="array" ref="C2:C101">IF($B$2:$B$101&lt;H2,$B$2:$B$101,"")</f>
        <v>22.8</v>
      </c>
      <c r="D2" s="2" cm="1">
        <f t="array" ref="D2:D101">IF($B$2:$B$101&lt;I2,$B$2:$B$101,"")</f>
        <v>22.8</v>
      </c>
      <c r="E2" s="2" cm="1">
        <f t="array" ref="E2:E101">IF($B$2:$B$101&lt;J2,$B$2:$B$101,"")</f>
        <v>22.8</v>
      </c>
      <c r="G2" s="13" t="s">
        <v>12</v>
      </c>
      <c r="H2" s="18">
        <f>MAX(B2:B101)</f>
        <v>1600</v>
      </c>
      <c r="I2" s="18">
        <f>MAX(C2:C101)</f>
        <v>200</v>
      </c>
      <c r="J2" s="18">
        <f>MAX(D2:D101)</f>
        <v>124</v>
      </c>
      <c r="K2" s="18">
        <f>MAX(E2:E101)</f>
        <v>80</v>
      </c>
    </row>
    <row r="3" spans="1:11" x14ac:dyDescent="0.7">
      <c r="A3">
        <v>2</v>
      </c>
      <c r="B3" s="2">
        <v>39.5</v>
      </c>
      <c r="C3" s="2">
        <v>39.5</v>
      </c>
      <c r="D3" s="2">
        <v>39.5</v>
      </c>
      <c r="E3" s="2">
        <v>39.5</v>
      </c>
      <c r="G3" s="13" t="s">
        <v>13</v>
      </c>
      <c r="H3">
        <f>COUNT(B2:B101)</f>
        <v>100</v>
      </c>
      <c r="I3">
        <f t="shared" ref="I3:K3" si="0">COUNT(C2:C101)</f>
        <v>99</v>
      </c>
      <c r="J3">
        <f t="shared" si="0"/>
        <v>98</v>
      </c>
      <c r="K3">
        <f t="shared" si="0"/>
        <v>97</v>
      </c>
    </row>
    <row r="4" spans="1:11" x14ac:dyDescent="0.7">
      <c r="A4">
        <v>3</v>
      </c>
      <c r="B4" s="2">
        <v>32.200000000000003</v>
      </c>
      <c r="C4" s="2">
        <v>32.200000000000003</v>
      </c>
      <c r="D4" s="2">
        <v>32.200000000000003</v>
      </c>
      <c r="E4" s="2">
        <v>32.200000000000003</v>
      </c>
      <c r="G4" s="13" t="s">
        <v>5</v>
      </c>
      <c r="H4">
        <f>H3-2</f>
        <v>98</v>
      </c>
      <c r="I4">
        <f>I3-2</f>
        <v>97</v>
      </c>
      <c r="J4">
        <f>J3-2</f>
        <v>96</v>
      </c>
      <c r="K4">
        <f>K3-2</f>
        <v>95</v>
      </c>
    </row>
    <row r="5" spans="1:11" x14ac:dyDescent="0.7">
      <c r="A5">
        <v>4</v>
      </c>
      <c r="B5" s="2">
        <v>37.700000000000003</v>
      </c>
      <c r="C5" s="2">
        <v>37.700000000000003</v>
      </c>
      <c r="D5" s="2">
        <v>37.700000000000003</v>
      </c>
      <c r="E5" s="2">
        <v>37.700000000000003</v>
      </c>
      <c r="G5" s="13" t="s">
        <v>14</v>
      </c>
      <c r="H5">
        <v>0.01</v>
      </c>
      <c r="I5">
        <v>0.01</v>
      </c>
      <c r="J5">
        <v>0.01</v>
      </c>
      <c r="K5">
        <v>0.01</v>
      </c>
    </row>
    <row r="6" spans="1:11" x14ac:dyDescent="0.7">
      <c r="A6">
        <v>5</v>
      </c>
      <c r="B6" s="2">
        <v>32.4</v>
      </c>
      <c r="C6" s="2">
        <v>32.4</v>
      </c>
      <c r="D6" s="2">
        <v>32.4</v>
      </c>
      <c r="E6" s="2">
        <v>32.4</v>
      </c>
      <c r="G6" s="13" t="s">
        <v>16</v>
      </c>
      <c r="H6" s="1">
        <f>_xlfn.T.INV.2T(H5/H3,H4)</f>
        <v>4.0567819914336392</v>
      </c>
      <c r="I6" s="1">
        <f t="shared" ref="I6:K6" si="1">_xlfn.T.INV.2T(I5/I3,I4)</f>
        <v>4.0558109668085995</v>
      </c>
      <c r="J6" s="1">
        <f t="shared" si="1"/>
        <v>4.0548424272014341</v>
      </c>
      <c r="K6" s="1">
        <f t="shared" si="1"/>
        <v>4.0538766929648551</v>
      </c>
    </row>
    <row r="7" spans="1:11" x14ac:dyDescent="0.7">
      <c r="A7">
        <v>6</v>
      </c>
      <c r="B7" s="2">
        <v>31.6</v>
      </c>
      <c r="C7" s="2">
        <v>31.6</v>
      </c>
      <c r="D7" s="2">
        <v>31.6</v>
      </c>
      <c r="E7" s="2">
        <v>31.6</v>
      </c>
      <c r="G7" s="13" t="s">
        <v>17</v>
      </c>
      <c r="H7" s="16">
        <f>(H3-1)*H6/SQRT(H3*(H3-2)+H3*H6^2)</f>
        <v>3.7540043721040317</v>
      </c>
      <c r="I7" s="16">
        <f>(I3-1)*I6/SQRT(I3*(I3-2)+I3*I6^2)</f>
        <v>3.7504613490136141</v>
      </c>
      <c r="J7" s="16">
        <f>(J3-1)*J6/SQRT(J3*(J3-2)+J3*J6^2)</f>
        <v>3.7468722491340851</v>
      </c>
      <c r="K7" s="16">
        <f>(K3-1)*K6/SQRT(K3*(K3-2)+K3*K6^2)</f>
        <v>3.7432359543479947</v>
      </c>
    </row>
    <row r="8" spans="1:11" x14ac:dyDescent="0.7">
      <c r="A8">
        <v>7</v>
      </c>
      <c r="B8" s="2">
        <v>30.1</v>
      </c>
      <c r="C8" s="2">
        <v>30.1</v>
      </c>
      <c r="D8" s="2">
        <v>30.1</v>
      </c>
      <c r="E8" s="2">
        <v>30.1</v>
      </c>
      <c r="G8" s="13" t="s">
        <v>6</v>
      </c>
      <c r="H8" s="1">
        <f>_xlfn.STDEV.S(B2:B101)</f>
        <v>158.35220110866658</v>
      </c>
      <c r="I8" s="1">
        <f t="shared" ref="I8:K8" si="2">_xlfn.STDEV.S(C2:C101)</f>
        <v>23.297798411934217</v>
      </c>
      <c r="J8" s="1">
        <f t="shared" si="2"/>
        <v>16.118097581297448</v>
      </c>
      <c r="K8" s="1">
        <f t="shared" si="2"/>
        <v>13.157021484632407</v>
      </c>
    </row>
    <row r="9" spans="1:11" x14ac:dyDescent="0.7">
      <c r="A9">
        <v>8</v>
      </c>
      <c r="B9" s="2">
        <v>47.1</v>
      </c>
      <c r="C9" s="2">
        <v>47.1</v>
      </c>
      <c r="D9" s="2">
        <v>47.1</v>
      </c>
      <c r="E9" s="2">
        <v>47.1</v>
      </c>
      <c r="G9" s="13" t="s">
        <v>1</v>
      </c>
      <c r="H9" s="2">
        <f>AVERAGE(B2:B101)</f>
        <v>49.199999999999982</v>
      </c>
      <c r="I9" s="2">
        <f t="shared" ref="I9:K9" si="3">AVERAGE(C2:C101)</f>
        <v>33.535353535353543</v>
      </c>
      <c r="J9" s="2">
        <f t="shared" si="3"/>
        <v>31.836734693877556</v>
      </c>
      <c r="K9" s="2">
        <f t="shared" si="3"/>
        <v>30.886597938144334</v>
      </c>
    </row>
    <row r="10" spans="1:11" x14ac:dyDescent="0.7">
      <c r="A10">
        <v>9</v>
      </c>
      <c r="B10" s="2">
        <v>12.8</v>
      </c>
      <c r="C10" s="2">
        <v>12.8</v>
      </c>
      <c r="D10" s="2">
        <v>12.8</v>
      </c>
      <c r="E10" s="2">
        <v>12.8</v>
      </c>
      <c r="G10" s="13" t="s">
        <v>21</v>
      </c>
      <c r="H10" s="16">
        <f>(H2-H9)/H8</f>
        <v>9.7933592911398133</v>
      </c>
      <c r="I10" s="16">
        <f>(I2-I9)/I8</f>
        <v>7.1450805574562581</v>
      </c>
      <c r="J10" s="16">
        <f>(J2-J9)/J8</f>
        <v>5.7179989661474453</v>
      </c>
      <c r="K10" s="16">
        <f>(K2-K9)/K8</f>
        <v>3.7328662964654145</v>
      </c>
    </row>
    <row r="11" spans="1:11" x14ac:dyDescent="0.7">
      <c r="A11">
        <v>10</v>
      </c>
      <c r="B11" s="2">
        <v>32.6</v>
      </c>
      <c r="C11" s="2">
        <v>32.6</v>
      </c>
      <c r="D11" s="2">
        <v>32.6</v>
      </c>
      <c r="E11" s="2">
        <v>32.6</v>
      </c>
      <c r="G11" s="7" t="s">
        <v>22</v>
      </c>
      <c r="H11" s="7" t="str">
        <f>IF(H10&gt;H7,"外れ値","")</f>
        <v>外れ値</v>
      </c>
      <c r="I11" s="7" t="str">
        <f>IF(I10&gt;I7,"外れ値","")</f>
        <v>外れ値</v>
      </c>
      <c r="J11" s="7" t="str">
        <f>IF(J10&gt;J7,"外れ値","")</f>
        <v>外れ値</v>
      </c>
      <c r="K11" s="7" t="str">
        <f>IF(K10&gt;K7,"外れ値","")</f>
        <v/>
      </c>
    </row>
    <row r="12" spans="1:11" x14ac:dyDescent="0.7">
      <c r="A12">
        <v>11</v>
      </c>
      <c r="B12" s="2">
        <v>42.6</v>
      </c>
      <c r="C12" s="2">
        <v>42.6</v>
      </c>
      <c r="D12" s="2">
        <v>42.6</v>
      </c>
      <c r="E12" s="2">
        <v>42.6</v>
      </c>
    </row>
    <row r="13" spans="1:11" x14ac:dyDescent="0.7">
      <c r="A13">
        <v>12</v>
      </c>
      <c r="B13" s="2">
        <v>35.1</v>
      </c>
      <c r="C13" s="2">
        <v>35.1</v>
      </c>
      <c r="D13" s="2">
        <v>35.1</v>
      </c>
      <c r="E13" s="2">
        <v>35.1</v>
      </c>
      <c r="G13" s="17" t="s">
        <v>15</v>
      </c>
      <c r="H13" s="12"/>
      <c r="I13" s="12"/>
      <c r="J13" s="12"/>
      <c r="K13" s="12"/>
    </row>
    <row r="14" spans="1:11" x14ac:dyDescent="0.7">
      <c r="A14">
        <v>13</v>
      </c>
      <c r="B14" s="2">
        <v>13.8</v>
      </c>
      <c r="C14" s="2">
        <v>13.8</v>
      </c>
      <c r="D14" s="2">
        <v>13.8</v>
      </c>
      <c r="E14" s="2">
        <v>13.8</v>
      </c>
      <c r="G14" t="s">
        <v>19</v>
      </c>
    </row>
    <row r="15" spans="1:11" x14ac:dyDescent="0.7">
      <c r="A15">
        <v>14</v>
      </c>
      <c r="B15" s="2">
        <v>14.4</v>
      </c>
      <c r="C15" s="2">
        <v>14.4</v>
      </c>
      <c r="D15" s="2">
        <v>14.4</v>
      </c>
      <c r="E15" s="2">
        <v>14.4</v>
      </c>
      <c r="G15" t="s">
        <v>18</v>
      </c>
    </row>
    <row r="16" spans="1:11" x14ac:dyDescent="0.7">
      <c r="A16">
        <v>15</v>
      </c>
      <c r="B16" s="2">
        <v>44.8</v>
      </c>
      <c r="C16" s="2">
        <v>44.8</v>
      </c>
      <c r="D16" s="2">
        <v>44.8</v>
      </c>
      <c r="E16" s="2">
        <v>44.8</v>
      </c>
    </row>
    <row r="17" spans="1:7" x14ac:dyDescent="0.7">
      <c r="A17">
        <v>16</v>
      </c>
      <c r="B17" s="2">
        <v>7.9</v>
      </c>
      <c r="C17" s="2">
        <v>7.9</v>
      </c>
      <c r="D17" s="2">
        <v>7.9</v>
      </c>
      <c r="E17" s="2">
        <v>7.9</v>
      </c>
    </row>
    <row r="18" spans="1:7" x14ac:dyDescent="0.7">
      <c r="A18">
        <v>17</v>
      </c>
      <c r="B18" s="2">
        <v>7.3</v>
      </c>
      <c r="C18" s="2">
        <v>7.3</v>
      </c>
      <c r="D18" s="2">
        <v>7.3</v>
      </c>
      <c r="E18" s="2">
        <v>7.3</v>
      </c>
    </row>
    <row r="19" spans="1:7" x14ac:dyDescent="0.7">
      <c r="A19">
        <v>18</v>
      </c>
      <c r="B19" s="2">
        <v>14.5</v>
      </c>
      <c r="C19" s="2">
        <v>14.5</v>
      </c>
      <c r="D19" s="2">
        <v>14.5</v>
      </c>
      <c r="E19" s="2">
        <v>14.5</v>
      </c>
      <c r="G19" t="s">
        <v>20</v>
      </c>
    </row>
    <row r="20" spans="1:7" x14ac:dyDescent="0.7">
      <c r="A20">
        <v>19</v>
      </c>
      <c r="B20" s="2">
        <v>41.9</v>
      </c>
      <c r="C20" s="2">
        <v>41.9</v>
      </c>
      <c r="D20" s="2">
        <v>41.9</v>
      </c>
      <c r="E20" s="2">
        <v>41.9</v>
      </c>
    </row>
    <row r="21" spans="1:7" x14ac:dyDescent="0.7">
      <c r="A21">
        <v>20</v>
      </c>
      <c r="B21" s="2">
        <v>42.8</v>
      </c>
      <c r="C21" s="2">
        <v>42.8</v>
      </c>
      <c r="D21" s="2">
        <v>42.8</v>
      </c>
      <c r="E21" s="2">
        <v>42.8</v>
      </c>
    </row>
    <row r="22" spans="1:7" x14ac:dyDescent="0.7">
      <c r="A22">
        <v>21</v>
      </c>
      <c r="B22" s="2">
        <v>10.4</v>
      </c>
      <c r="C22" s="2">
        <v>10.4</v>
      </c>
      <c r="D22" s="2">
        <v>10.4</v>
      </c>
      <c r="E22" s="2">
        <v>10.4</v>
      </c>
    </row>
    <row r="23" spans="1:7" x14ac:dyDescent="0.7">
      <c r="A23">
        <v>22</v>
      </c>
      <c r="B23" s="2">
        <v>26</v>
      </c>
      <c r="C23" s="2">
        <v>26</v>
      </c>
      <c r="D23" s="2">
        <v>26</v>
      </c>
      <c r="E23" s="2">
        <v>26</v>
      </c>
      <c r="G23" t="s">
        <v>23</v>
      </c>
    </row>
    <row r="24" spans="1:7" x14ac:dyDescent="0.7">
      <c r="A24">
        <v>23</v>
      </c>
      <c r="B24" s="2">
        <v>32.299999999999997</v>
      </c>
      <c r="C24" s="2">
        <v>32.299999999999997</v>
      </c>
      <c r="D24" s="2">
        <v>32.299999999999997</v>
      </c>
      <c r="E24" s="2">
        <v>32.299999999999997</v>
      </c>
      <c r="G24" t="s">
        <v>24</v>
      </c>
    </row>
    <row r="25" spans="1:7" x14ac:dyDescent="0.7">
      <c r="A25">
        <v>24</v>
      </c>
      <c r="B25" s="2">
        <v>27.7</v>
      </c>
      <c r="C25" s="2">
        <v>27.7</v>
      </c>
      <c r="D25" s="2">
        <v>27.7</v>
      </c>
      <c r="E25" s="2">
        <v>27.7</v>
      </c>
    </row>
    <row r="26" spans="1:7" x14ac:dyDescent="0.7">
      <c r="A26">
        <v>25</v>
      </c>
      <c r="B26" s="2">
        <v>48.9</v>
      </c>
      <c r="C26" s="2">
        <v>48.9</v>
      </c>
      <c r="D26" s="2">
        <v>48.9</v>
      </c>
      <c r="E26" s="2">
        <v>48.9</v>
      </c>
    </row>
    <row r="27" spans="1:7" x14ac:dyDescent="0.7">
      <c r="A27">
        <v>26</v>
      </c>
      <c r="B27" s="2">
        <v>43.6</v>
      </c>
      <c r="C27" s="2">
        <v>43.6</v>
      </c>
      <c r="D27" s="2">
        <v>43.6</v>
      </c>
      <c r="E27" s="2">
        <v>43.6</v>
      </c>
    </row>
    <row r="28" spans="1:7" x14ac:dyDescent="0.7">
      <c r="A28">
        <v>27</v>
      </c>
      <c r="B28" s="2">
        <v>40.200000000000003</v>
      </c>
      <c r="C28" s="2">
        <v>40.200000000000003</v>
      </c>
      <c r="D28" s="2">
        <v>40.200000000000003</v>
      </c>
      <c r="E28" s="2">
        <v>40.200000000000003</v>
      </c>
    </row>
    <row r="29" spans="1:7" x14ac:dyDescent="0.7">
      <c r="A29">
        <v>28</v>
      </c>
      <c r="B29" s="2">
        <v>24.9</v>
      </c>
      <c r="C29" s="2">
        <v>24.9</v>
      </c>
      <c r="D29" s="2">
        <v>24.9</v>
      </c>
      <c r="E29" s="2">
        <v>24.9</v>
      </c>
    </row>
    <row r="30" spans="1:7" x14ac:dyDescent="0.7">
      <c r="A30">
        <v>29</v>
      </c>
      <c r="B30" s="2">
        <v>40.9</v>
      </c>
      <c r="C30" s="2">
        <v>40.9</v>
      </c>
      <c r="D30" s="2">
        <v>40.9</v>
      </c>
      <c r="E30" s="2">
        <v>40.9</v>
      </c>
    </row>
    <row r="31" spans="1:7" x14ac:dyDescent="0.7">
      <c r="A31">
        <v>30</v>
      </c>
      <c r="B31" s="2">
        <v>200</v>
      </c>
      <c r="C31" s="2">
        <v>200</v>
      </c>
      <c r="D31" s="2" t="str">
        <v/>
      </c>
      <c r="E31" s="2" t="str">
        <v/>
      </c>
    </row>
    <row r="32" spans="1:7" x14ac:dyDescent="0.7">
      <c r="A32">
        <v>31</v>
      </c>
      <c r="B32" s="2">
        <v>55.7</v>
      </c>
      <c r="C32" s="2">
        <v>55.7</v>
      </c>
      <c r="D32" s="2">
        <v>55.7</v>
      </c>
      <c r="E32" s="2">
        <v>55.7</v>
      </c>
    </row>
    <row r="33" spans="1:5" x14ac:dyDescent="0.7">
      <c r="A33">
        <v>32</v>
      </c>
      <c r="B33" s="2">
        <v>30.4</v>
      </c>
      <c r="C33" s="2">
        <v>30.4</v>
      </c>
      <c r="D33" s="2">
        <v>30.4</v>
      </c>
      <c r="E33" s="2">
        <v>30.4</v>
      </c>
    </row>
    <row r="34" spans="1:5" x14ac:dyDescent="0.7">
      <c r="A34">
        <v>33</v>
      </c>
      <c r="B34" s="2">
        <v>80</v>
      </c>
      <c r="C34" s="2">
        <v>80</v>
      </c>
      <c r="D34" s="2">
        <v>80</v>
      </c>
      <c r="E34" s="2">
        <v>80</v>
      </c>
    </row>
    <row r="35" spans="1:5" x14ac:dyDescent="0.7">
      <c r="A35">
        <v>34</v>
      </c>
      <c r="B35" s="2">
        <v>28.7</v>
      </c>
      <c r="C35" s="2">
        <v>28.7</v>
      </c>
      <c r="D35" s="2">
        <v>28.7</v>
      </c>
      <c r="E35" s="2">
        <v>28.7</v>
      </c>
    </row>
    <row r="36" spans="1:5" x14ac:dyDescent="0.7">
      <c r="A36">
        <v>35</v>
      </c>
      <c r="B36" s="2">
        <v>14.2</v>
      </c>
      <c r="C36" s="2">
        <v>14.2</v>
      </c>
      <c r="D36" s="2">
        <v>14.2</v>
      </c>
      <c r="E36" s="2">
        <v>14.2</v>
      </c>
    </row>
    <row r="37" spans="1:5" x14ac:dyDescent="0.7">
      <c r="A37">
        <v>36</v>
      </c>
      <c r="B37" s="2">
        <v>75.5</v>
      </c>
      <c r="C37" s="2">
        <v>75.5</v>
      </c>
      <c r="D37" s="2">
        <v>75.5</v>
      </c>
      <c r="E37" s="2">
        <v>75.5</v>
      </c>
    </row>
    <row r="38" spans="1:5" x14ac:dyDescent="0.7">
      <c r="A38">
        <v>37</v>
      </c>
      <c r="B38" s="2">
        <v>32</v>
      </c>
      <c r="C38" s="2">
        <v>32</v>
      </c>
      <c r="D38" s="2">
        <v>32</v>
      </c>
      <c r="E38" s="2">
        <v>32</v>
      </c>
    </row>
    <row r="39" spans="1:5" x14ac:dyDescent="0.7">
      <c r="A39">
        <v>38</v>
      </c>
      <c r="B39" s="2">
        <v>25.9</v>
      </c>
      <c r="C39" s="2">
        <v>25.9</v>
      </c>
      <c r="D39" s="2">
        <v>25.9</v>
      </c>
      <c r="E39" s="2">
        <v>25.9</v>
      </c>
    </row>
    <row r="40" spans="1:5" x14ac:dyDescent="0.7">
      <c r="A40">
        <v>39</v>
      </c>
      <c r="B40" s="2">
        <v>20.3</v>
      </c>
      <c r="C40" s="2">
        <v>20.3</v>
      </c>
      <c r="D40" s="2">
        <v>20.3</v>
      </c>
      <c r="E40" s="2">
        <v>20.3</v>
      </c>
    </row>
    <row r="41" spans="1:5" x14ac:dyDescent="0.7">
      <c r="A41">
        <v>40</v>
      </c>
      <c r="B41" s="2">
        <v>45.1</v>
      </c>
      <c r="C41" s="2">
        <v>45.1</v>
      </c>
      <c r="D41" s="2">
        <v>45.1</v>
      </c>
      <c r="E41" s="2">
        <v>45.1</v>
      </c>
    </row>
    <row r="42" spans="1:5" x14ac:dyDescent="0.7">
      <c r="A42">
        <v>41</v>
      </c>
      <c r="B42" s="2">
        <v>22.9</v>
      </c>
      <c r="C42" s="2">
        <v>22.9</v>
      </c>
      <c r="D42" s="2">
        <v>22.9</v>
      </c>
      <c r="E42" s="2">
        <v>22.9</v>
      </c>
    </row>
    <row r="43" spans="1:5" x14ac:dyDescent="0.7">
      <c r="A43">
        <v>42</v>
      </c>
      <c r="B43" s="2">
        <v>31.4</v>
      </c>
      <c r="C43" s="2">
        <v>31.4</v>
      </c>
      <c r="D43" s="2">
        <v>31.4</v>
      </c>
      <c r="E43" s="2">
        <v>31.4</v>
      </c>
    </row>
    <row r="44" spans="1:5" x14ac:dyDescent="0.7">
      <c r="A44">
        <v>43</v>
      </c>
      <c r="B44" s="2">
        <v>28.9</v>
      </c>
      <c r="C44" s="2">
        <v>28.9</v>
      </c>
      <c r="D44" s="2">
        <v>28.9</v>
      </c>
      <c r="E44" s="2">
        <v>28.9</v>
      </c>
    </row>
    <row r="45" spans="1:5" x14ac:dyDescent="0.7">
      <c r="A45">
        <v>44</v>
      </c>
      <c r="B45" s="2">
        <v>46.8</v>
      </c>
      <c r="C45" s="2">
        <v>46.8</v>
      </c>
      <c r="D45" s="2">
        <v>46.8</v>
      </c>
      <c r="E45" s="2">
        <v>46.8</v>
      </c>
    </row>
    <row r="46" spans="1:5" x14ac:dyDescent="0.7">
      <c r="A46">
        <v>45</v>
      </c>
      <c r="B46" s="2">
        <v>32.6</v>
      </c>
      <c r="C46" s="2">
        <v>32.6</v>
      </c>
      <c r="D46" s="2">
        <v>32.6</v>
      </c>
      <c r="E46" s="2">
        <v>32.6</v>
      </c>
    </row>
    <row r="47" spans="1:5" x14ac:dyDescent="0.7">
      <c r="A47">
        <v>46</v>
      </c>
      <c r="B47" s="2">
        <v>21.5</v>
      </c>
      <c r="C47" s="2">
        <v>21.5</v>
      </c>
      <c r="D47" s="2">
        <v>21.5</v>
      </c>
      <c r="E47" s="2">
        <v>21.5</v>
      </c>
    </row>
    <row r="48" spans="1:5" x14ac:dyDescent="0.7">
      <c r="A48">
        <v>47</v>
      </c>
      <c r="B48" s="2">
        <v>13.3</v>
      </c>
      <c r="C48" s="2">
        <v>13.3</v>
      </c>
      <c r="D48" s="2">
        <v>13.3</v>
      </c>
      <c r="E48" s="2">
        <v>13.3</v>
      </c>
    </row>
    <row r="49" spans="1:5" x14ac:dyDescent="0.7">
      <c r="A49">
        <v>48</v>
      </c>
      <c r="B49" s="2">
        <v>31.5</v>
      </c>
      <c r="C49" s="2">
        <v>31.5</v>
      </c>
      <c r="D49" s="2">
        <v>31.5</v>
      </c>
      <c r="E49" s="2">
        <v>31.5</v>
      </c>
    </row>
    <row r="50" spans="1:5" x14ac:dyDescent="0.7">
      <c r="A50">
        <v>49</v>
      </c>
      <c r="B50" s="2">
        <v>11.9</v>
      </c>
      <c r="C50" s="2">
        <v>11.9</v>
      </c>
      <c r="D50" s="2">
        <v>11.9</v>
      </c>
      <c r="E50" s="2">
        <v>11.9</v>
      </c>
    </row>
    <row r="51" spans="1:5" x14ac:dyDescent="0.7">
      <c r="A51">
        <v>50</v>
      </c>
      <c r="B51" s="2">
        <v>35</v>
      </c>
      <c r="C51" s="2">
        <v>35</v>
      </c>
      <c r="D51" s="2">
        <v>35</v>
      </c>
      <c r="E51" s="2">
        <v>35</v>
      </c>
    </row>
    <row r="52" spans="1:5" x14ac:dyDescent="0.7">
      <c r="A52">
        <v>51</v>
      </c>
      <c r="B52" s="2">
        <v>48.3</v>
      </c>
      <c r="C52" s="2">
        <v>48.3</v>
      </c>
      <c r="D52" s="2">
        <v>48.3</v>
      </c>
      <c r="E52" s="2">
        <v>48.3</v>
      </c>
    </row>
    <row r="53" spans="1:5" x14ac:dyDescent="0.7">
      <c r="A53">
        <v>52</v>
      </c>
      <c r="B53" s="2">
        <v>33.1</v>
      </c>
      <c r="C53" s="2">
        <v>33.1</v>
      </c>
      <c r="D53" s="2">
        <v>33.1</v>
      </c>
      <c r="E53" s="2">
        <v>33.1</v>
      </c>
    </row>
    <row r="54" spans="1:5" x14ac:dyDescent="0.7">
      <c r="A54">
        <v>53</v>
      </c>
      <c r="B54" s="2">
        <v>18</v>
      </c>
      <c r="C54" s="2">
        <v>18</v>
      </c>
      <c r="D54" s="2">
        <v>18</v>
      </c>
      <c r="E54" s="2">
        <v>18</v>
      </c>
    </row>
    <row r="55" spans="1:5" x14ac:dyDescent="0.7">
      <c r="A55">
        <v>54</v>
      </c>
      <c r="B55" s="2">
        <v>31.7</v>
      </c>
      <c r="C55" s="2">
        <v>31.7</v>
      </c>
      <c r="D55" s="2">
        <v>31.7</v>
      </c>
      <c r="E55" s="2">
        <v>31.7</v>
      </c>
    </row>
    <row r="56" spans="1:5" x14ac:dyDescent="0.7">
      <c r="A56">
        <v>55</v>
      </c>
      <c r="B56" s="2">
        <v>20</v>
      </c>
      <c r="C56" s="2">
        <v>20</v>
      </c>
      <c r="D56" s="2">
        <v>20</v>
      </c>
      <c r="E56" s="2">
        <v>20</v>
      </c>
    </row>
    <row r="57" spans="1:5" x14ac:dyDescent="0.7">
      <c r="A57">
        <v>56</v>
      </c>
      <c r="B57" s="2">
        <v>27</v>
      </c>
      <c r="C57" s="2">
        <v>27</v>
      </c>
      <c r="D57" s="2">
        <v>27</v>
      </c>
      <c r="E57" s="2">
        <v>27</v>
      </c>
    </row>
    <row r="58" spans="1:5" x14ac:dyDescent="0.7">
      <c r="A58">
        <v>57</v>
      </c>
      <c r="B58" s="2">
        <v>19.899999999999999</v>
      </c>
      <c r="C58" s="2">
        <v>19.899999999999999</v>
      </c>
      <c r="D58" s="2">
        <v>19.899999999999999</v>
      </c>
      <c r="E58" s="2">
        <v>19.899999999999999</v>
      </c>
    </row>
    <row r="59" spans="1:5" x14ac:dyDescent="0.7">
      <c r="A59">
        <v>58</v>
      </c>
      <c r="B59" s="2">
        <v>23.5</v>
      </c>
      <c r="C59" s="2">
        <v>23.5</v>
      </c>
      <c r="D59" s="2">
        <v>23.5</v>
      </c>
      <c r="E59" s="2">
        <v>23.5</v>
      </c>
    </row>
    <row r="60" spans="1:5" x14ac:dyDescent="0.7">
      <c r="A60">
        <v>59</v>
      </c>
      <c r="B60" s="2">
        <v>27.1</v>
      </c>
      <c r="C60" s="2">
        <v>27.1</v>
      </c>
      <c r="D60" s="2">
        <v>27.1</v>
      </c>
      <c r="E60" s="2">
        <v>27.1</v>
      </c>
    </row>
    <row r="61" spans="1:5" x14ac:dyDescent="0.7">
      <c r="A61">
        <v>60</v>
      </c>
      <c r="B61" s="2">
        <v>13.3</v>
      </c>
      <c r="C61" s="2">
        <v>13.3</v>
      </c>
      <c r="D61" s="2">
        <v>13.3</v>
      </c>
      <c r="E61" s="2">
        <v>13.3</v>
      </c>
    </row>
    <row r="62" spans="1:5" x14ac:dyDescent="0.7">
      <c r="A62">
        <v>61</v>
      </c>
      <c r="B62" s="2">
        <v>1600</v>
      </c>
      <c r="C62" s="2" t="str">
        <v/>
      </c>
      <c r="D62" s="2" t="str">
        <v/>
      </c>
      <c r="E62" s="2" t="str">
        <v/>
      </c>
    </row>
    <row r="63" spans="1:5" x14ac:dyDescent="0.7">
      <c r="A63">
        <v>62</v>
      </c>
      <c r="B63" s="2">
        <v>31</v>
      </c>
      <c r="C63" s="2">
        <v>31</v>
      </c>
      <c r="D63" s="2">
        <v>31</v>
      </c>
      <c r="E63" s="2">
        <v>31</v>
      </c>
    </row>
    <row r="64" spans="1:5" x14ac:dyDescent="0.7">
      <c r="A64">
        <v>63</v>
      </c>
      <c r="B64" s="2">
        <v>31.3</v>
      </c>
      <c r="C64" s="2">
        <v>31.3</v>
      </c>
      <c r="D64" s="2">
        <v>31.3</v>
      </c>
      <c r="E64" s="2">
        <v>31.3</v>
      </c>
    </row>
    <row r="65" spans="1:5" x14ac:dyDescent="0.7">
      <c r="A65">
        <v>64</v>
      </c>
      <c r="B65" s="2">
        <v>68.7</v>
      </c>
      <c r="C65" s="2">
        <v>68.7</v>
      </c>
      <c r="D65" s="2">
        <v>68.7</v>
      </c>
      <c r="E65" s="2">
        <v>68.7</v>
      </c>
    </row>
    <row r="66" spans="1:5" x14ac:dyDescent="0.7">
      <c r="A66">
        <v>65</v>
      </c>
      <c r="B66" s="2">
        <v>36.9</v>
      </c>
      <c r="C66" s="2">
        <v>36.9</v>
      </c>
      <c r="D66" s="2">
        <v>36.9</v>
      </c>
      <c r="E66" s="2">
        <v>36.9</v>
      </c>
    </row>
    <row r="67" spans="1:5" x14ac:dyDescent="0.7">
      <c r="A67">
        <v>66</v>
      </c>
      <c r="B67" s="2">
        <v>24.9</v>
      </c>
      <c r="C67" s="2">
        <v>24.9</v>
      </c>
      <c r="D67" s="2">
        <v>24.9</v>
      </c>
      <c r="E67" s="2">
        <v>24.9</v>
      </c>
    </row>
    <row r="68" spans="1:5" x14ac:dyDescent="0.7">
      <c r="A68">
        <v>67</v>
      </c>
      <c r="B68" s="2">
        <v>42.7</v>
      </c>
      <c r="C68" s="2">
        <v>42.7</v>
      </c>
      <c r="D68" s="2">
        <v>42.7</v>
      </c>
      <c r="E68" s="2">
        <v>42.7</v>
      </c>
    </row>
    <row r="69" spans="1:5" x14ac:dyDescent="0.7">
      <c r="A69">
        <v>68</v>
      </c>
      <c r="B69" s="2">
        <v>24.8</v>
      </c>
      <c r="C69" s="2">
        <v>24.8</v>
      </c>
      <c r="D69" s="2">
        <v>24.8</v>
      </c>
      <c r="E69" s="2">
        <v>24.8</v>
      </c>
    </row>
    <row r="70" spans="1:5" x14ac:dyDescent="0.7">
      <c r="A70">
        <v>69</v>
      </c>
      <c r="B70" s="2">
        <v>31</v>
      </c>
      <c r="C70" s="2">
        <v>31</v>
      </c>
      <c r="D70" s="2">
        <v>31</v>
      </c>
      <c r="E70" s="2">
        <v>31</v>
      </c>
    </row>
    <row r="71" spans="1:5" x14ac:dyDescent="0.7">
      <c r="A71">
        <v>70</v>
      </c>
      <c r="B71" s="2">
        <v>36</v>
      </c>
      <c r="C71" s="2">
        <v>36</v>
      </c>
      <c r="D71" s="2">
        <v>36</v>
      </c>
      <c r="E71" s="2">
        <v>36</v>
      </c>
    </row>
    <row r="72" spans="1:5" x14ac:dyDescent="0.7">
      <c r="A72">
        <v>71</v>
      </c>
      <c r="B72" s="2">
        <v>36.799999999999997</v>
      </c>
      <c r="C72" s="2">
        <v>36.799999999999997</v>
      </c>
      <c r="D72" s="2">
        <v>36.799999999999997</v>
      </c>
      <c r="E72" s="2">
        <v>36.799999999999997</v>
      </c>
    </row>
    <row r="73" spans="1:5" x14ac:dyDescent="0.7">
      <c r="A73">
        <v>72</v>
      </c>
      <c r="B73" s="2">
        <v>37.9</v>
      </c>
      <c r="C73" s="2">
        <v>37.9</v>
      </c>
      <c r="D73" s="2">
        <v>37.9</v>
      </c>
      <c r="E73" s="2">
        <v>37.9</v>
      </c>
    </row>
    <row r="74" spans="1:5" x14ac:dyDescent="0.7">
      <c r="A74">
        <v>73</v>
      </c>
      <c r="B74" s="2">
        <v>31.6</v>
      </c>
      <c r="C74" s="2">
        <v>31.6</v>
      </c>
      <c r="D74" s="2">
        <v>31.6</v>
      </c>
      <c r="E74" s="2">
        <v>31.6</v>
      </c>
    </row>
    <row r="75" spans="1:5" x14ac:dyDescent="0.7">
      <c r="A75">
        <v>74</v>
      </c>
      <c r="B75" s="2">
        <v>32.200000000000003</v>
      </c>
      <c r="C75" s="2">
        <v>32.200000000000003</v>
      </c>
      <c r="D75" s="2">
        <v>32.200000000000003</v>
      </c>
      <c r="E75" s="2">
        <v>32.200000000000003</v>
      </c>
    </row>
    <row r="76" spans="1:5" x14ac:dyDescent="0.7">
      <c r="A76">
        <v>75</v>
      </c>
      <c r="B76" s="2">
        <v>19.600000000000001</v>
      </c>
      <c r="C76" s="2">
        <v>19.600000000000001</v>
      </c>
      <c r="D76" s="2">
        <v>19.600000000000001</v>
      </c>
      <c r="E76" s="2">
        <v>19.600000000000001</v>
      </c>
    </row>
    <row r="77" spans="1:5" x14ac:dyDescent="0.7">
      <c r="A77">
        <v>76</v>
      </c>
      <c r="B77" s="2">
        <v>39.299999999999997</v>
      </c>
      <c r="C77" s="2">
        <v>39.299999999999997</v>
      </c>
      <c r="D77" s="2">
        <v>39.299999999999997</v>
      </c>
      <c r="E77" s="2">
        <v>39.299999999999997</v>
      </c>
    </row>
    <row r="78" spans="1:5" x14ac:dyDescent="0.7">
      <c r="A78">
        <v>77</v>
      </c>
      <c r="B78" s="2">
        <v>34.9</v>
      </c>
      <c r="C78" s="2">
        <v>34.9</v>
      </c>
      <c r="D78" s="2">
        <v>34.9</v>
      </c>
      <c r="E78" s="2">
        <v>34.9</v>
      </c>
    </row>
    <row r="79" spans="1:5" x14ac:dyDescent="0.7">
      <c r="A79">
        <v>78</v>
      </c>
      <c r="B79" s="2">
        <v>28.7</v>
      </c>
      <c r="C79" s="2">
        <v>28.7</v>
      </c>
      <c r="D79" s="2">
        <v>28.7</v>
      </c>
      <c r="E79" s="2">
        <v>28.7</v>
      </c>
    </row>
    <row r="80" spans="1:5" x14ac:dyDescent="0.7">
      <c r="A80">
        <v>79</v>
      </c>
      <c r="B80" s="2">
        <v>24.9</v>
      </c>
      <c r="C80" s="2">
        <v>24.9</v>
      </c>
      <c r="D80" s="2">
        <v>24.9</v>
      </c>
      <c r="E80" s="2">
        <v>24.9</v>
      </c>
    </row>
    <row r="81" spans="1:5" x14ac:dyDescent="0.7">
      <c r="A81">
        <v>80</v>
      </c>
      <c r="B81" s="2">
        <v>47.7</v>
      </c>
      <c r="C81" s="2">
        <v>47.7</v>
      </c>
      <c r="D81" s="2">
        <v>47.7</v>
      </c>
      <c r="E81" s="2">
        <v>47.7</v>
      </c>
    </row>
    <row r="82" spans="1:5" x14ac:dyDescent="0.7">
      <c r="A82">
        <v>81</v>
      </c>
      <c r="B82" s="2">
        <v>38.4</v>
      </c>
      <c r="C82" s="2">
        <v>38.4</v>
      </c>
      <c r="D82" s="2">
        <v>38.4</v>
      </c>
      <c r="E82" s="2">
        <v>38.4</v>
      </c>
    </row>
    <row r="83" spans="1:5" x14ac:dyDescent="0.7">
      <c r="A83">
        <v>82</v>
      </c>
      <c r="B83" s="2">
        <v>124</v>
      </c>
      <c r="C83" s="2">
        <v>124</v>
      </c>
      <c r="D83" s="2">
        <v>124</v>
      </c>
      <c r="E83" s="2" t="str">
        <v/>
      </c>
    </row>
    <row r="84" spans="1:5" x14ac:dyDescent="0.7">
      <c r="A84">
        <v>83</v>
      </c>
      <c r="B84" s="2">
        <v>14.5</v>
      </c>
      <c r="C84" s="2">
        <v>14.5</v>
      </c>
      <c r="D84" s="2">
        <v>14.5</v>
      </c>
      <c r="E84" s="2">
        <v>14.5</v>
      </c>
    </row>
    <row r="85" spans="1:5" x14ac:dyDescent="0.7">
      <c r="A85">
        <v>84</v>
      </c>
      <c r="B85" s="2">
        <v>37.6</v>
      </c>
      <c r="C85" s="2">
        <v>37.6</v>
      </c>
      <c r="D85" s="2">
        <v>37.6</v>
      </c>
      <c r="E85" s="2">
        <v>37.6</v>
      </c>
    </row>
    <row r="86" spans="1:5" x14ac:dyDescent="0.7">
      <c r="A86">
        <v>85</v>
      </c>
      <c r="B86" s="2">
        <v>31.9</v>
      </c>
      <c r="C86" s="2">
        <v>31.9</v>
      </c>
      <c r="D86" s="2">
        <v>31.9</v>
      </c>
      <c r="E86" s="2">
        <v>31.9</v>
      </c>
    </row>
    <row r="87" spans="1:5" x14ac:dyDescent="0.7">
      <c r="A87">
        <v>86</v>
      </c>
      <c r="B87" s="2">
        <v>22.7</v>
      </c>
      <c r="C87" s="2">
        <v>22.7</v>
      </c>
      <c r="D87" s="2">
        <v>22.7</v>
      </c>
      <c r="E87" s="2">
        <v>22.7</v>
      </c>
    </row>
    <row r="88" spans="1:5" x14ac:dyDescent="0.7">
      <c r="A88">
        <v>87</v>
      </c>
      <c r="B88" s="2">
        <v>19.399999999999999</v>
      </c>
      <c r="C88" s="2">
        <v>19.399999999999999</v>
      </c>
      <c r="D88" s="2">
        <v>19.399999999999999</v>
      </c>
      <c r="E88" s="2">
        <v>19.399999999999999</v>
      </c>
    </row>
    <row r="89" spans="1:5" x14ac:dyDescent="0.7">
      <c r="A89">
        <v>88</v>
      </c>
      <c r="B89" s="2">
        <v>30.4</v>
      </c>
      <c r="C89" s="2">
        <v>30.4</v>
      </c>
      <c r="D89" s="2">
        <v>30.4</v>
      </c>
      <c r="E89" s="2">
        <v>30.4</v>
      </c>
    </row>
    <row r="90" spans="1:5" x14ac:dyDescent="0.7">
      <c r="A90">
        <v>89</v>
      </c>
      <c r="B90" s="2">
        <v>31.4</v>
      </c>
      <c r="C90" s="2">
        <v>31.4</v>
      </c>
      <c r="D90" s="2">
        <v>31.4</v>
      </c>
      <c r="E90" s="2">
        <v>31.4</v>
      </c>
    </row>
    <row r="91" spans="1:5" x14ac:dyDescent="0.7">
      <c r="A91">
        <v>90</v>
      </c>
      <c r="B91" s="2">
        <v>23.7</v>
      </c>
      <c r="C91" s="2">
        <v>23.7</v>
      </c>
      <c r="D91" s="2">
        <v>23.7</v>
      </c>
      <c r="E91" s="2">
        <v>23.7</v>
      </c>
    </row>
    <row r="92" spans="1:5" x14ac:dyDescent="0.7">
      <c r="A92">
        <v>91</v>
      </c>
      <c r="B92" s="2">
        <v>26</v>
      </c>
      <c r="C92" s="2">
        <v>26</v>
      </c>
      <c r="D92" s="2">
        <v>26</v>
      </c>
      <c r="E92" s="2">
        <v>26</v>
      </c>
    </row>
    <row r="93" spans="1:5" x14ac:dyDescent="0.7">
      <c r="A93">
        <v>92</v>
      </c>
      <c r="B93" s="2">
        <v>26.5</v>
      </c>
      <c r="C93" s="2">
        <v>26.5</v>
      </c>
      <c r="D93" s="2">
        <v>26.5</v>
      </c>
      <c r="E93" s="2">
        <v>26.5</v>
      </c>
    </row>
    <row r="94" spans="1:5" x14ac:dyDescent="0.7">
      <c r="A94">
        <v>93</v>
      </c>
      <c r="B94" s="2">
        <v>16.899999999999999</v>
      </c>
      <c r="C94" s="2">
        <v>16.899999999999999</v>
      </c>
      <c r="D94" s="2">
        <v>16.899999999999999</v>
      </c>
      <c r="E94" s="2">
        <v>16.899999999999999</v>
      </c>
    </row>
    <row r="95" spans="1:5" x14ac:dyDescent="0.7">
      <c r="A95">
        <v>94</v>
      </c>
      <c r="B95" s="2">
        <v>23.6</v>
      </c>
      <c r="C95" s="2">
        <v>23.6</v>
      </c>
      <c r="D95" s="2">
        <v>23.6</v>
      </c>
      <c r="E95" s="2">
        <v>23.6</v>
      </c>
    </row>
    <row r="96" spans="1:5" x14ac:dyDescent="0.7">
      <c r="A96">
        <v>95</v>
      </c>
      <c r="B96" s="2">
        <v>13.8</v>
      </c>
      <c r="C96" s="2">
        <v>13.8</v>
      </c>
      <c r="D96" s="2">
        <v>13.8</v>
      </c>
      <c r="E96" s="2">
        <v>13.8</v>
      </c>
    </row>
    <row r="97" spans="1:5" x14ac:dyDescent="0.7">
      <c r="A97">
        <v>96</v>
      </c>
      <c r="B97" s="2">
        <v>42.7</v>
      </c>
      <c r="C97" s="2">
        <v>42.7</v>
      </c>
      <c r="D97" s="2">
        <v>42.7</v>
      </c>
      <c r="E97" s="2">
        <v>42.7</v>
      </c>
    </row>
    <row r="98" spans="1:5" x14ac:dyDescent="0.7">
      <c r="A98">
        <v>97</v>
      </c>
      <c r="B98" s="2">
        <v>29.3</v>
      </c>
      <c r="C98" s="2">
        <v>29.3</v>
      </c>
      <c r="D98" s="2">
        <v>29.3</v>
      </c>
      <c r="E98" s="2">
        <v>29.3</v>
      </c>
    </row>
    <row r="99" spans="1:5" x14ac:dyDescent="0.7">
      <c r="A99">
        <v>98</v>
      </c>
      <c r="B99" s="2">
        <v>8</v>
      </c>
      <c r="C99" s="2">
        <v>8</v>
      </c>
      <c r="D99" s="2">
        <v>8</v>
      </c>
      <c r="E99" s="2">
        <v>8</v>
      </c>
    </row>
    <row r="100" spans="1:5" x14ac:dyDescent="0.7">
      <c r="A100">
        <v>99</v>
      </c>
      <c r="B100" s="2">
        <v>39.9</v>
      </c>
      <c r="C100" s="2">
        <v>39.9</v>
      </c>
      <c r="D100" s="2">
        <v>39.9</v>
      </c>
      <c r="E100" s="2">
        <v>39.9</v>
      </c>
    </row>
    <row r="101" spans="1:5" x14ac:dyDescent="0.7">
      <c r="A101" s="8">
        <v>100</v>
      </c>
      <c r="B101" s="4">
        <v>34.1</v>
      </c>
      <c r="C101" s="4">
        <v>34.1</v>
      </c>
      <c r="D101" s="4">
        <v>34.1</v>
      </c>
      <c r="E101" s="4">
        <v>34.1</v>
      </c>
    </row>
    <row r="102" spans="1:5" x14ac:dyDescent="0.7">
      <c r="B102" s="2"/>
    </row>
    <row r="103" spans="1:5" x14ac:dyDescent="0.7">
      <c r="B103" s="2"/>
    </row>
    <row r="104" spans="1:5" x14ac:dyDescent="0.7">
      <c r="B104" s="2"/>
    </row>
    <row r="105" spans="1:5" x14ac:dyDescent="0.7">
      <c r="B105" s="2"/>
    </row>
    <row r="106" spans="1:5" x14ac:dyDescent="0.7">
      <c r="B106" s="2"/>
    </row>
    <row r="107" spans="1:5" x14ac:dyDescent="0.7">
      <c r="B107" s="2"/>
    </row>
    <row r="108" spans="1:5" x14ac:dyDescent="0.7">
      <c r="B108" s="2"/>
    </row>
    <row r="109" spans="1:5" x14ac:dyDescent="0.7">
      <c r="B109" s="2"/>
    </row>
    <row r="110" spans="1:5" x14ac:dyDescent="0.7">
      <c r="B110" s="2"/>
    </row>
    <row r="111" spans="1:5" x14ac:dyDescent="0.7">
      <c r="B111" s="2"/>
    </row>
    <row r="112" spans="1:5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D6F4-792A-4558-A3DA-84BDB85580FA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7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s="1"/>
      <c r="D2" s="1"/>
      <c r="E2" s="22"/>
      <c r="F2" s="6"/>
      <c r="G2" s="19"/>
    </row>
    <row r="3" spans="1:7" x14ac:dyDescent="0.7">
      <c r="A3">
        <v>2014</v>
      </c>
      <c r="B3" s="2">
        <v>150.66666666666666</v>
      </c>
      <c r="C3" s="1"/>
      <c r="D3" s="1"/>
      <c r="G3" s="1"/>
    </row>
    <row r="4" spans="1:7" x14ac:dyDescent="0.7">
      <c r="A4">
        <v>2015</v>
      </c>
      <c r="B4" s="2">
        <v>148.45833333333334</v>
      </c>
      <c r="C4" s="1"/>
      <c r="D4" s="1"/>
    </row>
    <row r="5" spans="1:7" x14ac:dyDescent="0.7">
      <c r="A5">
        <v>2016</v>
      </c>
      <c r="B5" s="2">
        <v>148.25</v>
      </c>
      <c r="C5" s="1"/>
      <c r="D5" s="1"/>
    </row>
    <row r="6" spans="1:7" x14ac:dyDescent="0.7">
      <c r="A6">
        <v>2017</v>
      </c>
      <c r="B6" s="2">
        <v>119.16666666666667</v>
      </c>
      <c r="C6" s="1"/>
      <c r="D6" s="1"/>
    </row>
    <row r="7" spans="1:7" x14ac:dyDescent="0.7">
      <c r="A7">
        <v>2018</v>
      </c>
      <c r="B7" s="2">
        <v>120.45833333333333</v>
      </c>
      <c r="C7" s="1"/>
      <c r="D7" s="1"/>
    </row>
    <row r="8" spans="1:7" x14ac:dyDescent="0.7">
      <c r="A8">
        <v>2019</v>
      </c>
      <c r="B8" s="2">
        <v>156.16666666666666</v>
      </c>
      <c r="C8" s="1"/>
      <c r="D8" s="1"/>
    </row>
    <row r="9" spans="1:7" x14ac:dyDescent="0.7">
      <c r="A9">
        <v>2020</v>
      </c>
      <c r="B9" s="2">
        <v>132.5</v>
      </c>
      <c r="C9" s="1"/>
      <c r="D9" s="1"/>
    </row>
    <row r="10" spans="1:7" x14ac:dyDescent="0.7">
      <c r="A10">
        <v>2021</v>
      </c>
      <c r="B10" s="2">
        <v>171.04166666666666</v>
      </c>
      <c r="C10" s="1"/>
      <c r="D10" s="1"/>
    </row>
    <row r="11" spans="1:7" x14ac:dyDescent="0.7">
      <c r="A11" s="8">
        <v>2022</v>
      </c>
      <c r="B11" s="4">
        <v>134.625</v>
      </c>
      <c r="C11" s="21"/>
      <c r="D11" s="21"/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EE8F-226F-4425-896C-32783DD4E863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23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s="1">
        <f t="shared" ref="C2:C11" si="0">B2-$B$12</f>
        <v>-7.0833333333333144</v>
      </c>
      <c r="D2" s="1">
        <f>C2^2</f>
        <v>50.173611111110844</v>
      </c>
      <c r="E2" s="22">
        <f>SUM(D2:D11)</f>
        <v>2384.5555555555543</v>
      </c>
      <c r="F2" s="6">
        <f>COUNT(D2:D11)</f>
        <v>10</v>
      </c>
      <c r="G2" s="19">
        <f>E2/F2</f>
        <v>238.45555555555543</v>
      </c>
    </row>
    <row r="3" spans="1:7" x14ac:dyDescent="0.7">
      <c r="A3">
        <v>2014</v>
      </c>
      <c r="B3" s="2">
        <v>150.66666666666666</v>
      </c>
      <c r="C3" s="1">
        <f t="shared" si="0"/>
        <v>9.0833333333333428</v>
      </c>
      <c r="D3" s="1">
        <f t="shared" ref="D3:D11" si="1">C3^2</f>
        <v>82.506944444444613</v>
      </c>
      <c r="G3" s="1"/>
    </row>
    <row r="4" spans="1:7" x14ac:dyDescent="0.7">
      <c r="A4">
        <v>2015</v>
      </c>
      <c r="B4" s="2">
        <v>148.45833333333334</v>
      </c>
      <c r="C4" s="1">
        <f t="shared" si="0"/>
        <v>6.8750000000000284</v>
      </c>
      <c r="D4" s="1">
        <f t="shared" si="1"/>
        <v>47.265625000000391</v>
      </c>
    </row>
    <row r="5" spans="1:7" x14ac:dyDescent="0.7">
      <c r="A5">
        <v>2016</v>
      </c>
      <c r="B5" s="2">
        <v>148.25</v>
      </c>
      <c r="C5" s="1">
        <f t="shared" si="0"/>
        <v>6.6666666666666856</v>
      </c>
      <c r="D5" s="1">
        <f t="shared" si="1"/>
        <v>44.444444444444699</v>
      </c>
    </row>
    <row r="6" spans="1:7" x14ac:dyDescent="0.7">
      <c r="A6">
        <v>2017</v>
      </c>
      <c r="B6" s="2">
        <v>119.16666666666667</v>
      </c>
      <c r="C6" s="1">
        <f t="shared" si="0"/>
        <v>-22.416666666666643</v>
      </c>
      <c r="D6" s="1">
        <f t="shared" si="1"/>
        <v>502.50694444444338</v>
      </c>
    </row>
    <row r="7" spans="1:7" x14ac:dyDescent="0.7">
      <c r="A7">
        <v>2018</v>
      </c>
      <c r="B7" s="2">
        <v>120.45833333333333</v>
      </c>
      <c r="C7" s="1">
        <f t="shared" si="0"/>
        <v>-21.124999999999986</v>
      </c>
      <c r="D7" s="1">
        <f t="shared" si="1"/>
        <v>446.26562499999937</v>
      </c>
    </row>
    <row r="8" spans="1:7" x14ac:dyDescent="0.7">
      <c r="A8">
        <v>2019</v>
      </c>
      <c r="B8" s="2">
        <v>156.16666666666666</v>
      </c>
      <c r="C8" s="1">
        <f t="shared" si="0"/>
        <v>14.583333333333343</v>
      </c>
      <c r="D8" s="1">
        <f t="shared" si="1"/>
        <v>212.6736111111114</v>
      </c>
    </row>
    <row r="9" spans="1:7" x14ac:dyDescent="0.7">
      <c r="A9">
        <v>2020</v>
      </c>
      <c r="B9" s="2">
        <v>132.5</v>
      </c>
      <c r="C9" s="1">
        <f t="shared" si="0"/>
        <v>-9.0833333333333144</v>
      </c>
      <c r="D9" s="1">
        <f t="shared" si="1"/>
        <v>82.506944444444102</v>
      </c>
    </row>
    <row r="10" spans="1:7" x14ac:dyDescent="0.7">
      <c r="A10">
        <v>2021</v>
      </c>
      <c r="B10" s="2">
        <v>171.04166666666666</v>
      </c>
      <c r="C10" s="1">
        <f t="shared" si="0"/>
        <v>29.458333333333343</v>
      </c>
      <c r="D10" s="1">
        <f t="shared" si="1"/>
        <v>867.79340277777828</v>
      </c>
    </row>
    <row r="11" spans="1:7" x14ac:dyDescent="0.7">
      <c r="A11" s="8">
        <v>2022</v>
      </c>
      <c r="B11" s="4">
        <v>134.625</v>
      </c>
      <c r="C11" s="21">
        <f t="shared" si="0"/>
        <v>-6.9583333333333144</v>
      </c>
      <c r="D11" s="21">
        <f t="shared" si="1"/>
        <v>48.418402777777516</v>
      </c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6DB1-93F0-4FDD-9CA6-C28EDAF1944D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23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s="1" cm="1">
        <f t="array" ref="C2:C11">B2:B11-$B$12</f>
        <v>-7.0833333333333144</v>
      </c>
      <c r="D2" s="1" cm="1">
        <f t="array" ref="D2:D11">C2:C11^2</f>
        <v>50.173611111110844</v>
      </c>
      <c r="E2" s="22">
        <f>SUM(D2:D11)</f>
        <v>2384.5555555555543</v>
      </c>
      <c r="F2" s="6">
        <f>COUNT(D2:D11)</f>
        <v>10</v>
      </c>
      <c r="G2" s="19">
        <f>E2/F2</f>
        <v>238.45555555555543</v>
      </c>
    </row>
    <row r="3" spans="1:7" x14ac:dyDescent="0.7">
      <c r="A3">
        <v>2014</v>
      </c>
      <c r="B3" s="2">
        <v>150.66666666666666</v>
      </c>
      <c r="C3" s="1">
        <v>9.0833333333333428</v>
      </c>
      <c r="D3" s="1">
        <v>82.506944444444613</v>
      </c>
      <c r="G3" s="1"/>
    </row>
    <row r="4" spans="1:7" x14ac:dyDescent="0.7">
      <c r="A4">
        <v>2015</v>
      </c>
      <c r="B4" s="2">
        <v>148.45833333333334</v>
      </c>
      <c r="C4" s="1">
        <v>6.8750000000000284</v>
      </c>
      <c r="D4" s="1">
        <v>47.265625000000391</v>
      </c>
    </row>
    <row r="5" spans="1:7" x14ac:dyDescent="0.7">
      <c r="A5">
        <v>2016</v>
      </c>
      <c r="B5" s="2">
        <v>148.25</v>
      </c>
      <c r="C5" s="1">
        <v>6.6666666666666856</v>
      </c>
      <c r="D5" s="1">
        <v>44.444444444444699</v>
      </c>
    </row>
    <row r="6" spans="1:7" x14ac:dyDescent="0.7">
      <c r="A6">
        <v>2017</v>
      </c>
      <c r="B6" s="2">
        <v>119.16666666666667</v>
      </c>
      <c r="C6" s="1">
        <v>-22.416666666666643</v>
      </c>
      <c r="D6" s="1">
        <v>502.50694444444338</v>
      </c>
    </row>
    <row r="7" spans="1:7" x14ac:dyDescent="0.7">
      <c r="A7">
        <v>2018</v>
      </c>
      <c r="B7" s="2">
        <v>120.45833333333333</v>
      </c>
      <c r="C7" s="1">
        <v>-21.124999999999986</v>
      </c>
      <c r="D7" s="1">
        <v>446.26562499999937</v>
      </c>
    </row>
    <row r="8" spans="1:7" x14ac:dyDescent="0.7">
      <c r="A8">
        <v>2019</v>
      </c>
      <c r="B8" s="2">
        <v>156.16666666666666</v>
      </c>
      <c r="C8" s="1">
        <v>14.583333333333343</v>
      </c>
      <c r="D8" s="1">
        <v>212.6736111111114</v>
      </c>
    </row>
    <row r="9" spans="1:7" x14ac:dyDescent="0.7">
      <c r="A9">
        <v>2020</v>
      </c>
      <c r="B9" s="2">
        <v>132.5</v>
      </c>
      <c r="C9" s="1">
        <v>-9.0833333333333144</v>
      </c>
      <c r="D9" s="1">
        <v>82.506944444444102</v>
      </c>
    </row>
    <row r="10" spans="1:7" x14ac:dyDescent="0.7">
      <c r="A10">
        <v>2021</v>
      </c>
      <c r="B10" s="2">
        <v>171.04166666666666</v>
      </c>
      <c r="C10" s="1">
        <v>29.458333333333343</v>
      </c>
      <c r="D10" s="1">
        <v>867.79340277777828</v>
      </c>
    </row>
    <row r="11" spans="1:7" x14ac:dyDescent="0.7">
      <c r="A11" s="8">
        <v>2022</v>
      </c>
      <c r="B11" s="4">
        <v>134.625</v>
      </c>
      <c r="C11" s="21">
        <v>-6.9583333333333144</v>
      </c>
      <c r="D11" s="21">
        <v>48.418402777777516</v>
      </c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C553A-59F0-4406-BB52-6D2A18E1B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勤め先収入(1)</vt:lpstr>
      <vt:lpstr>勤め先収入(2)</vt:lpstr>
      <vt:lpstr>勤め先収入(1の答え)</vt:lpstr>
      <vt:lpstr>勤め先収入(2の答え)</vt:lpstr>
      <vt:lpstr>外れ値の検出</vt:lpstr>
      <vt:lpstr>分散を手計算で</vt:lpstr>
      <vt:lpstr>分散を手計算で(答え)</vt:lpstr>
      <vt:lpstr>分散を手計算で(答え) (スピル)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2023-05-17T22:08:16Z</dcterms:created>
  <dcterms:modified xsi:type="dcterms:W3CDTF">2023-06-11T21:25:25Z</dcterms:modified>
</cp:coreProperties>
</file>