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3251F7FD-95C5-44F3-AEB7-7C64D9DD8FF6}" xr6:coauthVersionLast="47" xr6:coauthVersionMax="47" xr10:uidLastSave="{00000000-0000-0000-0000-000000000000}"/>
  <bookViews>
    <workbookView xWindow="7957" yWindow="2460" windowWidth="28800" windowHeight="16200" xr2:uid="{C9FEC2C0-209B-494F-A323-D6A52A51E084}"/>
  </bookViews>
  <sheets>
    <sheet name="並べ替え練習" sheetId="3" r:id="rId1"/>
    <sheet name="並べ替え練習（フィルター）" sheetId="4" r:id="rId2"/>
    <sheet name="並べ替え練習（SORT関数）" sheetId="5" r:id="rId3"/>
    <sheet name="並べ替え練習（SORT関数答え）" sheetId="7" r:id="rId4"/>
    <sheet name="並べ替え練習（SORTBY関数）" sheetId="6" r:id="rId5"/>
    <sheet name="顧客一覧表" sheetId="9" r:id="rId6"/>
    <sheet name="商品一覧表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6" l="1" a="1"/>
  <c r="I4" i="6" s="1"/>
  <c r="V4" i="6" a="1"/>
  <c r="V4" i="6" s="1"/>
  <c r="E9" i="6"/>
  <c r="G9" i="6" s="1"/>
  <c r="E6" i="6"/>
  <c r="G6" i="6" s="1"/>
  <c r="E4" i="6"/>
  <c r="G4" i="6" s="1"/>
  <c r="E10" i="6"/>
  <c r="G10" i="6" s="1"/>
  <c r="E11" i="6"/>
  <c r="G11" i="6" s="1"/>
  <c r="E14" i="6"/>
  <c r="G14" i="6" s="1"/>
  <c r="E13" i="6"/>
  <c r="G13" i="6" s="1"/>
  <c r="E15" i="6"/>
  <c r="G15" i="6" s="1"/>
  <c r="E7" i="6"/>
  <c r="G7" i="6" s="1"/>
  <c r="E8" i="6"/>
  <c r="G8" i="6" s="1"/>
  <c r="E12" i="6"/>
  <c r="G12" i="6" s="1"/>
  <c r="E5" i="6"/>
  <c r="G5" i="6" s="1"/>
  <c r="D12" i="6"/>
  <c r="D8" i="6"/>
  <c r="D7" i="6"/>
  <c r="D15" i="6"/>
  <c r="D13" i="6"/>
  <c r="D14" i="6"/>
  <c r="D11" i="6"/>
  <c r="D10" i="6"/>
  <c r="D4" i="6"/>
  <c r="D6" i="6"/>
  <c r="D9" i="6"/>
  <c r="D5" i="6"/>
  <c r="B12" i="6"/>
  <c r="B8" i="6"/>
  <c r="B7" i="6"/>
  <c r="B15" i="6"/>
  <c r="B13" i="6"/>
  <c r="B14" i="6"/>
  <c r="B11" i="6"/>
  <c r="B10" i="6"/>
  <c r="B4" i="6"/>
  <c r="B6" i="6"/>
  <c r="B9" i="6"/>
  <c r="B5" i="6"/>
  <c r="D15" i="7"/>
  <c r="C15" i="7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F4" i="7" a="1"/>
  <c r="F4" i="7" s="1"/>
  <c r="D4" i="7"/>
  <c r="C4" i="7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<sst xmlns="http://schemas.openxmlformats.org/spreadsheetml/2006/main" count="100" uniqueCount="66">
  <si>
    <t>成績データ</t>
    <rPh sb="0" eb="2">
      <t>セイセキ</t>
    </rPh>
    <phoneticPr fontId="1"/>
  </si>
  <si>
    <t>出席番号</t>
    <rPh sb="0" eb="2">
      <t>シュッセキ</t>
    </rPh>
    <rPh sb="2" eb="4">
      <t>バンゴウ</t>
    </rPh>
    <phoneticPr fontId="1"/>
  </si>
  <si>
    <t>成績</t>
    <rPh sb="0" eb="2">
      <t>セイセキ</t>
    </rPh>
    <phoneticPr fontId="1"/>
  </si>
  <si>
    <t>RANK.EQでの順位</t>
    <rPh sb="9" eb="11">
      <t>ジュンイ</t>
    </rPh>
    <phoneticPr fontId="1"/>
  </si>
  <si>
    <t>RANK.AVGでの順位</t>
    <rPh sb="10" eb="12">
      <t>ジュンイ</t>
    </rPh>
    <phoneticPr fontId="1"/>
  </si>
  <si>
    <t>SORT関数による並べ替え</t>
    <rPh sb="4" eb="6">
      <t>カンスウ</t>
    </rPh>
    <rPh sb="9" eb="10">
      <t>ナラ</t>
    </rPh>
    <rPh sb="11" eb="12">
      <t>カ</t>
    </rPh>
    <phoneticPr fontId="1"/>
  </si>
  <si>
    <t>顧客番号</t>
    <rPh sb="0" eb="2">
      <t>コキャク</t>
    </rPh>
    <rPh sb="2" eb="4">
      <t>バンゴウ</t>
    </rPh>
    <phoneticPr fontId="1"/>
  </si>
  <si>
    <t>商品番号</t>
    <rPh sb="0" eb="2">
      <t>ショウヒン</t>
    </rPh>
    <rPh sb="2" eb="4">
      <t>バンゴウ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</si>
  <si>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</si>
  <si>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</si>
  <si>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顧客名</t>
    <rPh sb="0" eb="2">
      <t>コキャク</t>
    </rPh>
    <rPh sb="2" eb="3">
      <t>メイ</t>
    </rPh>
    <phoneticPr fontId="1"/>
  </si>
  <si>
    <t>商品名</t>
    <rPh sb="0" eb="3">
      <t>ショウヒンメイ</t>
    </rPh>
    <phoneticPr fontId="1"/>
  </si>
  <si>
    <t>金額</t>
    <rPh sb="0" eb="2">
      <t>キンガク</t>
    </rPh>
    <phoneticPr fontId="1"/>
  </si>
  <si>
    <t>顧客一覧表</t>
    <rPh sb="0" eb="2">
      <t>コキャク</t>
    </rPh>
    <rPh sb="2" eb="4">
      <t>イチラン</t>
    </rPh>
    <rPh sb="4" eb="5">
      <t>ヒョウ</t>
    </rPh>
    <phoneticPr fontId="1"/>
  </si>
  <si>
    <t>顧客コード</t>
    <rPh sb="0" eb="2">
      <t>コキャク</t>
    </rPh>
    <phoneticPr fontId="1"/>
  </si>
  <si>
    <t>近本商店</t>
    <rPh sb="0" eb="2">
      <t>チカモト</t>
    </rPh>
    <rPh sb="2" eb="4">
      <t>ショウテン</t>
    </rPh>
    <phoneticPr fontId="1"/>
  </si>
  <si>
    <t>大山商会</t>
    <rPh sb="0" eb="2">
      <t>オオヤマ</t>
    </rPh>
    <rPh sb="2" eb="4">
      <t>ショウカイ</t>
    </rPh>
    <phoneticPr fontId="1"/>
  </si>
  <si>
    <t>商品一覧表</t>
    <rPh sb="0" eb="2">
      <t>ショウヒン</t>
    </rPh>
    <rPh sb="2" eb="4">
      <t>イチラン</t>
    </rPh>
    <rPh sb="4" eb="5">
      <t>ヒョウ</t>
    </rPh>
    <phoneticPr fontId="1"/>
  </si>
  <si>
    <t>商品コード</t>
    <rPh sb="0" eb="2">
      <t>ショウヒン</t>
    </rPh>
    <phoneticPr fontId="1"/>
  </si>
  <si>
    <t>ディスクロック</t>
    <phoneticPr fontId="1"/>
  </si>
  <si>
    <t>チェーンロック</t>
    <phoneticPr fontId="1"/>
  </si>
  <si>
    <t>チェーンアラーム</t>
    <phoneticPr fontId="1"/>
  </si>
  <si>
    <t>ヒザ用プロテクター</t>
    <rPh sb="2" eb="3">
      <t>ヨウ</t>
    </rPh>
    <phoneticPr fontId="1"/>
  </si>
  <si>
    <t>夏用グローブ(L)</t>
    <rPh sb="0" eb="2">
      <t>ナツヨウ</t>
    </rPh>
    <phoneticPr fontId="1"/>
  </si>
  <si>
    <t>夏用グローブ(M)</t>
    <rPh sb="0" eb="2">
      <t>ナツヨウ</t>
    </rPh>
    <phoneticPr fontId="1"/>
  </si>
  <si>
    <t>冬用グローブ(M)</t>
    <rPh sb="0" eb="2">
      <t>フユヨウ</t>
    </rPh>
    <phoneticPr fontId="1"/>
  </si>
  <si>
    <t>冬用グローブ(L)</t>
    <rPh sb="0" eb="2">
      <t>フユヨウ</t>
    </rPh>
    <phoneticPr fontId="1"/>
  </si>
  <si>
    <t>シートカバー(大)</t>
    <rPh sb="7" eb="8">
      <t>ダイ</t>
    </rPh>
    <phoneticPr fontId="1"/>
  </si>
  <si>
    <t>冷感ジャケット</t>
    <rPh sb="0" eb="2">
      <t>レイカン</t>
    </rPh>
    <phoneticPr fontId="1"/>
  </si>
  <si>
    <t>防水ジャケット</t>
    <rPh sb="0" eb="2">
      <t>ボウスイ</t>
    </rPh>
    <phoneticPr fontId="1"/>
  </si>
  <si>
    <t>中野用品</t>
    <rPh sb="0" eb="2">
      <t>ナカノ</t>
    </rPh>
    <rPh sb="2" eb="4">
      <t>ヨウヒン</t>
    </rPh>
    <phoneticPr fontId="1"/>
  </si>
  <si>
    <t>前川部品</t>
    <rPh sb="0" eb="2">
      <t>マエカワ</t>
    </rPh>
    <rPh sb="2" eb="4">
      <t>ブヒン</t>
    </rPh>
    <phoneticPr fontId="1"/>
  </si>
  <si>
    <t>佐藤商店</t>
    <rPh sb="0" eb="2">
      <t>サトウ</t>
    </rPh>
    <rPh sb="2" eb="4">
      <t>ショウテン</t>
    </rPh>
    <phoneticPr fontId="1"/>
  </si>
  <si>
    <t>売上データ</t>
    <rPh sb="0" eb="2">
      <t>ウリアゲ</t>
    </rPh>
    <phoneticPr fontId="1"/>
  </si>
  <si>
    <t>SORTBY関数による並べ替え（複数キー：顧客順・商品順）</t>
    <rPh sb="6" eb="8">
      <t>カンスウ</t>
    </rPh>
    <rPh sb="11" eb="12">
      <t>ナラ</t>
    </rPh>
    <rPh sb="13" eb="14">
      <t>カ</t>
    </rPh>
    <rPh sb="16" eb="18">
      <t>フクスウ</t>
    </rPh>
    <rPh sb="21" eb="23">
      <t>コキャク</t>
    </rPh>
    <rPh sb="23" eb="24">
      <t>ジュン</t>
    </rPh>
    <rPh sb="25" eb="27">
      <t>ショウヒン</t>
    </rPh>
    <rPh sb="27" eb="28">
      <t>ジュン</t>
    </rPh>
    <phoneticPr fontId="1"/>
  </si>
  <si>
    <t>番号</t>
    <rPh sb="0" eb="2">
      <t>バンゴウ</t>
    </rPh>
    <phoneticPr fontId="1"/>
  </si>
  <si>
    <t>岩崎</t>
    <rPh sb="0" eb="2">
      <t>イワサキ</t>
    </rPh>
    <phoneticPr fontId="1"/>
  </si>
  <si>
    <t>岩貞</t>
    <rPh sb="0" eb="2">
      <t>イワサダ</t>
    </rPh>
    <phoneticPr fontId="1"/>
  </si>
  <si>
    <t>西</t>
    <rPh sb="0" eb="1">
      <t>ニシ</t>
    </rPh>
    <phoneticPr fontId="1"/>
  </si>
  <si>
    <t>青柳</t>
    <rPh sb="0" eb="2">
      <t>アオヤギ</t>
    </rPh>
    <phoneticPr fontId="1"/>
  </si>
  <si>
    <t>馬場</t>
    <rPh sb="0" eb="2">
      <t>ババ</t>
    </rPh>
    <phoneticPr fontId="1"/>
  </si>
  <si>
    <t>伊藤</t>
    <rPh sb="0" eb="2">
      <t>イトウ</t>
    </rPh>
    <phoneticPr fontId="1"/>
  </si>
  <si>
    <t>及川</t>
    <rPh sb="0" eb="2">
      <t>オイカワ</t>
    </rPh>
    <phoneticPr fontId="1"/>
  </si>
  <si>
    <t>村上</t>
    <rPh sb="0" eb="2">
      <t>ムラカミ</t>
    </rPh>
    <phoneticPr fontId="1"/>
  </si>
  <si>
    <t>大竹</t>
    <rPh sb="0" eb="2">
      <t>オオタケ</t>
    </rPh>
    <phoneticPr fontId="1"/>
  </si>
  <si>
    <t>加治屋</t>
    <rPh sb="0" eb="2">
      <t>カジ</t>
    </rPh>
    <rPh sb="2" eb="3">
      <t>ヤ</t>
    </rPh>
    <phoneticPr fontId="1"/>
  </si>
  <si>
    <t>湯浅</t>
    <rPh sb="0" eb="2">
      <t>ユアサ</t>
    </rPh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</si>
  <si>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</si>
  <si>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</si>
  <si>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年齢</t>
    <rPh sb="0" eb="2">
      <t>ネンレイ</t>
    </rPh>
    <phoneticPr fontId="1"/>
  </si>
  <si>
    <t>才木</t>
    <rPh sb="0" eb="2">
      <t>サイキ</t>
    </rPh>
    <phoneticPr fontId="1"/>
  </si>
  <si>
    <t>晃洋</t>
    <rPh sb="0" eb="2">
      <t>コウヨウ</t>
    </rPh>
    <phoneticPr fontId="1"/>
  </si>
  <si>
    <t>純也</t>
    <rPh sb="0" eb="2">
      <t>ジュンヤ</t>
    </rPh>
    <phoneticPr fontId="1"/>
  </si>
  <si>
    <t>拓己</t>
    <rPh sb="0" eb="2">
      <t>タクミ</t>
    </rPh>
    <phoneticPr fontId="1"/>
  </si>
  <si>
    <t>政志</t>
    <rPh sb="0" eb="2">
      <t>マサシ</t>
    </rPh>
    <phoneticPr fontId="1"/>
  </si>
  <si>
    <t>遙人</t>
    <rPh sb="0" eb="2">
      <t>ハルト</t>
    </rPh>
    <phoneticPr fontId="1"/>
  </si>
  <si>
    <t>優</t>
    <rPh sb="0" eb="1">
      <t>ユウ</t>
    </rPh>
    <phoneticPr fontId="1"/>
  </si>
  <si>
    <t>悠斗</t>
    <rPh sb="0" eb="2">
      <t>ユウト</t>
    </rPh>
    <phoneticPr fontId="1"/>
  </si>
  <si>
    <t>真澄</t>
    <rPh sb="0" eb="2">
      <t>マスミ</t>
    </rPh>
    <phoneticPr fontId="1"/>
  </si>
  <si>
    <t>正樹</t>
    <rPh sb="0" eb="2">
      <t>マサキ</t>
    </rPh>
    <phoneticPr fontId="1"/>
  </si>
  <si>
    <t>蓮</t>
    <rPh sb="0" eb="1">
      <t>レン</t>
    </rPh>
    <phoneticPr fontId="1"/>
  </si>
  <si>
    <t>諒</t>
    <rPh sb="0" eb="1">
      <t>リョウ</t>
    </rPh>
    <phoneticPr fontId="1"/>
  </si>
  <si>
    <t>隆</t>
    <rPh sb="0" eb="1">
      <t>タカシ</t>
    </rPh>
    <phoneticPr fontId="1"/>
  </si>
  <si>
    <t>スタッフ一覧</t>
    <rPh sb="4" eb="6">
      <t>イチラン</t>
    </rPh>
    <phoneticPr fontId="1"/>
  </si>
  <si>
    <t>離れた位置にキーがある例</t>
    <rPh sb="0" eb="1">
      <t>ハナ</t>
    </rPh>
    <rPh sb="3" eb="5">
      <t>イチ</t>
    </rPh>
    <rPh sb="11" eb="12">
      <t>レイ</t>
    </rPh>
    <phoneticPr fontId="1"/>
  </si>
  <si>
    <t>年齢順（姓のみ）</t>
    <rPh sb="0" eb="3">
      <t>ネンレイジュン</t>
    </rPh>
    <rPh sb="4" eb="5">
      <t>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</si>
</sst>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Continuous" vertical="center"/>
    </xf>
    <xf numFmtId="0" fontId="0" fillId="4" borderId="0" xfId="0" applyFill="1" applyAlignment="1">
      <alignment horizontal="centerContinuous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38" fontId="0" fillId="0" borderId="0" xfId="1" applyFont="1">
      <alignment vertical="center"/>
    </xf>
    <xf numFmtId="38" fontId="0" fillId="0" borderId="0" xfId="1" applyFont="1" applyBorder="1">
      <alignment vertical="center"/>
    </xf>
    <xf numFmtId="38" fontId="0" fillId="0" borderId="2" xfId="1" applyFont="1" applyBorder="1">
      <alignment vertical="center"/>
    </xf>
    <xf numFmtId="0" fontId="0" fillId="2" borderId="0" xfId="0" applyFill="1" applyAlignment="1">
      <alignment horizontal="centerContinuous" vertical="center"/>
    </xf>
    <xf numFmtId="0" fontId="2" fillId="4" borderId="0" xfId="0" applyFont="1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9BD1-3116-41C3-B293-DC16FE806CDA}">
  <dimension ref="A1:D15"/>
  <sheetViews>
    <sheetView tabSelected="1" workbookViewId="0">
      <selection activeCell="B4" sqref="B4"/>
    </sheetView>
  </sheetViews>
  <sheetFormatPr defaultRowHeight="17.649999999999999" x14ac:dyDescent="0.7"/>
  <cols>
    <col min="1" max="2" width="10.625" customWidth="1"/>
    <col min="3" max="4" width="16.8125" customWidth="1"/>
  </cols>
  <sheetData>
    <row r="1" spans="1:4" x14ac:dyDescent="0.7">
      <c r="A1" s="1" t="s">
        <v>0</v>
      </c>
      <c r="B1" s="1"/>
      <c r="C1" s="1"/>
      <c r="D1" s="1"/>
    </row>
    <row r="3" spans="1:4" x14ac:dyDescent="0.7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</row>
    <row r="5" spans="1:4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4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4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4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4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4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4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4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4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4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4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4B1F-239E-4AEE-8E38-FF1E95D4D438}">
  <dimension ref="A1:D15"/>
  <sheetViews>
    <sheetView workbookViewId="0">
      <selection activeCell="B4" sqref="B4"/>
    </sheetView>
  </sheetViews>
  <sheetFormatPr defaultRowHeight="17.649999999999999" x14ac:dyDescent="0.7"/>
  <cols>
    <col min="1" max="2" width="10.625" customWidth="1"/>
    <col min="3" max="4" width="16.8125" customWidth="1"/>
  </cols>
  <sheetData>
    <row r="1" spans="1:4" x14ac:dyDescent="0.7">
      <c r="A1" s="1" t="s">
        <v>0</v>
      </c>
      <c r="B1" s="1"/>
      <c r="C1" s="1"/>
      <c r="D1" s="1"/>
    </row>
    <row r="3" spans="1:4" x14ac:dyDescent="0.7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</row>
    <row r="5" spans="1:4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4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4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4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4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4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4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4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4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4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4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BD8A-BE50-454A-8F7D-8A797D4BEA8A}">
  <dimension ref="A1:I15"/>
  <sheetViews>
    <sheetView workbookViewId="0">
      <selection activeCell="F4" sqref="F4"/>
    </sheetView>
  </sheetViews>
  <sheetFormatPr defaultRowHeight="17.649999999999999" x14ac:dyDescent="0.7"/>
  <cols>
    <col min="1" max="2" width="10.625" customWidth="1"/>
    <col min="3" max="4" width="16.8125" customWidth="1"/>
    <col min="6" max="7" width="10.625" customWidth="1"/>
    <col min="8" max="9" width="16.8125" customWidth="1"/>
  </cols>
  <sheetData>
    <row r="1" spans="1:9" x14ac:dyDescent="0.7">
      <c r="A1" s="1" t="s">
        <v>0</v>
      </c>
      <c r="B1" s="1"/>
      <c r="C1" s="1"/>
      <c r="D1" s="1"/>
      <c r="F1" s="5" t="s">
        <v>5</v>
      </c>
      <c r="G1" s="6"/>
      <c r="H1" s="6"/>
      <c r="I1" s="6"/>
    </row>
    <row r="3" spans="1:9" x14ac:dyDescent="0.7">
      <c r="A3" s="2" t="s">
        <v>1</v>
      </c>
      <c r="B3" s="2" t="s">
        <v>2</v>
      </c>
      <c r="C3" s="2" t="s">
        <v>3</v>
      </c>
      <c r="D3" s="2" t="s">
        <v>4</v>
      </c>
      <c r="F3" s="2" t="s">
        <v>1</v>
      </c>
      <c r="G3" s="2" t="s">
        <v>2</v>
      </c>
      <c r="H3" s="2" t="s">
        <v>3</v>
      </c>
      <c r="I3" s="2" t="s">
        <v>4</v>
      </c>
    </row>
    <row r="4" spans="1:9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</row>
    <row r="5" spans="1:9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9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9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9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9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9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9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9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9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9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9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  <c r="F15" s="3"/>
      <c r="G15" s="3"/>
      <c r="H15" s="3"/>
      <c r="I15" s="3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8F5B-60E4-4452-B703-DB7F775FF430}">
  <dimension ref="A1:I15"/>
  <sheetViews>
    <sheetView workbookViewId="0">
      <selection activeCell="F4" sqref="F4"/>
    </sheetView>
  </sheetViews>
  <sheetFormatPr defaultRowHeight="17.649999999999999" x14ac:dyDescent="0.7"/>
  <cols>
    <col min="1" max="2" width="10.625" customWidth="1"/>
    <col min="3" max="4" width="16.8125" customWidth="1"/>
    <col min="6" max="7" width="10.625" customWidth="1"/>
    <col min="8" max="9" width="16.8125" customWidth="1"/>
  </cols>
  <sheetData>
    <row r="1" spans="1:9" x14ac:dyDescent="0.7">
      <c r="A1" s="1" t="s">
        <v>0</v>
      </c>
      <c r="B1" s="1"/>
      <c r="C1" s="1"/>
      <c r="D1" s="1"/>
      <c r="F1" s="5" t="s">
        <v>5</v>
      </c>
      <c r="G1" s="6"/>
      <c r="H1" s="6"/>
      <c r="I1" s="6"/>
    </row>
    <row r="3" spans="1:9" x14ac:dyDescent="0.7">
      <c r="A3" s="2" t="s">
        <v>1</v>
      </c>
      <c r="B3" s="2" t="s">
        <v>2</v>
      </c>
      <c r="C3" s="2" t="s">
        <v>3</v>
      </c>
      <c r="D3" s="2" t="s">
        <v>4</v>
      </c>
      <c r="F3" s="2" t="s">
        <v>1</v>
      </c>
      <c r="G3" s="2" t="s">
        <v>2</v>
      </c>
      <c r="H3" s="2" t="s">
        <v>3</v>
      </c>
      <c r="I3" s="2" t="s">
        <v>4</v>
      </c>
    </row>
    <row r="4" spans="1:9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  <c r="F4" cm="1">
        <f t="array" ref="F4:I15">_xlfn._xlws.SORT(A4:D15,2,-1,FALSE)</f>
        <v>10</v>
      </c>
      <c r="G4">
        <v>95</v>
      </c>
      <c r="H4">
        <v>1</v>
      </c>
      <c r="I4">
        <v>1</v>
      </c>
    </row>
    <row r="5" spans="1:9" x14ac:dyDescent="0.7">
      <c r="A5">
        <v>2</v>
      </c>
      <c r="B5">
        <v>12</v>
      </c>
      <c r="C5">
        <f t="shared" si="0"/>
        <v>12</v>
      </c>
      <c r="D5">
        <f t="shared" si="1"/>
        <v>12</v>
      </c>
      <c r="F5">
        <v>11</v>
      </c>
      <c r="G5">
        <v>90</v>
      </c>
      <c r="H5">
        <v>2</v>
      </c>
      <c r="I5">
        <v>2</v>
      </c>
    </row>
    <row r="6" spans="1:9" x14ac:dyDescent="0.7">
      <c r="A6">
        <v>3</v>
      </c>
      <c r="B6">
        <v>78</v>
      </c>
      <c r="C6">
        <f t="shared" si="0"/>
        <v>4</v>
      </c>
      <c r="D6">
        <f t="shared" si="1"/>
        <v>4.5</v>
      </c>
      <c r="F6">
        <v>9</v>
      </c>
      <c r="G6">
        <v>82</v>
      </c>
      <c r="H6">
        <v>3</v>
      </c>
      <c r="I6">
        <v>3</v>
      </c>
    </row>
    <row r="7" spans="1:9" x14ac:dyDescent="0.7">
      <c r="A7">
        <v>4</v>
      </c>
      <c r="B7">
        <v>54</v>
      </c>
      <c r="C7">
        <f t="shared" si="0"/>
        <v>8</v>
      </c>
      <c r="D7">
        <f t="shared" si="1"/>
        <v>9</v>
      </c>
      <c r="F7">
        <v>3</v>
      </c>
      <c r="G7">
        <v>78</v>
      </c>
      <c r="H7">
        <v>4</v>
      </c>
      <c r="I7">
        <v>4.5</v>
      </c>
    </row>
    <row r="8" spans="1:9" x14ac:dyDescent="0.7">
      <c r="A8">
        <v>5</v>
      </c>
      <c r="B8">
        <v>69</v>
      </c>
      <c r="C8">
        <f t="shared" si="0"/>
        <v>6</v>
      </c>
      <c r="D8">
        <f t="shared" si="1"/>
        <v>6</v>
      </c>
      <c r="F8">
        <v>7</v>
      </c>
      <c r="G8">
        <v>78</v>
      </c>
      <c r="H8">
        <v>4</v>
      </c>
      <c r="I8">
        <v>4.5</v>
      </c>
    </row>
    <row r="9" spans="1:9" x14ac:dyDescent="0.7">
      <c r="A9">
        <v>6</v>
      </c>
      <c r="B9">
        <v>54</v>
      </c>
      <c r="C9">
        <f t="shared" si="0"/>
        <v>8</v>
      </c>
      <c r="D9">
        <f t="shared" si="1"/>
        <v>9</v>
      </c>
      <c r="F9">
        <v>5</v>
      </c>
      <c r="G9">
        <v>69</v>
      </c>
      <c r="H9">
        <v>6</v>
      </c>
      <c r="I9">
        <v>6</v>
      </c>
    </row>
    <row r="10" spans="1:9" x14ac:dyDescent="0.7">
      <c r="A10">
        <v>7</v>
      </c>
      <c r="B10">
        <v>78</v>
      </c>
      <c r="C10">
        <f t="shared" si="0"/>
        <v>4</v>
      </c>
      <c r="D10">
        <f t="shared" si="1"/>
        <v>4.5</v>
      </c>
      <c r="F10">
        <v>12</v>
      </c>
      <c r="G10">
        <v>67</v>
      </c>
      <c r="H10">
        <v>7</v>
      </c>
      <c r="I10">
        <v>7</v>
      </c>
    </row>
    <row r="11" spans="1:9" x14ac:dyDescent="0.7">
      <c r="A11">
        <v>8</v>
      </c>
      <c r="B11">
        <v>54</v>
      </c>
      <c r="C11">
        <f t="shared" si="0"/>
        <v>8</v>
      </c>
      <c r="D11">
        <f t="shared" si="1"/>
        <v>9</v>
      </c>
      <c r="F11">
        <v>4</v>
      </c>
      <c r="G11">
        <v>54</v>
      </c>
      <c r="H11">
        <v>8</v>
      </c>
      <c r="I11">
        <v>9</v>
      </c>
    </row>
    <row r="12" spans="1:9" x14ac:dyDescent="0.7">
      <c r="A12">
        <v>9</v>
      </c>
      <c r="B12">
        <v>82</v>
      </c>
      <c r="C12">
        <f t="shared" si="0"/>
        <v>3</v>
      </c>
      <c r="D12">
        <f t="shared" si="1"/>
        <v>3</v>
      </c>
      <c r="F12">
        <v>6</v>
      </c>
      <c r="G12">
        <v>54</v>
      </c>
      <c r="H12">
        <v>8</v>
      </c>
      <c r="I12">
        <v>9</v>
      </c>
    </row>
    <row r="13" spans="1:9" x14ac:dyDescent="0.7">
      <c r="A13">
        <v>10</v>
      </c>
      <c r="B13">
        <v>95</v>
      </c>
      <c r="C13">
        <f t="shared" si="0"/>
        <v>1</v>
      </c>
      <c r="D13">
        <f t="shared" si="1"/>
        <v>1</v>
      </c>
      <c r="F13">
        <v>8</v>
      </c>
      <c r="G13">
        <v>54</v>
      </c>
      <c r="H13">
        <v>8</v>
      </c>
      <c r="I13">
        <v>9</v>
      </c>
    </row>
    <row r="14" spans="1:9" x14ac:dyDescent="0.7">
      <c r="A14">
        <v>11</v>
      </c>
      <c r="B14">
        <v>90</v>
      </c>
      <c r="C14">
        <f t="shared" si="0"/>
        <v>2</v>
      </c>
      <c r="D14">
        <f t="shared" si="1"/>
        <v>2</v>
      </c>
      <c r="F14">
        <v>1</v>
      </c>
      <c r="G14">
        <v>24</v>
      </c>
      <c r="H14">
        <v>11</v>
      </c>
      <c r="I14">
        <v>11</v>
      </c>
    </row>
    <row r="15" spans="1:9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  <c r="F15" s="3">
        <v>2</v>
      </c>
      <c r="G15" s="3">
        <v>12</v>
      </c>
      <c r="H15" s="3">
        <v>12</v>
      </c>
      <c r="I15" s="3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ED08-5F87-4423-A8F6-A959BCE1B2E3}">
  <dimension ref="A1:V28"/>
  <sheetViews>
    <sheetView workbookViewId="0">
      <selection activeCell="I4" sqref="I4"/>
    </sheetView>
  </sheetViews>
  <sheetFormatPr defaultRowHeight="17.649999999999999" x14ac:dyDescent="0.7"/>
  <cols>
    <col min="1" max="1" width="9" customWidth="1"/>
    <col min="2" max="2" width="13.3125" customWidth="1"/>
    <col min="3" max="3" width="10.0625" customWidth="1"/>
    <col min="4" max="4" width="17" customWidth="1"/>
    <col min="5" max="5" width="11" customWidth="1"/>
    <col min="6" max="6" width="8.75" customWidth="1"/>
    <col min="7" max="7" width="10.875" customWidth="1"/>
    <col min="9" max="9" width="9" customWidth="1"/>
    <col min="10" max="10" width="13.3125" customWidth="1"/>
    <col min="11" max="11" width="10.0625" customWidth="1"/>
    <col min="12" max="12" width="17" customWidth="1"/>
    <col min="13" max="13" width="11" customWidth="1"/>
    <col min="14" max="14" width="8.75" customWidth="1"/>
    <col min="15" max="15" width="10.875" customWidth="1"/>
    <col min="17" max="17" width="7.9375" customWidth="1"/>
    <col min="18" max="19" width="8.1875" customWidth="1"/>
    <col min="22" max="22" width="16.375" customWidth="1"/>
  </cols>
  <sheetData>
    <row r="1" spans="1:22" x14ac:dyDescent="0.7">
      <c r="A1" s="1" t="s">
        <v>33</v>
      </c>
      <c r="B1" s="1"/>
      <c r="C1" s="1"/>
      <c r="D1" s="1"/>
      <c r="E1" s="1"/>
      <c r="F1" s="1"/>
      <c r="G1" s="1"/>
      <c r="I1" s="5" t="s">
        <v>34</v>
      </c>
      <c r="J1" s="6"/>
      <c r="K1" s="6"/>
      <c r="L1" s="6"/>
      <c r="M1" s="6"/>
      <c r="N1" s="6"/>
      <c r="O1" s="6"/>
      <c r="Q1" s="1" t="s">
        <v>63</v>
      </c>
      <c r="R1" s="1"/>
      <c r="S1" s="1"/>
      <c r="T1" s="1"/>
      <c r="V1" s="13" t="s">
        <v>64</v>
      </c>
    </row>
    <row r="3" spans="1:22" x14ac:dyDescent="0.7">
      <c r="A3" s="2" t="s">
        <v>6</v>
      </c>
      <c r="B3" s="2" t="s">
        <v>10</v>
      </c>
      <c r="C3" s="2" t="s">
        <v>7</v>
      </c>
      <c r="D3" s="2" t="s">
        <v>11</v>
      </c>
      <c r="E3" s="2" t="s">
        <v>8</v>
      </c>
      <c r="F3" s="2" t="s">
        <v>9</v>
      </c>
      <c r="G3" s="2" t="s">
        <v>12</v>
      </c>
      <c r="I3" s="2" t="s">
        <v>6</v>
      </c>
      <c r="J3" s="2" t="s">
        <v>10</v>
      </c>
      <c r="K3" s="2" t="s">
        <v>7</v>
      </c>
      <c r="L3" s="2" t="s">
        <v>11</v>
      </c>
      <c r="M3" s="2" t="s">
        <v>8</v>
      </c>
      <c r="N3" s="2" t="s">
        <v>9</v>
      </c>
      <c r="O3" s="2" t="s">
        <v>12</v>
      </c>
      <c r="Q3" s="2" t="s">
        <v>35</v>
      </c>
      <c r="R3" s="2" t="s">
        <v>47</v>
      </c>
      <c r="S3" s="2" t="s">
        <v>48</v>
      </c>
      <c r="T3" s="2" t="s">
        <v>49</v>
      </c>
      <c r="V3" s="4" t="s">
        <v>65</v>
      </c>
    </row>
    <row r="4" spans="1:22" x14ac:dyDescent="0.7">
      <c r="A4">
        <v>1025</v>
      </c>
      <c r="B4" t="str">
        <f>_xlfn.XLOOKUP(A4,顧客一覧表!$A$4:$A$8,顧客一覧表!$B$4:$B$8,"",0,1)</f>
        <v>大山商会</v>
      </c>
      <c r="C4">
        <v>51201</v>
      </c>
      <c r="D4" t="str">
        <f>_xlfn.XLOOKUP($C4,商品一覧表!$A$4:$A$14,商品一覧表!B$4:B$14,"",0,1)</f>
        <v>シートカバー(大)</v>
      </c>
      <c r="E4" s="9">
        <f>_xlfn.XLOOKUP($C4,商品一覧表!$A$4:$A$14,商品一覧表!C$4:C$14,"",0,1)</f>
        <v>2800</v>
      </c>
      <c r="F4">
        <v>2</v>
      </c>
      <c r="G4" s="9">
        <f>E4*F4</f>
        <v>5600</v>
      </c>
      <c r="I4" cm="1">
        <f t="array" ref="I4:O15">_xlfn.SORTBY(A4:G15,A4:A15,1,C4:C15,1)</f>
        <v>1010</v>
      </c>
      <c r="J4" t="str">
        <v>近本商店</v>
      </c>
      <c r="K4">
        <v>20210</v>
      </c>
      <c r="L4" t="str">
        <v>夏用グローブ(M)</v>
      </c>
      <c r="M4" s="9">
        <v>4000</v>
      </c>
      <c r="N4">
        <v>4</v>
      </c>
      <c r="O4" s="9">
        <v>16000</v>
      </c>
      <c r="Q4">
        <v>1</v>
      </c>
      <c r="R4" t="s">
        <v>36</v>
      </c>
      <c r="S4" t="s">
        <v>51</v>
      </c>
      <c r="T4">
        <v>32</v>
      </c>
      <c r="V4" t="str" cm="1">
        <f t="array" ref="V4:V15">_xlfn.SORTBY(R4:R15,T4:T15,1)</f>
        <v>西</v>
      </c>
    </row>
    <row r="5" spans="1:22" x14ac:dyDescent="0.7">
      <c r="A5">
        <v>1010</v>
      </c>
      <c r="B5" t="str">
        <f>_xlfn.XLOOKUP(A5,顧客一覧表!$A$4:$A$8,顧客一覧表!$B$4:$B$8,"",0,1)</f>
        <v>近本商店</v>
      </c>
      <c r="C5">
        <v>20310</v>
      </c>
      <c r="D5" t="str">
        <f>_xlfn.XLOOKUP($C5,商品一覧表!$A$4:$A$14,商品一覧表!B$4:B$14,"",0,1)</f>
        <v>冬用グローブ(M)</v>
      </c>
      <c r="E5" s="9">
        <f>_xlfn.XLOOKUP($C5,商品一覧表!$A$4:$A$14,商品一覧表!C$4:C$14,"",0,1)</f>
        <v>4500</v>
      </c>
      <c r="F5">
        <v>2</v>
      </c>
      <c r="G5" s="9">
        <f>E5*F5</f>
        <v>9000</v>
      </c>
      <c r="I5">
        <v>1010</v>
      </c>
      <c r="J5" t="str">
        <v>近本商店</v>
      </c>
      <c r="K5">
        <v>20211</v>
      </c>
      <c r="L5" t="str">
        <v>夏用グローブ(L)</v>
      </c>
      <c r="M5" s="9">
        <v>4000</v>
      </c>
      <c r="N5">
        <v>1</v>
      </c>
      <c r="O5" s="9">
        <v>4000</v>
      </c>
      <c r="Q5">
        <v>2</v>
      </c>
      <c r="R5" t="s">
        <v>37</v>
      </c>
      <c r="S5" t="s">
        <v>52</v>
      </c>
      <c r="T5">
        <v>32</v>
      </c>
      <c r="V5" t="str">
        <v>及川</v>
      </c>
    </row>
    <row r="6" spans="1:22" x14ac:dyDescent="0.7">
      <c r="A6">
        <v>1025</v>
      </c>
      <c r="B6" t="str">
        <f>_xlfn.XLOOKUP(A6,顧客一覧表!$A$4:$A$8,顧客一覧表!$B$4:$B$8,"",0,1)</f>
        <v>大山商会</v>
      </c>
      <c r="C6">
        <v>32001</v>
      </c>
      <c r="D6" t="str">
        <f>_xlfn.XLOOKUP($C6,商品一覧表!$A$4:$A$14,商品一覧表!B$4:B$14,"",0,1)</f>
        <v>ディスクロック</v>
      </c>
      <c r="E6" s="9">
        <f>_xlfn.XLOOKUP($C6,商品一覧表!$A$4:$A$14,商品一覧表!C$4:C$14,"",0,1)</f>
        <v>3500</v>
      </c>
      <c r="F6">
        <v>2</v>
      </c>
      <c r="G6" s="9">
        <f>E6*F6</f>
        <v>7000</v>
      </c>
      <c r="I6">
        <v>1010</v>
      </c>
      <c r="J6" t="str">
        <v>近本商店</v>
      </c>
      <c r="K6">
        <v>20310</v>
      </c>
      <c r="L6" t="str">
        <v>冬用グローブ(M)</v>
      </c>
      <c r="M6" s="9">
        <v>4500</v>
      </c>
      <c r="N6">
        <v>2</v>
      </c>
      <c r="O6" s="9">
        <v>9000</v>
      </c>
      <c r="Q6">
        <v>3</v>
      </c>
      <c r="R6" t="s">
        <v>38</v>
      </c>
      <c r="S6" t="s">
        <v>53</v>
      </c>
      <c r="T6">
        <v>22</v>
      </c>
      <c r="V6" t="str">
        <v>湯浅</v>
      </c>
    </row>
    <row r="7" spans="1:22" x14ac:dyDescent="0.7">
      <c r="A7">
        <v>1012</v>
      </c>
      <c r="B7" t="str">
        <f>_xlfn.XLOOKUP(A7,顧客一覧表!$A$4:$A$8,顧客一覧表!$B$4:$B$8,"",0,1)</f>
        <v>中野用品</v>
      </c>
      <c r="C7">
        <v>32580</v>
      </c>
      <c r="D7" t="str">
        <f>_xlfn.XLOOKUP($C7,商品一覧表!$A$4:$A$14,商品一覧表!B$4:B$14,"",0,1)</f>
        <v>チェーンロック</v>
      </c>
      <c r="E7" s="9">
        <f>_xlfn.XLOOKUP($C7,商品一覧表!$A$4:$A$14,商品一覧表!C$4:C$14,"",0,1)</f>
        <v>2800</v>
      </c>
      <c r="F7">
        <v>2</v>
      </c>
      <c r="G7" s="9">
        <f>E7*F7</f>
        <v>5600</v>
      </c>
      <c r="I7">
        <v>1012</v>
      </c>
      <c r="J7" t="str">
        <v>中野用品</v>
      </c>
      <c r="K7">
        <v>32001</v>
      </c>
      <c r="L7" t="str">
        <v>ディスクロック</v>
      </c>
      <c r="M7" s="9">
        <v>3500</v>
      </c>
      <c r="N7">
        <v>2</v>
      </c>
      <c r="O7" s="9">
        <v>7000</v>
      </c>
      <c r="Q7">
        <v>4</v>
      </c>
      <c r="R7" t="s">
        <v>39</v>
      </c>
      <c r="S7" t="s">
        <v>54</v>
      </c>
      <c r="T7">
        <v>30</v>
      </c>
      <c r="V7" t="str">
        <v>才木</v>
      </c>
    </row>
    <row r="8" spans="1:22" x14ac:dyDescent="0.7">
      <c r="A8">
        <v>1010</v>
      </c>
      <c r="B8" t="str">
        <f>_xlfn.XLOOKUP(A8,顧客一覧表!$A$4:$A$8,顧客一覧表!$B$4:$B$8,"",0,1)</f>
        <v>近本商店</v>
      </c>
      <c r="C8">
        <v>20210</v>
      </c>
      <c r="D8" t="str">
        <f>_xlfn.XLOOKUP($C8,商品一覧表!$A$4:$A$14,商品一覧表!B$4:B$14,"",0,1)</f>
        <v>夏用グローブ(M)</v>
      </c>
      <c r="E8" s="9">
        <f>_xlfn.XLOOKUP($C8,商品一覧表!$A$4:$A$14,商品一覧表!C$4:C$14,"",0,1)</f>
        <v>4000</v>
      </c>
      <c r="F8">
        <v>4</v>
      </c>
      <c r="G8" s="9">
        <f>E8*F8</f>
        <v>16000</v>
      </c>
      <c r="I8">
        <v>1012</v>
      </c>
      <c r="J8" t="str">
        <v>中野用品</v>
      </c>
      <c r="K8">
        <v>32580</v>
      </c>
      <c r="L8" t="str">
        <v>チェーンロック</v>
      </c>
      <c r="M8" s="9">
        <v>2800</v>
      </c>
      <c r="N8">
        <v>2</v>
      </c>
      <c r="O8" s="9">
        <v>5600</v>
      </c>
      <c r="Q8">
        <v>5</v>
      </c>
      <c r="R8" t="s">
        <v>40</v>
      </c>
      <c r="S8" t="s">
        <v>55</v>
      </c>
      <c r="T8">
        <v>28</v>
      </c>
      <c r="V8" t="str">
        <v>村上</v>
      </c>
    </row>
    <row r="9" spans="1:22" x14ac:dyDescent="0.7">
      <c r="A9" s="7">
        <v>1026</v>
      </c>
      <c r="B9" s="7" t="str">
        <f>_xlfn.XLOOKUP(A9,顧客一覧表!$A$4:$A$8,顧客一覧表!$B$4:$B$8,"",0,1)</f>
        <v>佐藤商店</v>
      </c>
      <c r="C9" s="7">
        <v>20310</v>
      </c>
      <c r="D9" s="7" t="str">
        <f>_xlfn.XLOOKUP($C9,商品一覧表!$A$4:$A$14,商品一覧表!B$4:B$14,"",0,1)</f>
        <v>冬用グローブ(M)</v>
      </c>
      <c r="E9" s="10">
        <f>_xlfn.XLOOKUP($C9,商品一覧表!$A$4:$A$14,商品一覧表!C$4:C$14,"",0,1)</f>
        <v>4500</v>
      </c>
      <c r="F9" s="7">
        <v>2</v>
      </c>
      <c r="G9" s="10">
        <f>E9*F9</f>
        <v>9000</v>
      </c>
      <c r="I9">
        <v>1024</v>
      </c>
      <c r="J9" t="str">
        <v>前川部品</v>
      </c>
      <c r="K9">
        <v>20210</v>
      </c>
      <c r="L9" t="str">
        <v>夏用グローブ(M)</v>
      </c>
      <c r="M9" s="9">
        <v>4000</v>
      </c>
      <c r="N9">
        <v>5</v>
      </c>
      <c r="O9" s="9">
        <v>20000</v>
      </c>
      <c r="Q9">
        <v>6</v>
      </c>
      <c r="R9" t="s">
        <v>41</v>
      </c>
      <c r="S9" t="s">
        <v>56</v>
      </c>
      <c r="T9">
        <v>27</v>
      </c>
      <c r="V9" t="str">
        <v>伊藤</v>
      </c>
    </row>
    <row r="10" spans="1:22" x14ac:dyDescent="0.7">
      <c r="A10">
        <v>1024</v>
      </c>
      <c r="B10" t="str">
        <f>_xlfn.XLOOKUP(A10,顧客一覧表!$A$4:$A$8,顧客一覧表!$B$4:$B$8,"",0,1)</f>
        <v>前川部品</v>
      </c>
      <c r="C10">
        <v>20210</v>
      </c>
      <c r="D10" t="str">
        <f>_xlfn.XLOOKUP($C10,商品一覧表!$A$4:$A$14,商品一覧表!B$4:B$14,"",0,1)</f>
        <v>夏用グローブ(M)</v>
      </c>
      <c r="E10" s="9">
        <f>_xlfn.XLOOKUP($C10,商品一覧表!$A$4:$A$14,商品一覧表!C$4:C$14,"",0,1)</f>
        <v>4000</v>
      </c>
      <c r="F10">
        <v>5</v>
      </c>
      <c r="G10" s="9">
        <f>E10*F10</f>
        <v>20000</v>
      </c>
      <c r="I10">
        <v>1024</v>
      </c>
      <c r="J10" t="str">
        <v>前川部品</v>
      </c>
      <c r="K10">
        <v>20311</v>
      </c>
      <c r="L10" t="str">
        <v>冬用グローブ(L)</v>
      </c>
      <c r="M10" s="9">
        <v>4500</v>
      </c>
      <c r="N10">
        <v>2</v>
      </c>
      <c r="O10" s="9">
        <v>9000</v>
      </c>
      <c r="Q10">
        <v>7</v>
      </c>
      <c r="R10" t="s">
        <v>50</v>
      </c>
      <c r="S10" t="s">
        <v>57</v>
      </c>
      <c r="T10">
        <v>25</v>
      </c>
      <c r="V10" t="str">
        <v>馬場</v>
      </c>
    </row>
    <row r="11" spans="1:22" x14ac:dyDescent="0.7">
      <c r="A11">
        <v>1024</v>
      </c>
      <c r="B11" t="str">
        <f>_xlfn.XLOOKUP(A11,顧客一覧表!$A$4:$A$8,顧客一覧表!$B$4:$B$8,"",0,1)</f>
        <v>前川部品</v>
      </c>
      <c r="C11">
        <v>20311</v>
      </c>
      <c r="D11" t="str">
        <f>_xlfn.XLOOKUP($C11,商品一覧表!$A$4:$A$14,商品一覧表!B$4:B$14,"",0,1)</f>
        <v>冬用グローブ(L)</v>
      </c>
      <c r="E11" s="9">
        <f>_xlfn.XLOOKUP($C11,商品一覧表!$A$4:$A$14,商品一覧表!C$4:C$14,"",0,1)</f>
        <v>4500</v>
      </c>
      <c r="F11">
        <v>2</v>
      </c>
      <c r="G11" s="9">
        <f>E11*F11</f>
        <v>9000</v>
      </c>
      <c r="I11">
        <v>1024</v>
      </c>
      <c r="J11" t="str">
        <v>前川部品</v>
      </c>
      <c r="K11">
        <v>32580</v>
      </c>
      <c r="L11" t="str">
        <v>チェーンロック</v>
      </c>
      <c r="M11" s="9">
        <v>2800</v>
      </c>
      <c r="N11">
        <v>1</v>
      </c>
      <c r="O11" s="9">
        <v>2800</v>
      </c>
      <c r="Q11">
        <v>8</v>
      </c>
      <c r="R11" t="s">
        <v>42</v>
      </c>
      <c r="S11" t="s">
        <v>58</v>
      </c>
      <c r="T11">
        <v>22</v>
      </c>
      <c r="V11" t="str">
        <v>大竹</v>
      </c>
    </row>
    <row r="12" spans="1:22" x14ac:dyDescent="0.7">
      <c r="A12">
        <v>1010</v>
      </c>
      <c r="B12" t="str">
        <f>_xlfn.XLOOKUP(A12,顧客一覧表!$A$4:$A$8,顧客一覧表!$B$4:$B$8,"",0,1)</f>
        <v>近本商店</v>
      </c>
      <c r="C12">
        <v>20211</v>
      </c>
      <c r="D12" t="str">
        <f>_xlfn.XLOOKUP($C12,商品一覧表!$A$4:$A$14,商品一覧表!B$4:B$14,"",0,1)</f>
        <v>夏用グローブ(L)</v>
      </c>
      <c r="E12" s="9">
        <f>_xlfn.XLOOKUP($C12,商品一覧表!$A$4:$A$14,商品一覧表!C$4:C$14,"",0,1)</f>
        <v>4000</v>
      </c>
      <c r="F12">
        <v>1</v>
      </c>
      <c r="G12" s="9">
        <f>E12*F12</f>
        <v>4000</v>
      </c>
      <c r="I12">
        <v>1024</v>
      </c>
      <c r="J12" t="str">
        <v>前川部品</v>
      </c>
      <c r="K12">
        <v>33014</v>
      </c>
      <c r="L12" t="str">
        <v>チェーンアラーム</v>
      </c>
      <c r="M12" s="9">
        <v>4000</v>
      </c>
      <c r="N12">
        <v>4</v>
      </c>
      <c r="O12" s="9">
        <v>16000</v>
      </c>
      <c r="Q12">
        <v>9</v>
      </c>
      <c r="R12" t="s">
        <v>43</v>
      </c>
      <c r="S12" t="s">
        <v>59</v>
      </c>
      <c r="T12">
        <v>25</v>
      </c>
      <c r="V12" t="str">
        <v>青柳</v>
      </c>
    </row>
    <row r="13" spans="1:22" x14ac:dyDescent="0.7">
      <c r="A13">
        <v>1024</v>
      </c>
      <c r="B13" t="str">
        <f>_xlfn.XLOOKUP(A13,顧客一覧表!$A$4:$A$8,顧客一覧表!$B$4:$B$8,"",0,1)</f>
        <v>前川部品</v>
      </c>
      <c r="C13">
        <v>32580</v>
      </c>
      <c r="D13" t="str">
        <f>_xlfn.XLOOKUP($C13,商品一覧表!$A$4:$A$14,商品一覧表!B$4:B$14,"",0,1)</f>
        <v>チェーンロック</v>
      </c>
      <c r="E13" s="9">
        <f>_xlfn.XLOOKUP($C13,商品一覧表!$A$4:$A$14,商品一覧表!C$4:C$14,"",0,1)</f>
        <v>2800</v>
      </c>
      <c r="F13">
        <v>1</v>
      </c>
      <c r="G13" s="9">
        <f>E13*F13</f>
        <v>2800</v>
      </c>
      <c r="I13">
        <v>1025</v>
      </c>
      <c r="J13" t="str">
        <v>大山商会</v>
      </c>
      <c r="K13">
        <v>32001</v>
      </c>
      <c r="L13" t="str">
        <v>ディスクロック</v>
      </c>
      <c r="M13" s="9">
        <v>3500</v>
      </c>
      <c r="N13">
        <v>2</v>
      </c>
      <c r="O13" s="9">
        <v>7000</v>
      </c>
      <c r="Q13">
        <v>10</v>
      </c>
      <c r="R13" t="s">
        <v>44</v>
      </c>
      <c r="S13" t="s">
        <v>60</v>
      </c>
      <c r="T13">
        <v>28</v>
      </c>
      <c r="V13" t="str">
        <v>岩崎</v>
      </c>
    </row>
    <row r="14" spans="1:22" x14ac:dyDescent="0.7">
      <c r="A14">
        <v>1024</v>
      </c>
      <c r="B14" t="str">
        <f>_xlfn.XLOOKUP(A14,顧客一覧表!$A$4:$A$8,顧客一覧表!$B$4:$B$8,"",0,1)</f>
        <v>前川部品</v>
      </c>
      <c r="C14">
        <v>33014</v>
      </c>
      <c r="D14" t="str">
        <f>_xlfn.XLOOKUP($C14,商品一覧表!$A$4:$A$14,商品一覧表!B$4:B$14,"",0,1)</f>
        <v>チェーンアラーム</v>
      </c>
      <c r="E14" s="9">
        <f>_xlfn.XLOOKUP($C14,商品一覧表!$A$4:$A$14,商品一覧表!C$4:C$14,"",0,1)</f>
        <v>4000</v>
      </c>
      <c r="F14">
        <v>4</v>
      </c>
      <c r="G14" s="9">
        <f>E14*F14</f>
        <v>16000</v>
      </c>
      <c r="I14">
        <v>1025</v>
      </c>
      <c r="J14" t="str">
        <v>大山商会</v>
      </c>
      <c r="K14">
        <v>51201</v>
      </c>
      <c r="L14" t="str">
        <v>シートカバー(大)</v>
      </c>
      <c r="M14" s="9">
        <v>2800</v>
      </c>
      <c r="N14">
        <v>2</v>
      </c>
      <c r="O14" s="9">
        <v>5600</v>
      </c>
      <c r="Q14">
        <v>11</v>
      </c>
      <c r="R14" t="s">
        <v>45</v>
      </c>
      <c r="S14" t="s">
        <v>61</v>
      </c>
      <c r="T14">
        <v>32</v>
      </c>
      <c r="V14" t="str">
        <v>岩貞</v>
      </c>
    </row>
    <row r="15" spans="1:22" x14ac:dyDescent="0.7">
      <c r="A15" s="3">
        <v>1012</v>
      </c>
      <c r="B15" s="3" t="str">
        <f>_xlfn.XLOOKUP(A15,顧客一覧表!$A$4:$A$8,顧客一覧表!$B$4:$B$8,"",0,1)</f>
        <v>中野用品</v>
      </c>
      <c r="C15" s="3">
        <v>32001</v>
      </c>
      <c r="D15" s="3" t="str">
        <f>_xlfn.XLOOKUP($C15,商品一覧表!$A$4:$A$14,商品一覧表!B$4:B$14,"",0,1)</f>
        <v>ディスクロック</v>
      </c>
      <c r="E15" s="11">
        <f>_xlfn.XLOOKUP($C15,商品一覧表!$A$4:$A$14,商品一覧表!C$4:C$14,"",0,1)</f>
        <v>3500</v>
      </c>
      <c r="F15" s="3">
        <v>2</v>
      </c>
      <c r="G15" s="11">
        <f>E15*F15</f>
        <v>7000</v>
      </c>
      <c r="I15" s="3">
        <v>1026</v>
      </c>
      <c r="J15" s="3" t="str">
        <v>佐藤商店</v>
      </c>
      <c r="K15" s="3">
        <v>20310</v>
      </c>
      <c r="L15" s="3" t="str">
        <v>冬用グローブ(M)</v>
      </c>
      <c r="M15" s="11">
        <v>4500</v>
      </c>
      <c r="N15" s="3">
        <v>2</v>
      </c>
      <c r="O15" s="11">
        <v>9000</v>
      </c>
      <c r="Q15" s="3">
        <v>12</v>
      </c>
      <c r="R15" s="3" t="s">
        <v>46</v>
      </c>
      <c r="S15" s="3" t="s">
        <v>62</v>
      </c>
      <c r="T15" s="3">
        <v>24</v>
      </c>
      <c r="V15" t="str">
        <v>加治屋</v>
      </c>
    </row>
    <row r="19" spans="3:3" x14ac:dyDescent="0.7">
      <c r="C19" s="7"/>
    </row>
    <row r="20" spans="3:3" x14ac:dyDescent="0.7">
      <c r="C20" s="7"/>
    </row>
    <row r="21" spans="3:3" x14ac:dyDescent="0.7">
      <c r="C21" s="7"/>
    </row>
    <row r="22" spans="3:3" x14ac:dyDescent="0.7">
      <c r="C22" s="7"/>
    </row>
    <row r="23" spans="3:3" x14ac:dyDescent="0.7">
      <c r="C23" s="7"/>
    </row>
    <row r="24" spans="3:3" x14ac:dyDescent="0.7">
      <c r="C24" s="7"/>
    </row>
    <row r="25" spans="3:3" x14ac:dyDescent="0.7">
      <c r="C25" s="7"/>
    </row>
    <row r="26" spans="3:3" x14ac:dyDescent="0.7">
      <c r="C26" s="7"/>
    </row>
    <row r="27" spans="3:3" x14ac:dyDescent="0.7">
      <c r="C27" s="7"/>
    </row>
    <row r="28" spans="3:3" x14ac:dyDescent="0.7">
      <c r="C28" s="7"/>
    </row>
  </sheetData>
  <sortState xmlns:xlrd2="http://schemas.microsoft.com/office/spreadsheetml/2017/richdata2" ref="A4:H15">
    <sortCondition ref="H4:H15"/>
  </sortState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867B-855D-401E-AC05-B882F9AA717F}">
  <dimension ref="A1:B8"/>
  <sheetViews>
    <sheetView workbookViewId="0">
      <selection activeCell="A4" sqref="A4"/>
    </sheetView>
  </sheetViews>
  <sheetFormatPr defaultRowHeight="17.649999999999999" x14ac:dyDescent="0.7"/>
  <cols>
    <col min="1" max="1" width="11.75" customWidth="1"/>
    <col min="2" max="2" width="17.5" customWidth="1"/>
  </cols>
  <sheetData>
    <row r="1" spans="1:2" x14ac:dyDescent="0.7">
      <c r="A1" s="1" t="s">
        <v>13</v>
      </c>
      <c r="B1" s="1"/>
    </row>
    <row r="3" spans="1:2" x14ac:dyDescent="0.7">
      <c r="A3" s="2" t="s">
        <v>14</v>
      </c>
      <c r="B3" s="2" t="s">
        <v>10</v>
      </c>
    </row>
    <row r="4" spans="1:2" x14ac:dyDescent="0.7">
      <c r="A4">
        <v>1010</v>
      </c>
      <c r="B4" t="s">
        <v>15</v>
      </c>
    </row>
    <row r="5" spans="1:2" x14ac:dyDescent="0.7">
      <c r="A5">
        <v>1012</v>
      </c>
      <c r="B5" t="s">
        <v>30</v>
      </c>
    </row>
    <row r="6" spans="1:2" x14ac:dyDescent="0.7">
      <c r="A6">
        <v>1024</v>
      </c>
      <c r="B6" t="s">
        <v>31</v>
      </c>
    </row>
    <row r="7" spans="1:2" x14ac:dyDescent="0.7">
      <c r="A7">
        <v>1025</v>
      </c>
      <c r="B7" t="s">
        <v>16</v>
      </c>
    </row>
    <row r="8" spans="1:2" x14ac:dyDescent="0.7">
      <c r="A8" s="3">
        <v>1026</v>
      </c>
      <c r="B8" s="3" t="s">
        <v>32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7E75-9F59-46F2-B760-2287BA32D5CB}">
  <dimension ref="A1:C14"/>
  <sheetViews>
    <sheetView workbookViewId="0">
      <selection activeCell="A4" sqref="A4"/>
    </sheetView>
  </sheetViews>
  <sheetFormatPr defaultRowHeight="17.649999999999999" x14ac:dyDescent="0.7"/>
  <cols>
    <col min="1" max="1" width="11.75" customWidth="1"/>
    <col min="2" max="2" width="17.5" customWidth="1"/>
  </cols>
  <sheetData>
    <row r="1" spans="1:3" x14ac:dyDescent="0.7">
      <c r="A1" s="1" t="s">
        <v>17</v>
      </c>
      <c r="B1" s="1"/>
      <c r="C1" s="12"/>
    </row>
    <row r="3" spans="1:3" x14ac:dyDescent="0.7">
      <c r="A3" s="2" t="s">
        <v>18</v>
      </c>
      <c r="B3" s="2" t="s">
        <v>11</v>
      </c>
      <c r="C3" s="2" t="s">
        <v>8</v>
      </c>
    </row>
    <row r="4" spans="1:3" x14ac:dyDescent="0.7">
      <c r="A4" s="7">
        <v>20210</v>
      </c>
      <c r="B4" s="7" t="s">
        <v>24</v>
      </c>
      <c r="C4" s="10">
        <v>4000</v>
      </c>
    </row>
    <row r="5" spans="1:3" x14ac:dyDescent="0.7">
      <c r="A5" s="7">
        <v>20211</v>
      </c>
      <c r="B5" s="7" t="s">
        <v>23</v>
      </c>
      <c r="C5" s="10">
        <v>4000</v>
      </c>
    </row>
    <row r="6" spans="1:3" x14ac:dyDescent="0.7">
      <c r="A6" s="7">
        <v>20310</v>
      </c>
      <c r="B6" s="7" t="s">
        <v>25</v>
      </c>
      <c r="C6" s="10">
        <v>4500</v>
      </c>
    </row>
    <row r="7" spans="1:3" x14ac:dyDescent="0.7">
      <c r="A7" s="7">
        <v>20311</v>
      </c>
      <c r="B7" s="7" t="s">
        <v>26</v>
      </c>
      <c r="C7" s="10">
        <v>4500</v>
      </c>
    </row>
    <row r="8" spans="1:3" x14ac:dyDescent="0.7">
      <c r="A8" s="7">
        <v>21200</v>
      </c>
      <c r="B8" s="7" t="s">
        <v>28</v>
      </c>
      <c r="C8" s="10">
        <v>8500</v>
      </c>
    </row>
    <row r="9" spans="1:3" x14ac:dyDescent="0.7">
      <c r="A9" s="7">
        <v>21401</v>
      </c>
      <c r="B9" s="8" t="s">
        <v>29</v>
      </c>
      <c r="C9" s="10">
        <v>7400</v>
      </c>
    </row>
    <row r="10" spans="1:3" x14ac:dyDescent="0.7">
      <c r="A10" s="7">
        <v>32001</v>
      </c>
      <c r="B10" s="7" t="s">
        <v>19</v>
      </c>
      <c r="C10" s="10">
        <v>3500</v>
      </c>
    </row>
    <row r="11" spans="1:3" x14ac:dyDescent="0.7">
      <c r="A11" s="7">
        <v>32580</v>
      </c>
      <c r="B11" s="7" t="s">
        <v>20</v>
      </c>
      <c r="C11" s="10">
        <v>2800</v>
      </c>
    </row>
    <row r="12" spans="1:3" x14ac:dyDescent="0.7">
      <c r="A12" s="7">
        <v>33014</v>
      </c>
      <c r="B12" s="7" t="s">
        <v>21</v>
      </c>
      <c r="C12" s="10">
        <v>4000</v>
      </c>
    </row>
    <row r="13" spans="1:3" x14ac:dyDescent="0.7">
      <c r="A13" s="7">
        <v>47801</v>
      </c>
      <c r="B13" s="7" t="s">
        <v>22</v>
      </c>
      <c r="C13" s="10">
        <v>1800</v>
      </c>
    </row>
    <row r="14" spans="1:3" x14ac:dyDescent="0.7">
      <c r="A14" s="3">
        <v>51201</v>
      </c>
      <c r="B14" s="3" t="s">
        <v>27</v>
      </c>
      <c r="C14" s="11">
        <v>2800</v>
      </c>
    </row>
  </sheetData>
  <sortState xmlns:xlrd2="http://schemas.microsoft.com/office/spreadsheetml/2017/richdata2" ref="A4:A14">
    <sortCondition ref="A4:A14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並べ替え練習</vt:lpstr>
      <vt:lpstr>並べ替え練習（フィルター）</vt:lpstr>
      <vt:lpstr>並べ替え練習（SORT関数）</vt:lpstr>
      <vt:lpstr>並べ替え練習（SORT関数答え）</vt:lpstr>
      <vt:lpstr>並べ替え練習（SORTBY関数）</vt:lpstr>
      <vt:lpstr>顧客一覧表</vt:lpstr>
      <vt:lpstr>商品一覧表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2023-06-19T22:11:08Z</dcterms:created>
  <dcterms:modified xsi:type="dcterms:W3CDTF">2023-06-29T22:23:06Z</dcterms:modified>
</cp:coreProperties>
</file>