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A4BC9C6-DE22-44F0-A349-F53FB9F88726}" xr6:coauthVersionLast="47" xr6:coauthVersionMax="47" xr10:uidLastSave="{00000000-0000-0000-0000-000000000000}"/>
  <bookViews>
    <workbookView xWindow="667" yWindow="-98" windowWidth="37831" windowHeight="20701" xr2:uid="{C9FEC2C0-209B-494F-A323-D6A52A51E084}"/>
  </bookViews>
  <sheets>
    <sheet name="順位（PERCENTRANK.EXC）" sheetId="1" r:id="rId1"/>
    <sheet name="順位（PERCENTRANK.EXC答え）" sheetId="3" r:id="rId2"/>
    <sheet name="順位（PERCENTRANK.INC）" sheetId="5" r:id="rId3"/>
    <sheet name="順位（PERCENTRANK.INC答え）" sheetId="4" r:id="rId4"/>
    <sheet name="計算方法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6" l="1"/>
  <c r="S21" i="6"/>
  <c r="S20" i="6"/>
  <c r="S6" i="6"/>
  <c r="S4" i="6"/>
  <c r="M6" i="6"/>
  <c r="M4" i="6"/>
  <c r="M23" i="6"/>
  <c r="M21" i="6"/>
  <c r="M20" i="6"/>
  <c r="H4" i="6" a="1"/>
  <c r="H4" i="6" s="1"/>
  <c r="F4" i="6" a="1"/>
  <c r="F4" i="6" s="1"/>
  <c r="U8" i="6"/>
  <c r="N8" i="6"/>
  <c r="R8" i="6"/>
  <c r="L8" i="6"/>
  <c r="U25" i="6"/>
  <c r="R25" i="6"/>
  <c r="O25" i="6"/>
  <c r="L25" i="6"/>
  <c r="G4" i="6" a="1"/>
  <c r="G4" i="6" s="1"/>
  <c r="I4" i="6" a="1"/>
  <c r="I4" i="6" s="1"/>
  <c r="D4" i="6" a="1"/>
  <c r="D4" i="6" s="1"/>
  <c r="C4" i="6" a="1"/>
  <c r="C4" i="6" s="1"/>
  <c r="D16" i="6"/>
  <c r="G4" i="3"/>
  <c r="D15" i="5"/>
  <c r="C15" i="5"/>
  <c r="D14" i="5"/>
  <c r="C14" i="5"/>
  <c r="D13" i="5"/>
  <c r="C13" i="5"/>
  <c r="D12" i="5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G4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5" i="1"/>
  <c r="D6" i="1"/>
  <c r="D7" i="1"/>
  <c r="D8" i="1"/>
  <c r="D9" i="1"/>
  <c r="D10" i="1"/>
  <c r="D11" i="1"/>
  <c r="D12" i="1"/>
  <c r="D13" i="1"/>
  <c r="D14" i="1"/>
  <c r="D15" i="1"/>
  <c r="D4" i="1"/>
  <c r="C5" i="1"/>
  <c r="C6" i="1"/>
  <c r="C7" i="1"/>
  <c r="C8" i="1"/>
  <c r="C9" i="1"/>
  <c r="C10" i="1"/>
  <c r="C11" i="1"/>
  <c r="C12" i="1"/>
  <c r="C13" i="1"/>
  <c r="C14" i="1"/>
  <c r="C15" i="1"/>
  <c r="C4" i="1"/>
  <c r="T5" i="6" l="1"/>
  <c r="N20" i="6"/>
  <c r="O22" i="6" s="1"/>
  <c r="N5" i="6" l="1"/>
  <c r="T20" i="6"/>
  <c r="U2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<sst xmlns="http://schemas.openxmlformats.org/spreadsheetml/2006/main" count="93" uniqueCount="34">
  <si>
    <t>成績データ</t>
    <rPh sb="0" eb="2">
      <t>セイセキ</t>
    </rPh>
    <phoneticPr fontId="1"/>
  </si>
  <si>
    <t>出席番号</t>
    <rPh sb="0" eb="2">
      <t>シュッセキ</t>
    </rPh>
    <rPh sb="2" eb="4">
      <t>バンゴウ</t>
    </rPh>
    <phoneticPr fontId="1"/>
  </si>
  <si>
    <t>成績</t>
    <rPh sb="0" eb="2">
      <t>セイセキ</t>
    </rPh>
    <phoneticPr fontId="1"/>
  </si>
  <si>
    <t>RANK.EQでの順位</t>
    <rPh sb="9" eb="11">
      <t>ジュンイ</t>
    </rPh>
    <phoneticPr fontId="1"/>
  </si>
  <si>
    <t>RANK.AVGでの順位</t>
    <rPh sb="10" eb="12">
      <t>ジュンイ</t>
    </rPh>
    <phoneticPr fontId="1"/>
  </si>
  <si>
    <t>順位</t>
    <rPh sb="0" eb="2">
      <t>ジュンイ</t>
    </rPh>
    <phoneticPr fontId="1"/>
  </si>
  <si>
    <t>成績</t>
    <rPh sb="0" eb="2">
      <t>セイセキ</t>
    </rPh>
    <phoneticPr fontId="1"/>
  </si>
  <si>
    <t>パーセント単位での順位（PERCENTRANK.EXC）</t>
    <rPh sb="5" eb="7">
      <t>タンイ</t>
    </rPh>
    <rPh sb="9" eb="11">
      <t>ジュンイ</t>
    </rPh>
    <phoneticPr fontId="1"/>
  </si>
  <si>
    <t>パーセント単位での順位（PERCENTRANK.INC）</t>
    <rPh sb="5" eb="7">
      <t>タンイ</t>
    </rPh>
    <rPh sb="9" eb="11">
      <t>ジュンイ</t>
    </rPh>
    <phoneticPr fontId="1"/>
  </si>
  <si>
    <t>k/(n+1)</t>
    <phoneticPr fontId="1"/>
  </si>
  <si>
    <t>(k-1)/(n-1)</t>
    <phoneticPr fontId="1"/>
  </si>
  <si>
    <t>EXC</t>
    <phoneticPr fontId="1"/>
  </si>
  <si>
    <t>INC</t>
    <phoneticPr fontId="1"/>
  </si>
  <si>
    <t>比</t>
    <rPh sb="0" eb="1">
      <t>ヒ</t>
    </rPh>
    <phoneticPr fontId="1"/>
  </si>
  <si>
    <t>n</t>
    <phoneticPr fontId="1"/>
  </si>
  <si>
    <t>順位（降順）</t>
    <rPh sb="0" eb="2">
      <t>ジュンイ</t>
    </rPh>
    <rPh sb="3" eb="5">
      <t>コウジュン</t>
    </rPh>
    <phoneticPr fontId="1"/>
  </si>
  <si>
    <t>順位（昇順）</t>
    <rPh sb="0" eb="2">
      <t>ジュンイ</t>
    </rPh>
    <rPh sb="3" eb="5">
      <t>ショウジュン</t>
    </rPh>
    <phoneticPr fontId="1"/>
  </si>
  <si>
    <t>※順位はRANK.EQ関数で求める</t>
    <rPh sb="1" eb="3">
      <t>ジュンイ</t>
    </rPh>
    <rPh sb="11" eb="13">
      <t>カンスウ</t>
    </rPh>
    <rPh sb="14" eb="15">
      <t>モト</t>
    </rPh>
    <phoneticPr fontId="1"/>
  </si>
  <si>
    <t>手計算（補間なし）</t>
    <rPh sb="0" eb="1">
      <t>テ</t>
    </rPh>
    <rPh sb="1" eb="3">
      <t>ケイサン</t>
    </rPh>
    <rPh sb="4" eb="6">
      <t>ホカン</t>
    </rPh>
    <phoneticPr fontId="1"/>
  </si>
  <si>
    <t>※小数点以下が異なるのは、PERCENTRANK.EXC関数や</t>
    <rPh sb="1" eb="4">
      <t>ショウスウテン</t>
    </rPh>
    <rPh sb="4" eb="6">
      <t>イカ</t>
    </rPh>
    <rPh sb="7" eb="8">
      <t>コト</t>
    </rPh>
    <rPh sb="28" eb="30">
      <t>カンスウ</t>
    </rPh>
    <phoneticPr fontId="1"/>
  </si>
  <si>
    <t>PERCENTRANK.INC関数の有効数字が小数点以下3桁となっているため</t>
    <rPh sb="23" eb="26">
      <t>ショウスウテン</t>
    </rPh>
    <rPh sb="26" eb="28">
      <t>イカ</t>
    </rPh>
    <rPh sb="29" eb="30">
      <t>ケタ</t>
    </rPh>
    <phoneticPr fontId="1"/>
  </si>
  <si>
    <t>有効桁数を4にすると結果は一致する</t>
    <rPh sb="0" eb="2">
      <t>ユウコウ</t>
    </rPh>
    <rPh sb="2" eb="4">
      <t>ケタスウ</t>
    </rPh>
    <rPh sb="10" eb="12">
      <t>ケッカ</t>
    </rPh>
    <rPh sb="13" eb="15">
      <t>イッチ</t>
    </rPh>
    <phoneticPr fontId="1"/>
  </si>
  <si>
    <t>検算</t>
    <rPh sb="0" eb="2">
      <t>ケンザン</t>
    </rPh>
    <phoneticPr fontId="1"/>
  </si>
  <si>
    <t>※kは昇順の順位</t>
    <rPh sb="3" eb="5">
      <t>ショウジュン</t>
    </rPh>
    <rPh sb="6" eb="8">
      <t>ジュンイ</t>
    </rPh>
    <phoneticPr fontId="1"/>
  </si>
  <si>
    <t>下位の値</t>
    <rPh sb="0" eb="2">
      <t>カイ</t>
    </rPh>
    <rPh sb="3" eb="4">
      <t>アタイ</t>
    </rPh>
    <phoneticPr fontId="1"/>
  </si>
  <si>
    <t>補間</t>
    <rPh sb="0" eb="2">
      <t>ホカン</t>
    </rPh>
    <phoneticPr fontId="1"/>
  </si>
  <si>
    <t>上位の値</t>
    <rPh sb="0" eb="2">
      <t>ジョウイ</t>
    </rPh>
    <rPh sb="3" eb="4">
      <t>アタイ</t>
    </rPh>
    <phoneticPr fontId="1"/>
  </si>
  <si>
    <t>求めたい値</t>
    <rPh sb="0" eb="1">
      <t>モト</t>
    </rPh>
    <rPh sb="4" eb="5">
      <t>アタイ</t>
    </rPh>
    <phoneticPr fontId="1"/>
  </si>
  <si>
    <t>値</t>
    <rPh sb="0" eb="1">
      <t>アタイ</t>
    </rPh>
    <phoneticPr fontId="1"/>
  </si>
  <si>
    <t>さらに補間</t>
    <rPh sb="3" eb="5">
      <t>ホカン</t>
    </rPh>
    <phoneticPr fontId="1"/>
  </si>
  <si>
    <t>手計算（補間あり、同順位が1つ、EXC）</t>
    <rPh sb="0" eb="1">
      <t>テ</t>
    </rPh>
    <rPh sb="1" eb="3">
      <t>ケイサン</t>
    </rPh>
    <rPh sb="4" eb="6">
      <t>ホカン</t>
    </rPh>
    <rPh sb="9" eb="12">
      <t>ドウジュンイ</t>
    </rPh>
    <phoneticPr fontId="1"/>
  </si>
  <si>
    <t>手計算（補間あり、同順位が1つ、INC）</t>
    <rPh sb="0" eb="1">
      <t>テ</t>
    </rPh>
    <rPh sb="1" eb="3">
      <t>ケイサン</t>
    </rPh>
    <rPh sb="4" eb="6">
      <t>ホカン</t>
    </rPh>
    <phoneticPr fontId="1"/>
  </si>
  <si>
    <t>手計算（補間あり、同順位が複数、EXC）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</si>
  <si>
    <t>手計算（補間あり、同順位が複数、INC）</t>
    <rPh sb="0" eb="1">
      <t>テ</t>
    </rPh>
    <rPh sb="1" eb="3">
      <t>ケイサン</t>
    </rPh>
    <rPh sb="4" eb="6">
      <t>ホカン</t>
    </rPh>
    <rPh sb="13" eb="15">
      <t>フクスウ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</si>
</sst>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0" xfId="0" applyFont="1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0" fontId="2" fillId="0" borderId="0" xfId="0" applyFont="1">
      <alignment vertical="center"/>
    </xf>
    <xf numFmtId="176" fontId="0" fillId="0" borderId="2" xfId="0" applyNumberFormat="1" applyBorder="1">
      <alignment vertical="center"/>
    </xf>
    <xf numFmtId="0" fontId="2" fillId="3" borderId="0" xfId="0" applyFont="1" applyFill="1" applyAlignment="1">
      <alignment horizontal="center" vertical="center"/>
    </xf>
    <xf numFmtId="176" fontId="0" fillId="6" borderId="0" xfId="0" applyNumberFormat="1" applyFill="1">
      <alignment vertical="center"/>
    </xf>
    <xf numFmtId="176" fontId="0" fillId="0" borderId="1" xfId="0" applyNumberFormat="1" applyBorder="1">
      <alignment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0" fillId="3" borderId="1" xfId="0" applyFill="1" applyBorder="1">
      <alignment vertical="center"/>
    </xf>
    <xf numFmtId="176" fontId="2" fillId="4" borderId="0" xfId="0" applyNumberFormat="1" applyFont="1" applyFill="1">
      <alignment vertical="center"/>
    </xf>
    <xf numFmtId="0" fontId="2" fillId="3" borderId="2" xfId="0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6DF6-9574-429C-B60A-2BA713B40174}">
  <dimension ref="A1:J15"/>
  <sheetViews>
    <sheetView tabSelected="1"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sortState xmlns:xlrd2="http://schemas.microsoft.com/office/spreadsheetml/2017/richdata2" ref="B4:C15">
    <sortCondition ref="C4:C15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B83-4698-4601-827C-1627A61F62CE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7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11">
        <f>_xlfn.PERCENTRANK.EXC(B4:B15,F4)</f>
        <v>0.73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C3915-92D1-44A5-8D6B-70AE5148C2D0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/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812-73E1-4012-B161-95A3366D1501}">
  <dimension ref="A1:J15"/>
  <sheetViews>
    <sheetView workbookViewId="0">
      <selection activeCell="G4" sqref="G4"/>
    </sheetView>
  </sheetViews>
  <sheetFormatPr defaultRowHeight="17.649999999999999" x14ac:dyDescent="0.7"/>
  <cols>
    <col min="1" max="2" width="10.625" customWidth="1"/>
    <col min="3" max="4" width="16.8125" customWidth="1"/>
  </cols>
  <sheetData>
    <row r="1" spans="1:10" x14ac:dyDescent="0.7">
      <c r="A1" s="1" t="s">
        <v>0</v>
      </c>
      <c r="B1" s="1"/>
      <c r="C1" s="1"/>
      <c r="D1" s="1"/>
      <c r="F1" s="4" t="s">
        <v>8</v>
      </c>
      <c r="G1" s="4"/>
      <c r="H1" s="6"/>
      <c r="I1" s="6"/>
      <c r="J1" s="6"/>
    </row>
    <row r="3" spans="1:10" x14ac:dyDescent="0.7">
      <c r="A3" s="2" t="s">
        <v>1</v>
      </c>
      <c r="B3" s="2" t="s">
        <v>2</v>
      </c>
      <c r="C3" s="2" t="s">
        <v>3</v>
      </c>
      <c r="D3" s="2" t="s">
        <v>4</v>
      </c>
      <c r="F3" s="5" t="s">
        <v>6</v>
      </c>
      <c r="G3" s="5" t="s">
        <v>5</v>
      </c>
    </row>
    <row r="4" spans="1:10" x14ac:dyDescent="0.7">
      <c r="A4">
        <v>1</v>
      </c>
      <c r="B4">
        <v>24</v>
      </c>
      <c r="C4">
        <f t="shared" ref="C4:C15" si="0">_xlfn.RANK.EQ(B4,$B$4:$B$15,0)</f>
        <v>11</v>
      </c>
      <c r="D4">
        <f t="shared" ref="D4:D15" si="1">_xlfn.RANK.AVG(B4,$B$4:$B$15,0)</f>
        <v>11</v>
      </c>
      <c r="F4" s="3">
        <v>80</v>
      </c>
      <c r="G4" s="3">
        <f>_xlfn.PERCENTRANK.INC(B4:B15,F4)</f>
        <v>0.77200000000000002</v>
      </c>
    </row>
    <row r="5" spans="1:10" x14ac:dyDescent="0.7">
      <c r="A5">
        <v>2</v>
      </c>
      <c r="B5">
        <v>12</v>
      </c>
      <c r="C5">
        <f t="shared" si="0"/>
        <v>12</v>
      </c>
      <c r="D5">
        <f t="shared" si="1"/>
        <v>12</v>
      </c>
    </row>
    <row r="6" spans="1:10" x14ac:dyDescent="0.7">
      <c r="A6">
        <v>3</v>
      </c>
      <c r="B6">
        <v>78</v>
      </c>
      <c r="C6">
        <f t="shared" si="0"/>
        <v>4</v>
      </c>
      <c r="D6">
        <f t="shared" si="1"/>
        <v>4.5</v>
      </c>
    </row>
    <row r="7" spans="1:10" x14ac:dyDescent="0.7">
      <c r="A7">
        <v>4</v>
      </c>
      <c r="B7">
        <v>54</v>
      </c>
      <c r="C7">
        <f t="shared" si="0"/>
        <v>8</v>
      </c>
      <c r="D7">
        <f t="shared" si="1"/>
        <v>9</v>
      </c>
    </row>
    <row r="8" spans="1:10" x14ac:dyDescent="0.7">
      <c r="A8">
        <v>5</v>
      </c>
      <c r="B8">
        <v>69</v>
      </c>
      <c r="C8">
        <f t="shared" si="0"/>
        <v>6</v>
      </c>
      <c r="D8">
        <f t="shared" si="1"/>
        <v>6</v>
      </c>
    </row>
    <row r="9" spans="1:10" x14ac:dyDescent="0.7">
      <c r="A9">
        <v>6</v>
      </c>
      <c r="B9">
        <v>54</v>
      </c>
      <c r="C9">
        <f t="shared" si="0"/>
        <v>8</v>
      </c>
      <c r="D9">
        <f t="shared" si="1"/>
        <v>9</v>
      </c>
    </row>
    <row r="10" spans="1:10" x14ac:dyDescent="0.7">
      <c r="A10">
        <v>7</v>
      </c>
      <c r="B10">
        <v>78</v>
      </c>
      <c r="C10">
        <f t="shared" si="0"/>
        <v>4</v>
      </c>
      <c r="D10">
        <f t="shared" si="1"/>
        <v>4.5</v>
      </c>
    </row>
    <row r="11" spans="1:10" x14ac:dyDescent="0.7">
      <c r="A11">
        <v>8</v>
      </c>
      <c r="B11">
        <v>54</v>
      </c>
      <c r="C11">
        <f t="shared" si="0"/>
        <v>8</v>
      </c>
      <c r="D11">
        <f t="shared" si="1"/>
        <v>9</v>
      </c>
    </row>
    <row r="12" spans="1:10" x14ac:dyDescent="0.7">
      <c r="A12">
        <v>9</v>
      </c>
      <c r="B12">
        <v>82</v>
      </c>
      <c r="C12">
        <f t="shared" si="0"/>
        <v>3</v>
      </c>
      <c r="D12">
        <f t="shared" si="1"/>
        <v>3</v>
      </c>
    </row>
    <row r="13" spans="1:10" x14ac:dyDescent="0.7">
      <c r="A13">
        <v>10</v>
      </c>
      <c r="B13">
        <v>95</v>
      </c>
      <c r="C13">
        <f t="shared" si="0"/>
        <v>1</v>
      </c>
      <c r="D13">
        <f t="shared" si="1"/>
        <v>1</v>
      </c>
    </row>
    <row r="14" spans="1:10" x14ac:dyDescent="0.7">
      <c r="A14">
        <v>11</v>
      </c>
      <c r="B14">
        <v>90</v>
      </c>
      <c r="C14">
        <f t="shared" si="0"/>
        <v>2</v>
      </c>
      <c r="D14">
        <f t="shared" si="1"/>
        <v>2</v>
      </c>
    </row>
    <row r="15" spans="1:10" x14ac:dyDescent="0.7">
      <c r="A15" s="3">
        <v>12</v>
      </c>
      <c r="B15" s="3">
        <v>67</v>
      </c>
      <c r="C15" s="3">
        <f t="shared" si="0"/>
        <v>7</v>
      </c>
      <c r="D15" s="3">
        <f t="shared" si="1"/>
        <v>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F475-2195-4FA8-9D5F-55A5E17917DC}">
  <dimension ref="A1:U31"/>
  <sheetViews>
    <sheetView workbookViewId="0">
      <selection activeCell="F4" sqref="F4"/>
    </sheetView>
  </sheetViews>
  <sheetFormatPr defaultRowHeight="17.649999999999999" x14ac:dyDescent="0.7"/>
  <cols>
    <col min="1" max="2" width="10.625" customWidth="1"/>
    <col min="3" max="4" width="12.125" customWidth="1"/>
    <col min="6" max="9" width="12.5" customWidth="1"/>
    <col min="11" max="11" width="10.625" customWidth="1"/>
    <col min="12" max="12" width="9" customWidth="1"/>
    <col min="13" max="13" width="11" customWidth="1"/>
    <col min="14" max="14" width="9" customWidth="1"/>
    <col min="15" max="16" width="10" customWidth="1"/>
    <col min="17" max="17" width="10.625" customWidth="1"/>
    <col min="18" max="18" width="9" customWidth="1"/>
    <col min="19" max="19" width="11" customWidth="1"/>
    <col min="20" max="20" width="9" customWidth="1"/>
    <col min="21" max="21" width="10" customWidth="1"/>
  </cols>
  <sheetData>
    <row r="1" spans="1:21" x14ac:dyDescent="0.7">
      <c r="A1" s="1" t="s">
        <v>0</v>
      </c>
      <c r="B1" s="1"/>
      <c r="C1" s="1"/>
      <c r="D1" s="1"/>
      <c r="F1" s="15" t="s">
        <v>18</v>
      </c>
      <c r="G1" s="15"/>
      <c r="H1" s="16"/>
      <c r="I1" s="16"/>
      <c r="K1" s="15" t="s">
        <v>30</v>
      </c>
      <c r="L1" s="16"/>
      <c r="M1" s="15"/>
      <c r="N1" s="15"/>
      <c r="O1" s="16"/>
      <c r="Q1" s="15" t="s">
        <v>31</v>
      </c>
      <c r="R1" s="16"/>
      <c r="S1" s="15"/>
      <c r="T1" s="15"/>
      <c r="U1" s="16"/>
    </row>
    <row r="3" spans="1:21" x14ac:dyDescent="0.7">
      <c r="A3" s="2" t="s">
        <v>1</v>
      </c>
      <c r="B3" s="2" t="s">
        <v>2</v>
      </c>
      <c r="C3" s="2" t="s">
        <v>15</v>
      </c>
      <c r="D3" s="2" t="s">
        <v>16</v>
      </c>
      <c r="F3" s="2" t="s">
        <v>9</v>
      </c>
      <c r="G3" s="5" t="s">
        <v>11</v>
      </c>
      <c r="H3" s="2" t="s">
        <v>10</v>
      </c>
      <c r="I3" s="5" t="s">
        <v>12</v>
      </c>
      <c r="K3" s="17"/>
      <c r="L3" s="2" t="s">
        <v>28</v>
      </c>
      <c r="M3" s="2" t="s">
        <v>9</v>
      </c>
      <c r="N3" s="2" t="s">
        <v>25</v>
      </c>
      <c r="O3" s="2"/>
      <c r="Q3" s="17"/>
      <c r="R3" s="2" t="s">
        <v>28</v>
      </c>
      <c r="S3" s="2" t="s">
        <v>10</v>
      </c>
      <c r="T3" s="2" t="s">
        <v>25</v>
      </c>
      <c r="U3" s="2" t="s">
        <v>29</v>
      </c>
    </row>
    <row r="4" spans="1:21" x14ac:dyDescent="0.7">
      <c r="A4">
        <v>1</v>
      </c>
      <c r="B4">
        <v>24</v>
      </c>
      <c r="C4" cm="1">
        <f t="array" ref="C4:C15">_xlfn.RANK.EQ(B4:B15,B4:B15,0)</f>
        <v>11</v>
      </c>
      <c r="D4" cm="1">
        <f t="array" ref="D4:D15">_xlfn.RANK.EQ(B4:B15,B4:B15,1)</f>
        <v>2</v>
      </c>
      <c r="F4" s="8" cm="1">
        <f t="array" ref="F4:F15">D4:D15/(D16+1)</f>
        <v>0.15384615384615385</v>
      </c>
      <c r="G4" s="8" cm="1">
        <f t="array" ref="G4:G15">_xlfn.PERCENTRANK.EXC(B4:B15,B4:B15)</f>
        <v>0.153</v>
      </c>
      <c r="H4" s="8" cm="1">
        <f t="array" ref="H4:H15">(D4:D15-1)/(D16-1)</f>
        <v>9.0909090909090912E-2</v>
      </c>
      <c r="I4" s="8" cm="1">
        <f t="array" ref="I4:I15">_xlfn.PERCENTRANK.INC(B4:B15,B4:B15)</f>
        <v>0.09</v>
      </c>
      <c r="K4" s="12" t="s">
        <v>24</v>
      </c>
      <c r="L4">
        <v>69</v>
      </c>
      <c r="M4" s="8">
        <f>_xlfn.XLOOKUP(L4,$B$4:$B$15,F$4:F$15,,0,1)</f>
        <v>0.53846153846153844</v>
      </c>
      <c r="Q4" s="12" t="s">
        <v>24</v>
      </c>
      <c r="R4">
        <v>69</v>
      </c>
      <c r="S4" s="8">
        <f>_xlfn.XLOOKUP(R4,$B$4:$B$15,H$4:H$15,,0,1)</f>
        <v>0.54545454545454541</v>
      </c>
    </row>
    <row r="5" spans="1:21" x14ac:dyDescent="0.7">
      <c r="A5">
        <v>2</v>
      </c>
      <c r="B5">
        <v>12</v>
      </c>
      <c r="C5">
        <v>12</v>
      </c>
      <c r="D5">
        <v>1</v>
      </c>
      <c r="F5" s="8">
        <v>7.6923076923076927E-2</v>
      </c>
      <c r="G5" s="8">
        <v>7.5999999999999998E-2</v>
      </c>
      <c r="H5" s="8">
        <v>0</v>
      </c>
      <c r="I5" s="8">
        <v>0</v>
      </c>
      <c r="K5" s="12" t="s">
        <v>27</v>
      </c>
      <c r="L5">
        <v>75</v>
      </c>
      <c r="N5" s="8">
        <f>M4+(M6-M4)*L8</f>
        <v>0.58974358974358976</v>
      </c>
      <c r="Q5" s="12" t="s">
        <v>27</v>
      </c>
      <c r="R5">
        <v>75</v>
      </c>
      <c r="T5" s="8">
        <f>S4+(S6-S4)*R8</f>
        <v>0.60606060606060608</v>
      </c>
    </row>
    <row r="6" spans="1:21" x14ac:dyDescent="0.7">
      <c r="A6">
        <v>3</v>
      </c>
      <c r="B6" s="6">
        <v>78</v>
      </c>
      <c r="C6">
        <v>4</v>
      </c>
      <c r="D6">
        <v>8</v>
      </c>
      <c r="F6" s="9">
        <v>0.61538461538461542</v>
      </c>
      <c r="G6" s="9">
        <v>0.61499999999999999</v>
      </c>
      <c r="H6" s="13">
        <v>0.63636363636363635</v>
      </c>
      <c r="I6" s="13">
        <v>0.63600000000000001</v>
      </c>
      <c r="K6" s="19" t="s">
        <v>26</v>
      </c>
      <c r="L6" s="3">
        <v>78</v>
      </c>
      <c r="M6" s="11">
        <f>_xlfn.XLOOKUP(L6,$B$4:$B$15,F$4:F$15,,0,1)</f>
        <v>0.61538461538461542</v>
      </c>
      <c r="N6" s="3"/>
      <c r="O6" s="3"/>
      <c r="Q6" s="19" t="s">
        <v>26</v>
      </c>
      <c r="R6" s="3">
        <v>78</v>
      </c>
      <c r="S6" s="11">
        <f>_xlfn.XLOOKUP(R6,$B$4:$B$15,H$4:H$15,,0,1)</f>
        <v>0.63636363636363635</v>
      </c>
      <c r="T6" s="3"/>
      <c r="U6" s="3"/>
    </row>
    <row r="7" spans="1:21" x14ac:dyDescent="0.7">
      <c r="A7">
        <v>4</v>
      </c>
      <c r="B7">
        <v>54</v>
      </c>
      <c r="C7">
        <v>8</v>
      </c>
      <c r="D7">
        <v>3</v>
      </c>
      <c r="F7" s="8">
        <v>0.23076923076923078</v>
      </c>
      <c r="G7" s="8">
        <v>0.23</v>
      </c>
      <c r="H7" s="8">
        <v>0.18181818181818182</v>
      </c>
      <c r="I7" s="8">
        <v>0.18099999999999999</v>
      </c>
    </row>
    <row r="8" spans="1:21" x14ac:dyDescent="0.7">
      <c r="A8">
        <v>5</v>
      </c>
      <c r="B8">
        <v>69</v>
      </c>
      <c r="C8">
        <v>6</v>
      </c>
      <c r="D8">
        <v>7</v>
      </c>
      <c r="F8" s="8">
        <v>0.53846153846153844</v>
      </c>
      <c r="G8" s="8">
        <v>0.53800000000000003</v>
      </c>
      <c r="H8" s="8">
        <v>0.54545454545454541</v>
      </c>
      <c r="I8" s="8">
        <v>0.54500000000000004</v>
      </c>
      <c r="K8" s="2" t="s">
        <v>13</v>
      </c>
      <c r="L8" s="14">
        <f>(L5-L4)/(L6-L4)</f>
        <v>0.66666666666666663</v>
      </c>
      <c r="M8" s="5" t="s">
        <v>22</v>
      </c>
      <c r="N8" s="20">
        <f>_xlfn.PERCENTRANK.EXC(B4:B15,L5)</f>
        <v>0.58899999999999997</v>
      </c>
      <c r="Q8" s="2" t="s">
        <v>13</v>
      </c>
      <c r="R8" s="7">
        <f>(R5-R4)/(R6-R4)</f>
        <v>0.66666666666666663</v>
      </c>
      <c r="T8" s="5" t="s">
        <v>22</v>
      </c>
      <c r="U8" s="20">
        <f>_xlfn.PERCENTRANK.INC(B4:B15,L5)</f>
        <v>0.60599999999999998</v>
      </c>
    </row>
    <row r="9" spans="1:21" x14ac:dyDescent="0.7">
      <c r="A9">
        <v>6</v>
      </c>
      <c r="B9">
        <v>54</v>
      </c>
      <c r="C9">
        <v>8</v>
      </c>
      <c r="D9">
        <v>3</v>
      </c>
      <c r="F9" s="8">
        <v>0.23076923076923078</v>
      </c>
      <c r="G9" s="8">
        <v>0.23</v>
      </c>
      <c r="H9" s="8">
        <v>0.18181818181818182</v>
      </c>
      <c r="I9" s="8">
        <v>0.18099999999999999</v>
      </c>
    </row>
    <row r="10" spans="1:21" x14ac:dyDescent="0.7">
      <c r="A10">
        <v>7</v>
      </c>
      <c r="B10">
        <v>78</v>
      </c>
      <c r="C10">
        <v>4</v>
      </c>
      <c r="D10">
        <v>8</v>
      </c>
      <c r="F10" s="8">
        <v>0.61538461538461542</v>
      </c>
      <c r="G10" s="8">
        <v>0.61499999999999999</v>
      </c>
      <c r="H10" s="8">
        <v>0.63636363636363635</v>
      </c>
      <c r="I10" s="8">
        <v>0.63600000000000001</v>
      </c>
      <c r="K10" s="10" t="s">
        <v>23</v>
      </c>
    </row>
    <row r="11" spans="1:21" x14ac:dyDescent="0.7">
      <c r="A11">
        <v>8</v>
      </c>
      <c r="B11">
        <v>54</v>
      </c>
      <c r="C11">
        <v>8</v>
      </c>
      <c r="D11">
        <v>3</v>
      </c>
      <c r="F11" s="8">
        <v>0.23076923076923078</v>
      </c>
      <c r="G11" s="8">
        <v>0.23</v>
      </c>
      <c r="H11" s="8">
        <v>0.18181818181818182</v>
      </c>
      <c r="I11" s="8">
        <v>0.18099999999999999</v>
      </c>
      <c r="K11" t="s">
        <v>19</v>
      </c>
    </row>
    <row r="12" spans="1:21" x14ac:dyDescent="0.7">
      <c r="A12">
        <v>9</v>
      </c>
      <c r="B12" s="6">
        <v>82</v>
      </c>
      <c r="C12">
        <v>3</v>
      </c>
      <c r="D12">
        <v>10</v>
      </c>
      <c r="F12" s="9">
        <v>0.76923076923076927</v>
      </c>
      <c r="G12" s="9">
        <v>0.76900000000000002</v>
      </c>
      <c r="H12" s="13">
        <v>0.81818181818181823</v>
      </c>
      <c r="I12" s="13">
        <v>0.81799999999999995</v>
      </c>
      <c r="K12" t="s">
        <v>20</v>
      </c>
    </row>
    <row r="13" spans="1:21" x14ac:dyDescent="0.7">
      <c r="A13">
        <v>10</v>
      </c>
      <c r="B13">
        <v>95</v>
      </c>
      <c r="C13">
        <v>1</v>
      </c>
      <c r="D13">
        <v>12</v>
      </c>
      <c r="F13" s="8">
        <v>0.92307692307692313</v>
      </c>
      <c r="G13" s="8">
        <v>0.92300000000000004</v>
      </c>
      <c r="H13" s="8">
        <v>1</v>
      </c>
      <c r="I13" s="8">
        <v>1</v>
      </c>
      <c r="K13" t="s">
        <v>21</v>
      </c>
    </row>
    <row r="14" spans="1:21" x14ac:dyDescent="0.7">
      <c r="A14">
        <v>11</v>
      </c>
      <c r="B14">
        <v>90</v>
      </c>
      <c r="C14">
        <v>2</v>
      </c>
      <c r="D14">
        <v>11</v>
      </c>
      <c r="F14" s="8">
        <v>0.84615384615384615</v>
      </c>
      <c r="G14" s="8">
        <v>0.84599999999999997</v>
      </c>
      <c r="H14" s="8">
        <v>0.90909090909090906</v>
      </c>
      <c r="I14" s="8">
        <v>0.90900000000000003</v>
      </c>
    </row>
    <row r="15" spans="1:21" x14ac:dyDescent="0.7">
      <c r="A15" s="3">
        <v>12</v>
      </c>
      <c r="B15" s="3">
        <v>67</v>
      </c>
      <c r="C15" s="3">
        <v>7</v>
      </c>
      <c r="D15" s="3">
        <v>6</v>
      </c>
      <c r="F15" s="11">
        <v>0.46153846153846156</v>
      </c>
      <c r="G15" s="11">
        <v>0.46100000000000002</v>
      </c>
      <c r="H15" s="11">
        <v>0.45454545454545453</v>
      </c>
      <c r="I15" s="11">
        <v>0.45400000000000001</v>
      </c>
    </row>
    <row r="16" spans="1:21" x14ac:dyDescent="0.7">
      <c r="C16" s="5" t="s">
        <v>14</v>
      </c>
      <c r="D16" s="7">
        <f>COUNT(B4:B15)</f>
        <v>12</v>
      </c>
    </row>
    <row r="17" spans="3:21" x14ac:dyDescent="0.7">
      <c r="K17" s="15" t="s">
        <v>32</v>
      </c>
      <c r="L17" s="16"/>
      <c r="M17" s="15"/>
      <c r="N17" s="15"/>
      <c r="O17" s="16"/>
      <c r="Q17" s="15" t="s">
        <v>33</v>
      </c>
      <c r="R17" s="16"/>
      <c r="S17" s="15"/>
      <c r="T17" s="15"/>
      <c r="U17" s="16"/>
    </row>
    <row r="18" spans="3:21" x14ac:dyDescent="0.7">
      <c r="C18" t="s">
        <v>17</v>
      </c>
    </row>
    <row r="19" spans="3:21" x14ac:dyDescent="0.7">
      <c r="K19" s="17"/>
      <c r="L19" s="2" t="s">
        <v>28</v>
      </c>
      <c r="M19" s="2" t="s">
        <v>9</v>
      </c>
      <c r="N19" s="2" t="s">
        <v>25</v>
      </c>
      <c r="O19" s="2" t="s">
        <v>29</v>
      </c>
      <c r="Q19" s="17"/>
      <c r="R19" s="2" t="s">
        <v>28</v>
      </c>
      <c r="S19" s="2" t="s">
        <v>10</v>
      </c>
      <c r="T19" s="2" t="s">
        <v>25</v>
      </c>
      <c r="U19" s="2" t="s">
        <v>29</v>
      </c>
    </row>
    <row r="20" spans="3:21" x14ac:dyDescent="0.7">
      <c r="K20" s="12" t="s">
        <v>24</v>
      </c>
      <c r="L20">
        <v>78</v>
      </c>
      <c r="M20" s="8">
        <f>_xlfn.XLOOKUP(L20,$B$4:$B$15,F$4:F$15,,0,1)</f>
        <v>0.61538461538461542</v>
      </c>
      <c r="N20" s="8">
        <f>F6+(F12-F6)*L25</f>
        <v>0.69230769230769229</v>
      </c>
      <c r="Q20" s="12" t="s">
        <v>24</v>
      </c>
      <c r="R20">
        <v>78</v>
      </c>
      <c r="S20" s="8">
        <f>_xlfn.XLOOKUP(R20,$B$4:$B$15,H$4:H$15,,0,1)</f>
        <v>0.63636363636363635</v>
      </c>
      <c r="T20" s="8">
        <f>S20+(S23-S20)*R25</f>
        <v>0.72727272727272729</v>
      </c>
    </row>
    <row r="21" spans="3:21" x14ac:dyDescent="0.7">
      <c r="K21" s="12" t="s">
        <v>24</v>
      </c>
      <c r="L21">
        <v>78</v>
      </c>
      <c r="M21" s="8">
        <f>_xlfn.XLOOKUP(L21,$B$4:$B$15,F$4:F$15,,0,1)</f>
        <v>0.61538461538461542</v>
      </c>
      <c r="Q21" s="12" t="s">
        <v>24</v>
      </c>
      <c r="R21">
        <v>78</v>
      </c>
      <c r="S21" s="8">
        <f>_xlfn.XLOOKUP(R21,$B$4:$B$15,H$4:H$15,,0,1)</f>
        <v>0.63636363636363635</v>
      </c>
    </row>
    <row r="22" spans="3:21" x14ac:dyDescent="0.7">
      <c r="K22" s="12" t="s">
        <v>27</v>
      </c>
      <c r="L22">
        <v>80</v>
      </c>
      <c r="O22" s="18">
        <f>N20+(F12-N20)*L25</f>
        <v>0.73076923076923084</v>
      </c>
      <c r="Q22" s="12" t="s">
        <v>27</v>
      </c>
      <c r="R22">
        <v>80</v>
      </c>
      <c r="U22" s="18">
        <f>T20+(S23-T20)*R25</f>
        <v>0.77272727272727271</v>
      </c>
    </row>
    <row r="23" spans="3:21" x14ac:dyDescent="0.7">
      <c r="K23" s="19" t="s">
        <v>26</v>
      </c>
      <c r="L23" s="3">
        <v>82</v>
      </c>
      <c r="M23" s="11">
        <f>_xlfn.XLOOKUP(L23,$B$4:$B$15,F$4:F$15,,0,1)</f>
        <v>0.76923076923076927</v>
      </c>
      <c r="N23" s="3"/>
      <c r="O23" s="3"/>
      <c r="Q23" s="19" t="s">
        <v>26</v>
      </c>
      <c r="R23" s="3">
        <v>82</v>
      </c>
      <c r="S23" s="8">
        <f>_xlfn.XLOOKUP(R23,$B$4:$B$15,H$4:H$15,,0,1)</f>
        <v>0.81818181818181823</v>
      </c>
      <c r="T23" s="3"/>
      <c r="U23" s="3"/>
    </row>
    <row r="25" spans="3:21" x14ac:dyDescent="0.7">
      <c r="K25" s="2" t="s">
        <v>13</v>
      </c>
      <c r="L25" s="7">
        <f>(L22-L20)/(L23-L20)</f>
        <v>0.5</v>
      </c>
      <c r="N25" s="5" t="s">
        <v>22</v>
      </c>
      <c r="O25" s="20">
        <f>_xlfn.PERCENTRANK.EXC(B4:B15,L22)</f>
        <v>0.73</v>
      </c>
      <c r="Q25" s="2" t="s">
        <v>13</v>
      </c>
      <c r="R25" s="7">
        <f>(R22-R20)/(R23-R20)</f>
        <v>0.5</v>
      </c>
      <c r="T25" s="5" t="s">
        <v>22</v>
      </c>
      <c r="U25" s="20">
        <f>_xlfn.PERCENTRANK.INC(B4:B15,R22)</f>
        <v>0.77200000000000002</v>
      </c>
    </row>
    <row r="28" spans="3:21" x14ac:dyDescent="0.7">
      <c r="K28" s="10" t="s">
        <v>23</v>
      </c>
    </row>
    <row r="29" spans="3:21" x14ac:dyDescent="0.7">
      <c r="K29" t="s">
        <v>19</v>
      </c>
    </row>
    <row r="30" spans="3:21" x14ac:dyDescent="0.7">
      <c r="K30" t="s">
        <v>20</v>
      </c>
    </row>
    <row r="31" spans="3:21" x14ac:dyDescent="0.7">
      <c r="K3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順位（PERCENTRANK.EXC）</vt:lpstr>
      <vt:lpstr>順位（PERCENTRANK.EXC答え）</vt:lpstr>
      <vt:lpstr>順位（PERCENTRANK.INC）</vt:lpstr>
      <vt:lpstr>順位（PERCENTRANK.INC答え）</vt:lpstr>
      <vt:lpstr>計算方法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2023-06-19T22:11:08Z</dcterms:created>
  <dcterms:modified xsi:type="dcterms:W3CDTF">2023-07-13T23:16:01Z</dcterms:modified>
</cp:coreProperties>
</file>