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5FDD09BF-FFEF-47F5-88BE-25F3373D263D}" xr6:coauthVersionLast="47" xr6:coauthVersionMax="47" xr10:uidLastSave="{00000000-0000-0000-0000-000000000000}"/>
  <bookViews>
    <workbookView xWindow="3922" yWindow="1522" windowWidth="28231" windowHeight="15098" xr2:uid="{0724A3CD-C9B4-476E-968B-52F0F8426422}"/>
  </bookViews>
  <sheets>
    <sheet name="SKEW関数を手計算で" sheetId="1" r:id="rId1"/>
    <sheet name="SKEW.P関数を手計算で" sheetId="2" r:id="rId2"/>
    <sheet name="KURT関数を手計算で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3" l="1"/>
  <c r="E15" i="3"/>
  <c r="E14" i="3"/>
  <c r="E17" i="3"/>
  <c r="E13" i="3"/>
  <c r="E2" i="3" a="1"/>
  <c r="E2" i="3" s="1"/>
  <c r="B14" i="3"/>
  <c r="B13" i="3"/>
  <c r="B12" i="3"/>
  <c r="C2" i="3" a="1"/>
  <c r="C2" i="3" s="1"/>
  <c r="D2" i="3" s="1" a="1"/>
  <c r="D2" i="3" s="1"/>
  <c r="A2" i="3" a="1"/>
  <c r="A2" i="3" s="1"/>
  <c r="C2" i="2" a="1"/>
  <c r="C2" i="2" s="1"/>
  <c r="E14" i="2"/>
  <c r="B13" i="2"/>
  <c r="B14" i="2"/>
  <c r="B12" i="2"/>
  <c r="A2" i="2" a="1"/>
  <c r="A2" i="2" s="1"/>
  <c r="B13" i="1"/>
  <c r="E15" i="1"/>
  <c r="E13" i="1"/>
  <c r="B14" i="1"/>
  <c r="D2" i="1" a="1"/>
  <c r="D2" i="1" s="1"/>
  <c r="E2" i="1" s="1" a="1"/>
  <c r="E2" i="1" s="1"/>
  <c r="E12" i="1" s="1"/>
  <c r="E14" i="1" s="1"/>
  <c r="C2" i="1" a="1"/>
  <c r="C2" i="1" s="1"/>
  <c r="B12" i="1"/>
  <c r="A2" i="1" a="1"/>
  <c r="A2" i="1" s="1"/>
  <c r="E12" i="3" l="1"/>
  <c r="D2" i="2" a="1"/>
  <c r="D2" i="2" s="1"/>
  <c r="E2" i="2" l="1" a="1"/>
  <c r="E2" i="2" s="1"/>
  <c r="E12" i="2" s="1"/>
  <c r="E1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<sst xmlns="http://schemas.openxmlformats.org/spreadsheetml/2006/main" count="37" uniqueCount="20">
  <si>
    <t>平均</t>
    <rPh sb="0" eb="2">
      <t>ヘイキン</t>
    </rPh>
    <phoneticPr fontId="1"/>
  </si>
  <si>
    <t>平均との差</t>
    <rPh sb="0" eb="2">
      <t>ヘイキン</t>
    </rPh>
    <rPh sb="4" eb="5">
      <t>サ</t>
    </rPh>
    <phoneticPr fontId="1"/>
  </si>
  <si>
    <t>値</t>
    <rPh sb="0" eb="1">
      <t>アタイ</t>
    </rPh>
    <phoneticPr fontId="1"/>
  </si>
  <si>
    <t>サンプル</t>
    <phoneticPr fontId="1"/>
  </si>
  <si>
    <t>標本標準偏差</t>
    <rPh sb="0" eb="2">
      <t>ヒョウホン</t>
    </rPh>
    <rPh sb="2" eb="4">
      <t>ヒョウジュン</t>
    </rPh>
    <rPh sb="4" eb="6">
      <t>ヘンサ</t>
    </rPh>
    <phoneticPr fontId="1"/>
  </si>
  <si>
    <t>標準偏差で割った値</t>
    <rPh sb="0" eb="2">
      <t>ヒョウジュン</t>
    </rPh>
    <rPh sb="2" eb="4">
      <t>ヘンサ</t>
    </rPh>
    <rPh sb="5" eb="6">
      <t>ワ</t>
    </rPh>
    <rPh sb="8" eb="9">
      <t>アタイ</t>
    </rPh>
    <phoneticPr fontId="1"/>
  </si>
  <si>
    <t>←その3乗</t>
    <rPh sb="4" eb="5">
      <t>ジョウ</t>
    </rPh>
    <phoneticPr fontId="1"/>
  </si>
  <si>
    <t>合計</t>
    <rPh sb="0" eb="2">
      <t>ゴウケイ</t>
    </rPh>
    <phoneticPr fontId="1"/>
  </si>
  <si>
    <t>n/(n-1)(n-2)</t>
    <phoneticPr fontId="1"/>
  </si>
  <si>
    <t>n</t>
    <phoneticPr fontId="1"/>
  </si>
  <si>
    <t>歪度</t>
    <rPh sb="0" eb="2">
      <t>ワイド</t>
    </rPh>
    <phoneticPr fontId="1"/>
  </si>
  <si>
    <t>SKEW.P関数で検算</t>
    <rPh sb="6" eb="8">
      <t>カンスウ</t>
    </rPh>
    <rPh sb="9" eb="11">
      <t>ケンザン</t>
    </rPh>
    <phoneticPr fontId="1"/>
  </si>
  <si>
    <t>SKEW関数で検算</t>
    <rPh sb="4" eb="6">
      <t>カンスウ</t>
    </rPh>
    <rPh sb="7" eb="9">
      <t>ケンザン</t>
    </rPh>
    <phoneticPr fontId="1"/>
  </si>
  <si>
    <t>不偏標準偏差</t>
    <rPh sb="0" eb="2">
      <t>フヘン</t>
    </rPh>
    <rPh sb="2" eb="4">
      <t>ヒョウジュン</t>
    </rPh>
    <rPh sb="4" eb="6">
      <t>ヘンサ</t>
    </rPh>
    <phoneticPr fontId="1"/>
  </si>
  <si>
    <t>n(n+1)/(n-1)(n-2)(n-3)</t>
    <phoneticPr fontId="1"/>
  </si>
  <si>
    <t>←その4乗</t>
    <rPh sb="4" eb="5">
      <t>ジョウ</t>
    </rPh>
    <phoneticPr fontId="1"/>
  </si>
  <si>
    <t>尖度</t>
    <rPh sb="0" eb="2">
      <t>センド</t>
    </rPh>
    <phoneticPr fontId="1"/>
  </si>
  <si>
    <t>KURT関数で検算</t>
    <rPh sb="4" eb="6">
      <t>カンスウ</t>
    </rPh>
    <rPh sb="7" eb="9">
      <t>ケンザン</t>
    </rPh>
    <phoneticPr fontId="1"/>
  </si>
  <si>
    <t>3(n-1)^2</t>
    <phoneticPr fontId="1"/>
  </si>
  <si>
    <t>(n-2)(n-3)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</si>
</sst>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"/>
    <numFmt numFmtId="177" formatCode="0.000"/>
    <numFmt numFmtId="178" formatCode="0.00000000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2" fontId="0" fillId="0" borderId="0" xfId="0" applyNumberFormat="1">
      <alignment vertical="center"/>
    </xf>
    <xf numFmtId="178" fontId="0" fillId="0" borderId="0" xfId="0" applyNumberForma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2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982B-C02C-4450-8EB9-CF19105D5C19}">
  <dimension ref="A1:I15"/>
  <sheetViews>
    <sheetView tabSelected="1" workbookViewId="0">
      <selection activeCell="E14" sqref="E14"/>
    </sheetView>
  </sheetViews>
  <sheetFormatPr defaultRowHeight="17.649999999999999" x14ac:dyDescent="0.7"/>
  <cols>
    <col min="1" max="1" width="11.75" customWidth="1"/>
    <col min="3" max="3" width="11.75" customWidth="1"/>
    <col min="4" max="4" width="17.6875" customWidth="1"/>
    <col min="5" max="5" width="12.1875" customWidth="1"/>
    <col min="9" max="9" width="14.5625" bestFit="1" customWidth="1"/>
  </cols>
  <sheetData>
    <row r="1" spans="1:9" x14ac:dyDescent="0.7">
      <c r="A1" s="11" t="s">
        <v>3</v>
      </c>
      <c r="B1" s="11" t="s">
        <v>2</v>
      </c>
      <c r="C1" s="11" t="s">
        <v>1</v>
      </c>
      <c r="D1" s="11" t="s">
        <v>5</v>
      </c>
      <c r="E1" s="11" t="s">
        <v>6</v>
      </c>
    </row>
    <row r="2" spans="1:9" x14ac:dyDescent="0.7">
      <c r="A2" cm="1">
        <f t="array" ref="A2:A11">_xlfn.SEQUENCE(10,1,1,1)</f>
        <v>1</v>
      </c>
      <c r="B2">
        <v>87</v>
      </c>
      <c r="C2" s="3" cm="1">
        <f t="array" ref="C2:C11">B2:B11-B12</f>
        <v>27</v>
      </c>
      <c r="D2" s="2" cm="1">
        <f t="array" ref="D2:D11">C2:C11/B13</f>
        <v>1.1945395555992515</v>
      </c>
      <c r="E2" s="1" cm="1">
        <f t="array" ref="E2:E11">_xlfn.ANCHORARRAY(D2)^3</f>
        <v>1.7045180566086757</v>
      </c>
      <c r="I2" s="4"/>
    </row>
    <row r="3" spans="1:9" x14ac:dyDescent="0.7">
      <c r="A3">
        <v>2</v>
      </c>
      <c r="B3">
        <v>50</v>
      </c>
      <c r="C3" s="3">
        <v>-10</v>
      </c>
      <c r="D3" s="2">
        <v>-0.44242205762935238</v>
      </c>
      <c r="E3" s="1">
        <v>-8.6598488879168586E-2</v>
      </c>
    </row>
    <row r="4" spans="1:9" x14ac:dyDescent="0.7">
      <c r="A4">
        <v>3</v>
      </c>
      <c r="B4">
        <v>32</v>
      </c>
      <c r="C4" s="3">
        <v>-28</v>
      </c>
      <c r="D4" s="2">
        <v>-1.2387817613621868</v>
      </c>
      <c r="E4" s="1">
        <v>-1.9010100278755093</v>
      </c>
    </row>
    <row r="5" spans="1:9" x14ac:dyDescent="0.7">
      <c r="A5">
        <v>4</v>
      </c>
      <c r="B5">
        <v>47</v>
      </c>
      <c r="C5" s="3">
        <v>-13</v>
      </c>
      <c r="D5" s="2">
        <v>-0.57514867491815813</v>
      </c>
      <c r="E5" s="1">
        <v>-0.19025688006753341</v>
      </c>
    </row>
    <row r="6" spans="1:9" x14ac:dyDescent="0.7">
      <c r="A6">
        <v>5</v>
      </c>
      <c r="B6">
        <v>74</v>
      </c>
      <c r="C6" s="3">
        <v>14</v>
      </c>
      <c r="D6" s="2">
        <v>0.61939088068109338</v>
      </c>
      <c r="E6" s="1">
        <v>0.23762625348443867</v>
      </c>
    </row>
    <row r="7" spans="1:9" x14ac:dyDescent="0.7">
      <c r="A7">
        <v>6</v>
      </c>
      <c r="B7">
        <v>28</v>
      </c>
      <c r="C7" s="3">
        <v>-32</v>
      </c>
      <c r="D7" s="2">
        <v>-1.4157505844139275</v>
      </c>
      <c r="E7" s="1">
        <v>-2.837659283592596</v>
      </c>
    </row>
    <row r="8" spans="1:9" x14ac:dyDescent="0.7">
      <c r="A8">
        <v>7</v>
      </c>
      <c r="B8">
        <v>67</v>
      </c>
      <c r="C8" s="3">
        <v>7</v>
      </c>
      <c r="D8" s="2">
        <v>0.30969544034054669</v>
      </c>
      <c r="E8" s="1">
        <v>2.9703281685554833E-2</v>
      </c>
    </row>
    <row r="9" spans="1:9" x14ac:dyDescent="0.7">
      <c r="A9">
        <v>8</v>
      </c>
      <c r="B9">
        <v>91</v>
      </c>
      <c r="C9" s="3">
        <v>31</v>
      </c>
      <c r="D9" s="2">
        <v>1.3715083786509923</v>
      </c>
      <c r="E9" s="1">
        <v>2.5798555821993108</v>
      </c>
    </row>
    <row r="10" spans="1:9" x14ac:dyDescent="0.7">
      <c r="A10">
        <v>9</v>
      </c>
      <c r="B10">
        <v>45</v>
      </c>
      <c r="C10" s="3">
        <v>-15</v>
      </c>
      <c r="D10" s="2">
        <v>-0.66363308644402852</v>
      </c>
      <c r="E10" s="1">
        <v>-0.29226989996719388</v>
      </c>
    </row>
    <row r="11" spans="1:9" x14ac:dyDescent="0.7">
      <c r="A11" s="7">
        <v>10</v>
      </c>
      <c r="B11" s="7">
        <v>79</v>
      </c>
      <c r="C11" s="8">
        <v>19</v>
      </c>
      <c r="D11" s="9">
        <v>0.84060190949576952</v>
      </c>
      <c r="E11" s="10">
        <v>0.59397903522221729</v>
      </c>
    </row>
    <row r="12" spans="1:9" x14ac:dyDescent="0.7">
      <c r="A12" s="5" t="s">
        <v>0</v>
      </c>
      <c r="B12">
        <f>AVERAGE(B2:B11)</f>
        <v>60</v>
      </c>
      <c r="D12" s="5" t="s">
        <v>7</v>
      </c>
      <c r="E12" s="1">
        <f>SUM(_xlfn.ANCHORARRAY(E2))</f>
        <v>-0.16211237118180399</v>
      </c>
    </row>
    <row r="13" spans="1:9" x14ac:dyDescent="0.7">
      <c r="A13" s="5" t="s">
        <v>13</v>
      </c>
      <c r="B13" s="3">
        <f>_xlfn.STDEV.S(B2:B11)</f>
        <v>22.60285134421958</v>
      </c>
      <c r="D13" s="12" t="s">
        <v>8</v>
      </c>
      <c r="E13" s="10">
        <f>B14/((B14-1)*(B14-2))</f>
        <v>0.1388888888888889</v>
      </c>
    </row>
    <row r="14" spans="1:9" x14ac:dyDescent="0.7">
      <c r="A14" s="12" t="s">
        <v>9</v>
      </c>
      <c r="B14" s="7">
        <f>COUNT(B2:B11)</f>
        <v>10</v>
      </c>
      <c r="D14" s="6" t="s">
        <v>10</v>
      </c>
      <c r="E14" s="2">
        <f>E13*E12</f>
        <v>-2.2515607108583888E-2</v>
      </c>
    </row>
    <row r="15" spans="1:9" x14ac:dyDescent="0.7">
      <c r="D15" s="13" t="s">
        <v>12</v>
      </c>
      <c r="E15" s="9">
        <f>SKEW(B2:B11)</f>
        <v>-2.2515607108583888E-2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95E7-3AED-45F3-BF9B-27B96689821C}">
  <dimension ref="A1:H14"/>
  <sheetViews>
    <sheetView workbookViewId="0">
      <selection activeCell="E13" sqref="E13"/>
    </sheetView>
  </sheetViews>
  <sheetFormatPr defaultRowHeight="17.649999999999999" x14ac:dyDescent="0.7"/>
  <cols>
    <col min="1" max="1" width="11.75" customWidth="1"/>
    <col min="3" max="3" width="11.75" customWidth="1"/>
    <col min="4" max="4" width="17.6875" customWidth="1"/>
    <col min="5" max="5" width="12.1875" customWidth="1"/>
    <col min="8" max="8" width="14.5625" bestFit="1" customWidth="1"/>
  </cols>
  <sheetData>
    <row r="1" spans="1:8" x14ac:dyDescent="0.7">
      <c r="A1" s="11" t="s">
        <v>3</v>
      </c>
      <c r="B1" s="11" t="s">
        <v>2</v>
      </c>
      <c r="C1" s="11" t="s">
        <v>1</v>
      </c>
      <c r="D1" s="11" t="s">
        <v>5</v>
      </c>
      <c r="E1" s="11" t="s">
        <v>6</v>
      </c>
    </row>
    <row r="2" spans="1:8" x14ac:dyDescent="0.7">
      <c r="A2" cm="1">
        <f t="array" ref="A2:A11">_xlfn.SEQUENCE(10,1,1,1)</f>
        <v>1</v>
      </c>
      <c r="B2">
        <v>87</v>
      </c>
      <c r="C2" s="3" cm="1">
        <f t="array" ref="C2:C11">B2:B11-B12</f>
        <v>27</v>
      </c>
      <c r="D2" s="2" cm="1">
        <f t="array" ref="D2:D11">C2:C11/B13</f>
        <v>1.2591552502863255</v>
      </c>
      <c r="E2" s="1" cm="1">
        <f t="array" ref="E2:E11">_xlfn.ANCHORARRAY(D2)^3</f>
        <v>1.9963553228767534</v>
      </c>
      <c r="H2" s="4"/>
    </row>
    <row r="3" spans="1:8" x14ac:dyDescent="0.7">
      <c r="A3">
        <v>2</v>
      </c>
      <c r="B3">
        <v>50</v>
      </c>
      <c r="C3" s="3">
        <v>-10</v>
      </c>
      <c r="D3" s="2">
        <v>-0.46635379640234276</v>
      </c>
      <c r="E3" s="1">
        <v>-0.10142535806923504</v>
      </c>
    </row>
    <row r="4" spans="1:8" x14ac:dyDescent="0.7">
      <c r="A4">
        <v>3</v>
      </c>
      <c r="B4">
        <v>32</v>
      </c>
      <c r="C4" s="3">
        <v>-28</v>
      </c>
      <c r="D4" s="2">
        <v>-1.3057906299265598</v>
      </c>
      <c r="E4" s="1">
        <v>-2.226489460335848</v>
      </c>
    </row>
    <row r="5" spans="1:8" x14ac:dyDescent="0.7">
      <c r="A5">
        <v>4</v>
      </c>
      <c r="B5">
        <v>47</v>
      </c>
      <c r="C5" s="3">
        <v>-13</v>
      </c>
      <c r="D5" s="2">
        <v>-0.60625993532304556</v>
      </c>
      <c r="E5" s="1">
        <v>-0.22283151167810938</v>
      </c>
    </row>
    <row r="6" spans="1:8" x14ac:dyDescent="0.7">
      <c r="A6">
        <v>5</v>
      </c>
      <c r="B6">
        <v>74</v>
      </c>
      <c r="C6" s="3">
        <v>14</v>
      </c>
      <c r="D6" s="2">
        <v>0.6528953149632799</v>
      </c>
      <c r="E6" s="1">
        <v>0.27831118254198101</v>
      </c>
    </row>
    <row r="7" spans="1:8" x14ac:dyDescent="0.7">
      <c r="A7">
        <v>6</v>
      </c>
      <c r="B7">
        <v>28</v>
      </c>
      <c r="C7" s="3">
        <v>-32</v>
      </c>
      <c r="D7" s="2">
        <v>-1.4923321484874967</v>
      </c>
      <c r="E7" s="1">
        <v>-3.3235061332126934</v>
      </c>
    </row>
    <row r="8" spans="1:8" x14ac:dyDescent="0.7">
      <c r="A8">
        <v>7</v>
      </c>
      <c r="B8">
        <v>67</v>
      </c>
      <c r="C8" s="3">
        <v>7</v>
      </c>
      <c r="D8" s="2">
        <v>0.32644765748163995</v>
      </c>
      <c r="E8" s="1">
        <v>3.4788897817747626E-2</v>
      </c>
    </row>
    <row r="9" spans="1:8" x14ac:dyDescent="0.7">
      <c r="A9">
        <v>8</v>
      </c>
      <c r="B9">
        <v>91</v>
      </c>
      <c r="C9" s="3">
        <v>31</v>
      </c>
      <c r="D9" s="2">
        <v>1.4456967688472626</v>
      </c>
      <c r="E9" s="1">
        <v>3.0215628422405816</v>
      </c>
    </row>
    <row r="10" spans="1:8" x14ac:dyDescent="0.7">
      <c r="A10">
        <v>9</v>
      </c>
      <c r="B10">
        <v>45</v>
      </c>
      <c r="C10" s="3">
        <v>-15</v>
      </c>
      <c r="D10" s="2">
        <v>-0.69953069460351414</v>
      </c>
      <c r="E10" s="1">
        <v>-0.34231058348366827</v>
      </c>
    </row>
    <row r="11" spans="1:8" x14ac:dyDescent="0.7">
      <c r="A11" s="7">
        <v>10</v>
      </c>
      <c r="B11" s="7">
        <v>79</v>
      </c>
      <c r="C11" s="8">
        <v>19</v>
      </c>
      <c r="D11" s="9">
        <v>0.88607221316445128</v>
      </c>
      <c r="E11" s="1">
        <v>0.69567653099688331</v>
      </c>
    </row>
    <row r="12" spans="1:8" x14ac:dyDescent="0.7">
      <c r="A12" s="5" t="s">
        <v>0</v>
      </c>
      <c r="B12">
        <f>AVERAGE(B2:B11)</f>
        <v>60</v>
      </c>
      <c r="D12" s="5" t="s">
        <v>7</v>
      </c>
      <c r="E12" s="2">
        <f>SUM(_xlfn.ANCHORARRAY(E2))</f>
        <v>-0.18986827030560749</v>
      </c>
    </row>
    <row r="13" spans="1:8" x14ac:dyDescent="0.7">
      <c r="A13" s="5" t="s">
        <v>4</v>
      </c>
      <c r="B13" s="3">
        <f>_xlfn.STDEV.P(B2:B11)</f>
        <v>21.442947558579721</v>
      </c>
      <c r="D13" s="6" t="s">
        <v>10</v>
      </c>
      <c r="E13" s="2">
        <f>E12/B14</f>
        <v>-1.898682703056075E-2</v>
      </c>
    </row>
    <row r="14" spans="1:8" x14ac:dyDescent="0.7">
      <c r="A14" s="12" t="s">
        <v>9</v>
      </c>
      <c r="B14" s="7">
        <f>COUNT(B2:B11)</f>
        <v>10</v>
      </c>
      <c r="D14" s="13" t="s">
        <v>11</v>
      </c>
      <c r="E14" s="2">
        <f>_xlfn.SKEW.P(B2:B11)</f>
        <v>-1.898682703056075E-2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90E38-D368-485F-ADF0-ED29F8A627A5}">
  <dimension ref="A1:I17"/>
  <sheetViews>
    <sheetView workbookViewId="0">
      <selection activeCell="E16" sqref="E16"/>
    </sheetView>
  </sheetViews>
  <sheetFormatPr defaultRowHeight="17.649999999999999" x14ac:dyDescent="0.7"/>
  <cols>
    <col min="1" max="1" width="11.75" customWidth="1"/>
    <col min="3" max="3" width="11.75" customWidth="1"/>
    <col min="4" max="4" width="21.3125" customWidth="1"/>
    <col min="5" max="5" width="12.1875" customWidth="1"/>
    <col min="9" max="9" width="14.5625" bestFit="1" customWidth="1"/>
  </cols>
  <sheetData>
    <row r="1" spans="1:9" x14ac:dyDescent="0.7">
      <c r="A1" s="11" t="s">
        <v>3</v>
      </c>
      <c r="B1" s="11" t="s">
        <v>2</v>
      </c>
      <c r="C1" s="11" t="s">
        <v>1</v>
      </c>
      <c r="D1" s="11" t="s">
        <v>5</v>
      </c>
      <c r="E1" s="11" t="s">
        <v>15</v>
      </c>
    </row>
    <row r="2" spans="1:9" x14ac:dyDescent="0.7">
      <c r="A2" cm="1">
        <f t="array" ref="A2:A11">_xlfn.SEQUENCE(10,1,1,1)</f>
        <v>1</v>
      </c>
      <c r="B2">
        <v>87</v>
      </c>
      <c r="C2" s="3" cm="1">
        <f t="array" ref="C2:C11">B2:B11-B12</f>
        <v>27</v>
      </c>
      <c r="D2" s="2" cm="1">
        <f t="array" ref="D2:D11">C2:C11/B13</f>
        <v>1.1945395555992515</v>
      </c>
      <c r="E2" s="1" cm="1">
        <f t="array" ref="E2:E11">_xlfn.ANCHORARRAY(D2)^4</f>
        <v>2.0361142418522276</v>
      </c>
      <c r="I2" s="4"/>
    </row>
    <row r="3" spans="1:9" x14ac:dyDescent="0.7">
      <c r="A3">
        <v>2</v>
      </c>
      <c r="B3">
        <v>50</v>
      </c>
      <c r="C3" s="3">
        <v>-10</v>
      </c>
      <c r="D3" s="2">
        <v>-0.44242205762935238</v>
      </c>
      <c r="E3" s="1">
        <v>3.831308163751436E-2</v>
      </c>
    </row>
    <row r="4" spans="1:9" x14ac:dyDescent="0.7">
      <c r="A4">
        <v>3</v>
      </c>
      <c r="B4">
        <v>32</v>
      </c>
      <c r="C4" s="3">
        <v>-28</v>
      </c>
      <c r="D4" s="2">
        <v>-1.2387817613621868</v>
      </c>
      <c r="E4" s="1">
        <v>2.3549365506988029</v>
      </c>
    </row>
    <row r="5" spans="1:9" x14ac:dyDescent="0.7">
      <c r="A5">
        <v>4</v>
      </c>
      <c r="B5">
        <v>47</v>
      </c>
      <c r="C5" s="3">
        <v>-13</v>
      </c>
      <c r="D5" s="2">
        <v>-0.57514867491815813</v>
      </c>
      <c r="E5" s="1">
        <v>0.10942599246490477</v>
      </c>
    </row>
    <row r="6" spans="1:9" x14ac:dyDescent="0.7">
      <c r="A6">
        <v>5</v>
      </c>
      <c r="B6">
        <v>74</v>
      </c>
      <c r="C6" s="3">
        <v>14</v>
      </c>
      <c r="D6" s="2">
        <v>0.61939088068109338</v>
      </c>
      <c r="E6" s="1">
        <v>0.14718353441867518</v>
      </c>
    </row>
    <row r="7" spans="1:9" x14ac:dyDescent="0.7">
      <c r="A7">
        <v>6</v>
      </c>
      <c r="B7">
        <v>28</v>
      </c>
      <c r="C7" s="3">
        <v>-32</v>
      </c>
      <c r="D7" s="2">
        <v>-1.4157505844139275</v>
      </c>
      <c r="E7" s="1">
        <v>4.017417789113825</v>
      </c>
    </row>
    <row r="8" spans="1:9" x14ac:dyDescent="0.7">
      <c r="A8">
        <v>7</v>
      </c>
      <c r="B8">
        <v>67</v>
      </c>
      <c r="C8" s="3">
        <v>7</v>
      </c>
      <c r="D8" s="2">
        <v>0.30969544034054669</v>
      </c>
      <c r="E8" s="1">
        <v>9.1989709011671989E-3</v>
      </c>
    </row>
    <row r="9" spans="1:9" x14ac:dyDescent="0.7">
      <c r="A9">
        <v>8</v>
      </c>
      <c r="B9">
        <v>91</v>
      </c>
      <c r="C9" s="3">
        <v>31</v>
      </c>
      <c r="D9" s="2">
        <v>1.3715083786509923</v>
      </c>
      <c r="E9" s="1">
        <v>3.5382935466958885</v>
      </c>
    </row>
    <row r="10" spans="1:9" x14ac:dyDescent="0.7">
      <c r="A10">
        <v>9</v>
      </c>
      <c r="B10">
        <v>45</v>
      </c>
      <c r="C10" s="3">
        <v>-15</v>
      </c>
      <c r="D10" s="2">
        <v>-0.66363308644402852</v>
      </c>
      <c r="E10" s="1">
        <v>0.19395997578991636</v>
      </c>
    </row>
    <row r="11" spans="1:9" x14ac:dyDescent="0.7">
      <c r="A11" s="7">
        <v>10</v>
      </c>
      <c r="B11" s="7">
        <v>79</v>
      </c>
      <c r="C11" s="8">
        <v>19</v>
      </c>
      <c r="D11" s="9">
        <v>0.84060190949576952</v>
      </c>
      <c r="E11" s="10">
        <v>0.49929991120825079</v>
      </c>
    </row>
    <row r="12" spans="1:9" x14ac:dyDescent="0.7">
      <c r="A12" s="5" t="s">
        <v>0</v>
      </c>
      <c r="B12">
        <f>AVERAGE(B2:B11)</f>
        <v>60</v>
      </c>
      <c r="D12" s="5" t="s">
        <v>7</v>
      </c>
      <c r="E12" s="1">
        <f>SUM(_xlfn.ANCHORARRAY(E2))</f>
        <v>12.944143594781172</v>
      </c>
    </row>
    <row r="13" spans="1:9" x14ac:dyDescent="0.7">
      <c r="A13" s="5" t="s">
        <v>13</v>
      </c>
      <c r="B13" s="3">
        <f>_xlfn.STDEV.S(B2:B11)</f>
        <v>22.60285134421958</v>
      </c>
      <c r="D13" s="5" t="s">
        <v>14</v>
      </c>
      <c r="E13" s="1">
        <f>B14*(B14+1)/((B14-1)*(B14-2)*(B14-3))</f>
        <v>0.21825396825396826</v>
      </c>
    </row>
    <row r="14" spans="1:9" x14ac:dyDescent="0.7">
      <c r="A14" s="12" t="s">
        <v>9</v>
      </c>
      <c r="B14" s="7">
        <f>COUNT(B2:B11)</f>
        <v>10</v>
      </c>
      <c r="D14" s="5" t="s">
        <v>18</v>
      </c>
      <c r="E14">
        <f>3*(B14-1)^2</f>
        <v>243</v>
      </c>
    </row>
    <row r="15" spans="1:9" x14ac:dyDescent="0.7">
      <c r="D15" s="12" t="s">
        <v>19</v>
      </c>
      <c r="E15" s="7">
        <f>(B14-2)*(B14-3)</f>
        <v>56</v>
      </c>
    </row>
    <row r="16" spans="1:9" x14ac:dyDescent="0.7">
      <c r="D16" s="6" t="s">
        <v>16</v>
      </c>
      <c r="E16" s="2">
        <f>E13*E12-E14/E15</f>
        <v>-1.5141750090755379</v>
      </c>
    </row>
    <row r="17" spans="4:5" x14ac:dyDescent="0.7">
      <c r="D17" s="13" t="s">
        <v>17</v>
      </c>
      <c r="E17" s="9">
        <f>KURT(B2:B11)</f>
        <v>-1.5141750090755379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SKEW関数を手計算で</vt:lpstr>
      <vt:lpstr>SKEW.P関数を手計算で</vt:lpstr>
      <vt:lpstr>KURT関数を手計算で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2023-06-01T05:47:21Z</dcterms:created>
  <dcterms:modified xsi:type="dcterms:W3CDTF">2023-06-04T02:53:23Z</dcterms:modified>
</cp:coreProperties>
</file>