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FC4F02A0-E6CF-411B-B5FA-014CDF144F9B}" xr6:coauthVersionLast="47" xr6:coauthVersionMax="47" xr10:uidLastSave="{00000000-0000-0000-0000-000000000000}"/>
  <bookViews>
    <workbookView xWindow="3922" yWindow="1522" windowWidth="28231" windowHeight="15098" xr2:uid="{2BAFF28E-1C45-43F0-892E-B4F5F5F388C2}"/>
  </bookViews>
  <sheets>
    <sheet name="四分位範囲（EXC）" sheetId="1" r:id="rId1"/>
    <sheet name="四分位範囲（EXCの答え）" sheetId="16" r:id="rId2"/>
    <sheet name="四分位範囲（INC）" sheetId="18" r:id="rId3"/>
    <sheet name="四分位範囲（INCの答え）" sheetId="17" r:id="rId4"/>
    <sheet name="四分位範囲を手計算で" sheetId="15" r:id="rId5"/>
    <sheet name="箱ひげ図" sheetId="19" r:id="rId6"/>
  </sheets>
  <definedNames>
    <definedName name="_xlchart.v1.0" hidden="1">箱ひげ図!$A$1</definedName>
    <definedName name="_xlchart.v1.1" hidden="1">箱ひげ図!$A$2:$A$11</definedName>
    <definedName name="_xlchart.v1.2" hidden="1">箱ひげ図!$B$1</definedName>
    <definedName name="_xlchart.v1.3" hidden="1">箱ひげ図!$B$2:$B$11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7" l="1"/>
  <c r="D5" i="17"/>
  <c r="D6" i="17"/>
  <c r="D8" i="17"/>
  <c r="D9" i="17" s="1"/>
  <c r="D2" i="17"/>
  <c r="D3" i="17"/>
  <c r="D11" i="16"/>
  <c r="D5" i="16"/>
  <c r="D4" i="16"/>
  <c r="D3" i="16"/>
  <c r="K11" i="15"/>
  <c r="H11" i="15"/>
  <c r="H12" i="15" s="1"/>
  <c r="E6" i="15"/>
  <c r="E5" i="15"/>
  <c r="D5" i="15"/>
  <c r="E4" i="15"/>
  <c r="D4" i="15"/>
  <c r="E3" i="15"/>
  <c r="D3" i="15"/>
  <c r="K2" i="15"/>
  <c r="K3" i="15" s="1"/>
  <c r="H2" i="15"/>
  <c r="E2" i="15"/>
  <c r="H3" i="15" l="1"/>
  <c r="H4" i="15" s="1"/>
  <c r="H13" i="15"/>
  <c r="H14" i="15" s="1"/>
  <c r="K12" i="15"/>
  <c r="K13" i="15" s="1"/>
  <c r="K14" i="15" s="1"/>
  <c r="E8" i="15"/>
  <c r="E9" i="15" s="1"/>
  <c r="D8" i="15"/>
  <c r="D9" i="15" s="1"/>
  <c r="D8" i="16"/>
  <c r="D9" i="16" s="1"/>
  <c r="K4" i="15"/>
  <c r="K5" i="15" s="1"/>
  <c r="H5" i="15" l="1"/>
  <c r="H7" i="15"/>
  <c r="H16" i="15"/>
  <c r="H6" i="15"/>
  <c r="K15" i="15"/>
  <c r="K16" i="15"/>
  <c r="K6" i="15"/>
  <c r="K7" i="15"/>
  <c r="H15" i="15"/>
  <c r="K8" i="15" l="1"/>
  <c r="K17" i="15"/>
  <c r="H17" i="15"/>
  <c r="H8" i="15"/>
</calcChain>
</file>

<file path=xl/sharedStrings.xml><?xml version="1.0" encoding="utf-8"?>
<sst xmlns="http://schemas.openxmlformats.org/spreadsheetml/2006/main" count="62" uniqueCount="38">
  <si>
    <t>データ</t>
    <phoneticPr fontId="1"/>
  </si>
  <si>
    <t>四分位数</t>
    <rPh sb="0" eb="3">
      <t>シブンイ</t>
    </rPh>
    <rPh sb="3" eb="4">
      <t>スウ</t>
    </rPh>
    <phoneticPr fontId="1"/>
  </si>
  <si>
    <t>QUARTILE.EXC</t>
    <phoneticPr fontId="1"/>
  </si>
  <si>
    <t>QUARTILE.INC</t>
    <phoneticPr fontId="1"/>
  </si>
  <si>
    <t>四分位範囲</t>
    <rPh sb="0" eb="3">
      <t>シブンイ</t>
    </rPh>
    <rPh sb="3" eb="5">
      <t>ハンイ</t>
    </rPh>
    <phoneticPr fontId="1"/>
  </si>
  <si>
    <t>四分位偏差</t>
    <rPh sb="0" eb="3">
      <t>シブンイ</t>
    </rPh>
    <rPh sb="3" eb="5">
      <t>ヘンサ</t>
    </rPh>
    <phoneticPr fontId="1"/>
  </si>
  <si>
    <t>標本標準偏差</t>
    <rPh sb="0" eb="2">
      <t>ヒョウホン</t>
    </rPh>
    <rPh sb="2" eb="4">
      <t>ヒョウジュン</t>
    </rPh>
    <rPh sb="4" eb="6">
      <t>ヘンサ</t>
    </rPh>
    <phoneticPr fontId="1"/>
  </si>
  <si>
    <t>QUARTILE.EXCのQ1を手計算で</t>
    <rPh sb="16" eb="17">
      <t>テ</t>
    </rPh>
    <rPh sb="17" eb="19">
      <t>ケイサン</t>
    </rPh>
    <phoneticPr fontId="1"/>
  </si>
  <si>
    <t>QUARTILE.INCのQ1を手計算で</t>
    <rPh sb="16" eb="17">
      <t>テ</t>
    </rPh>
    <rPh sb="17" eb="19">
      <t>ケイサン</t>
    </rPh>
    <phoneticPr fontId="1"/>
  </si>
  <si>
    <t>QUARTILE.EXCのQ3を手計算で</t>
    <rPh sb="16" eb="17">
      <t>テ</t>
    </rPh>
    <rPh sb="17" eb="19">
      <t>ケイサン</t>
    </rPh>
    <phoneticPr fontId="1"/>
  </si>
  <si>
    <t>QUARTILE.INCのQ3を手計算で</t>
    <rPh sb="16" eb="17">
      <t>テ</t>
    </rPh>
    <rPh sb="17" eb="19">
      <t>ケイサン</t>
    </rPh>
    <phoneticPr fontId="1"/>
  </si>
  <si>
    <t>aの整数部……b</t>
  </si>
  <si>
    <t>aの整数部……b</t>
    <phoneticPr fontId="1"/>
  </si>
  <si>
    <t>aの小数部……c</t>
  </si>
  <si>
    <t>aの小数部……c</t>
    <phoneticPr fontId="1"/>
  </si>
  <si>
    <t>bの位置にある値……d</t>
  </si>
  <si>
    <t>bの位置にある値……d</t>
    <rPh sb="2" eb="4">
      <t>イチ</t>
    </rPh>
    <phoneticPr fontId="1"/>
  </si>
  <si>
    <t>bの次の位置にある値……e</t>
  </si>
  <si>
    <t>bの次の位置にある値……e</t>
    <rPh sb="4" eb="6">
      <t>イチ</t>
    </rPh>
    <phoneticPr fontId="1"/>
  </si>
  <si>
    <t>Q1 : d+(e-d)×c</t>
  </si>
  <si>
    <t>Q1 : d+(e-d)×c</t>
    <phoneticPr fontId="1"/>
  </si>
  <si>
    <t>(n-1)×25%+1 …… a</t>
    <phoneticPr fontId="1"/>
  </si>
  <si>
    <t>aの整数部 …… b</t>
  </si>
  <si>
    <t>aの整数部 …… b</t>
    <phoneticPr fontId="1"/>
  </si>
  <si>
    <t>aの小数部 …… c</t>
  </si>
  <si>
    <t>aの小数部 …… c</t>
    <phoneticPr fontId="1"/>
  </si>
  <si>
    <t>bの位置にある値 …… d</t>
  </si>
  <si>
    <t>bの位置にある値 …… d</t>
    <rPh sb="2" eb="4">
      <t>イチ</t>
    </rPh>
    <phoneticPr fontId="1"/>
  </si>
  <si>
    <t>bの次の位置にある値 …… e</t>
  </si>
  <si>
    <t>bの次の位置にある値 …… e</t>
    <rPh sb="4" eb="6">
      <t>イチ</t>
    </rPh>
    <phoneticPr fontId="1"/>
  </si>
  <si>
    <t>(n-1)×75%+1</t>
    <phoneticPr fontId="1"/>
  </si>
  <si>
    <t>データの件数 …… n</t>
    <phoneticPr fontId="1"/>
  </si>
  <si>
    <t>Q3 : d+(e-d)×c</t>
    <phoneticPr fontId="1"/>
  </si>
  <si>
    <t>(n+1)×25% …… a</t>
    <phoneticPr fontId="1"/>
  </si>
  <si>
    <t>(n+1)×75%</t>
    <phoneticPr fontId="1"/>
  </si>
  <si>
    <t>←この値を削除したり、含めたりして試してみるとよい</t>
    <rPh sb="3" eb="4">
      <t>アタイ</t>
    </rPh>
    <rPh sb="5" eb="7">
      <t>サクジョ</t>
    </rPh>
    <rPh sb="11" eb="12">
      <t>フク</t>
    </rPh>
    <rPh sb="17" eb="18">
      <t>タメ</t>
    </rPh>
    <phoneticPr fontId="1"/>
  </si>
  <si>
    <t>データ1</t>
    <phoneticPr fontId="1"/>
  </si>
  <si>
    <t>データ2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</si>
</sst>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b/>
      <sz val="11"/>
      <color theme="5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" fontId="4" fillId="0" borderId="0" xfId="0" applyNumberFormat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5" fillId="5" borderId="3" xfId="0" applyFont="1" applyFill="1" applyBorder="1">
      <alignment vertical="center"/>
    </xf>
    <xf numFmtId="1" fontId="5" fillId="0" borderId="3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6" fillId="5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5" fillId="0" borderId="3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箱ひげ図の例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箱ひげ図の例</a:t>
          </a:r>
        </a:p>
      </cx:txPr>
    </cx:title>
    <cx:plotArea>
      <cx:plotAreaRegion>
        <cx:series layoutId="boxWhisker" uniqueId="{00000002-0358-49F0-8977-F6DCD3CAEDD7}">
          <cx:tx>
            <cx:txData>
              <cx:f>_xlchart.v1.0</cx:f>
              <cx:v>データ1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3-0358-49F0-8977-F6DCD3CAEDD7}">
          <cx:tx>
            <cx:txData>
              <cx:f>_xlchart.v1.2</cx:f>
              <cx:v>データ2</cx:v>
            </cx:txData>
          </cx:tx>
          <cx:dataId val="1"/>
          <cx:layoutPr>
            <cx:visibility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33338</xdr:rowOff>
    </xdr:from>
    <xdr:to>
      <xdr:col>10</xdr:col>
      <xdr:colOff>166688</xdr:colOff>
      <xdr:row>19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F44F79B8-8B10-7C9B-C708-2EBC77FB7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9813" y="481013"/>
              <a:ext cx="4572000" cy="3798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D4A0-78C3-434E-A26D-8CC5756EFE5D}">
  <dimension ref="A1:D12"/>
  <sheetViews>
    <sheetView tabSelected="1" workbookViewId="0">
      <selection activeCell="D3" sqref="D3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2" t="s">
        <v>0</v>
      </c>
      <c r="C1" s="4" t="s">
        <v>1</v>
      </c>
      <c r="D1" s="4" t="s">
        <v>2</v>
      </c>
    </row>
    <row r="2" spans="1:4" x14ac:dyDescent="0.7">
      <c r="A2">
        <v>4</v>
      </c>
      <c r="C2" s="8">
        <v>0</v>
      </c>
      <c r="D2" s="1"/>
    </row>
    <row r="3" spans="1:4" x14ac:dyDescent="0.7">
      <c r="A3">
        <v>5</v>
      </c>
      <c r="C3" s="8">
        <v>1</v>
      </c>
      <c r="D3" s="15"/>
    </row>
    <row r="4" spans="1:4" x14ac:dyDescent="0.7">
      <c r="A4">
        <v>7</v>
      </c>
      <c r="C4" s="8">
        <v>2</v>
      </c>
      <c r="D4" s="15"/>
    </row>
    <row r="5" spans="1:4" x14ac:dyDescent="0.7">
      <c r="A5">
        <v>9</v>
      </c>
      <c r="C5" s="8">
        <v>3</v>
      </c>
      <c r="D5" s="15"/>
    </row>
    <row r="6" spans="1:4" x14ac:dyDescent="0.7">
      <c r="A6">
        <v>12</v>
      </c>
      <c r="C6" s="9">
        <v>4</v>
      </c>
      <c r="D6" s="3"/>
    </row>
    <row r="7" spans="1:4" x14ac:dyDescent="0.7">
      <c r="A7">
        <v>13</v>
      </c>
    </row>
    <row r="8" spans="1:4" x14ac:dyDescent="0.7">
      <c r="A8">
        <v>17</v>
      </c>
      <c r="C8" s="10" t="s">
        <v>4</v>
      </c>
      <c r="D8" s="13"/>
    </row>
    <row r="9" spans="1:4" x14ac:dyDescent="0.7">
      <c r="A9">
        <v>19</v>
      </c>
      <c r="C9" s="11" t="s">
        <v>5</v>
      </c>
      <c r="D9" s="3"/>
    </row>
    <row r="10" spans="1:4" x14ac:dyDescent="0.7">
      <c r="A10">
        <v>23</v>
      </c>
    </row>
    <row r="11" spans="1:4" x14ac:dyDescent="0.7">
      <c r="A11">
        <v>25</v>
      </c>
    </row>
    <row r="12" spans="1:4" x14ac:dyDescent="0.7">
      <c r="A12" s="6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FF67-9434-4E5C-B70E-199660E4A77D}">
  <dimension ref="A1:D12"/>
  <sheetViews>
    <sheetView workbookViewId="0">
      <selection activeCell="D3" sqref="D3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2" t="s">
        <v>0</v>
      </c>
      <c r="C1" s="4" t="s">
        <v>1</v>
      </c>
      <c r="D1" s="4" t="s">
        <v>2</v>
      </c>
    </row>
    <row r="2" spans="1:4" x14ac:dyDescent="0.7">
      <c r="A2">
        <v>4</v>
      </c>
      <c r="C2" s="8">
        <v>0</v>
      </c>
    </row>
    <row r="3" spans="1:4" x14ac:dyDescent="0.7">
      <c r="A3">
        <v>5</v>
      </c>
      <c r="C3" s="8">
        <v>1</v>
      </c>
      <c r="D3" s="16">
        <f t="shared" ref="D3:D5" si="0">_xlfn.QUARTILE.EXC($A$2:$A$12,C3)</f>
        <v>7</v>
      </c>
    </row>
    <row r="4" spans="1:4" x14ac:dyDescent="0.7">
      <c r="A4">
        <v>7</v>
      </c>
      <c r="C4" s="8">
        <v>2</v>
      </c>
      <c r="D4" s="16">
        <f t="shared" si="0"/>
        <v>13</v>
      </c>
    </row>
    <row r="5" spans="1:4" x14ac:dyDescent="0.7">
      <c r="A5">
        <v>9</v>
      </c>
      <c r="C5" s="8">
        <v>3</v>
      </c>
      <c r="D5" s="16">
        <f t="shared" si="0"/>
        <v>23</v>
      </c>
    </row>
    <row r="6" spans="1:4" x14ac:dyDescent="0.7">
      <c r="A6">
        <v>12</v>
      </c>
      <c r="C6" s="9">
        <v>4</v>
      </c>
      <c r="D6" s="6"/>
    </row>
    <row r="7" spans="1:4" x14ac:dyDescent="0.7">
      <c r="A7">
        <v>13</v>
      </c>
    </row>
    <row r="8" spans="1:4" x14ac:dyDescent="0.7">
      <c r="A8">
        <v>17</v>
      </c>
      <c r="C8" s="10" t="s">
        <v>4</v>
      </c>
      <c r="D8" s="12">
        <f>D5-D3</f>
        <v>16</v>
      </c>
    </row>
    <row r="9" spans="1:4" x14ac:dyDescent="0.7">
      <c r="A9">
        <v>19</v>
      </c>
      <c r="C9" s="11" t="s">
        <v>5</v>
      </c>
      <c r="D9" s="6">
        <f>D8/2</f>
        <v>8</v>
      </c>
    </row>
    <row r="10" spans="1:4" x14ac:dyDescent="0.7">
      <c r="A10">
        <v>23</v>
      </c>
    </row>
    <row r="11" spans="1:4" x14ac:dyDescent="0.7">
      <c r="A11">
        <v>25</v>
      </c>
      <c r="C11" s="5" t="s">
        <v>6</v>
      </c>
      <c r="D11" s="7">
        <f>_xlfn.STDEV.P(A2:A12)</f>
        <v>25.501579921887128</v>
      </c>
    </row>
    <row r="12" spans="1:4" x14ac:dyDescent="0.7">
      <c r="A12" s="6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E37B-DF47-45AB-9FB3-93E0228260CD}">
  <dimension ref="A1:D12"/>
  <sheetViews>
    <sheetView workbookViewId="0">
      <selection activeCell="D2" sqref="D2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2" t="s">
        <v>0</v>
      </c>
      <c r="C1" s="4" t="s">
        <v>1</v>
      </c>
      <c r="D1" s="4" t="s">
        <v>3</v>
      </c>
    </row>
    <row r="2" spans="1:4" x14ac:dyDescent="0.7">
      <c r="A2">
        <v>4</v>
      </c>
      <c r="C2" s="8">
        <v>0</v>
      </c>
    </row>
    <row r="3" spans="1:4" x14ac:dyDescent="0.7">
      <c r="A3">
        <v>5</v>
      </c>
      <c r="C3" s="8">
        <v>1</v>
      </c>
      <c r="D3" s="16"/>
    </row>
    <row r="4" spans="1:4" x14ac:dyDescent="0.7">
      <c r="A4">
        <v>7</v>
      </c>
      <c r="C4" s="8">
        <v>2</v>
      </c>
      <c r="D4" s="16"/>
    </row>
    <row r="5" spans="1:4" x14ac:dyDescent="0.7">
      <c r="A5">
        <v>9</v>
      </c>
      <c r="C5" s="8">
        <v>3</v>
      </c>
      <c r="D5" s="16"/>
    </row>
    <row r="6" spans="1:4" x14ac:dyDescent="0.7">
      <c r="A6">
        <v>12</v>
      </c>
      <c r="C6" s="9">
        <v>4</v>
      </c>
      <c r="D6" s="6"/>
    </row>
    <row r="7" spans="1:4" x14ac:dyDescent="0.7">
      <c r="A7">
        <v>13</v>
      </c>
    </row>
    <row r="8" spans="1:4" x14ac:dyDescent="0.7">
      <c r="A8">
        <v>17</v>
      </c>
      <c r="C8" s="10" t="s">
        <v>4</v>
      </c>
      <c r="D8" s="12"/>
    </row>
    <row r="9" spans="1:4" x14ac:dyDescent="0.7">
      <c r="A9">
        <v>19</v>
      </c>
      <c r="C9" s="11" t="s">
        <v>5</v>
      </c>
      <c r="D9" s="6"/>
    </row>
    <row r="10" spans="1:4" x14ac:dyDescent="0.7">
      <c r="A10">
        <v>23</v>
      </c>
    </row>
    <row r="11" spans="1:4" x14ac:dyDescent="0.7">
      <c r="A11">
        <v>25</v>
      </c>
    </row>
    <row r="12" spans="1:4" x14ac:dyDescent="0.7">
      <c r="A12" s="6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5317-2BEE-4261-BD2F-A3DE8AF3BAC4}">
  <dimension ref="A1:D12"/>
  <sheetViews>
    <sheetView workbookViewId="0">
      <selection activeCell="D2" sqref="D2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2" t="s">
        <v>0</v>
      </c>
      <c r="C1" s="4" t="s">
        <v>1</v>
      </c>
      <c r="D1" s="4" t="s">
        <v>3</v>
      </c>
    </row>
    <row r="2" spans="1:4" x14ac:dyDescent="0.7">
      <c r="A2">
        <v>4</v>
      </c>
      <c r="C2" s="8">
        <v>0</v>
      </c>
      <c r="D2" s="16">
        <f>_xlfn.QUARTILE.INC($A$2:$A$12,C2)</f>
        <v>4</v>
      </c>
    </row>
    <row r="3" spans="1:4" x14ac:dyDescent="0.7">
      <c r="A3">
        <v>5</v>
      </c>
      <c r="C3" s="8">
        <v>1</v>
      </c>
      <c r="D3" s="16">
        <f>_xlfn.QUARTILE.INC($A$2:$A$12,C3)</f>
        <v>8</v>
      </c>
    </row>
    <row r="4" spans="1:4" x14ac:dyDescent="0.7">
      <c r="A4">
        <v>7</v>
      </c>
      <c r="C4" s="8">
        <v>2</v>
      </c>
      <c r="D4" s="16">
        <f t="shared" ref="D4:D6" si="0">_xlfn.QUARTILE.INC($A$2:$A$12,C4)</f>
        <v>13</v>
      </c>
    </row>
    <row r="5" spans="1:4" x14ac:dyDescent="0.7">
      <c r="A5">
        <v>9</v>
      </c>
      <c r="C5" s="8">
        <v>3</v>
      </c>
      <c r="D5" s="16">
        <f t="shared" si="0"/>
        <v>21</v>
      </c>
    </row>
    <row r="6" spans="1:4" x14ac:dyDescent="0.7">
      <c r="A6">
        <v>12</v>
      </c>
      <c r="C6" s="9">
        <v>4</v>
      </c>
      <c r="D6" s="6">
        <f t="shared" si="0"/>
        <v>99</v>
      </c>
    </row>
    <row r="7" spans="1:4" x14ac:dyDescent="0.7">
      <c r="A7">
        <v>13</v>
      </c>
    </row>
    <row r="8" spans="1:4" x14ac:dyDescent="0.7">
      <c r="A8">
        <v>17</v>
      </c>
      <c r="C8" s="10" t="s">
        <v>4</v>
      </c>
      <c r="D8" s="12">
        <f>D5-D3</f>
        <v>13</v>
      </c>
    </row>
    <row r="9" spans="1:4" x14ac:dyDescent="0.7">
      <c r="A9">
        <v>19</v>
      </c>
      <c r="C9" s="11" t="s">
        <v>5</v>
      </c>
      <c r="D9" s="6">
        <f>D8/2</f>
        <v>6.5</v>
      </c>
    </row>
    <row r="10" spans="1:4" x14ac:dyDescent="0.7">
      <c r="A10">
        <v>23</v>
      </c>
    </row>
    <row r="11" spans="1:4" x14ac:dyDescent="0.7">
      <c r="A11">
        <v>25</v>
      </c>
    </row>
    <row r="12" spans="1:4" x14ac:dyDescent="0.7">
      <c r="A12" s="6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276A-4C23-403C-ACC2-A0E5A1344978}">
  <dimension ref="A1:L19"/>
  <sheetViews>
    <sheetView workbookViewId="0">
      <selection activeCell="A2" sqref="A2"/>
    </sheetView>
  </sheetViews>
  <sheetFormatPr defaultColWidth="8.8125" defaultRowHeight="17.649999999999999" x14ac:dyDescent="0.7"/>
  <cols>
    <col min="3" max="3" width="11.5" customWidth="1"/>
    <col min="4" max="4" width="15.25" customWidth="1"/>
    <col min="5" max="5" width="15.4375" customWidth="1"/>
    <col min="7" max="7" width="24.6875" customWidth="1"/>
    <col min="8" max="8" width="9.6875" customWidth="1"/>
    <col min="10" max="10" width="24.6875" customWidth="1"/>
    <col min="11" max="11" width="9.6875" customWidth="1"/>
  </cols>
  <sheetData>
    <row r="1" spans="1:12" x14ac:dyDescent="0.7">
      <c r="A1" s="2" t="s">
        <v>0</v>
      </c>
      <c r="C1" s="4" t="s">
        <v>1</v>
      </c>
      <c r="D1" s="4" t="s">
        <v>2</v>
      </c>
      <c r="E1" s="19" t="s">
        <v>3</v>
      </c>
      <c r="G1" s="21" t="s">
        <v>7</v>
      </c>
      <c r="H1" s="20"/>
      <c r="J1" s="25" t="s">
        <v>8</v>
      </c>
      <c r="K1" s="22"/>
    </row>
    <row r="2" spans="1:12" x14ac:dyDescent="0.7">
      <c r="A2">
        <v>4</v>
      </c>
      <c r="C2" s="8">
        <v>0</v>
      </c>
      <c r="D2" s="16"/>
      <c r="E2" s="16">
        <f>_xlfn.QUARTILE.INC($A$2:$A$12,C2)</f>
        <v>4</v>
      </c>
      <c r="G2" s="21" t="s">
        <v>31</v>
      </c>
      <c r="H2" s="23">
        <f>COUNT($A$2:$A$12)</f>
        <v>11</v>
      </c>
      <c r="I2" s="18"/>
      <c r="J2" s="25" t="s">
        <v>31</v>
      </c>
      <c r="K2" s="23">
        <f>COUNT($A$2:$A$12)</f>
        <v>11</v>
      </c>
      <c r="L2" s="16"/>
    </row>
    <row r="3" spans="1:12" x14ac:dyDescent="0.7">
      <c r="A3">
        <v>5</v>
      </c>
      <c r="C3" s="8">
        <v>1</v>
      </c>
      <c r="D3" s="29">
        <f t="shared" ref="D3:D5" si="0">_xlfn.QUARTILE.EXC($A$2:$A$12,C3)</f>
        <v>7</v>
      </c>
      <c r="E3" s="31">
        <f t="shared" ref="E3:E6" si="1">_xlfn.QUARTILE.INC($A$2:$A$12,C3)</f>
        <v>8</v>
      </c>
      <c r="G3" s="21" t="s">
        <v>33</v>
      </c>
      <c r="H3" s="28">
        <f>(H2+1)*25%</f>
        <v>3</v>
      </c>
      <c r="I3" s="18"/>
      <c r="J3" s="25" t="s">
        <v>21</v>
      </c>
      <c r="K3" s="28">
        <f>(K2-1)*25%+1</f>
        <v>3.5</v>
      </c>
      <c r="L3" s="16"/>
    </row>
    <row r="4" spans="1:12" x14ac:dyDescent="0.7">
      <c r="A4">
        <v>7</v>
      </c>
      <c r="C4" s="8">
        <v>2</v>
      </c>
      <c r="D4" s="16">
        <f t="shared" si="0"/>
        <v>13</v>
      </c>
      <c r="E4" s="16">
        <f t="shared" si="1"/>
        <v>13</v>
      </c>
      <c r="G4" s="21" t="s">
        <v>23</v>
      </c>
      <c r="H4" s="24">
        <f>INT(H3)</f>
        <v>3</v>
      </c>
      <c r="I4" s="18"/>
      <c r="J4" s="25" t="s">
        <v>22</v>
      </c>
      <c r="K4" s="24">
        <f>INT(K3)</f>
        <v>3</v>
      </c>
      <c r="L4" s="16"/>
    </row>
    <row r="5" spans="1:12" x14ac:dyDescent="0.7">
      <c r="A5">
        <v>9</v>
      </c>
      <c r="C5" s="8">
        <v>3</v>
      </c>
      <c r="D5" s="29">
        <f t="shared" si="0"/>
        <v>23</v>
      </c>
      <c r="E5" s="31">
        <f t="shared" si="1"/>
        <v>21</v>
      </c>
      <c r="G5" s="21" t="s">
        <v>25</v>
      </c>
      <c r="H5" s="24">
        <f>H3-H4</f>
        <v>0</v>
      </c>
      <c r="I5" s="18"/>
      <c r="J5" s="25" t="s">
        <v>24</v>
      </c>
      <c r="K5" s="24">
        <f>K3-K4</f>
        <v>0.5</v>
      </c>
      <c r="L5" s="16"/>
    </row>
    <row r="6" spans="1:12" x14ac:dyDescent="0.7">
      <c r="A6">
        <v>12</v>
      </c>
      <c r="C6" s="9">
        <v>4</v>
      </c>
      <c r="D6" s="26"/>
      <c r="E6" s="26">
        <f t="shared" si="1"/>
        <v>99</v>
      </c>
      <c r="G6" s="21" t="s">
        <v>27</v>
      </c>
      <c r="H6" s="24">
        <f>SMALL($A$2:$A$12,H4)</f>
        <v>7</v>
      </c>
      <c r="I6" s="18"/>
      <c r="J6" s="25" t="s">
        <v>26</v>
      </c>
      <c r="K6" s="24">
        <f>SMALL($A$2:$A$12,K4)</f>
        <v>7</v>
      </c>
      <c r="L6" s="16"/>
    </row>
    <row r="7" spans="1:12" x14ac:dyDescent="0.7">
      <c r="A7">
        <v>13</v>
      </c>
      <c r="D7" s="16"/>
      <c r="E7" s="16"/>
      <c r="G7" s="21" t="s">
        <v>29</v>
      </c>
      <c r="H7" s="24">
        <f>SMALL($A$2:$A$12,H4+1)</f>
        <v>9</v>
      </c>
      <c r="I7" s="18"/>
      <c r="J7" s="25" t="s">
        <v>28</v>
      </c>
      <c r="K7" s="24">
        <f>SMALL($A$2:$A$12,K4+1)</f>
        <v>9</v>
      </c>
      <c r="L7" s="16"/>
    </row>
    <row r="8" spans="1:12" x14ac:dyDescent="0.7">
      <c r="A8">
        <v>17</v>
      </c>
      <c r="C8" s="10" t="s">
        <v>4</v>
      </c>
      <c r="D8" s="27">
        <f>D5-D3</f>
        <v>16</v>
      </c>
      <c r="E8" s="27">
        <f>E5-E3</f>
        <v>13</v>
      </c>
      <c r="G8" s="21" t="s">
        <v>20</v>
      </c>
      <c r="H8" s="30">
        <f>H6+(H7-H6)*H5</f>
        <v>7</v>
      </c>
      <c r="I8" s="18"/>
      <c r="J8" s="25" t="s">
        <v>19</v>
      </c>
      <c r="K8" s="32">
        <f>K6+(K7-K6)*K5</f>
        <v>8</v>
      </c>
      <c r="L8" s="16"/>
    </row>
    <row r="9" spans="1:12" x14ac:dyDescent="0.7">
      <c r="A9">
        <v>19</v>
      </c>
      <c r="C9" s="11" t="s">
        <v>5</v>
      </c>
      <c r="D9" s="26">
        <f>D8/2</f>
        <v>8</v>
      </c>
      <c r="E9" s="26">
        <f>E8/2</f>
        <v>6.5</v>
      </c>
      <c r="G9" s="17"/>
      <c r="H9" s="17"/>
      <c r="I9" s="18"/>
      <c r="J9" s="17"/>
      <c r="K9" s="17"/>
      <c r="L9" s="16"/>
    </row>
    <row r="10" spans="1:12" x14ac:dyDescent="0.7">
      <c r="A10">
        <v>23</v>
      </c>
      <c r="G10" s="21" t="s">
        <v>9</v>
      </c>
      <c r="H10" s="20"/>
      <c r="I10" s="16"/>
      <c r="J10" s="25" t="s">
        <v>10</v>
      </c>
      <c r="K10" s="22"/>
      <c r="L10" s="18"/>
    </row>
    <row r="11" spans="1:12" x14ac:dyDescent="0.7">
      <c r="A11">
        <v>25</v>
      </c>
      <c r="G11" s="21" t="s">
        <v>31</v>
      </c>
      <c r="H11" s="23">
        <f>COUNT($A$2:$A$12)</f>
        <v>11</v>
      </c>
      <c r="J11" s="25" t="s">
        <v>31</v>
      </c>
      <c r="K11" s="23">
        <f>COUNT($A$2:$A$12)</f>
        <v>11</v>
      </c>
      <c r="L11" s="18"/>
    </row>
    <row r="12" spans="1:12" x14ac:dyDescent="0.7">
      <c r="A12" s="6">
        <v>99</v>
      </c>
      <c r="B12" t="s">
        <v>35</v>
      </c>
      <c r="G12" s="21" t="s">
        <v>34</v>
      </c>
      <c r="H12" s="28">
        <f>(H11+1)*75%</f>
        <v>9</v>
      </c>
      <c r="I12" s="18"/>
      <c r="J12" s="25" t="s">
        <v>30</v>
      </c>
      <c r="K12" s="28">
        <f>(K11-1)*75%+1</f>
        <v>8.5</v>
      </c>
      <c r="L12" s="18"/>
    </row>
    <row r="13" spans="1:12" x14ac:dyDescent="0.7">
      <c r="G13" s="21" t="s">
        <v>12</v>
      </c>
      <c r="H13" s="24">
        <f>INT(H12)</f>
        <v>9</v>
      </c>
      <c r="I13" s="18"/>
      <c r="J13" s="25" t="s">
        <v>11</v>
      </c>
      <c r="K13" s="24">
        <f>INT(K12)</f>
        <v>8</v>
      </c>
      <c r="L13" s="16"/>
    </row>
    <row r="14" spans="1:12" x14ac:dyDescent="0.7">
      <c r="G14" s="21" t="s">
        <v>14</v>
      </c>
      <c r="H14" s="24">
        <f>H12-H13</f>
        <v>0</v>
      </c>
      <c r="I14" s="18"/>
      <c r="J14" s="25" t="s">
        <v>13</v>
      </c>
      <c r="K14" s="24">
        <f>K12-K13</f>
        <v>0.5</v>
      </c>
      <c r="L14" s="16"/>
    </row>
    <row r="15" spans="1:12" x14ac:dyDescent="0.7">
      <c r="G15" s="21" t="s">
        <v>16</v>
      </c>
      <c r="H15" s="24">
        <f>SMALL($A$2:$A$12,H13)</f>
        <v>23</v>
      </c>
      <c r="I15" s="18"/>
      <c r="J15" s="25" t="s">
        <v>15</v>
      </c>
      <c r="K15" s="24">
        <f>SMALL($A$2:$A$12,K13)</f>
        <v>19</v>
      </c>
      <c r="L15" s="16"/>
    </row>
    <row r="16" spans="1:12" x14ac:dyDescent="0.7">
      <c r="G16" s="21" t="s">
        <v>18</v>
      </c>
      <c r="H16" s="24">
        <f>SMALL($A$2:$A$11,H13+1)</f>
        <v>25</v>
      </c>
      <c r="I16" s="18"/>
      <c r="J16" s="25" t="s">
        <v>17</v>
      </c>
      <c r="K16" s="24">
        <f>SMALL($A$2:$A$12,K13+1)</f>
        <v>23</v>
      </c>
      <c r="L16" s="16"/>
    </row>
    <row r="17" spans="7:12" x14ac:dyDescent="0.7">
      <c r="G17" s="21" t="s">
        <v>32</v>
      </c>
      <c r="H17" s="30">
        <f>H15+(H16-H15)*H14</f>
        <v>23</v>
      </c>
      <c r="I17" s="18"/>
      <c r="J17" s="25" t="s">
        <v>32</v>
      </c>
      <c r="K17" s="32">
        <f>K15+(K16-K15)*K14</f>
        <v>21</v>
      </c>
      <c r="L17" s="16"/>
    </row>
    <row r="18" spans="7:12" x14ac:dyDescent="0.7">
      <c r="I18" s="18"/>
      <c r="L18" s="16"/>
    </row>
    <row r="19" spans="7:12" x14ac:dyDescent="0.7">
      <c r="G19" s="14"/>
      <c r="H19" s="14"/>
      <c r="I19" s="18"/>
      <c r="J19" s="14"/>
      <c r="K19" s="14"/>
      <c r="L19" s="16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A1C8-836B-48D7-B651-82765D6DC7AA}">
  <dimension ref="A1:B11"/>
  <sheetViews>
    <sheetView workbookViewId="0"/>
  </sheetViews>
  <sheetFormatPr defaultColWidth="8.8125" defaultRowHeight="17.649999999999999" x14ac:dyDescent="0.7"/>
  <sheetData>
    <row r="1" spans="1:2" x14ac:dyDescent="0.7">
      <c r="A1" s="2" t="s">
        <v>36</v>
      </c>
      <c r="B1" s="2" t="s">
        <v>37</v>
      </c>
    </row>
    <row r="2" spans="1:2" x14ac:dyDescent="0.7">
      <c r="A2">
        <v>3</v>
      </c>
      <c r="B2">
        <v>4</v>
      </c>
    </row>
    <row r="3" spans="1:2" x14ac:dyDescent="0.7">
      <c r="A3">
        <v>5</v>
      </c>
      <c r="B3">
        <v>7</v>
      </c>
    </row>
    <row r="4" spans="1:2" x14ac:dyDescent="0.7">
      <c r="A4">
        <v>6</v>
      </c>
      <c r="B4">
        <v>10</v>
      </c>
    </row>
    <row r="5" spans="1:2" x14ac:dyDescent="0.7">
      <c r="A5">
        <v>9</v>
      </c>
      <c r="B5">
        <v>12</v>
      </c>
    </row>
    <row r="6" spans="1:2" x14ac:dyDescent="0.7">
      <c r="A6">
        <v>16</v>
      </c>
      <c r="B6">
        <v>16</v>
      </c>
    </row>
    <row r="7" spans="1:2" x14ac:dyDescent="0.7">
      <c r="A7">
        <v>26</v>
      </c>
      <c r="B7">
        <v>24</v>
      </c>
    </row>
    <row r="8" spans="1:2" x14ac:dyDescent="0.7">
      <c r="A8">
        <v>37</v>
      </c>
      <c r="B8">
        <v>30</v>
      </c>
    </row>
    <row r="9" spans="1:2" x14ac:dyDescent="0.7">
      <c r="A9">
        <v>38</v>
      </c>
      <c r="B9">
        <v>32</v>
      </c>
    </row>
    <row r="10" spans="1:2" x14ac:dyDescent="0.7">
      <c r="A10">
        <v>44</v>
      </c>
      <c r="B10">
        <v>38</v>
      </c>
    </row>
    <row r="11" spans="1:2" x14ac:dyDescent="0.7">
      <c r="A11" s="6">
        <v>59</v>
      </c>
      <c r="B11" s="6">
        <v>70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3 u +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K d 7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e 7 5 W K I p H u A 4 A A A A R A A A A E w A c A E Z v c m 1 1 b G F z L 1 N l Y 3 R p b 2 4 x L m 0 g o h g A K K A U A A A A A A A A A A A A A A A A A A A A A A A A A A A A K 0 5 N L s n M z 1 M I h t C G 1 g B Q S w E C L Q A U A A I A C A C n e 7 5 W D A Y k 0 q U A A A D 2 A A A A E g A A A A A A A A A A A A A A A A A A A A A A Q 2 9 u Z m l n L 1 B h Y 2 t h Z 2 U u e G 1 s U E s B A i 0 A F A A C A A g A p 3 u + V g / K 6 a u k A A A A 6 Q A A A B M A A A A A A A A A A A A A A A A A 8 Q A A A F t D b 2 5 0 Z W 5 0 X 1 R 5 c G V z X S 5 4 b W x Q S w E C L Q A U A A I A C A C n e 7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h r d 6 e g w 9 0 G 7 V 9 R n X g A G u Q A A A A A C A A A A A A A Q Z g A A A A E A A C A A A A B j F M f L 1 n w U K g x Q Z L c P I O y L s i d c k P Q G W T V a R c g y P n f C O A A A A A A O g A A A A A I A A C A A A A A 8 Q U N b q 3 d a 0 c S W u N o k 3 H 9 i 7 9 l S V / 2 0 w l G g e r x l g F 7 G / l A A A A C 5 e W Z 7 Y X 1 w Y E T z H R A 5 e t O M f N A W N 7 5 4 r p O / z N c h y s E h u c z 0 l K z A 8 6 H F a b 9 z H w L 2 x 6 a k 2 F + E G Q Q 1 p 6 L Y n F c f F W Z L U n r F p w 7 T 4 7 O H f w Z + T s a Q a E A A A A C Q r u K q a K A f u + Y h e t z x I 3 y a K z i o a F / n B L B E 6 x u N m / w s Y b u D 4 p n B 6 c M v 5 e 9 z J 7 S j G 7 h Z Q U m S A d G J z K L H B A T X n L 0 w < / D a t a M a s h u p > 
</file>

<file path=customXml/itemProps1.xml><?xml version="1.0" encoding="utf-8"?>
<ds:datastoreItem xmlns:ds="http://schemas.openxmlformats.org/officeDocument/2006/customXml" ds:itemID="{983C553A-59F0-4406-BB52-6D2A18E1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四分位範囲（EXC）</vt:lpstr>
      <vt:lpstr>四分位範囲（EXCの答え）</vt:lpstr>
      <vt:lpstr>四分位範囲（INC）</vt:lpstr>
      <vt:lpstr>四分位範囲（INCの答え）</vt:lpstr>
      <vt:lpstr>四分位範囲を手計算で</vt:lpstr>
      <vt:lpstr>箱ひげ図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2023-05-17T22:08:16Z</dcterms:created>
  <dcterms:modified xsi:type="dcterms:W3CDTF">2023-06-03T21:38:53Z</dcterms:modified>
</cp:coreProperties>
</file>