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E4AC568C-FB2A-4BA0-9A33-2C1B49DD2476}" xr6:coauthVersionLast="47" xr6:coauthVersionMax="47" xr10:uidLastSave="{00000000-0000-0000-0000-000000000000}"/>
  <bookViews>
    <workbookView xWindow="5182" yWindow="1598" windowWidth="28216" windowHeight="15097" xr2:uid="{CE50552C-6DD6-42F5-855E-DEEF77A41DC7}"/>
  </bookViews>
  <sheets>
    <sheet name="ガンマ分布の利用" sheetId="41" r:id="rId1"/>
    <sheet name="ガンマ分布の利用 (完成例)" sheetId="45" r:id="rId2"/>
    <sheet name="ガンマ分布" sheetId="44" r:id="rId3"/>
    <sheet name="ガンマ分布 (完成例)" sheetId="35" r:id="rId4"/>
    <sheet name="ガンマ分布累積" sheetId="19" r:id="rId5"/>
    <sheet name="ガンマ分布累積 (完成例)" sheetId="46" r:id="rId6"/>
    <sheet name="分布同士の関係" sheetId="38" r:id="rId7"/>
    <sheet name="分布同士の関係 (完成例)" sheetId="47" r:id="rId8"/>
    <sheet name="分布同士の関係 (詳細版)" sheetId="4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3" l="1" a="1"/>
  <c r="C7" i="43" s="1"/>
  <c r="H5" i="45"/>
  <c r="H4" i="45"/>
  <c r="B7" i="43" a="1"/>
  <c r="B7" i="43" s="1"/>
  <c r="D8" i="47"/>
  <c r="E8" i="47"/>
  <c r="C8" i="47"/>
  <c r="B8" i="47"/>
  <c r="A4" i="46" a="1"/>
  <c r="A4" i="46" s="1"/>
  <c r="B4" i="46" s="1" a="1"/>
  <c r="B4" i="46" s="1"/>
  <c r="B4" i="45"/>
  <c r="B7" i="45" s="1"/>
  <c r="A6" i="44" a="1"/>
  <c r="A6" i="44" s="1"/>
  <c r="A6" i="35" a="1"/>
  <c r="A6" i="35" s="1"/>
  <c r="B6" i="35" s="1" a="1"/>
  <c r="B6" i="35" s="1"/>
  <c r="A4" i="19" a="1"/>
  <c r="A4" i="19" s="1"/>
  <c r="G7" i="43" a="1"/>
  <c r="G7" i="43" s="1"/>
  <c r="D7" i="43" a="1"/>
  <c r="D7" i="43" s="1"/>
  <c r="A7" i="43" a="1"/>
  <c r="A7" i="43" s="1"/>
  <c r="F3" i="43"/>
  <c r="B4" i="41"/>
  <c r="H7" i="45" l="1"/>
  <c r="E7" i="43" a="1"/>
  <c r="E7" i="43" s="1"/>
  <c r="F7" i="43" a="1"/>
  <c r="F7" i="43" s="1"/>
  <c r="I7" i="43" a="1"/>
  <c r="I7" i="43" s="1"/>
  <c r="H7" i="43" a="1"/>
  <c r="H7" i="4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<sst xmlns="http://schemas.openxmlformats.org/spreadsheetml/2006/main" count="103" uniqueCount="55">
  <si>
    <t>x</t>
    <phoneticPr fontId="1"/>
  </si>
  <si>
    <t>累積分布</t>
    <rPh sb="0" eb="2">
      <t>ルイセキ</t>
    </rPh>
    <rPh sb="2" eb="4">
      <t>ブンプ</t>
    </rPh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</si>
  <si>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</si>
  <si>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</si>
  <si>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4. ［グラフのデザイン］タブを開き、［データの選択］ボタンをクリックする</t>
    <phoneticPr fontId="1"/>
  </si>
  <si>
    <t>5. ［データソースの選択］ダイアログボックスで［横（項目）軸ラベル］の下の［編集］ボタンをクリックする</t>
    <phoneticPr fontId="1"/>
  </si>
  <si>
    <t>7. ［OK］をクリックして［軸ラベル］ダイアログボックスを閉じる</t>
    <phoneticPr fontId="1"/>
  </si>
  <si>
    <t>8. ［OK］をクリックして［データソースの選択］ダイアログボックスを閉じる</t>
    <phoneticPr fontId="1"/>
  </si>
  <si>
    <t>λ</t>
    <phoneticPr fontId="1"/>
  </si>
  <si>
    <t>ポアソン分布</t>
    <rPh sb="4" eb="6">
      <t>ブンプ</t>
    </rPh>
    <phoneticPr fontId="1"/>
  </si>
  <si>
    <t>←単位時間あたりに起こる事象の数</t>
    <rPh sb="1" eb="3">
      <t>タンイ</t>
    </rPh>
    <rPh sb="3" eb="5">
      <t>ジカン</t>
    </rPh>
    <rPh sb="9" eb="10">
      <t>オ</t>
    </rPh>
    <rPh sb="12" eb="14">
      <t>ジショウ</t>
    </rPh>
    <rPh sb="15" eb="16">
      <t>カズ</t>
    </rPh>
    <phoneticPr fontId="1"/>
  </si>
  <si>
    <t>ガンマ分布の確率密度関数</t>
    <rPh sb="3" eb="5">
      <t>ブンプ</t>
    </rPh>
    <rPh sb="6" eb="8">
      <t>カクリツ</t>
    </rPh>
    <rPh sb="8" eb="10">
      <t>ミツド</t>
    </rPh>
    <rPh sb="10" eb="12">
      <t>カンスウ</t>
    </rPh>
    <phoneticPr fontId="1"/>
  </si>
  <si>
    <t>上：α, 下：β</t>
    <rPh sb="0" eb="1">
      <t>ウエ</t>
    </rPh>
    <rPh sb="5" eb="6">
      <t>シタ</t>
    </rPh>
    <phoneticPr fontId="1"/>
  </si>
  <si>
    <t>ガンマ分布</t>
    <rPh sb="3" eb="5">
      <t>ブンプ</t>
    </rPh>
    <phoneticPr fontId="1"/>
  </si>
  <si>
    <t>←次の単位時間で起こるその事象の数</t>
    <rPh sb="1" eb="2">
      <t>ツギ</t>
    </rPh>
    <rPh sb="3" eb="5">
      <t>タンイ</t>
    </rPh>
    <rPh sb="5" eb="7">
      <t>ジカン</t>
    </rPh>
    <rPh sb="8" eb="9">
      <t>オ</t>
    </rPh>
    <rPh sb="13" eb="15">
      <t>ジショウ</t>
    </rPh>
    <rPh sb="16" eb="17">
      <t>カズ</t>
    </rPh>
    <phoneticPr fontId="1"/>
  </si>
  <si>
    <t>ガンマ分布の利用例</t>
    <rPh sb="3" eb="5">
      <t>ブンプ</t>
    </rPh>
    <rPh sb="6" eb="9">
      <t>リヨウレイ</t>
    </rPh>
    <phoneticPr fontId="1"/>
  </si>
  <si>
    <t>α</t>
    <phoneticPr fontId="1"/>
  </si>
  <si>
    <t>β</t>
    <phoneticPr fontId="1"/>
  </si>
  <si>
    <t>←事象が起こる平均の時間間隔</t>
    <rPh sb="1" eb="3">
      <t>ジショウ</t>
    </rPh>
    <rPh sb="4" eb="5">
      <t>オ</t>
    </rPh>
    <rPh sb="7" eb="9">
      <t>ヘイキン</t>
    </rPh>
    <rPh sb="10" eb="12">
      <t>ジカン</t>
    </rPh>
    <rPh sb="12" eb="14">
      <t>カンカク</t>
    </rPh>
    <phoneticPr fontId="1"/>
  </si>
  <si>
    <t>←時間x内に起こる事象の数</t>
    <rPh sb="1" eb="3">
      <t>ジカン</t>
    </rPh>
    <rPh sb="4" eb="5">
      <t>ナイ</t>
    </rPh>
    <rPh sb="6" eb="7">
      <t>オ</t>
    </rPh>
    <rPh sb="9" eb="11">
      <t>ジショウ</t>
    </rPh>
    <rPh sb="12" eb="13">
      <t>カズ</t>
    </rPh>
    <phoneticPr fontId="1"/>
  </si>
  <si>
    <t>ガンマ分布</t>
    <rPh sb="3" eb="5">
      <t>ブンプ</t>
    </rPh>
    <phoneticPr fontId="1"/>
  </si>
  <si>
    <t>ガンマ分布（α=2、β=3）</t>
    <rPh sb="3" eb="5">
      <t>ブンプ</t>
    </rPh>
    <phoneticPr fontId="1"/>
  </si>
  <si>
    <t>指数分布</t>
    <rPh sb="0" eb="2">
      <t>シスウ</t>
    </rPh>
    <rPh sb="2" eb="4">
      <t>ブンプ</t>
    </rPh>
    <phoneticPr fontId="1"/>
  </si>
  <si>
    <t>f(x)</t>
    <phoneticPr fontId="1"/>
  </si>
  <si>
    <t>F(x)</t>
    <phoneticPr fontId="1"/>
  </si>
  <si>
    <t>β=1/λ</t>
    <phoneticPr fontId="1"/>
  </si>
  <si>
    <t>※ 条件付き書式を指定してあるので、一致したセルに塗りつぶし色が設定される</t>
    <rPh sb="2" eb="5">
      <t>ジョウケンツ</t>
    </rPh>
    <rPh sb="6" eb="8">
      <t>ショシキ</t>
    </rPh>
    <rPh sb="9" eb="11">
      <t>シテイ</t>
    </rPh>
    <rPh sb="18" eb="20">
      <t>イッチ</t>
    </rPh>
    <rPh sb="25" eb="26">
      <t>ヌ</t>
    </rPh>
    <rPh sb="30" eb="31">
      <t>イロ</t>
    </rPh>
    <rPh sb="32" eb="34">
      <t>セッテイ</t>
    </rPh>
    <phoneticPr fontId="1"/>
  </si>
  <si>
    <t>ポアソン分布、ガンマ分布、指数分布の関係</t>
    <rPh sb="4" eb="6">
      <t>ブンプ</t>
    </rPh>
    <rPh sb="10" eb="12">
      <t>ブンプ</t>
    </rPh>
    <rPh sb="13" eb="15">
      <t>シスウ</t>
    </rPh>
    <rPh sb="15" eb="17">
      <t>ブンプ</t>
    </rPh>
    <rPh sb="18" eb="20">
      <t>カンケイ</t>
    </rPh>
    <phoneticPr fontId="1"/>
  </si>
  <si>
    <t>累積分布関数</t>
    <rPh sb="0" eb="2">
      <t>ルイセキ</t>
    </rPh>
    <rPh sb="2" eb="4">
      <t>ブンプ</t>
    </rPh>
    <rPh sb="4" eb="6">
      <t>カンスウ</t>
    </rPh>
    <phoneticPr fontId="1"/>
  </si>
  <si>
    <t>指数分布</t>
    <rPh sb="0" eb="2">
      <t>シスウ</t>
    </rPh>
    <rPh sb="2" eb="4">
      <t>ブンプ</t>
    </rPh>
    <phoneticPr fontId="1"/>
  </si>
  <si>
    <t>←k回以上その事象が起こる確率を求めたい期間</t>
    <rPh sb="2" eb="3">
      <t>カイ</t>
    </rPh>
    <rPh sb="3" eb="5">
      <t>イジョウ</t>
    </rPh>
    <rPh sb="7" eb="9">
      <t>ジショウ</t>
    </rPh>
    <rPh sb="10" eb="11">
      <t>オ</t>
    </rPh>
    <rPh sb="13" eb="15">
      <t>カクリツ</t>
    </rPh>
    <rPh sb="16" eb="17">
      <t>モト</t>
    </rPh>
    <rPh sb="20" eb="22">
      <t>キカン</t>
    </rPh>
    <phoneticPr fontId="1"/>
  </si>
  <si>
    <t>k, α</t>
    <phoneticPr fontId="1"/>
  </si>
  <si>
    <t>ガンマ分布と指数分布、ポアソン分布</t>
    <rPh sb="3" eb="5">
      <t>ブンプ</t>
    </rPh>
    <rPh sb="6" eb="8">
      <t>シスウ</t>
    </rPh>
    <rPh sb="8" eb="10">
      <t>ブンプ</t>
    </rPh>
    <rPh sb="15" eb="17">
      <t>ブンプ</t>
    </rPh>
    <phoneticPr fontId="1"/>
  </si>
  <si>
    <t>1-P(k-1)</t>
    <phoneticPr fontId="1"/>
  </si>
  <si>
    <t>1. セルB6に「=GAMMA.DIST(A6:A35,B4:E4,B5:E5,FALSE)」と入力する</t>
    <phoneticPr fontId="1"/>
  </si>
  <si>
    <t xml:space="preserve">  ※ 古いバージョンのExcelでスピル機能が使えない場合は、結果が求められるセル範囲（セルB6～E35）をあらかじめ選択しておき、関数を入力した後、入力の終了時に［Ctrl］＋［Shift］＋［Enter］キーを押す</t>
    <phoneticPr fontId="1"/>
  </si>
  <si>
    <t>2. セルB6〜E35を選択する</t>
    <phoneticPr fontId="1"/>
  </si>
  <si>
    <t>6. ［軸ラベル］ダイアログボックスで［軸ラベルの範囲］ボックスをクリックし、セルA6〜A35を選択する</t>
    <phoneticPr fontId="1"/>
  </si>
  <si>
    <t>9. 系列（折れ線グラフの線の部分）を右クリックして［データ系列の書式設定］を選択する</t>
    <rPh sb="3" eb="5">
      <t>ケイレツ</t>
    </rPh>
    <rPh sb="6" eb="7">
      <t>オ</t>
    </rPh>
    <rPh sb="8" eb="9">
      <t>セン</t>
    </rPh>
    <rPh sb="13" eb="14">
      <t>セン</t>
    </rPh>
    <rPh sb="15" eb="17">
      <t>ブブン</t>
    </rPh>
    <rPh sb="19" eb="20">
      <t>ミギ</t>
    </rPh>
    <rPh sb="30" eb="32">
      <t>ケイレツ</t>
    </rPh>
    <rPh sb="33" eb="35">
      <t>ショシキ</t>
    </rPh>
    <rPh sb="35" eb="37">
      <t>セッテイ</t>
    </rPh>
    <rPh sb="39" eb="41">
      <t>センタク</t>
    </rPh>
    <phoneticPr fontId="1"/>
  </si>
  <si>
    <t>10. ［図形の書式設定］ウィンドウが表示されるので、［塗りつぶしと線］アイコン（ペンキ缶の絵のアイコン）をクリックする</t>
    <rPh sb="5" eb="7">
      <t>ズケイ</t>
    </rPh>
    <rPh sb="8" eb="10">
      <t>ショシキ</t>
    </rPh>
    <rPh sb="10" eb="12">
      <t>セッテイ</t>
    </rPh>
    <rPh sb="19" eb="21">
      <t>ヒョウジ</t>
    </rPh>
    <rPh sb="28" eb="29">
      <t>ヌ</t>
    </rPh>
    <rPh sb="34" eb="35">
      <t>セン</t>
    </rPh>
    <rPh sb="44" eb="45">
      <t>カン</t>
    </rPh>
    <rPh sb="46" eb="47">
      <t>エ</t>
    </rPh>
    <phoneticPr fontId="1"/>
  </si>
  <si>
    <t>11. ［スムージング］ボックスをクリックしてチェックマークをオンにする</t>
    <phoneticPr fontId="1"/>
  </si>
  <si>
    <t>12. 上記9～11の操作をすべての系列に対して行う</t>
    <rPh sb="4" eb="6">
      <t>ジョウキ</t>
    </rPh>
    <rPh sb="11" eb="13">
      <t>ソウサ</t>
    </rPh>
    <rPh sb="18" eb="20">
      <t>ケイレツ</t>
    </rPh>
    <rPh sb="21" eb="22">
      <t>タイ</t>
    </rPh>
    <rPh sb="24" eb="25">
      <t>オコナ</t>
    </rPh>
    <phoneticPr fontId="1"/>
  </si>
  <si>
    <t>1. セルB4に「=GAMMA.DIST(A4:A33,2,3,TRUE)」と入力する</t>
    <phoneticPr fontId="1"/>
  </si>
  <si>
    <t xml:space="preserve">  ※ 古いバージョンのExcelでスピル機能が使えない場合は、結果が求められるセル範囲（セルB4～E33）をあらかじめ選択しておき、関数を入力した後、入力の終了時に［Ctrl］＋［Shift］＋［Enter］キーを押す</t>
    <phoneticPr fontId="1"/>
  </si>
  <si>
    <t>2. セルB3〜E33を選択する</t>
    <phoneticPr fontId="1"/>
  </si>
  <si>
    <t>6. ［軸ラベル］ダイアログボックスで［軸ラベルの範囲］ボックスをクリックし、セルA4〜A33を選択する</t>
    <phoneticPr fontId="1"/>
  </si>
  <si>
    <t>9. 縦軸の目盛部分を右クリックして［軸の書式設定］を選択する</t>
    <rPh sb="3" eb="5">
      <t>タテジク</t>
    </rPh>
    <rPh sb="6" eb="8">
      <t>メモリ</t>
    </rPh>
    <rPh sb="8" eb="10">
      <t>ブブン</t>
    </rPh>
    <rPh sb="11" eb="12">
      <t>ミギ</t>
    </rPh>
    <rPh sb="19" eb="20">
      <t>ジク</t>
    </rPh>
    <rPh sb="21" eb="23">
      <t>ショシキ</t>
    </rPh>
    <rPh sb="23" eb="25">
      <t>セッテイ</t>
    </rPh>
    <rPh sb="27" eb="29">
      <t>センタク</t>
    </rPh>
    <phoneticPr fontId="1"/>
  </si>
  <si>
    <t>10. ［軸のオプション］の下にある［最大値］に1と入力する</t>
    <rPh sb="5" eb="6">
      <t>ジク</t>
    </rPh>
    <rPh sb="14" eb="15">
      <t>シタ</t>
    </rPh>
    <rPh sb="19" eb="22">
      <t>サイダイチ</t>
    </rPh>
    <rPh sb="26" eb="28">
      <t>ニュウリョク</t>
    </rPh>
    <phoneticPr fontId="1"/>
  </si>
  <si>
    <t>k,α</t>
    <phoneticPr fontId="1"/>
  </si>
  <si>
    <t>k-1</t>
    <phoneticPr fontId="1"/>
  </si>
  <si>
    <t>f(k-1)</t>
    <phoneticPr fontId="1"/>
  </si>
  <si>
    <t>※ セルD3のk,αに1を指定すると、ガンマ分布、指数分布のx=1の場合の累積分布関数の値と、ポアソン分布のk=0の場合の1-累積分布関数の値が一致する</t>
    <rPh sb="13" eb="15">
      <t>シテイ</t>
    </rPh>
    <rPh sb="51" eb="53">
      <t>ブンプ</t>
    </rPh>
    <rPh sb="58" eb="60">
      <t>バアイ</t>
    </rPh>
    <rPh sb="63" eb="65">
      <t>ルイセキ</t>
    </rPh>
    <rPh sb="65" eb="67">
      <t>ブンプ</t>
    </rPh>
    <rPh sb="67" eb="69">
      <t>カンスウ</t>
    </rPh>
    <rPh sb="70" eb="71">
      <t>アタイ</t>
    </rPh>
    <rPh sb="72" eb="74">
      <t>イッチ</t>
    </rPh>
    <phoneticPr fontId="1"/>
  </si>
  <si>
    <t>※ セルD3のk,αに2以上を指定すると、ガンマ分布のx=1の場合の累積分布関数の値と、ポアソン分布のk=α-1の場合の累積分布関数の値が一致する</t>
    <rPh sb="12" eb="14">
      <t>イジョウ</t>
    </rPh>
    <rPh sb="15" eb="17">
      <t>シテイ</t>
    </rPh>
    <rPh sb="48" eb="50">
      <t>ブンプ</t>
    </rPh>
    <rPh sb="57" eb="59">
      <t>バアイ</t>
    </rPh>
    <rPh sb="60" eb="62">
      <t>ルイセキ</t>
    </rPh>
    <rPh sb="62" eb="64">
      <t>ブンプ</t>
    </rPh>
    <rPh sb="64" eb="66">
      <t>カンスウ</t>
    </rPh>
    <rPh sb="67" eb="68">
      <t>アタイ</t>
    </rPh>
    <rPh sb="69" eb="71">
      <t>イッチ</t>
    </rPh>
    <phoneticPr fontId="1"/>
  </si>
  <si>
    <t>10分を1つの期間と考えた場合の計算例</t>
    <rPh sb="2" eb="3">
      <t>フン</t>
    </rPh>
    <rPh sb="7" eb="9">
      <t>キカン</t>
    </rPh>
    <rPh sb="10" eb="11">
      <t>カンガ</t>
    </rPh>
    <rPh sb="13" eb="15">
      <t>バアイ</t>
    </rPh>
    <rPh sb="16" eb="19">
      <t>ケイサンレイ</t>
    </rPh>
    <phoneticPr fontId="1"/>
  </si>
  <si>
    <t>←10分を1としたので、5分は1/2</t>
    <rPh sb="3" eb="4">
      <t>フン</t>
    </rPh>
    <rPh sb="13" eb="14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</si>
</sst>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2" fillId="0" borderId="0" xfId="0" applyNumberFormat="1" applyFont="1">
      <alignment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177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2" fillId="4" borderId="2" xfId="0" applyFont="1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</cellXfs>
  <cellStyles count="1">
    <cellStyle name="標準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'ガンマ分布 (完成例)'!$A$1</c:f>
          <c:strCache>
            <c:ptCount val="1"/>
            <c:pt idx="0">
              <c:v>ガンマ分布の確率密度関数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'ガンマ分布 (完成例)'!$A$6:$A$35</c:f>
              <c:numCache>
                <c:formatCode>0.0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'ガンマ分布 (完成例)'!$B$6:$B$35</c:f>
              <c:numCache>
                <c:formatCode>General</c:formatCode>
                <c:ptCount val="30"/>
                <c:pt idx="0">
                  <c:v>0.23884377019126307</c:v>
                </c:pt>
                <c:pt idx="1">
                  <c:v>0.17113903967753066</c:v>
                </c:pt>
                <c:pt idx="2">
                  <c:v>0.12262648039048077</c:v>
                </c:pt>
                <c:pt idx="3">
                  <c:v>8.7865712705242252E-2</c:v>
                </c:pt>
                <c:pt idx="4">
                  <c:v>6.2958534279187281E-2</c:v>
                </c:pt>
                <c:pt idx="5">
                  <c:v>4.5111761078870889E-2</c:v>
                </c:pt>
                <c:pt idx="6">
                  <c:v>3.2323989288135013E-2</c:v>
                </c:pt>
                <c:pt idx="7">
                  <c:v>2.3161150407600514E-2</c:v>
                </c:pt>
                <c:pt idx="8">
                  <c:v>1.6595689455954649E-2</c:v>
                </c:pt>
                <c:pt idx="9">
                  <c:v>1.1891331115750799E-2</c:v>
                </c:pt>
                <c:pt idx="10">
                  <c:v>8.5205110688358014E-3</c:v>
                </c:pt>
                <c:pt idx="11">
                  <c:v>6.1052129629113926E-3</c:v>
                </c:pt>
                <c:pt idx="12">
                  <c:v>4.3745762456469887E-3</c:v>
                </c:pt>
                <c:pt idx="13">
                  <c:v>3.1345208504984018E-3</c:v>
                </c:pt>
                <c:pt idx="14">
                  <c:v>2.2459823330284886E-3</c:v>
                </c:pt>
                <c:pt idx="15">
                  <c:v>1.6093166646104805E-3</c:v>
                </c:pt>
                <c:pt idx="16">
                  <c:v>1.1531257788215861E-3</c:v>
                </c:pt>
                <c:pt idx="17">
                  <c:v>8.2625072555545279E-4</c:v>
                </c:pt>
                <c:pt idx="18">
                  <c:v>5.9203451524479297E-4</c:v>
                </c:pt>
                <c:pt idx="19">
                  <c:v>4.242112671132693E-4</c:v>
                </c:pt>
                <c:pt idx="20">
                  <c:v>3.0396065518483866E-4</c:v>
                </c:pt>
                <c:pt idx="21">
                  <c:v>2.1779732662246019E-4</c:v>
                </c:pt>
                <c:pt idx="22">
                  <c:v>1.5605860388425899E-4</c:v>
                </c:pt>
                <c:pt idx="23">
                  <c:v>1.1182087596750391E-4</c:v>
                </c:pt>
                <c:pt idx="24">
                  <c:v>8.0123158806504681E-5</c:v>
                </c:pt>
                <c:pt idx="25">
                  <c:v>5.741075198693671E-5</c:v>
                </c:pt>
                <c:pt idx="26">
                  <c:v>4.1136601362226523E-5</c:v>
                </c:pt>
                <c:pt idx="27">
                  <c:v>2.9475662886627671E-5</c:v>
                </c:pt>
                <c:pt idx="28">
                  <c:v>2.1120235358186548E-5</c:v>
                </c:pt>
                <c:pt idx="29">
                  <c:v>1.5133309920828286E-5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3F-4EEB-8784-C503BB628F3F}"/>
            </c:ext>
          </c:extLst>
        </c:ser>
        <c:ser>
          <c:idx val="1"/>
          <c:order val="1"/>
          <c:tx>
            <c:v>α=2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'ガンマ分布 (完成例)'!$A$6:$A$35</c:f>
              <c:numCache>
                <c:formatCode>0.0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'ガンマ分布 (完成例)'!$C$6:$C$35</c:f>
              <c:numCache>
                <c:formatCode>General</c:formatCode>
                <c:ptCount val="30"/>
                <c:pt idx="0">
                  <c:v>7.9614590063754348E-2</c:v>
                </c:pt>
                <c:pt idx="1">
                  <c:v>0.11409269311835377</c:v>
                </c:pt>
                <c:pt idx="2">
                  <c:v>0.12262648039048075</c:v>
                </c:pt>
                <c:pt idx="3">
                  <c:v>0.11715428360698969</c:v>
                </c:pt>
                <c:pt idx="4">
                  <c:v>0.10493089046531218</c:v>
                </c:pt>
                <c:pt idx="5">
                  <c:v>9.022352215774182E-2</c:v>
                </c:pt>
                <c:pt idx="6">
                  <c:v>7.5422641672315063E-2</c:v>
                </c:pt>
                <c:pt idx="7">
                  <c:v>6.1763067753601381E-2</c:v>
                </c:pt>
                <c:pt idx="8">
                  <c:v>4.9787068367863944E-2</c:v>
                </c:pt>
                <c:pt idx="9">
                  <c:v>3.9637770385836005E-2</c:v>
                </c:pt>
                <c:pt idx="10">
                  <c:v>3.1241873919064599E-2</c:v>
                </c:pt>
                <c:pt idx="11">
                  <c:v>2.4420851851645574E-2</c:v>
                </c:pt>
                <c:pt idx="12">
                  <c:v>1.8956497064470286E-2</c:v>
                </c:pt>
                <c:pt idx="13">
                  <c:v>1.4627763968992544E-2</c:v>
                </c:pt>
                <c:pt idx="14">
                  <c:v>1.1229911665142445E-2</c:v>
                </c:pt>
                <c:pt idx="15">
                  <c:v>8.5830222112558956E-3</c:v>
                </c:pt>
                <c:pt idx="16">
                  <c:v>6.5343794133223242E-3</c:v>
                </c:pt>
                <c:pt idx="17">
                  <c:v>4.9575043533327178E-3</c:v>
                </c:pt>
                <c:pt idx="18">
                  <c:v>3.7495519298836881E-3</c:v>
                </c:pt>
                <c:pt idx="19">
                  <c:v>2.8280751140884637E-3</c:v>
                </c:pt>
                <c:pt idx="20">
                  <c:v>2.1277245862938716E-3</c:v>
                </c:pt>
                <c:pt idx="21">
                  <c:v>1.5971803952313747E-3</c:v>
                </c:pt>
                <c:pt idx="22">
                  <c:v>1.1964492964459856E-3</c:v>
                </c:pt>
                <c:pt idx="23">
                  <c:v>8.9456700774003157E-4</c:v>
                </c:pt>
                <c:pt idx="24">
                  <c:v>6.6769299005420605E-4</c:v>
                </c:pt>
                <c:pt idx="25">
                  <c:v>4.9755985055345163E-4</c:v>
                </c:pt>
                <c:pt idx="26">
                  <c:v>3.702294122600389E-4</c:v>
                </c:pt>
                <c:pt idx="27">
                  <c:v>2.7510618694185837E-4</c:v>
                </c:pt>
                <c:pt idx="28">
                  <c:v>2.0416227512913684E-4</c:v>
                </c:pt>
                <c:pt idx="29">
                  <c:v>1.5133309920828297E-4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3F-4EEB-8784-C503BB628F3F}"/>
            </c:ext>
          </c:extLst>
        </c:ser>
        <c:ser>
          <c:idx val="2"/>
          <c:order val="2"/>
          <c:tx>
            <c:v>α=3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'ガンマ分布 (完成例)'!$A$6:$A$35</c:f>
              <c:numCache>
                <c:formatCode>0.0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'ガンマ分布 (完成例)'!$D$6:$D$35</c:f>
              <c:numCache>
                <c:formatCode>General</c:formatCode>
                <c:ptCount val="30"/>
                <c:pt idx="0">
                  <c:v>1.3269098343959063E-2</c:v>
                </c:pt>
                <c:pt idx="1">
                  <c:v>3.8030897706117922E-2</c:v>
                </c:pt>
                <c:pt idx="2">
                  <c:v>6.1313240195240391E-2</c:v>
                </c:pt>
                <c:pt idx="3">
                  <c:v>7.8102855737993138E-2</c:v>
                </c:pt>
                <c:pt idx="4">
                  <c:v>8.7442408721093476E-2</c:v>
                </c:pt>
                <c:pt idx="5">
                  <c:v>9.022352215774182E-2</c:v>
                </c:pt>
                <c:pt idx="6">
                  <c:v>8.7993081951034238E-2</c:v>
                </c:pt>
                <c:pt idx="7">
                  <c:v>8.2350757004801822E-2</c:v>
                </c:pt>
                <c:pt idx="8">
                  <c:v>7.4680602551795927E-2</c:v>
                </c:pt>
                <c:pt idx="9">
                  <c:v>6.6062950643060003E-2</c:v>
                </c:pt>
                <c:pt idx="10">
                  <c:v>5.7276768851618434E-2</c:v>
                </c:pt>
                <c:pt idx="11">
                  <c:v>4.8841703703291155E-2</c:v>
                </c:pt>
                <c:pt idx="12">
                  <c:v>4.1072410306352281E-2</c:v>
                </c:pt>
                <c:pt idx="13">
                  <c:v>3.4131449260982612E-2</c:v>
                </c:pt>
                <c:pt idx="14">
                  <c:v>2.8074779162856119E-2</c:v>
                </c:pt>
                <c:pt idx="15">
                  <c:v>2.2888059230015721E-2</c:v>
                </c:pt>
                <c:pt idx="16">
                  <c:v>1.8514075004413249E-2</c:v>
                </c:pt>
                <c:pt idx="17">
                  <c:v>1.4872513059998151E-2</c:v>
                </c:pt>
                <c:pt idx="18">
                  <c:v>1.1873581111298347E-2</c:v>
                </c:pt>
                <c:pt idx="19">
                  <c:v>9.426917046961544E-3</c:v>
                </c:pt>
                <c:pt idx="20">
                  <c:v>7.4470360520285522E-3</c:v>
                </c:pt>
                <c:pt idx="21">
                  <c:v>5.8563281158483735E-3</c:v>
                </c:pt>
                <c:pt idx="22">
                  <c:v>4.5863889697096115E-3</c:v>
                </c:pt>
                <c:pt idx="23">
                  <c:v>3.5782680309601267E-3</c:v>
                </c:pt>
                <c:pt idx="24">
                  <c:v>2.7820541252258587E-3</c:v>
                </c:pt>
                <c:pt idx="25">
                  <c:v>2.1560926857316235E-3</c:v>
                </c:pt>
                <c:pt idx="26">
                  <c:v>1.6660323551701741E-3</c:v>
                </c:pt>
                <c:pt idx="27">
                  <c:v>1.2838288723953394E-3</c:v>
                </c:pt>
                <c:pt idx="28">
                  <c:v>9.8678432979082712E-4</c:v>
                </c:pt>
                <c:pt idx="29">
                  <c:v>7.5666549604141487E-4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3F-4EEB-8784-C503BB628F3F}"/>
            </c:ext>
          </c:extLst>
        </c:ser>
        <c:ser>
          <c:idx val="3"/>
          <c:order val="3"/>
          <c:tx>
            <c:v>α=4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'ガンマ分布 (完成例)'!$A$6:$A$35</c:f>
              <c:numCache>
                <c:formatCode>0.0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'ガンマ分布 (完成例)'!$E$6:$E$35</c:f>
              <c:numCache>
                <c:formatCode>General</c:formatCode>
                <c:ptCount val="30"/>
                <c:pt idx="0">
                  <c:v>1.474344260439895E-3</c:v>
                </c:pt>
                <c:pt idx="1">
                  <c:v>8.4513106013595369E-3</c:v>
                </c:pt>
                <c:pt idx="2">
                  <c:v>2.0437746731746791E-2</c:v>
                </c:pt>
                <c:pt idx="3">
                  <c:v>3.471238032799695E-2</c:v>
                </c:pt>
                <c:pt idx="4">
                  <c:v>4.8579115956163044E-2</c:v>
                </c:pt>
                <c:pt idx="5">
                  <c:v>6.014901477182788E-2</c:v>
                </c:pt>
                <c:pt idx="6">
                  <c:v>6.8439063739693315E-2</c:v>
                </c:pt>
                <c:pt idx="7">
                  <c:v>7.3200672893157195E-2</c:v>
                </c:pt>
                <c:pt idx="8">
                  <c:v>7.4680602551795927E-2</c:v>
                </c:pt>
                <c:pt idx="9">
                  <c:v>7.3403278492288906E-2</c:v>
                </c:pt>
                <c:pt idx="10">
                  <c:v>7.0004939707533659E-2</c:v>
                </c:pt>
                <c:pt idx="11">
                  <c:v>6.5122271604388202E-2</c:v>
                </c:pt>
                <c:pt idx="12">
                  <c:v>5.9326814886953301E-2</c:v>
                </c:pt>
                <c:pt idx="13">
                  <c:v>5.309336551708406E-2</c:v>
                </c:pt>
                <c:pt idx="14">
                  <c:v>4.6791298604760195E-2</c:v>
                </c:pt>
                <c:pt idx="15">
                  <c:v>4.0689883075583508E-2</c:v>
                </c:pt>
                <c:pt idx="16">
                  <c:v>3.4971030563891697E-2</c:v>
                </c:pt>
                <c:pt idx="17">
                  <c:v>2.9745026119996302E-2</c:v>
                </c:pt>
                <c:pt idx="18">
                  <c:v>2.5066449012740952E-2</c:v>
                </c:pt>
                <c:pt idx="19">
                  <c:v>2.0948704548803432E-2</c:v>
                </c:pt>
                <c:pt idx="20">
                  <c:v>1.7376417454733291E-2</c:v>
                </c:pt>
                <c:pt idx="21">
                  <c:v>1.4315468727629354E-2</c:v>
                </c:pt>
                <c:pt idx="22">
                  <c:v>1.1720771811480121E-2</c:v>
                </c:pt>
                <c:pt idx="23">
                  <c:v>9.5420480825603379E-3</c:v>
                </c:pt>
                <c:pt idx="24">
                  <c:v>7.7279281256273829E-3</c:v>
                </c:pt>
                <c:pt idx="25">
                  <c:v>6.2287122032246905E-3</c:v>
                </c:pt>
                <c:pt idx="26">
                  <c:v>4.9980970655105223E-3</c:v>
                </c:pt>
                <c:pt idx="27">
                  <c:v>3.9941342696743886E-3</c:v>
                </c:pt>
                <c:pt idx="28">
                  <c:v>3.1796383959926643E-3</c:v>
                </c:pt>
                <c:pt idx="29">
                  <c:v>2.5222183201380473E-3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A3F-4EEB-8784-C503BB628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769616"/>
        <c:axId val="227756656"/>
      </c:lineChart>
      <c:catAx>
        <c:axId val="22776961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56656"/>
        <c:crosses val="autoZero"/>
        <c:auto val="1"/>
        <c:lblAlgn val="ctr"/>
        <c:lblOffset val="100"/>
        <c:noMultiLvlLbl val="0"/>
      </c:catAx>
      <c:valAx>
        <c:axId val="227756656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ガンマ分布の累積分布関数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α=2,β=3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'ガンマ分布累積 (完成例)'!$A$4:$A$33</c:f>
              <c:numCache>
                <c:formatCode>0.0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'ガンマ分布累積 (完成例)'!$B$4:$B$33</c:f>
              <c:numCache>
                <c:formatCode>General</c:formatCode>
                <c:ptCount val="30"/>
                <c:pt idx="0">
                  <c:v>4.4624919234947658E-2</c:v>
                </c:pt>
                <c:pt idx="1">
                  <c:v>0.14430480161234657</c:v>
                </c:pt>
                <c:pt idx="2">
                  <c:v>0.26424111765711522</c:v>
                </c:pt>
                <c:pt idx="3">
                  <c:v>0.38494001106330422</c:v>
                </c:pt>
                <c:pt idx="4">
                  <c:v>0.49633172576650192</c:v>
                </c:pt>
                <c:pt idx="5">
                  <c:v>0.59399415029016189</c:v>
                </c:pt>
                <c:pt idx="6">
                  <c:v>0.67676010711864976</c:v>
                </c:pt>
                <c:pt idx="7">
                  <c:v>0.74522734551639436</c:v>
                </c:pt>
                <c:pt idx="8">
                  <c:v>0.80085172652854419</c:v>
                </c:pt>
                <c:pt idx="9">
                  <c:v>0.84541269549523956</c:v>
                </c:pt>
                <c:pt idx="10">
                  <c:v>0.88071284503629887</c:v>
                </c:pt>
                <c:pt idx="11">
                  <c:v>0.90842180555632912</c:v>
                </c:pt>
                <c:pt idx="12">
                  <c:v>0.93000678006964821</c:v>
                </c:pt>
                <c:pt idx="13">
                  <c:v>0.94671314554152719</c:v>
                </c:pt>
                <c:pt idx="14">
                  <c:v>0.95957231800548715</c:v>
                </c:pt>
                <c:pt idx="15">
                  <c:v>0.96942298337240085</c:v>
                </c:pt>
                <c:pt idx="16">
                  <c:v>0.97693748442356831</c:v>
                </c:pt>
                <c:pt idx="17">
                  <c:v>0.98264873476333547</c:v>
                </c:pt>
                <c:pt idx="18">
                  <c:v>0.98697524066461462</c:v>
                </c:pt>
                <c:pt idx="19">
                  <c:v>0.99024314085639475</c:v>
                </c:pt>
                <c:pt idx="20">
                  <c:v>0.99270494427556388</c:v>
                </c:pt>
                <c:pt idx="21">
                  <c:v>0.99455506683443851</c:v>
                </c:pt>
                <c:pt idx="22">
                  <c:v>0.99594247629900923</c:v>
                </c:pt>
                <c:pt idx="23">
                  <c:v>0.99698083634887746</c:v>
                </c:pt>
                <c:pt idx="24">
                  <c:v>0.99775655155341791</c:v>
                </c:pt>
                <c:pt idx="25">
                  <c:v>0.99833508819237882</c:v>
                </c:pt>
                <c:pt idx="26">
                  <c:v>0.99876590195913328</c:v>
                </c:pt>
                <c:pt idx="27">
                  <c:v>0.99908625445051458</c:v>
                </c:pt>
                <c:pt idx="28">
                  <c:v>0.99932415246853801</c:v>
                </c:pt>
                <c:pt idx="29">
                  <c:v>0.9995006007726126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DE9-4DFB-9CC7-7A69A6B7B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185936"/>
        <c:axId val="1988184496"/>
      </c:lineChart>
      <c:catAx>
        <c:axId val="198818593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4496"/>
        <c:crosses val="autoZero"/>
        <c:auto val="1"/>
        <c:lblAlgn val="ctr"/>
        <c:lblOffset val="100"/>
        <c:noMultiLvlLbl val="0"/>
      </c:catAx>
      <c:valAx>
        <c:axId val="1988184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</xdr:colOff>
      <xdr:row>1</xdr:row>
      <xdr:rowOff>216691</xdr:rowOff>
    </xdr:from>
    <xdr:to>
      <xdr:col>14</xdr:col>
      <xdr:colOff>4763</xdr:colOff>
      <xdr:row>19</xdr:row>
      <xdr:rowOff>14287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BC51CB6-22E8-D3E0-092C-17E78CB1D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1022183-1F30-44CF-BAC0-7CF770585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F13"/>
  <sheetViews>
    <sheetView tabSelected="1" workbookViewId="0">
      <selection activeCell="B7" sqref="B7"/>
    </sheetView>
  </sheetViews>
  <sheetFormatPr defaultRowHeight="17.649999999999999" x14ac:dyDescent="0.7"/>
  <cols>
    <col min="1" max="3" width="11.4375" customWidth="1"/>
    <col min="4" max="5" width="9" customWidth="1"/>
  </cols>
  <sheetData>
    <row r="1" spans="1:6" x14ac:dyDescent="0.7">
      <c r="A1" s="12" t="s">
        <v>15</v>
      </c>
      <c r="B1" s="13"/>
      <c r="C1" s="12"/>
      <c r="D1" s="12"/>
      <c r="E1" s="12"/>
    </row>
    <row r="3" spans="1:6" x14ac:dyDescent="0.7">
      <c r="A3" s="20" t="s">
        <v>16</v>
      </c>
      <c r="B3" s="21">
        <v>2</v>
      </c>
      <c r="C3" t="s">
        <v>19</v>
      </c>
    </row>
    <row r="4" spans="1:6" x14ac:dyDescent="0.7">
      <c r="A4" s="19" t="s">
        <v>17</v>
      </c>
      <c r="B4" s="2">
        <f>10/3</f>
        <v>3.3333333333333335</v>
      </c>
      <c r="C4" t="s">
        <v>18</v>
      </c>
    </row>
    <row r="5" spans="1:6" x14ac:dyDescent="0.7">
      <c r="A5" s="22" t="s">
        <v>0</v>
      </c>
      <c r="B5" s="17">
        <v>5</v>
      </c>
    </row>
    <row r="7" spans="1:6" x14ac:dyDescent="0.7">
      <c r="A7" s="23" t="s">
        <v>20</v>
      </c>
      <c r="B7" s="17"/>
      <c r="C7" s="15"/>
    </row>
    <row r="11" spans="1:6" x14ac:dyDescent="0.7">
      <c r="D11" s="10"/>
    </row>
    <row r="13" spans="1:6" x14ac:dyDescent="0.7">
      <c r="F13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C92-A26C-4624-BA1C-622A14F337D4}">
  <dimension ref="A1:K13"/>
  <sheetViews>
    <sheetView workbookViewId="0">
      <selection activeCell="B3" sqref="B3"/>
    </sheetView>
  </sheetViews>
  <sheetFormatPr defaultRowHeight="17.649999999999999" x14ac:dyDescent="0.7"/>
  <cols>
    <col min="1" max="3" width="11.4375" customWidth="1"/>
    <col min="4" max="5" width="9" customWidth="1"/>
    <col min="7" max="8" width="11.4375" customWidth="1"/>
  </cols>
  <sheetData>
    <row r="1" spans="1:11" x14ac:dyDescent="0.7">
      <c r="A1" s="12" t="s">
        <v>15</v>
      </c>
      <c r="B1" s="13"/>
      <c r="C1" s="12"/>
      <c r="D1" s="12"/>
      <c r="E1" s="12"/>
      <c r="G1" s="30" t="s">
        <v>53</v>
      </c>
      <c r="H1" s="31"/>
      <c r="I1" s="31"/>
      <c r="J1" s="31"/>
      <c r="K1" s="31"/>
    </row>
    <row r="3" spans="1:11" x14ac:dyDescent="0.7">
      <c r="A3" s="20" t="s">
        <v>16</v>
      </c>
      <c r="B3" s="21">
        <v>2</v>
      </c>
      <c r="C3" t="s">
        <v>19</v>
      </c>
      <c r="G3" s="20" t="s">
        <v>16</v>
      </c>
      <c r="H3" s="21">
        <v>2</v>
      </c>
      <c r="I3" t="s">
        <v>19</v>
      </c>
    </row>
    <row r="4" spans="1:11" x14ac:dyDescent="0.7">
      <c r="A4" s="19" t="s">
        <v>17</v>
      </c>
      <c r="B4" s="2">
        <f>10/3</f>
        <v>3.3333333333333335</v>
      </c>
      <c r="C4" t="s">
        <v>18</v>
      </c>
      <c r="G4" s="19" t="s">
        <v>17</v>
      </c>
      <c r="H4" s="2">
        <f>1/3</f>
        <v>0.33333333333333331</v>
      </c>
      <c r="I4" t="s">
        <v>18</v>
      </c>
    </row>
    <row r="5" spans="1:11" x14ac:dyDescent="0.7">
      <c r="A5" s="22" t="s">
        <v>0</v>
      </c>
      <c r="B5" s="17">
        <v>5</v>
      </c>
      <c r="G5" s="22" t="s">
        <v>0</v>
      </c>
      <c r="H5" s="17">
        <f>1/2</f>
        <v>0.5</v>
      </c>
      <c r="I5" t="s">
        <v>54</v>
      </c>
    </row>
    <row r="7" spans="1:11" x14ac:dyDescent="0.7">
      <c r="A7" s="23" t="s">
        <v>13</v>
      </c>
      <c r="B7" s="17">
        <f>_xlfn.GAMMA.DIST(B5,B3,B4,TRUE)</f>
        <v>0.44217459962892536</v>
      </c>
      <c r="C7" s="15"/>
      <c r="G7" s="23" t="s">
        <v>13</v>
      </c>
      <c r="H7" s="17">
        <f>_xlfn.GAMMA.DIST(H5,H3,H4,TRUE)</f>
        <v>0.44217459962892536</v>
      </c>
    </row>
    <row r="11" spans="1:11" x14ac:dyDescent="0.7">
      <c r="D11" s="10"/>
    </row>
    <row r="13" spans="1:11" x14ac:dyDescent="0.7">
      <c r="F13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6016-28DF-46CF-8ECB-2C6695F2FD6D}">
  <dimension ref="A1:G105"/>
  <sheetViews>
    <sheetView workbookViewId="0">
      <selection activeCell="B6" sqref="B6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11</v>
      </c>
      <c r="B1" s="4"/>
      <c r="C1" s="5"/>
      <c r="D1" s="5"/>
      <c r="E1" s="5"/>
    </row>
    <row r="3" spans="1:5" x14ac:dyDescent="0.7">
      <c r="A3" s="9"/>
      <c r="B3" s="7" t="s">
        <v>12</v>
      </c>
      <c r="C3" s="8"/>
      <c r="D3" s="8"/>
      <c r="E3" s="8"/>
    </row>
    <row r="4" spans="1:5" x14ac:dyDescent="0.7">
      <c r="A4" s="9"/>
      <c r="B4" s="6">
        <v>1</v>
      </c>
      <c r="C4" s="6">
        <v>2</v>
      </c>
      <c r="D4" s="6">
        <v>3</v>
      </c>
      <c r="E4" s="6">
        <v>4</v>
      </c>
    </row>
    <row r="5" spans="1:5" x14ac:dyDescent="0.7">
      <c r="A5" s="3" t="s">
        <v>0</v>
      </c>
      <c r="B5" s="6">
        <v>3</v>
      </c>
      <c r="C5" s="6">
        <v>3</v>
      </c>
      <c r="D5" s="6">
        <v>3</v>
      </c>
      <c r="E5" s="6">
        <v>3</v>
      </c>
    </row>
    <row r="6" spans="1:5" x14ac:dyDescent="0.7">
      <c r="A6" s="10" cm="1">
        <f t="array" ref="A6:A35">_xlfn.SEQUENCE(30,1,1,1)</f>
        <v>1</v>
      </c>
    </row>
    <row r="7" spans="1:5" x14ac:dyDescent="0.7">
      <c r="A7" s="10">
        <v>2</v>
      </c>
    </row>
    <row r="8" spans="1:5" x14ac:dyDescent="0.7">
      <c r="A8" s="10">
        <v>3</v>
      </c>
    </row>
    <row r="9" spans="1:5" x14ac:dyDescent="0.7">
      <c r="A9" s="10">
        <v>4</v>
      </c>
    </row>
    <row r="10" spans="1:5" x14ac:dyDescent="0.7">
      <c r="A10" s="10">
        <v>5</v>
      </c>
    </row>
    <row r="11" spans="1:5" x14ac:dyDescent="0.7">
      <c r="A11" s="10">
        <v>6</v>
      </c>
    </row>
    <row r="12" spans="1:5" x14ac:dyDescent="0.7">
      <c r="A12" s="10">
        <v>7</v>
      </c>
    </row>
    <row r="13" spans="1:5" x14ac:dyDescent="0.7">
      <c r="A13" s="10">
        <v>8</v>
      </c>
    </row>
    <row r="14" spans="1:5" x14ac:dyDescent="0.7">
      <c r="A14" s="10">
        <v>9</v>
      </c>
    </row>
    <row r="15" spans="1:5" x14ac:dyDescent="0.7">
      <c r="A15" s="10">
        <v>10</v>
      </c>
    </row>
    <row r="16" spans="1:5" x14ac:dyDescent="0.7">
      <c r="A16" s="10">
        <v>11</v>
      </c>
    </row>
    <row r="17" spans="1:7" x14ac:dyDescent="0.7">
      <c r="A17" s="10">
        <v>12</v>
      </c>
    </row>
    <row r="18" spans="1:7" x14ac:dyDescent="0.7">
      <c r="A18" s="10">
        <v>13</v>
      </c>
    </row>
    <row r="19" spans="1:7" x14ac:dyDescent="0.7">
      <c r="A19" s="10">
        <v>14</v>
      </c>
    </row>
    <row r="20" spans="1:7" x14ac:dyDescent="0.7">
      <c r="A20" s="10">
        <v>15</v>
      </c>
    </row>
    <row r="21" spans="1:7" x14ac:dyDescent="0.7">
      <c r="A21" s="10">
        <v>16</v>
      </c>
      <c r="G21" t="s">
        <v>3</v>
      </c>
    </row>
    <row r="22" spans="1:7" x14ac:dyDescent="0.7">
      <c r="A22" s="10">
        <v>17</v>
      </c>
      <c r="G22" t="s">
        <v>34</v>
      </c>
    </row>
    <row r="23" spans="1:7" x14ac:dyDescent="0.7">
      <c r="A23" s="10">
        <v>18</v>
      </c>
      <c r="G23" t="s">
        <v>35</v>
      </c>
    </row>
    <row r="24" spans="1:7" x14ac:dyDescent="0.7">
      <c r="A24" s="10">
        <v>19</v>
      </c>
      <c r="G24" t="s">
        <v>36</v>
      </c>
    </row>
    <row r="25" spans="1:7" x14ac:dyDescent="0.7">
      <c r="A25" s="10">
        <v>20</v>
      </c>
      <c r="G25" t="s">
        <v>2</v>
      </c>
    </row>
    <row r="26" spans="1:7" x14ac:dyDescent="0.7">
      <c r="A26" s="10">
        <v>21</v>
      </c>
      <c r="G26" t="s">
        <v>4</v>
      </c>
    </row>
    <row r="27" spans="1:7" x14ac:dyDescent="0.7">
      <c r="A27" s="10">
        <v>22</v>
      </c>
      <c r="G27" t="s">
        <v>5</v>
      </c>
    </row>
    <row r="28" spans="1:7" x14ac:dyDescent="0.7">
      <c r="A28" s="10">
        <v>23</v>
      </c>
      <c r="G28" t="s">
        <v>37</v>
      </c>
    </row>
    <row r="29" spans="1:7" x14ac:dyDescent="0.7">
      <c r="A29" s="10">
        <v>24</v>
      </c>
      <c r="G29" t="s">
        <v>6</v>
      </c>
    </row>
    <row r="30" spans="1:7" x14ac:dyDescent="0.7">
      <c r="A30" s="10">
        <v>25</v>
      </c>
      <c r="G30" t="s">
        <v>7</v>
      </c>
    </row>
    <row r="31" spans="1:7" x14ac:dyDescent="0.7">
      <c r="A31" s="10">
        <v>26</v>
      </c>
      <c r="G31" t="s">
        <v>38</v>
      </c>
    </row>
    <row r="32" spans="1:7" x14ac:dyDescent="0.7">
      <c r="A32" s="10">
        <v>27</v>
      </c>
      <c r="G32" t="s">
        <v>39</v>
      </c>
    </row>
    <row r="33" spans="1:7" x14ac:dyDescent="0.7">
      <c r="A33" s="10">
        <v>28</v>
      </c>
      <c r="G33" t="s">
        <v>40</v>
      </c>
    </row>
    <row r="34" spans="1:7" x14ac:dyDescent="0.7">
      <c r="A34" s="10">
        <v>29</v>
      </c>
      <c r="G34" t="s">
        <v>41</v>
      </c>
    </row>
    <row r="35" spans="1:7" x14ac:dyDescent="0.7">
      <c r="A35" s="11">
        <v>30</v>
      </c>
      <c r="B35" s="2"/>
      <c r="C35" s="2"/>
      <c r="D35" s="2"/>
      <c r="E35" s="2"/>
    </row>
    <row r="37" spans="1:7" x14ac:dyDescent="0.7">
      <c r="A37" s="10"/>
    </row>
    <row r="38" spans="1:7" x14ac:dyDescent="0.7">
      <c r="A38" s="10"/>
    </row>
    <row r="39" spans="1:7" x14ac:dyDescent="0.7">
      <c r="A39" s="10"/>
    </row>
    <row r="40" spans="1:7" x14ac:dyDescent="0.7">
      <c r="A40" s="10"/>
    </row>
    <row r="41" spans="1:7" x14ac:dyDescent="0.7">
      <c r="A41" s="10"/>
    </row>
    <row r="42" spans="1:7" x14ac:dyDescent="0.7">
      <c r="A42" s="10"/>
    </row>
    <row r="43" spans="1:7" x14ac:dyDescent="0.7">
      <c r="A43" s="10"/>
    </row>
    <row r="44" spans="1:7" x14ac:dyDescent="0.7">
      <c r="A44" s="10"/>
    </row>
    <row r="45" spans="1:7" x14ac:dyDescent="0.7">
      <c r="A45" s="10"/>
    </row>
    <row r="46" spans="1:7" x14ac:dyDescent="0.7">
      <c r="A46" s="10"/>
    </row>
    <row r="47" spans="1:7" x14ac:dyDescent="0.7">
      <c r="A47" s="10"/>
    </row>
    <row r="48" spans="1:7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8419-0459-4232-897B-F7EEDAD38755}">
  <dimension ref="A1:E105"/>
  <sheetViews>
    <sheetView workbookViewId="0">
      <selection activeCell="B6" sqref="B6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11</v>
      </c>
      <c r="B1" s="4"/>
      <c r="C1" s="5"/>
      <c r="D1" s="5"/>
      <c r="E1" s="5"/>
    </row>
    <row r="3" spans="1:5" x14ac:dyDescent="0.7">
      <c r="A3" s="9"/>
      <c r="B3" s="7" t="s">
        <v>12</v>
      </c>
      <c r="C3" s="8"/>
      <c r="D3" s="8"/>
      <c r="E3" s="8"/>
    </row>
    <row r="4" spans="1:5" x14ac:dyDescent="0.7">
      <c r="A4" s="9"/>
      <c r="B4" s="6">
        <v>1</v>
      </c>
      <c r="C4" s="6">
        <v>2</v>
      </c>
      <c r="D4" s="6">
        <v>3</v>
      </c>
      <c r="E4" s="6">
        <v>4</v>
      </c>
    </row>
    <row r="5" spans="1:5" x14ac:dyDescent="0.7">
      <c r="A5" s="3" t="s">
        <v>0</v>
      </c>
      <c r="B5" s="6">
        <v>3</v>
      </c>
      <c r="C5" s="6">
        <v>3</v>
      </c>
      <c r="D5" s="6">
        <v>3</v>
      </c>
      <c r="E5" s="6">
        <v>3</v>
      </c>
    </row>
    <row r="6" spans="1:5" x14ac:dyDescent="0.7">
      <c r="A6" s="10" cm="1">
        <f t="array" ref="A6:A35">_xlfn.SEQUENCE(30,1,1,1)</f>
        <v>1</v>
      </c>
      <c r="B6" cm="1">
        <f t="array" ref="B6:E35">_xlfn.GAMMA.DIST(A6:A35,B4:E4,B5:E5,FALSE)</f>
        <v>0.23884377019126307</v>
      </c>
      <c r="C6">
        <v>7.9614590063754348E-2</v>
      </c>
      <c r="D6">
        <v>1.3269098343959063E-2</v>
      </c>
      <c r="E6">
        <v>1.474344260439895E-3</v>
      </c>
    </row>
    <row r="7" spans="1:5" x14ac:dyDescent="0.7">
      <c r="A7" s="10">
        <v>2</v>
      </c>
      <c r="B7">
        <v>0.17113903967753066</v>
      </c>
      <c r="C7">
        <v>0.11409269311835377</v>
      </c>
      <c r="D7">
        <v>3.8030897706117922E-2</v>
      </c>
      <c r="E7">
        <v>8.4513106013595369E-3</v>
      </c>
    </row>
    <row r="8" spans="1:5" x14ac:dyDescent="0.7">
      <c r="A8" s="10">
        <v>3</v>
      </c>
      <c r="B8">
        <v>0.12262648039048077</v>
      </c>
      <c r="C8">
        <v>0.12262648039048075</v>
      </c>
      <c r="D8">
        <v>6.1313240195240391E-2</v>
      </c>
      <c r="E8">
        <v>2.0437746731746791E-2</v>
      </c>
    </row>
    <row r="9" spans="1:5" x14ac:dyDescent="0.7">
      <c r="A9" s="10">
        <v>4</v>
      </c>
      <c r="B9">
        <v>8.7865712705242252E-2</v>
      </c>
      <c r="C9">
        <v>0.11715428360698969</v>
      </c>
      <c r="D9">
        <v>7.8102855737993138E-2</v>
      </c>
      <c r="E9">
        <v>3.471238032799695E-2</v>
      </c>
    </row>
    <row r="10" spans="1:5" x14ac:dyDescent="0.7">
      <c r="A10" s="10">
        <v>5</v>
      </c>
      <c r="B10">
        <v>6.2958534279187281E-2</v>
      </c>
      <c r="C10">
        <v>0.10493089046531218</v>
      </c>
      <c r="D10">
        <v>8.7442408721093476E-2</v>
      </c>
      <c r="E10">
        <v>4.8579115956163044E-2</v>
      </c>
    </row>
    <row r="11" spans="1:5" x14ac:dyDescent="0.7">
      <c r="A11" s="10">
        <v>6</v>
      </c>
      <c r="B11">
        <v>4.5111761078870889E-2</v>
      </c>
      <c r="C11">
        <v>9.022352215774182E-2</v>
      </c>
      <c r="D11">
        <v>9.022352215774182E-2</v>
      </c>
      <c r="E11">
        <v>6.014901477182788E-2</v>
      </c>
    </row>
    <row r="12" spans="1:5" x14ac:dyDescent="0.7">
      <c r="A12" s="10">
        <v>7</v>
      </c>
      <c r="B12">
        <v>3.2323989288135013E-2</v>
      </c>
      <c r="C12">
        <v>7.5422641672315063E-2</v>
      </c>
      <c r="D12">
        <v>8.7993081951034238E-2</v>
      </c>
      <c r="E12">
        <v>6.8439063739693315E-2</v>
      </c>
    </row>
    <row r="13" spans="1:5" x14ac:dyDescent="0.7">
      <c r="A13" s="10">
        <v>8</v>
      </c>
      <c r="B13">
        <v>2.3161150407600514E-2</v>
      </c>
      <c r="C13">
        <v>6.1763067753601381E-2</v>
      </c>
      <c r="D13">
        <v>8.2350757004801822E-2</v>
      </c>
      <c r="E13">
        <v>7.3200672893157195E-2</v>
      </c>
    </row>
    <row r="14" spans="1:5" x14ac:dyDescent="0.7">
      <c r="A14" s="10">
        <v>9</v>
      </c>
      <c r="B14">
        <v>1.6595689455954649E-2</v>
      </c>
      <c r="C14">
        <v>4.9787068367863944E-2</v>
      </c>
      <c r="D14">
        <v>7.4680602551795927E-2</v>
      </c>
      <c r="E14">
        <v>7.4680602551795927E-2</v>
      </c>
    </row>
    <row r="15" spans="1:5" x14ac:dyDescent="0.7">
      <c r="A15" s="10">
        <v>10</v>
      </c>
      <c r="B15">
        <v>1.1891331115750799E-2</v>
      </c>
      <c r="C15">
        <v>3.9637770385836005E-2</v>
      </c>
      <c r="D15">
        <v>6.6062950643060003E-2</v>
      </c>
      <c r="E15">
        <v>7.3403278492288906E-2</v>
      </c>
    </row>
    <row r="16" spans="1:5" x14ac:dyDescent="0.7">
      <c r="A16" s="10">
        <v>11</v>
      </c>
      <c r="B16">
        <v>8.5205110688358014E-3</v>
      </c>
      <c r="C16">
        <v>3.1241873919064599E-2</v>
      </c>
      <c r="D16">
        <v>5.7276768851618434E-2</v>
      </c>
      <c r="E16">
        <v>7.0004939707533659E-2</v>
      </c>
    </row>
    <row r="17" spans="1:5" x14ac:dyDescent="0.7">
      <c r="A17" s="10">
        <v>12</v>
      </c>
      <c r="B17">
        <v>6.1052129629113926E-3</v>
      </c>
      <c r="C17">
        <v>2.4420851851645574E-2</v>
      </c>
      <c r="D17">
        <v>4.8841703703291155E-2</v>
      </c>
      <c r="E17">
        <v>6.5122271604388202E-2</v>
      </c>
    </row>
    <row r="18" spans="1:5" x14ac:dyDescent="0.7">
      <c r="A18" s="10">
        <v>13</v>
      </c>
      <c r="B18">
        <v>4.3745762456469887E-3</v>
      </c>
      <c r="C18">
        <v>1.8956497064470286E-2</v>
      </c>
      <c r="D18">
        <v>4.1072410306352281E-2</v>
      </c>
      <c r="E18">
        <v>5.9326814886953301E-2</v>
      </c>
    </row>
    <row r="19" spans="1:5" x14ac:dyDescent="0.7">
      <c r="A19" s="10">
        <v>14</v>
      </c>
      <c r="B19">
        <v>3.1345208504984018E-3</v>
      </c>
      <c r="C19">
        <v>1.4627763968992544E-2</v>
      </c>
      <c r="D19">
        <v>3.4131449260982612E-2</v>
      </c>
      <c r="E19">
        <v>5.309336551708406E-2</v>
      </c>
    </row>
    <row r="20" spans="1:5" x14ac:dyDescent="0.7">
      <c r="A20" s="10">
        <v>15</v>
      </c>
      <c r="B20">
        <v>2.2459823330284886E-3</v>
      </c>
      <c r="C20">
        <v>1.1229911665142445E-2</v>
      </c>
      <c r="D20">
        <v>2.8074779162856119E-2</v>
      </c>
      <c r="E20">
        <v>4.6791298604760195E-2</v>
      </c>
    </row>
    <row r="21" spans="1:5" x14ac:dyDescent="0.7">
      <c r="A21" s="10">
        <v>16</v>
      </c>
      <c r="B21">
        <v>1.6093166646104805E-3</v>
      </c>
      <c r="C21">
        <v>8.5830222112558956E-3</v>
      </c>
      <c r="D21">
        <v>2.2888059230015721E-2</v>
      </c>
      <c r="E21">
        <v>4.0689883075583508E-2</v>
      </c>
    </row>
    <row r="22" spans="1:5" x14ac:dyDescent="0.7">
      <c r="A22" s="10">
        <v>17</v>
      </c>
      <c r="B22">
        <v>1.1531257788215861E-3</v>
      </c>
      <c r="C22">
        <v>6.5343794133223242E-3</v>
      </c>
      <c r="D22">
        <v>1.8514075004413249E-2</v>
      </c>
      <c r="E22">
        <v>3.4971030563891697E-2</v>
      </c>
    </row>
    <row r="23" spans="1:5" x14ac:dyDescent="0.7">
      <c r="A23" s="10">
        <v>18</v>
      </c>
      <c r="B23">
        <v>8.2625072555545279E-4</v>
      </c>
      <c r="C23">
        <v>4.9575043533327178E-3</v>
      </c>
      <c r="D23">
        <v>1.4872513059998151E-2</v>
      </c>
      <c r="E23">
        <v>2.9745026119996302E-2</v>
      </c>
    </row>
    <row r="24" spans="1:5" x14ac:dyDescent="0.7">
      <c r="A24" s="10">
        <v>19</v>
      </c>
      <c r="B24">
        <v>5.9203451524479297E-4</v>
      </c>
      <c r="C24">
        <v>3.7495519298836881E-3</v>
      </c>
      <c r="D24">
        <v>1.1873581111298347E-2</v>
      </c>
      <c r="E24">
        <v>2.5066449012740952E-2</v>
      </c>
    </row>
    <row r="25" spans="1:5" x14ac:dyDescent="0.7">
      <c r="A25" s="10">
        <v>20</v>
      </c>
      <c r="B25">
        <v>4.242112671132693E-4</v>
      </c>
      <c r="C25">
        <v>2.8280751140884637E-3</v>
      </c>
      <c r="D25">
        <v>9.426917046961544E-3</v>
      </c>
      <c r="E25">
        <v>2.0948704548803432E-2</v>
      </c>
    </row>
    <row r="26" spans="1:5" x14ac:dyDescent="0.7">
      <c r="A26" s="10">
        <v>21</v>
      </c>
      <c r="B26">
        <v>3.0396065518483866E-4</v>
      </c>
      <c r="C26">
        <v>2.1277245862938716E-3</v>
      </c>
      <c r="D26">
        <v>7.4470360520285522E-3</v>
      </c>
      <c r="E26">
        <v>1.7376417454733291E-2</v>
      </c>
    </row>
    <row r="27" spans="1:5" x14ac:dyDescent="0.7">
      <c r="A27" s="10">
        <v>22</v>
      </c>
      <c r="B27">
        <v>2.1779732662246019E-4</v>
      </c>
      <c r="C27">
        <v>1.5971803952313747E-3</v>
      </c>
      <c r="D27">
        <v>5.8563281158483735E-3</v>
      </c>
      <c r="E27">
        <v>1.4315468727629354E-2</v>
      </c>
    </row>
    <row r="28" spans="1:5" x14ac:dyDescent="0.7">
      <c r="A28" s="10">
        <v>23</v>
      </c>
      <c r="B28">
        <v>1.5605860388425899E-4</v>
      </c>
      <c r="C28">
        <v>1.1964492964459856E-3</v>
      </c>
      <c r="D28">
        <v>4.5863889697096115E-3</v>
      </c>
      <c r="E28">
        <v>1.1720771811480121E-2</v>
      </c>
    </row>
    <row r="29" spans="1:5" x14ac:dyDescent="0.7">
      <c r="A29" s="10">
        <v>24</v>
      </c>
      <c r="B29">
        <v>1.1182087596750391E-4</v>
      </c>
      <c r="C29">
        <v>8.9456700774003157E-4</v>
      </c>
      <c r="D29">
        <v>3.5782680309601267E-3</v>
      </c>
      <c r="E29">
        <v>9.5420480825603379E-3</v>
      </c>
    </row>
    <row r="30" spans="1:5" x14ac:dyDescent="0.7">
      <c r="A30" s="10">
        <v>25</v>
      </c>
      <c r="B30">
        <v>8.0123158806504681E-5</v>
      </c>
      <c r="C30">
        <v>6.6769299005420605E-4</v>
      </c>
      <c r="D30">
        <v>2.7820541252258587E-3</v>
      </c>
      <c r="E30">
        <v>7.7279281256273829E-3</v>
      </c>
    </row>
    <row r="31" spans="1:5" x14ac:dyDescent="0.7">
      <c r="A31" s="10">
        <v>26</v>
      </c>
      <c r="B31">
        <v>5.741075198693671E-5</v>
      </c>
      <c r="C31">
        <v>4.9755985055345163E-4</v>
      </c>
      <c r="D31">
        <v>2.1560926857316235E-3</v>
      </c>
      <c r="E31">
        <v>6.2287122032246905E-3</v>
      </c>
    </row>
    <row r="32" spans="1:5" x14ac:dyDescent="0.7">
      <c r="A32" s="10">
        <v>27</v>
      </c>
      <c r="B32">
        <v>4.1136601362226523E-5</v>
      </c>
      <c r="C32">
        <v>3.702294122600389E-4</v>
      </c>
      <c r="D32">
        <v>1.6660323551701741E-3</v>
      </c>
      <c r="E32">
        <v>4.9980970655105223E-3</v>
      </c>
    </row>
    <row r="33" spans="1:5" x14ac:dyDescent="0.7">
      <c r="A33" s="10">
        <v>28</v>
      </c>
      <c r="B33">
        <v>2.9475662886627671E-5</v>
      </c>
      <c r="C33">
        <v>2.7510618694185837E-4</v>
      </c>
      <c r="D33">
        <v>1.2838288723953394E-3</v>
      </c>
      <c r="E33">
        <v>3.9941342696743886E-3</v>
      </c>
    </row>
    <row r="34" spans="1:5" x14ac:dyDescent="0.7">
      <c r="A34" s="10">
        <v>29</v>
      </c>
      <c r="B34">
        <v>2.1120235358186548E-5</v>
      </c>
      <c r="C34">
        <v>2.0416227512913684E-4</v>
      </c>
      <c r="D34">
        <v>9.8678432979082712E-4</v>
      </c>
      <c r="E34">
        <v>3.1796383959926643E-3</v>
      </c>
    </row>
    <row r="35" spans="1:5" x14ac:dyDescent="0.7">
      <c r="A35" s="11">
        <v>30</v>
      </c>
      <c r="B35" s="2">
        <v>1.5133309920828286E-5</v>
      </c>
      <c r="C35" s="2">
        <v>1.5133309920828297E-4</v>
      </c>
      <c r="D35" s="2">
        <v>7.5666549604141487E-4</v>
      </c>
      <c r="E35" s="2">
        <v>2.5222183201380473E-3</v>
      </c>
    </row>
    <row r="37" spans="1:5" x14ac:dyDescent="0.7">
      <c r="A37" s="10"/>
    </row>
    <row r="38" spans="1:5" x14ac:dyDescent="0.7">
      <c r="A38" s="10"/>
    </row>
    <row r="39" spans="1:5" x14ac:dyDescent="0.7">
      <c r="A39" s="10"/>
    </row>
    <row r="40" spans="1:5" x14ac:dyDescent="0.7">
      <c r="A40" s="10"/>
    </row>
    <row r="41" spans="1:5" x14ac:dyDescent="0.7">
      <c r="A41" s="10"/>
    </row>
    <row r="42" spans="1:5" x14ac:dyDescent="0.7">
      <c r="A42" s="10"/>
    </row>
    <row r="43" spans="1:5" x14ac:dyDescent="0.7">
      <c r="A43" s="10"/>
    </row>
    <row r="44" spans="1:5" x14ac:dyDescent="0.7">
      <c r="A44" s="10"/>
    </row>
    <row r="45" spans="1:5" x14ac:dyDescent="0.7">
      <c r="A45" s="10"/>
    </row>
    <row r="46" spans="1:5" x14ac:dyDescent="0.7">
      <c r="A46" s="10"/>
    </row>
    <row r="47" spans="1:5" x14ac:dyDescent="0.7">
      <c r="A47" s="10"/>
    </row>
    <row r="48" spans="1:5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5EAC-0FD9-40A2-8CAC-087A7977103A}">
  <dimension ref="A1:D103"/>
  <sheetViews>
    <sheetView workbookViewId="0">
      <selection activeCell="B4" sqref="B4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3" x14ac:dyDescent="0.7">
      <c r="A1" s="24" t="s">
        <v>21</v>
      </c>
      <c r="B1" s="24"/>
      <c r="C1" s="25"/>
    </row>
    <row r="3" spans="1:3" x14ac:dyDescent="0.7">
      <c r="A3" s="3" t="s">
        <v>0</v>
      </c>
      <c r="B3" s="1" t="s">
        <v>1</v>
      </c>
    </row>
    <row r="4" spans="1:3" x14ac:dyDescent="0.7">
      <c r="A4" s="10" cm="1">
        <f t="array" ref="A4:A33">_xlfn.SEQUENCE(30,1,1,1)</f>
        <v>1</v>
      </c>
    </row>
    <row r="5" spans="1:3" x14ac:dyDescent="0.7">
      <c r="A5" s="10">
        <v>2</v>
      </c>
    </row>
    <row r="6" spans="1:3" x14ac:dyDescent="0.7">
      <c r="A6" s="10">
        <v>3</v>
      </c>
    </row>
    <row r="7" spans="1:3" x14ac:dyDescent="0.7">
      <c r="A7" s="10">
        <v>4</v>
      </c>
    </row>
    <row r="8" spans="1:3" x14ac:dyDescent="0.7">
      <c r="A8" s="10">
        <v>5</v>
      </c>
    </row>
    <row r="9" spans="1:3" x14ac:dyDescent="0.7">
      <c r="A9" s="10">
        <v>6</v>
      </c>
    </row>
    <row r="10" spans="1:3" x14ac:dyDescent="0.7">
      <c r="A10" s="10">
        <v>7</v>
      </c>
    </row>
    <row r="11" spans="1:3" x14ac:dyDescent="0.7">
      <c r="A11" s="10">
        <v>8</v>
      </c>
    </row>
    <row r="12" spans="1:3" x14ac:dyDescent="0.7">
      <c r="A12" s="10">
        <v>9</v>
      </c>
    </row>
    <row r="13" spans="1:3" x14ac:dyDescent="0.7">
      <c r="A13" s="10">
        <v>10</v>
      </c>
    </row>
    <row r="14" spans="1:3" x14ac:dyDescent="0.7">
      <c r="A14" s="10">
        <v>11</v>
      </c>
    </row>
    <row r="15" spans="1:3" x14ac:dyDescent="0.7">
      <c r="A15" s="10">
        <v>12</v>
      </c>
    </row>
    <row r="16" spans="1:3" x14ac:dyDescent="0.7">
      <c r="A16" s="10">
        <v>13</v>
      </c>
    </row>
    <row r="17" spans="1:4" x14ac:dyDescent="0.7">
      <c r="A17" s="10">
        <v>14</v>
      </c>
    </row>
    <row r="18" spans="1:4" x14ac:dyDescent="0.7">
      <c r="A18" s="10">
        <v>15</v>
      </c>
    </row>
    <row r="19" spans="1:4" x14ac:dyDescent="0.7">
      <c r="A19" s="10">
        <v>16</v>
      </c>
    </row>
    <row r="20" spans="1:4" x14ac:dyDescent="0.7">
      <c r="A20" s="10">
        <v>17</v>
      </c>
    </row>
    <row r="21" spans="1:4" x14ac:dyDescent="0.7">
      <c r="A21" s="10">
        <v>18</v>
      </c>
      <c r="D21" t="s">
        <v>3</v>
      </c>
    </row>
    <row r="22" spans="1:4" x14ac:dyDescent="0.7">
      <c r="A22" s="10">
        <v>19</v>
      </c>
      <c r="D22" t="s">
        <v>42</v>
      </c>
    </row>
    <row r="23" spans="1:4" x14ac:dyDescent="0.7">
      <c r="A23" s="10">
        <v>20</v>
      </c>
      <c r="D23" t="s">
        <v>43</v>
      </c>
    </row>
    <row r="24" spans="1:4" x14ac:dyDescent="0.7">
      <c r="A24" s="10">
        <v>21</v>
      </c>
      <c r="D24" t="s">
        <v>44</v>
      </c>
    </row>
    <row r="25" spans="1:4" x14ac:dyDescent="0.7">
      <c r="A25" s="10">
        <v>22</v>
      </c>
      <c r="D25" t="s">
        <v>2</v>
      </c>
    </row>
    <row r="26" spans="1:4" x14ac:dyDescent="0.7">
      <c r="A26" s="10">
        <v>23</v>
      </c>
      <c r="D26" t="s">
        <v>4</v>
      </c>
    </row>
    <row r="27" spans="1:4" x14ac:dyDescent="0.7">
      <c r="A27" s="10">
        <v>24</v>
      </c>
      <c r="D27" t="s">
        <v>5</v>
      </c>
    </row>
    <row r="28" spans="1:4" x14ac:dyDescent="0.7">
      <c r="A28" s="10">
        <v>25</v>
      </c>
      <c r="D28" t="s">
        <v>45</v>
      </c>
    </row>
    <row r="29" spans="1:4" x14ac:dyDescent="0.7">
      <c r="A29" s="10">
        <v>26</v>
      </c>
      <c r="D29" t="s">
        <v>6</v>
      </c>
    </row>
    <row r="30" spans="1:4" x14ac:dyDescent="0.7">
      <c r="A30" s="10">
        <v>27</v>
      </c>
      <c r="D30" t="s">
        <v>7</v>
      </c>
    </row>
    <row r="31" spans="1:4" x14ac:dyDescent="0.7">
      <c r="A31" s="10">
        <v>28</v>
      </c>
      <c r="D31" t="s">
        <v>46</v>
      </c>
    </row>
    <row r="32" spans="1:4" x14ac:dyDescent="0.7">
      <c r="A32" s="10">
        <v>29</v>
      </c>
      <c r="D32" t="s">
        <v>47</v>
      </c>
    </row>
    <row r="33" spans="1:2" x14ac:dyDescent="0.7">
      <c r="A33" s="11">
        <v>30</v>
      </c>
      <c r="B33" s="2"/>
    </row>
    <row r="35" spans="1:2" x14ac:dyDescent="0.7">
      <c r="A35" s="10"/>
    </row>
    <row r="36" spans="1:2" x14ac:dyDescent="0.7">
      <c r="A36" s="10"/>
    </row>
    <row r="37" spans="1:2" x14ac:dyDescent="0.7">
      <c r="A37" s="10"/>
    </row>
    <row r="38" spans="1:2" x14ac:dyDescent="0.7">
      <c r="A38" s="10"/>
    </row>
    <row r="39" spans="1:2" x14ac:dyDescent="0.7">
      <c r="A39" s="10"/>
    </row>
    <row r="40" spans="1:2" x14ac:dyDescent="0.7">
      <c r="A40" s="10"/>
    </row>
    <row r="41" spans="1:2" x14ac:dyDescent="0.7">
      <c r="A41" s="10"/>
    </row>
    <row r="42" spans="1:2" x14ac:dyDescent="0.7">
      <c r="A42" s="10"/>
    </row>
    <row r="43" spans="1:2" x14ac:dyDescent="0.7">
      <c r="A43" s="10"/>
    </row>
    <row r="45" spans="1:2" x14ac:dyDescent="0.7">
      <c r="A45" s="10"/>
    </row>
    <row r="46" spans="1:2" x14ac:dyDescent="0.7">
      <c r="A46" s="10"/>
    </row>
    <row r="47" spans="1:2" x14ac:dyDescent="0.7">
      <c r="A47" s="10"/>
    </row>
    <row r="48" spans="1:2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5" spans="1:1" x14ac:dyDescent="0.7">
      <c r="A85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2582-B368-410E-902D-093B4FA3A2C7}">
  <dimension ref="A1:C103"/>
  <sheetViews>
    <sheetView workbookViewId="0">
      <selection activeCell="B4" sqref="B4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3" x14ac:dyDescent="0.7">
      <c r="A1" s="24" t="s">
        <v>21</v>
      </c>
      <c r="B1" s="24"/>
      <c r="C1" s="25"/>
    </row>
    <row r="3" spans="1:3" x14ac:dyDescent="0.7">
      <c r="A3" s="3" t="s">
        <v>0</v>
      </c>
      <c r="B3" s="1" t="s">
        <v>1</v>
      </c>
    </row>
    <row r="4" spans="1:3" x14ac:dyDescent="0.7">
      <c r="A4" s="10" cm="1">
        <f t="array" ref="A4:A33">_xlfn.SEQUENCE(30,1,1,1)</f>
        <v>1</v>
      </c>
      <c r="B4" cm="1">
        <f t="array" ref="B4:B33">_xlfn.GAMMA.DIST(A4:A33,2,3,TRUE)</f>
        <v>4.4624919234947658E-2</v>
      </c>
    </row>
    <row r="5" spans="1:3" x14ac:dyDescent="0.7">
      <c r="A5" s="10">
        <v>2</v>
      </c>
      <c r="B5">
        <v>0.14430480161234657</v>
      </c>
    </row>
    <row r="6" spans="1:3" x14ac:dyDescent="0.7">
      <c r="A6" s="10">
        <v>3</v>
      </c>
      <c r="B6">
        <v>0.26424111765711522</v>
      </c>
    </row>
    <row r="7" spans="1:3" x14ac:dyDescent="0.7">
      <c r="A7" s="10">
        <v>4</v>
      </c>
      <c r="B7">
        <v>0.38494001106330422</v>
      </c>
    </row>
    <row r="8" spans="1:3" x14ac:dyDescent="0.7">
      <c r="A8" s="10">
        <v>5</v>
      </c>
      <c r="B8">
        <v>0.49633172576650192</v>
      </c>
    </row>
    <row r="9" spans="1:3" x14ac:dyDescent="0.7">
      <c r="A9" s="10">
        <v>6</v>
      </c>
      <c r="B9">
        <v>0.59399415029016189</v>
      </c>
    </row>
    <row r="10" spans="1:3" x14ac:dyDescent="0.7">
      <c r="A10" s="10">
        <v>7</v>
      </c>
      <c r="B10">
        <v>0.67676010711864976</v>
      </c>
    </row>
    <row r="11" spans="1:3" x14ac:dyDescent="0.7">
      <c r="A11" s="10">
        <v>8</v>
      </c>
      <c r="B11">
        <v>0.74522734551639436</v>
      </c>
    </row>
    <row r="12" spans="1:3" x14ac:dyDescent="0.7">
      <c r="A12" s="10">
        <v>9</v>
      </c>
      <c r="B12">
        <v>0.80085172652854419</v>
      </c>
    </row>
    <row r="13" spans="1:3" x14ac:dyDescent="0.7">
      <c r="A13" s="10">
        <v>10</v>
      </c>
      <c r="B13">
        <v>0.84541269549523956</v>
      </c>
    </row>
    <row r="14" spans="1:3" x14ac:dyDescent="0.7">
      <c r="A14" s="10">
        <v>11</v>
      </c>
      <c r="B14">
        <v>0.88071284503629887</v>
      </c>
    </row>
    <row r="15" spans="1:3" x14ac:dyDescent="0.7">
      <c r="A15" s="10">
        <v>12</v>
      </c>
      <c r="B15">
        <v>0.90842180555632912</v>
      </c>
    </row>
    <row r="16" spans="1:3" x14ac:dyDescent="0.7">
      <c r="A16" s="10">
        <v>13</v>
      </c>
      <c r="B16">
        <v>0.93000678006964821</v>
      </c>
    </row>
    <row r="17" spans="1:2" x14ac:dyDescent="0.7">
      <c r="A17" s="10">
        <v>14</v>
      </c>
      <c r="B17">
        <v>0.94671314554152719</v>
      </c>
    </row>
    <row r="18" spans="1:2" x14ac:dyDescent="0.7">
      <c r="A18" s="10">
        <v>15</v>
      </c>
      <c r="B18">
        <v>0.95957231800548715</v>
      </c>
    </row>
    <row r="19" spans="1:2" x14ac:dyDescent="0.7">
      <c r="A19" s="10">
        <v>16</v>
      </c>
      <c r="B19">
        <v>0.96942298337240085</v>
      </c>
    </row>
    <row r="20" spans="1:2" x14ac:dyDescent="0.7">
      <c r="A20" s="10">
        <v>17</v>
      </c>
      <c r="B20">
        <v>0.97693748442356831</v>
      </c>
    </row>
    <row r="21" spans="1:2" x14ac:dyDescent="0.7">
      <c r="A21" s="10">
        <v>18</v>
      </c>
      <c r="B21">
        <v>0.98264873476333547</v>
      </c>
    </row>
    <row r="22" spans="1:2" x14ac:dyDescent="0.7">
      <c r="A22" s="10">
        <v>19</v>
      </c>
      <c r="B22">
        <v>0.98697524066461462</v>
      </c>
    </row>
    <row r="23" spans="1:2" x14ac:dyDescent="0.7">
      <c r="A23" s="10">
        <v>20</v>
      </c>
      <c r="B23">
        <v>0.99024314085639475</v>
      </c>
    </row>
    <row r="24" spans="1:2" x14ac:dyDescent="0.7">
      <c r="A24" s="10">
        <v>21</v>
      </c>
      <c r="B24">
        <v>0.99270494427556388</v>
      </c>
    </row>
    <row r="25" spans="1:2" x14ac:dyDescent="0.7">
      <c r="A25" s="10">
        <v>22</v>
      </c>
      <c r="B25">
        <v>0.99455506683443851</v>
      </c>
    </row>
    <row r="26" spans="1:2" x14ac:dyDescent="0.7">
      <c r="A26" s="10">
        <v>23</v>
      </c>
      <c r="B26">
        <v>0.99594247629900923</v>
      </c>
    </row>
    <row r="27" spans="1:2" x14ac:dyDescent="0.7">
      <c r="A27" s="10">
        <v>24</v>
      </c>
      <c r="B27">
        <v>0.99698083634887746</v>
      </c>
    </row>
    <row r="28" spans="1:2" x14ac:dyDescent="0.7">
      <c r="A28" s="10">
        <v>25</v>
      </c>
      <c r="B28">
        <v>0.99775655155341791</v>
      </c>
    </row>
    <row r="29" spans="1:2" x14ac:dyDescent="0.7">
      <c r="A29" s="10">
        <v>26</v>
      </c>
      <c r="B29">
        <v>0.99833508819237882</v>
      </c>
    </row>
    <row r="30" spans="1:2" x14ac:dyDescent="0.7">
      <c r="A30" s="10">
        <v>27</v>
      </c>
      <c r="B30">
        <v>0.99876590195913328</v>
      </c>
    </row>
    <row r="31" spans="1:2" x14ac:dyDescent="0.7">
      <c r="A31" s="10">
        <v>28</v>
      </c>
      <c r="B31">
        <v>0.99908625445051458</v>
      </c>
    </row>
    <row r="32" spans="1:2" x14ac:dyDescent="0.7">
      <c r="A32" s="10">
        <v>29</v>
      </c>
      <c r="B32">
        <v>0.99932415246853801</v>
      </c>
    </row>
    <row r="33" spans="1:2" x14ac:dyDescent="0.7">
      <c r="A33" s="11">
        <v>30</v>
      </c>
      <c r="B33" s="2">
        <v>0.9995006007726126</v>
      </c>
    </row>
    <row r="35" spans="1:2" x14ac:dyDescent="0.7">
      <c r="A35" s="10"/>
    </row>
    <row r="36" spans="1:2" x14ac:dyDescent="0.7">
      <c r="A36" s="10"/>
    </row>
    <row r="37" spans="1:2" x14ac:dyDescent="0.7">
      <c r="A37" s="10"/>
    </row>
    <row r="38" spans="1:2" x14ac:dyDescent="0.7">
      <c r="A38" s="10"/>
    </row>
    <row r="39" spans="1:2" x14ac:dyDescent="0.7">
      <c r="A39" s="10"/>
    </row>
    <row r="40" spans="1:2" x14ac:dyDescent="0.7">
      <c r="A40" s="10"/>
    </row>
    <row r="41" spans="1:2" x14ac:dyDescent="0.7">
      <c r="A41" s="10"/>
    </row>
    <row r="42" spans="1:2" x14ac:dyDescent="0.7">
      <c r="A42" s="10"/>
    </row>
    <row r="43" spans="1:2" x14ac:dyDescent="0.7">
      <c r="A43" s="10"/>
    </row>
    <row r="45" spans="1:2" x14ac:dyDescent="0.7">
      <c r="A45" s="10"/>
    </row>
    <row r="46" spans="1:2" x14ac:dyDescent="0.7">
      <c r="A46" s="10"/>
    </row>
    <row r="47" spans="1:2" x14ac:dyDescent="0.7">
      <c r="A47" s="10"/>
    </row>
    <row r="48" spans="1:2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5" spans="1:1" x14ac:dyDescent="0.7">
      <c r="A85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0AA-61AF-4916-92B2-65BA2E8875C1}">
  <dimension ref="A1:F8"/>
  <sheetViews>
    <sheetView workbookViewId="0">
      <selection activeCell="B8" sqref="B8"/>
    </sheetView>
  </sheetViews>
  <sheetFormatPr defaultRowHeight="17.649999999999999" x14ac:dyDescent="0.7"/>
  <cols>
    <col min="1" max="6" width="11.8125" customWidth="1"/>
  </cols>
  <sheetData>
    <row r="1" spans="1:6" x14ac:dyDescent="0.7">
      <c r="A1" s="12" t="s">
        <v>32</v>
      </c>
      <c r="B1" s="13"/>
      <c r="C1" s="12"/>
      <c r="D1" s="12"/>
      <c r="E1" s="12"/>
      <c r="F1" s="12"/>
    </row>
    <row r="3" spans="1:6" x14ac:dyDescent="0.7">
      <c r="A3" s="16" t="s">
        <v>8</v>
      </c>
      <c r="B3" s="17">
        <v>3</v>
      </c>
      <c r="C3" t="s">
        <v>10</v>
      </c>
    </row>
    <row r="4" spans="1:6" x14ac:dyDescent="0.7">
      <c r="A4" s="16" t="s">
        <v>31</v>
      </c>
      <c r="B4" s="17">
        <v>5</v>
      </c>
      <c r="C4" t="s">
        <v>14</v>
      </c>
    </row>
    <row r="5" spans="1:6" x14ac:dyDescent="0.7">
      <c r="A5" s="16" t="s">
        <v>0</v>
      </c>
      <c r="B5" s="17">
        <v>1</v>
      </c>
      <c r="C5" t="s">
        <v>30</v>
      </c>
    </row>
    <row r="7" spans="1:6" x14ac:dyDescent="0.7">
      <c r="A7" s="1"/>
      <c r="B7" s="1" t="s">
        <v>9</v>
      </c>
      <c r="C7" s="1" t="s">
        <v>33</v>
      </c>
      <c r="D7" s="1" t="s">
        <v>13</v>
      </c>
      <c r="E7" s="1" t="s">
        <v>29</v>
      </c>
      <c r="F7" s="18"/>
    </row>
    <row r="8" spans="1:6" x14ac:dyDescent="0.7">
      <c r="A8" s="22" t="s">
        <v>28</v>
      </c>
      <c r="B8" s="28"/>
      <c r="C8" s="28"/>
      <c r="D8" s="28"/>
      <c r="E8" s="28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269A-7435-4E66-8EE3-372A5A8FB6EF}">
  <dimension ref="A1:F8"/>
  <sheetViews>
    <sheetView workbookViewId="0">
      <selection activeCell="B8" sqref="B8"/>
    </sheetView>
  </sheetViews>
  <sheetFormatPr defaultRowHeight="17.649999999999999" x14ac:dyDescent="0.7"/>
  <cols>
    <col min="1" max="6" width="11.8125" customWidth="1"/>
  </cols>
  <sheetData>
    <row r="1" spans="1:6" x14ac:dyDescent="0.7">
      <c r="A1" s="12" t="s">
        <v>32</v>
      </c>
      <c r="B1" s="13"/>
      <c r="C1" s="12"/>
      <c r="D1" s="12"/>
      <c r="E1" s="12"/>
      <c r="F1" s="12"/>
    </row>
    <row r="3" spans="1:6" x14ac:dyDescent="0.7">
      <c r="A3" s="16" t="s">
        <v>8</v>
      </c>
      <c r="B3" s="17">
        <v>3</v>
      </c>
      <c r="C3" t="s">
        <v>10</v>
      </c>
    </row>
    <row r="4" spans="1:6" x14ac:dyDescent="0.7">
      <c r="A4" s="16" t="s">
        <v>31</v>
      </c>
      <c r="B4" s="17">
        <v>5</v>
      </c>
      <c r="C4" t="s">
        <v>14</v>
      </c>
    </row>
    <row r="5" spans="1:6" x14ac:dyDescent="0.7">
      <c r="A5" s="16" t="s">
        <v>0</v>
      </c>
      <c r="B5" s="17">
        <v>1</v>
      </c>
      <c r="C5" t="s">
        <v>30</v>
      </c>
    </row>
    <row r="7" spans="1:6" x14ac:dyDescent="0.7">
      <c r="A7" s="1"/>
      <c r="B7" s="1" t="s">
        <v>9</v>
      </c>
      <c r="C7" s="1" t="s">
        <v>33</v>
      </c>
      <c r="D7" s="1" t="s">
        <v>13</v>
      </c>
      <c r="E7" s="1" t="s">
        <v>22</v>
      </c>
      <c r="F7" s="18"/>
    </row>
    <row r="8" spans="1:6" x14ac:dyDescent="0.7">
      <c r="A8" s="22" t="s">
        <v>28</v>
      </c>
      <c r="B8" s="28">
        <f>_xlfn.POISSON.DIST(B4-1,B3,TRUE)</f>
        <v>0.81526324452377208</v>
      </c>
      <c r="C8" s="28">
        <f>1-_xlfn.POISSON.DIST(B4-1,B3,TRUE)</f>
        <v>0.18473675547622792</v>
      </c>
      <c r="D8" s="28">
        <f>_xlfn.GAMMA.DIST(B5,B4,1/B3,TRUE)</f>
        <v>0.18473675547622792</v>
      </c>
      <c r="E8" s="28">
        <f>_xlfn.EXPON.DIST(B5,B3,TRUE)</f>
        <v>0.95021293163213605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AE4-1302-4273-BE2D-CD770C3A6CD2}">
  <dimension ref="A1:I21"/>
  <sheetViews>
    <sheetView workbookViewId="0">
      <selection activeCell="D3" sqref="D3"/>
    </sheetView>
  </sheetViews>
  <sheetFormatPr defaultRowHeight="17.649999999999999" x14ac:dyDescent="0.7"/>
  <cols>
    <col min="1" max="9" width="9.0625" customWidth="1"/>
  </cols>
  <sheetData>
    <row r="1" spans="1:9" x14ac:dyDescent="0.7">
      <c r="A1" s="12" t="s">
        <v>27</v>
      </c>
      <c r="B1" s="12"/>
      <c r="C1" s="12"/>
      <c r="D1" s="13"/>
      <c r="E1" s="13"/>
      <c r="F1" s="13"/>
      <c r="G1" s="13"/>
      <c r="H1" s="13"/>
      <c r="I1" s="13"/>
    </row>
    <row r="3" spans="1:9" x14ac:dyDescent="0.7">
      <c r="A3" s="26" t="s">
        <v>8</v>
      </c>
      <c r="B3" s="17">
        <v>3</v>
      </c>
      <c r="C3" s="26" t="s">
        <v>48</v>
      </c>
      <c r="D3" s="17">
        <v>5</v>
      </c>
      <c r="E3" s="26" t="s">
        <v>25</v>
      </c>
      <c r="F3" s="17">
        <f>1/B3</f>
        <v>0.33333333333333331</v>
      </c>
    </row>
    <row r="5" spans="1:9" x14ac:dyDescent="0.7">
      <c r="A5" s="29" t="s">
        <v>9</v>
      </c>
      <c r="B5" s="29"/>
      <c r="C5" s="29"/>
      <c r="D5" s="29" t="s">
        <v>13</v>
      </c>
      <c r="E5" s="29"/>
      <c r="F5" s="29"/>
      <c r="G5" s="29" t="s">
        <v>22</v>
      </c>
      <c r="H5" s="29"/>
      <c r="I5" s="29"/>
    </row>
    <row r="6" spans="1:9" x14ac:dyDescent="0.7">
      <c r="A6" s="1" t="s">
        <v>49</v>
      </c>
      <c r="B6" s="1" t="s">
        <v>50</v>
      </c>
      <c r="C6" s="1" t="s">
        <v>33</v>
      </c>
      <c r="D6" s="1" t="s">
        <v>0</v>
      </c>
      <c r="E6" s="1" t="s">
        <v>23</v>
      </c>
      <c r="F6" s="1" t="s">
        <v>24</v>
      </c>
      <c r="G6" s="1" t="s">
        <v>0</v>
      </c>
      <c r="H6" s="1" t="s">
        <v>23</v>
      </c>
      <c r="I6" s="1" t="s">
        <v>24</v>
      </c>
    </row>
    <row r="7" spans="1:9" x14ac:dyDescent="0.7">
      <c r="A7" cm="1">
        <f t="array" ref="A7:A17">_xlfn.SEQUENCE(11,1,0,1)</f>
        <v>0</v>
      </c>
      <c r="B7" cm="1">
        <f t="array" ref="B7:B17">_xlfn.POISSON.DIST(_xlfn.ANCHORARRAY(A7),B3,FALSE)</f>
        <v>4.9787068367863944E-2</v>
      </c>
      <c r="C7" cm="1">
        <f t="array" ref="C7:C17">1-_xlfn.ANCHORARRAY(B7)</f>
        <v>0.95021293163213605</v>
      </c>
      <c r="D7" cm="1">
        <f t="array" ref="D7:D17">_xlfn.SEQUENCE(11,1,0,1)</f>
        <v>0</v>
      </c>
      <c r="E7" cm="1">
        <f t="array" ref="E7:E17">IFERROR(_xlfn.GAMMA.DIST(_xlfn.ANCHORARRAY(D7),D3,F3,FALSE),#N/A)</f>
        <v>0</v>
      </c>
      <c r="F7" cm="1">
        <f t="array" ref="F7:F17">_xlfn.GAMMA.DIST(_xlfn.ANCHORARRAY(D7),D3,F3,TRUE)</f>
        <v>0</v>
      </c>
      <c r="G7" cm="1">
        <f t="array" ref="G7:G17">_xlfn.SEQUENCE(11,1,0,1)</f>
        <v>0</v>
      </c>
      <c r="H7" cm="1">
        <f t="array" ref="H7:H17">_xlfn.EXPON.DIST(_xlfn.ANCHORARRAY(G7),B3,FALSE)</f>
        <v>3</v>
      </c>
      <c r="I7" cm="1">
        <f t="array" ref="I7:I17">_xlfn.EXPON.DIST(_xlfn.ANCHORARRAY(G7),B3,TRUE)</f>
        <v>0</v>
      </c>
    </row>
    <row r="8" spans="1:9" x14ac:dyDescent="0.7">
      <c r="A8">
        <v>1</v>
      </c>
      <c r="B8">
        <v>0.14936120510359185</v>
      </c>
      <c r="C8">
        <v>0.85063879489640815</v>
      </c>
      <c r="D8">
        <v>1</v>
      </c>
      <c r="E8">
        <v>0.50409406722462247</v>
      </c>
      <c r="F8" s="27">
        <v>0.18473675547622792</v>
      </c>
      <c r="G8">
        <v>1</v>
      </c>
      <c r="H8">
        <v>0.14936120510359183</v>
      </c>
      <c r="I8">
        <v>0.95021293163213605</v>
      </c>
    </row>
    <row r="9" spans="1:9" x14ac:dyDescent="0.7">
      <c r="A9">
        <v>2</v>
      </c>
      <c r="B9">
        <v>0.22404180765538775</v>
      </c>
      <c r="C9">
        <v>0.77595819234461227</v>
      </c>
      <c r="D9">
        <v>2</v>
      </c>
      <c r="E9">
        <v>0.40155785261995008</v>
      </c>
      <c r="F9">
        <v>0.71494349968336879</v>
      </c>
      <c r="G9">
        <v>2</v>
      </c>
      <c r="H9">
        <v>7.4362565299990755E-3</v>
      </c>
      <c r="I9">
        <v>0.99752124782333362</v>
      </c>
    </row>
    <row r="10" spans="1:9" x14ac:dyDescent="0.7">
      <c r="A10">
        <v>3</v>
      </c>
      <c r="B10">
        <v>0.22404180765538778</v>
      </c>
      <c r="C10">
        <v>0.77595819234461216</v>
      </c>
      <c r="D10">
        <v>3</v>
      </c>
      <c r="E10">
        <v>0.10121146557658806</v>
      </c>
      <c r="F10">
        <v>0.94503635850489509</v>
      </c>
      <c r="G10">
        <v>3</v>
      </c>
      <c r="H10">
        <v>3.7022941226003868E-4</v>
      </c>
      <c r="I10">
        <v>0.99987659019591335</v>
      </c>
    </row>
    <row r="11" spans="1:9" x14ac:dyDescent="0.7">
      <c r="A11">
        <v>4</v>
      </c>
      <c r="B11">
        <v>0.16803135574154085</v>
      </c>
      <c r="C11">
        <v>0.83196864425845918</v>
      </c>
      <c r="D11">
        <v>4</v>
      </c>
      <c r="E11">
        <v>1.592579841982672E-2</v>
      </c>
      <c r="F11">
        <v>0.99239960931893301</v>
      </c>
      <c r="G11">
        <v>4</v>
      </c>
      <c r="H11">
        <v>1.8432637059984629E-5</v>
      </c>
      <c r="I11">
        <v>0.99999385578764666</v>
      </c>
    </row>
    <row r="12" spans="1:9" x14ac:dyDescent="0.7">
      <c r="A12">
        <v>5</v>
      </c>
      <c r="B12">
        <v>0.10081881344492449</v>
      </c>
      <c r="C12">
        <v>0.89918118655507551</v>
      </c>
      <c r="D12">
        <v>5</v>
      </c>
      <c r="E12">
        <v>1.9357881219256175E-3</v>
      </c>
      <c r="F12">
        <v>0.99914335878922467</v>
      </c>
      <c r="G12">
        <v>5</v>
      </c>
      <c r="H12">
        <v>9.1770696150547736E-7</v>
      </c>
      <c r="I12">
        <v>0.99999969409767953</v>
      </c>
    </row>
    <row r="13" spans="1:9" x14ac:dyDescent="0.7">
      <c r="A13">
        <v>6</v>
      </c>
      <c r="B13">
        <v>5.0409406722462261E-2</v>
      </c>
      <c r="C13">
        <v>0.9495905932775377</v>
      </c>
      <c r="D13">
        <v>6</v>
      </c>
      <c r="E13">
        <v>1.9984779421011896E-4</v>
      </c>
      <c r="F13">
        <v>0.999915823901951</v>
      </c>
      <c r="G13">
        <v>6</v>
      </c>
      <c r="H13">
        <v>4.5689939234137891E-8</v>
      </c>
      <c r="I13">
        <v>0.99999998477002028</v>
      </c>
    </row>
    <row r="14" spans="1:9" x14ac:dyDescent="0.7">
      <c r="A14">
        <v>7</v>
      </c>
      <c r="B14">
        <v>2.1604031452483807E-2</v>
      </c>
      <c r="C14">
        <v>0.9783959685475162</v>
      </c>
      <c r="D14">
        <v>7</v>
      </c>
      <c r="E14">
        <v>1.8433299182259223E-5</v>
      </c>
      <c r="F14">
        <v>0.99999250132164685</v>
      </c>
      <c r="G14">
        <v>7</v>
      </c>
      <c r="H14">
        <v>2.274768128373572E-9</v>
      </c>
      <c r="I14">
        <v>0.99999999924174399</v>
      </c>
    </row>
    <row r="15" spans="1:9" x14ac:dyDescent="0.7">
      <c r="A15">
        <v>8</v>
      </c>
      <c r="B15">
        <v>8.1015117946814375E-3</v>
      </c>
      <c r="C15">
        <v>0.99189848820531856</v>
      </c>
      <c r="D15">
        <v>8</v>
      </c>
      <c r="E15">
        <v>1.5656237982034281E-6</v>
      </c>
      <c r="F15">
        <v>0.99999937933012961</v>
      </c>
      <c r="G15">
        <v>8</v>
      </c>
      <c r="H15">
        <v>1.1325403632837293E-10</v>
      </c>
      <c r="I15">
        <v>0.99999999996224864</v>
      </c>
    </row>
    <row r="16" spans="1:9" x14ac:dyDescent="0.7">
      <c r="A16">
        <v>9</v>
      </c>
      <c r="B16">
        <v>2.7005039315604771E-3</v>
      </c>
      <c r="C16">
        <v>0.99729949606843948</v>
      </c>
      <c r="D16">
        <v>9</v>
      </c>
      <c r="E16">
        <v>1.2485733422379342E-7</v>
      </c>
      <c r="F16">
        <v>0.99999995147737919</v>
      </c>
      <c r="G16">
        <v>9</v>
      </c>
      <c r="H16">
        <v>5.6385864496172497E-12</v>
      </c>
      <c r="I16">
        <v>0.9999999999981205</v>
      </c>
    </row>
    <row r="17" spans="1:9" x14ac:dyDescent="0.7">
      <c r="A17" s="2">
        <v>10</v>
      </c>
      <c r="B17" s="2">
        <v>8.1015117946814244E-4</v>
      </c>
      <c r="C17" s="2">
        <v>0.99918984882053186</v>
      </c>
      <c r="D17" s="2">
        <v>10</v>
      </c>
      <c r="E17" s="2">
        <v>9.4745932559506536E-9</v>
      </c>
      <c r="F17" s="2">
        <v>0.99999999637569903</v>
      </c>
      <c r="G17" s="2">
        <v>10</v>
      </c>
      <c r="H17" s="2">
        <v>2.8072868906520526E-13</v>
      </c>
      <c r="I17" s="2">
        <v>0.99999999999990641</v>
      </c>
    </row>
    <row r="19" spans="1:9" x14ac:dyDescent="0.7">
      <c r="A19" t="s">
        <v>51</v>
      </c>
    </row>
    <row r="20" spans="1:9" x14ac:dyDescent="0.7">
      <c r="A20" t="s">
        <v>52</v>
      </c>
    </row>
    <row r="21" spans="1:9" x14ac:dyDescent="0.7">
      <c r="A21" t="s">
        <v>26</v>
      </c>
    </row>
  </sheetData>
  <phoneticPr fontId="1"/>
  <conditionalFormatting sqref="C7:C17">
    <cfRule type="expression" dxfId="1" priority="2">
      <formula>A7=$D$3-1</formula>
    </cfRule>
  </conditionalFormatting>
  <conditionalFormatting sqref="I8">
    <cfRule type="expression" dxfId="0" priority="1">
      <formula>$D$3=1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ガンマ分布の利用</vt:lpstr>
      <vt:lpstr>ガンマ分布の利用 (完成例)</vt:lpstr>
      <vt:lpstr>ガンマ分布</vt:lpstr>
      <vt:lpstr>ガンマ分布 (完成例)</vt:lpstr>
      <vt:lpstr>ガンマ分布累積</vt:lpstr>
      <vt:lpstr>ガンマ分布累積 (完成例)</vt:lpstr>
      <vt:lpstr>分布同士の関係</vt:lpstr>
      <vt:lpstr>分布同士の関係 (完成例)</vt:lpstr>
      <vt:lpstr>分布同士の関係 (詳細版)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2024-11-08T00:17:51Z</dcterms:modified>
</cp:coreProperties>
</file>