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677A2DA9-08A2-434E-8033-0A0453C3D4A9}" xr6:coauthVersionLast="47" xr6:coauthVersionMax="47" xr10:uidLastSave="{00000000-0000-0000-0000-000000000000}"/>
  <bookViews>
    <workbookView xWindow="7110" yWindow="3337" windowWidth="28215" windowHeight="15098" xr2:uid="{615CB470-4B48-4322-9452-886F03802E02}"/>
  </bookViews>
  <sheets>
    <sheet name="サンプルサイズの計算" sheetId="7" r:id="rId1"/>
    <sheet name="サンプルサイズの計算 (作成例)" sheetId="2" r:id="rId2"/>
    <sheet name="平均値の検定 (母分散が既知)" sheetId="5" r:id="rId3"/>
    <sheet name="平均値の検定 (母分散が既知・作成例)" sheetId="9" r:id="rId4"/>
    <sheet name="平均値の検定 (母分散が未知)" sheetId="8" r:id="rId5"/>
    <sheet name="平均値の検定 (母分散が未知・作成例)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/>
  <c r="E7" i="10"/>
  <c r="E8" i="10" s="1"/>
  <c r="E10" i="10"/>
  <c r="E5" i="10"/>
  <c r="H5" i="10" s="1"/>
  <c r="H4" i="10"/>
  <c r="A4" i="10" a="1"/>
  <c r="A4" i="10" s="1"/>
  <c r="G7" i="9"/>
  <c r="G6" i="9"/>
  <c r="G8" i="9" s="1"/>
  <c r="J4" i="9"/>
  <c r="J7" i="9" s="1"/>
  <c r="J8" i="9" s="1"/>
  <c r="D4" i="9"/>
  <c r="A4" i="9" a="1"/>
  <c r="A4" i="9" s="1"/>
  <c r="A4" i="8" a="1"/>
  <c r="A4" i="8" s="1"/>
  <c r="A4" i="5" a="1"/>
  <c r="A4" i="5" s="1"/>
  <c r="B7" i="2"/>
  <c r="E5" i="2"/>
  <c r="E4" i="2"/>
  <c r="H6" i="10" l="1"/>
  <c r="E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<sst xmlns="http://schemas.openxmlformats.org/spreadsheetml/2006/main" count="74" uniqueCount="28">
  <si>
    <t>n</t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</si>
  <si>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</si>
  <si>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</si>
  <si>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有意水準(α)</t>
    <rPh sb="0" eb="2">
      <t>ユウイ</t>
    </rPh>
    <rPh sb="2" eb="4">
      <t>スイジュン</t>
    </rPh>
    <phoneticPr fontId="1"/>
  </si>
  <si>
    <t>検出力(1-β)</t>
    <rPh sb="0" eb="3">
      <t>ケンシュツリョク</t>
    </rPh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</si>
  <si>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</si>
  <si>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</si>
  <si>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t>Z検定のサンプルサイズ</t>
    <rPh sb="1" eb="3">
      <t>ケンテイ</t>
    </rPh>
    <phoneticPr fontId="1"/>
  </si>
  <si>
    <r>
      <t>μ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</si>
  <si>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r>
      <t>μ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</si>
  <si>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効果量(d)</t>
    <rPh sb="0" eb="2">
      <t>コウカ</t>
    </rPh>
    <rPh sb="2" eb="3">
      <t>リョウ</t>
    </rPh>
    <phoneticPr fontId="1"/>
  </si>
  <si>
    <t>σ</t>
    <phoneticPr fontId="1"/>
  </si>
  <si>
    <t>生徒</t>
    <rPh sb="0" eb="2">
      <t>セイト</t>
    </rPh>
    <phoneticPr fontId="1"/>
  </si>
  <si>
    <t>得点</t>
    <rPh sb="0" eb="2">
      <t>トクテン</t>
    </rPh>
    <phoneticPr fontId="1"/>
  </si>
  <si>
    <t>平均</t>
    <rPh sb="0" eb="2">
      <t>ヘイキン</t>
    </rPh>
    <phoneticPr fontId="1"/>
  </si>
  <si>
    <t>z</t>
    <phoneticPr fontId="1"/>
  </si>
  <si>
    <t>P</t>
    <phoneticPr fontId="1"/>
  </si>
  <si>
    <t>定義通りに計算</t>
    <rPh sb="0" eb="2">
      <t>テイギ</t>
    </rPh>
    <rPh sb="2" eb="3">
      <t>ドオ</t>
    </rPh>
    <rPh sb="5" eb="7">
      <t>ケイサン</t>
    </rPh>
    <phoneticPr fontId="1"/>
  </si>
  <si>
    <t>信頼区間</t>
    <rPh sb="0" eb="2">
      <t>シンライ</t>
    </rPh>
    <rPh sb="2" eb="4">
      <t>クカン</t>
    </rPh>
    <phoneticPr fontId="1"/>
  </si>
  <si>
    <t>限界まで</t>
    <rPh sb="0" eb="2">
      <t>ゲンカイ</t>
    </rPh>
    <phoneticPr fontId="1"/>
  </si>
  <si>
    <t>α</t>
    <phoneticPr fontId="1"/>
  </si>
  <si>
    <t>95%信頼区間</t>
    <rPh sb="3" eb="5">
      <t>シンライ</t>
    </rPh>
    <rPh sb="5" eb="7">
      <t>クカン</t>
    </rPh>
    <phoneticPr fontId="1"/>
  </si>
  <si>
    <t>母分散が未知の場合の平均値の検定</t>
    <rPh sb="0" eb="3">
      <t>ボブンサン</t>
    </rPh>
    <rPh sb="4" eb="6">
      <t>ミチ</t>
    </rPh>
    <rPh sb="7" eb="9">
      <t>バアイ</t>
    </rPh>
    <rPh sb="10" eb="13">
      <t>ヘイキンチ</t>
    </rPh>
    <rPh sb="14" eb="16">
      <t>ケンテイ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</si>
  <si>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</si>
  <si>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t</t>
    <phoneticPr fontId="1"/>
  </si>
  <si>
    <t>s/sqrt(n)</t>
    <phoneticPr fontId="1"/>
  </si>
  <si>
    <t>Z.TEST近似</t>
    <rPh sb="6" eb="8">
      <t>キンジ</t>
    </rPh>
    <phoneticPr fontId="1"/>
  </si>
  <si>
    <t>母分散が既知の場合の平均値の検定</t>
    <rPh sb="0" eb="3">
      <t>ボブンサン</t>
    </rPh>
    <rPh sb="4" eb="6">
      <t>キチ</t>
    </rPh>
    <rPh sb="7" eb="9">
      <t>バアイ</t>
    </rPh>
    <rPh sb="10" eb="13">
      <t>ヘイキンチ</t>
    </rPh>
    <rPh sb="14" eb="16">
      <t>ケンテイ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</si>
</sst>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Continuous" vertical="center"/>
    </xf>
    <xf numFmtId="180" fontId="0" fillId="0" borderId="0" xfId="0" applyNumberForma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1B9B-D5C7-40D0-BAE8-928D7F9DB727}">
  <dimension ref="A1:E9"/>
  <sheetViews>
    <sheetView tabSelected="1" workbookViewId="0">
      <selection activeCell="B7" sqref="B7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7</v>
      </c>
      <c r="B1" s="3"/>
      <c r="C1" s="3"/>
      <c r="D1" s="3"/>
      <c r="E1" s="3"/>
    </row>
    <row r="3" spans="1:5" x14ac:dyDescent="0.7">
      <c r="A3" s="1" t="s">
        <v>1</v>
      </c>
      <c r="B3" s="1" t="s">
        <v>2</v>
      </c>
      <c r="D3" s="5" t="s">
        <v>1</v>
      </c>
      <c r="E3" s="5" t="s">
        <v>2</v>
      </c>
    </row>
    <row r="4" spans="1:5" ht="19.149999999999999" x14ac:dyDescent="0.7">
      <c r="A4" s="6" t="s">
        <v>8</v>
      </c>
      <c r="B4">
        <v>60</v>
      </c>
      <c r="D4" s="6" t="s">
        <v>5</v>
      </c>
    </row>
    <row r="5" spans="1:5" ht="19.149999999999999" x14ac:dyDescent="0.7">
      <c r="A5" s="6" t="s">
        <v>9</v>
      </c>
      <c r="B5">
        <v>65</v>
      </c>
      <c r="D5" s="6" t="s">
        <v>6</v>
      </c>
    </row>
    <row r="6" spans="1:5" x14ac:dyDescent="0.7">
      <c r="A6" s="6" t="s">
        <v>11</v>
      </c>
      <c r="B6">
        <v>10</v>
      </c>
      <c r="D6" s="7" t="s">
        <v>0</v>
      </c>
      <c r="E6" s="4"/>
    </row>
    <row r="7" spans="1:5" x14ac:dyDescent="0.7">
      <c r="A7" s="6" t="s">
        <v>10</v>
      </c>
      <c r="B7" s="8"/>
    </row>
    <row r="8" spans="1:5" x14ac:dyDescent="0.7">
      <c r="A8" s="6" t="s">
        <v>3</v>
      </c>
      <c r="B8">
        <v>0.05</v>
      </c>
    </row>
    <row r="9" spans="1:5" x14ac:dyDescent="0.7">
      <c r="A9" s="7" t="s">
        <v>4</v>
      </c>
      <c r="B9" s="4">
        <v>0.8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5D8-759E-430C-9BDA-DA301888E9BA}">
  <dimension ref="A1:E9"/>
  <sheetViews>
    <sheetView workbookViewId="0">
      <selection activeCell="B7" sqref="B7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7</v>
      </c>
      <c r="B1" s="3"/>
      <c r="C1" s="3"/>
      <c r="D1" s="3"/>
      <c r="E1" s="3"/>
    </row>
    <row r="3" spans="1:5" x14ac:dyDescent="0.7">
      <c r="A3" s="1" t="s">
        <v>1</v>
      </c>
      <c r="B3" s="1" t="s">
        <v>2</v>
      </c>
      <c r="D3" s="5" t="s">
        <v>1</v>
      </c>
      <c r="E3" s="5" t="s">
        <v>2</v>
      </c>
    </row>
    <row r="4" spans="1:5" ht="19.149999999999999" x14ac:dyDescent="0.7">
      <c r="A4" s="6" t="s">
        <v>8</v>
      </c>
      <c r="B4">
        <v>60</v>
      </c>
      <c r="D4" s="6" t="s">
        <v>5</v>
      </c>
      <c r="E4">
        <f>_xlfn.NORM.S.INV(1-B8)</f>
        <v>1.6448536269514715</v>
      </c>
    </row>
    <row r="5" spans="1:5" ht="19.149999999999999" x14ac:dyDescent="0.7">
      <c r="A5" s="6" t="s">
        <v>9</v>
      </c>
      <c r="B5">
        <v>65</v>
      </c>
      <c r="D5" s="6" t="s">
        <v>6</v>
      </c>
      <c r="E5">
        <f>_xlfn.NORM.S.INV(B9)</f>
        <v>0.84162123357291474</v>
      </c>
    </row>
    <row r="6" spans="1:5" x14ac:dyDescent="0.7">
      <c r="A6" s="6" t="s">
        <v>11</v>
      </c>
      <c r="B6">
        <v>10</v>
      </c>
      <c r="D6" s="7" t="s">
        <v>0</v>
      </c>
      <c r="E6" s="4">
        <f>ROUNDUP(((E4+E5)/B7)^2,0)</f>
        <v>25</v>
      </c>
    </row>
    <row r="7" spans="1:5" x14ac:dyDescent="0.7">
      <c r="A7" s="6" t="s">
        <v>10</v>
      </c>
      <c r="B7" s="8">
        <f>ABS(B5-B4)/B6</f>
        <v>0.5</v>
      </c>
    </row>
    <row r="8" spans="1:5" x14ac:dyDescent="0.7">
      <c r="A8" s="6" t="s">
        <v>3</v>
      </c>
      <c r="B8">
        <v>0.05</v>
      </c>
    </row>
    <row r="9" spans="1:5" x14ac:dyDescent="0.7">
      <c r="A9" s="7" t="s">
        <v>4</v>
      </c>
      <c r="B9" s="4">
        <v>0.8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DAA6-A0EE-4168-9BE5-8DAFC65FBEE8}">
  <dimension ref="A1:D28"/>
  <sheetViews>
    <sheetView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4" x14ac:dyDescent="0.7">
      <c r="A1" s="9" t="s">
        <v>27</v>
      </c>
      <c r="B1" s="9"/>
      <c r="C1" s="9"/>
      <c r="D1" s="9"/>
    </row>
    <row r="3" spans="1:4" x14ac:dyDescent="0.7">
      <c r="A3" s="1" t="s">
        <v>12</v>
      </c>
      <c r="B3" s="1" t="s">
        <v>13</v>
      </c>
      <c r="D3" s="5" t="s">
        <v>16</v>
      </c>
    </row>
    <row r="4" spans="1:4" x14ac:dyDescent="0.7">
      <c r="A4" cm="1">
        <f t="array" ref="A4:A28">_xlfn.SEQUENCE(25,1,1,1)</f>
        <v>1</v>
      </c>
      <c r="B4">
        <v>73</v>
      </c>
      <c r="D4" s="11"/>
    </row>
    <row r="5" spans="1:4" x14ac:dyDescent="0.7">
      <c r="A5">
        <v>2</v>
      </c>
      <c r="B5">
        <v>70</v>
      </c>
    </row>
    <row r="6" spans="1:4" x14ac:dyDescent="0.7">
      <c r="A6">
        <v>3</v>
      </c>
      <c r="B6">
        <v>61</v>
      </c>
    </row>
    <row r="7" spans="1:4" x14ac:dyDescent="0.7">
      <c r="A7">
        <v>4</v>
      </c>
      <c r="B7">
        <v>48</v>
      </c>
    </row>
    <row r="8" spans="1:4" x14ac:dyDescent="0.7">
      <c r="A8">
        <v>5</v>
      </c>
      <c r="B8">
        <v>58</v>
      </c>
    </row>
    <row r="9" spans="1:4" x14ac:dyDescent="0.7">
      <c r="A9">
        <v>6</v>
      </c>
      <c r="B9">
        <v>70</v>
      </c>
    </row>
    <row r="10" spans="1:4" x14ac:dyDescent="0.7">
      <c r="A10">
        <v>7</v>
      </c>
      <c r="B10">
        <v>86</v>
      </c>
    </row>
    <row r="11" spans="1:4" x14ac:dyDescent="0.7">
      <c r="A11">
        <v>8</v>
      </c>
      <c r="B11">
        <v>80</v>
      </c>
    </row>
    <row r="12" spans="1:4" x14ac:dyDescent="0.7">
      <c r="A12">
        <v>9</v>
      </c>
      <c r="B12">
        <v>58</v>
      </c>
    </row>
    <row r="13" spans="1:4" x14ac:dyDescent="0.7">
      <c r="A13">
        <v>10</v>
      </c>
      <c r="B13">
        <v>67</v>
      </c>
    </row>
    <row r="14" spans="1:4" x14ac:dyDescent="0.7">
      <c r="A14">
        <v>11</v>
      </c>
      <c r="B14">
        <v>74</v>
      </c>
    </row>
    <row r="15" spans="1:4" x14ac:dyDescent="0.7">
      <c r="A15">
        <v>12</v>
      </c>
      <c r="B15">
        <v>84</v>
      </c>
    </row>
    <row r="16" spans="1:4" x14ac:dyDescent="0.7">
      <c r="A16">
        <v>13</v>
      </c>
      <c r="B16">
        <v>58</v>
      </c>
    </row>
    <row r="17" spans="1:2" x14ac:dyDescent="0.7">
      <c r="A17">
        <v>14</v>
      </c>
      <c r="B17">
        <v>79</v>
      </c>
    </row>
    <row r="18" spans="1:2" x14ac:dyDescent="0.7">
      <c r="A18">
        <v>15</v>
      </c>
      <c r="B18">
        <v>53</v>
      </c>
    </row>
    <row r="19" spans="1:2" x14ac:dyDescent="0.7">
      <c r="A19">
        <v>16</v>
      </c>
      <c r="B19">
        <v>67</v>
      </c>
    </row>
    <row r="20" spans="1:2" x14ac:dyDescent="0.7">
      <c r="A20">
        <v>17</v>
      </c>
      <c r="B20">
        <v>69</v>
      </c>
    </row>
    <row r="21" spans="1:2" x14ac:dyDescent="0.7">
      <c r="A21">
        <v>18</v>
      </c>
      <c r="B21">
        <v>65</v>
      </c>
    </row>
    <row r="22" spans="1:2" x14ac:dyDescent="0.7">
      <c r="A22">
        <v>19</v>
      </c>
      <c r="B22">
        <v>59</v>
      </c>
    </row>
    <row r="23" spans="1:2" x14ac:dyDescent="0.7">
      <c r="A23">
        <v>20</v>
      </c>
      <c r="B23">
        <v>80</v>
      </c>
    </row>
    <row r="24" spans="1:2" x14ac:dyDescent="0.7">
      <c r="A24">
        <v>21</v>
      </c>
      <c r="B24">
        <v>58</v>
      </c>
    </row>
    <row r="25" spans="1:2" x14ac:dyDescent="0.7">
      <c r="A25">
        <v>22</v>
      </c>
      <c r="B25">
        <v>67</v>
      </c>
    </row>
    <row r="26" spans="1:2" x14ac:dyDescent="0.7">
      <c r="A26">
        <v>23</v>
      </c>
      <c r="B26">
        <v>45</v>
      </c>
    </row>
    <row r="27" spans="1:2" x14ac:dyDescent="0.7">
      <c r="A27">
        <v>24</v>
      </c>
      <c r="B27">
        <v>66</v>
      </c>
    </row>
    <row r="28" spans="1:2" x14ac:dyDescent="0.7">
      <c r="A28" s="4">
        <v>25</v>
      </c>
      <c r="B28" s="4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E09C-5047-407C-AE37-89F8A2ABCACD}">
  <dimension ref="A1:J28"/>
  <sheetViews>
    <sheetView workbookViewId="0">
      <selection activeCell="D4" sqref="D4"/>
    </sheetView>
  </sheetViews>
  <sheetFormatPr defaultRowHeight="17.649999999999999" x14ac:dyDescent="0.7"/>
  <cols>
    <col min="1" max="1" width="9" customWidth="1"/>
    <col min="6" max="6" width="12.375" customWidth="1"/>
    <col min="7" max="7" width="15" customWidth="1"/>
  </cols>
  <sheetData>
    <row r="1" spans="1:10" x14ac:dyDescent="0.7">
      <c r="A1" s="9" t="s">
        <v>27</v>
      </c>
      <c r="B1" s="9"/>
      <c r="C1" s="9"/>
      <c r="D1" s="9"/>
      <c r="F1" s="21" t="s">
        <v>18</v>
      </c>
      <c r="G1" s="22"/>
      <c r="I1" s="16" t="s">
        <v>17</v>
      </c>
      <c r="J1" s="16"/>
    </row>
    <row r="3" spans="1:10" ht="19.149999999999999" x14ac:dyDescent="0.7">
      <c r="A3" s="1" t="s">
        <v>12</v>
      </c>
      <c r="B3" s="1" t="s">
        <v>13</v>
      </c>
      <c r="D3" s="5" t="s">
        <v>16</v>
      </c>
      <c r="F3" s="19" t="s">
        <v>20</v>
      </c>
      <c r="G3" s="12">
        <v>0.05</v>
      </c>
      <c r="I3" s="13" t="s">
        <v>8</v>
      </c>
      <c r="J3" s="12">
        <v>60</v>
      </c>
    </row>
    <row r="4" spans="1:10" x14ac:dyDescent="0.7">
      <c r="A4" cm="1">
        <f t="array" ref="A4:A28">_xlfn.SEQUENCE(25,1,1,1)</f>
        <v>1</v>
      </c>
      <c r="B4">
        <v>73</v>
      </c>
      <c r="D4" s="11">
        <f>_xlfn.Z.TEST(B4:B28,60,10)</f>
        <v>1.6410612341570059E-3</v>
      </c>
      <c r="F4" s="10" t="s">
        <v>11</v>
      </c>
      <c r="G4">
        <v>10</v>
      </c>
      <c r="I4" s="14" t="s">
        <v>14</v>
      </c>
      <c r="J4">
        <f>AVERAGE(B4:B28)</f>
        <v>65.88</v>
      </c>
    </row>
    <row r="5" spans="1:10" x14ac:dyDescent="0.7">
      <c r="A5">
        <v>2</v>
      </c>
      <c r="B5">
        <v>70</v>
      </c>
      <c r="F5" s="10" t="s">
        <v>0</v>
      </c>
      <c r="G5">
        <v>25</v>
      </c>
      <c r="I5" s="14" t="s">
        <v>11</v>
      </c>
      <c r="J5">
        <v>10</v>
      </c>
    </row>
    <row r="6" spans="1:10" x14ac:dyDescent="0.7">
      <c r="A6">
        <v>3</v>
      </c>
      <c r="B6">
        <v>61</v>
      </c>
      <c r="F6" s="10" t="s">
        <v>19</v>
      </c>
      <c r="G6" s="17">
        <f>_xlfn.CONFIDENCE.NORM(G3,G4,G5)</f>
        <v>3.9199279690801072</v>
      </c>
      <c r="I6" s="14" t="s">
        <v>0</v>
      </c>
      <c r="J6">
        <v>25</v>
      </c>
    </row>
    <row r="7" spans="1:10" x14ac:dyDescent="0.7">
      <c r="A7">
        <v>4</v>
      </c>
      <c r="B7">
        <v>48</v>
      </c>
      <c r="F7" s="10" t="s">
        <v>14</v>
      </c>
      <c r="G7" s="17">
        <f>AVERAGE(B4:B28)</f>
        <v>65.88</v>
      </c>
      <c r="I7" s="14" t="s">
        <v>15</v>
      </c>
      <c r="J7">
        <f>(J4-J3)/(J5/SQRT(J6))</f>
        <v>2.9399999999999977</v>
      </c>
    </row>
    <row r="8" spans="1:10" x14ac:dyDescent="0.7">
      <c r="A8">
        <v>5</v>
      </c>
      <c r="B8">
        <v>58</v>
      </c>
      <c r="F8" s="20" t="s">
        <v>21</v>
      </c>
      <c r="G8" s="7" t="str">
        <f>ROUND(G7-G6,2)&amp;"≦μ≦"&amp;ROUND(G7+G6,2)</f>
        <v>61.96≦μ≦69.8</v>
      </c>
      <c r="I8" s="15" t="s">
        <v>16</v>
      </c>
      <c r="J8" s="4">
        <f>1-_xlfn.NORM.S.DIST(J7,TRUE)</f>
        <v>1.6410612341569708E-3</v>
      </c>
    </row>
    <row r="9" spans="1:10" x14ac:dyDescent="0.7">
      <c r="A9">
        <v>6</v>
      </c>
      <c r="B9">
        <v>70</v>
      </c>
    </row>
    <row r="10" spans="1:10" x14ac:dyDescent="0.7">
      <c r="A10">
        <v>7</v>
      </c>
      <c r="B10">
        <v>86</v>
      </c>
    </row>
    <row r="11" spans="1:10" x14ac:dyDescent="0.7">
      <c r="A11">
        <v>8</v>
      </c>
      <c r="B11">
        <v>80</v>
      </c>
    </row>
    <row r="12" spans="1:10" x14ac:dyDescent="0.7">
      <c r="A12">
        <v>9</v>
      </c>
      <c r="B12">
        <v>58</v>
      </c>
      <c r="G12" s="24"/>
    </row>
    <row r="13" spans="1:10" x14ac:dyDescent="0.7">
      <c r="A13">
        <v>10</v>
      </c>
      <c r="B13">
        <v>67</v>
      </c>
      <c r="G13" s="24"/>
    </row>
    <row r="14" spans="1:10" x14ac:dyDescent="0.7">
      <c r="A14">
        <v>11</v>
      </c>
      <c r="B14">
        <v>74</v>
      </c>
    </row>
    <row r="15" spans="1:10" x14ac:dyDescent="0.7">
      <c r="A15">
        <v>12</v>
      </c>
      <c r="B15">
        <v>84</v>
      </c>
    </row>
    <row r="16" spans="1:10" x14ac:dyDescent="0.7">
      <c r="A16">
        <v>13</v>
      </c>
      <c r="B16">
        <v>58</v>
      </c>
    </row>
    <row r="17" spans="1:2" x14ac:dyDescent="0.7">
      <c r="A17">
        <v>14</v>
      </c>
      <c r="B17">
        <v>79</v>
      </c>
    </row>
    <row r="18" spans="1:2" x14ac:dyDescent="0.7">
      <c r="A18">
        <v>15</v>
      </c>
      <c r="B18">
        <v>53</v>
      </c>
    </row>
    <row r="19" spans="1:2" x14ac:dyDescent="0.7">
      <c r="A19">
        <v>16</v>
      </c>
      <c r="B19">
        <v>67</v>
      </c>
    </row>
    <row r="20" spans="1:2" x14ac:dyDescent="0.7">
      <c r="A20">
        <v>17</v>
      </c>
      <c r="B20">
        <v>69</v>
      </c>
    </row>
    <row r="21" spans="1:2" x14ac:dyDescent="0.7">
      <c r="A21">
        <v>18</v>
      </c>
      <c r="B21">
        <v>65</v>
      </c>
    </row>
    <row r="22" spans="1:2" x14ac:dyDescent="0.7">
      <c r="A22">
        <v>19</v>
      </c>
      <c r="B22">
        <v>59</v>
      </c>
    </row>
    <row r="23" spans="1:2" x14ac:dyDescent="0.7">
      <c r="A23">
        <v>20</v>
      </c>
      <c r="B23">
        <v>80</v>
      </c>
    </row>
    <row r="24" spans="1:2" x14ac:dyDescent="0.7">
      <c r="A24">
        <v>21</v>
      </c>
      <c r="B24">
        <v>58</v>
      </c>
    </row>
    <row r="25" spans="1:2" x14ac:dyDescent="0.7">
      <c r="A25">
        <v>22</v>
      </c>
      <c r="B25">
        <v>67</v>
      </c>
    </row>
    <row r="26" spans="1:2" x14ac:dyDescent="0.7">
      <c r="A26">
        <v>23</v>
      </c>
      <c r="B26">
        <v>45</v>
      </c>
    </row>
    <row r="27" spans="1:2" x14ac:dyDescent="0.7">
      <c r="A27">
        <v>24</v>
      </c>
      <c r="B27">
        <v>66</v>
      </c>
    </row>
    <row r="28" spans="1:2" x14ac:dyDescent="0.7">
      <c r="A28" s="4">
        <v>25</v>
      </c>
      <c r="B28" s="4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9704-6F05-418D-8D71-FFAACB7F1A1E}">
  <dimension ref="A1:E28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4" max="4" width="12.5625" customWidth="1"/>
  </cols>
  <sheetData>
    <row r="1" spans="1:5" x14ac:dyDescent="0.7">
      <c r="A1" s="9" t="s">
        <v>22</v>
      </c>
      <c r="B1" s="9"/>
      <c r="C1" s="9"/>
      <c r="D1" s="9"/>
      <c r="E1" s="23"/>
    </row>
    <row r="3" spans="1:5" ht="19.149999999999999" x14ac:dyDescent="0.7">
      <c r="A3" s="1" t="s">
        <v>12</v>
      </c>
      <c r="B3" s="1" t="s">
        <v>13</v>
      </c>
      <c r="D3" s="19" t="s">
        <v>8</v>
      </c>
      <c r="E3" s="12">
        <v>60</v>
      </c>
    </row>
    <row r="4" spans="1:5" x14ac:dyDescent="0.7">
      <c r="A4" cm="1">
        <f t="array" ref="A4:A28">_xlfn.SEQUENCE(25,1,1,1)</f>
        <v>1</v>
      </c>
      <c r="B4">
        <v>73</v>
      </c>
      <c r="D4" s="18" t="s">
        <v>14</v>
      </c>
    </row>
    <row r="5" spans="1:5" x14ac:dyDescent="0.7">
      <c r="A5">
        <v>2</v>
      </c>
      <c r="B5">
        <v>70</v>
      </c>
      <c r="D5" s="18" t="s">
        <v>23</v>
      </c>
      <c r="E5" s="17"/>
    </row>
    <row r="6" spans="1:5" x14ac:dyDescent="0.7">
      <c r="A6">
        <v>3</v>
      </c>
      <c r="B6">
        <v>61</v>
      </c>
      <c r="D6" s="18" t="s">
        <v>0</v>
      </c>
      <c r="E6">
        <v>25</v>
      </c>
    </row>
    <row r="7" spans="1:5" x14ac:dyDescent="0.7">
      <c r="A7">
        <v>4</v>
      </c>
      <c r="B7">
        <v>48</v>
      </c>
      <c r="D7" s="18" t="s">
        <v>24</v>
      </c>
      <c r="E7" s="17"/>
    </row>
    <row r="8" spans="1:5" x14ac:dyDescent="0.7">
      <c r="A8">
        <v>5</v>
      </c>
      <c r="B8">
        <v>58</v>
      </c>
      <c r="D8" s="20" t="s">
        <v>16</v>
      </c>
      <c r="E8" s="4"/>
    </row>
    <row r="9" spans="1:5" x14ac:dyDescent="0.7">
      <c r="A9">
        <v>6</v>
      </c>
      <c r="B9">
        <v>70</v>
      </c>
    </row>
    <row r="10" spans="1:5" x14ac:dyDescent="0.7">
      <c r="A10">
        <v>7</v>
      </c>
      <c r="B10">
        <v>86</v>
      </c>
    </row>
    <row r="11" spans="1:5" x14ac:dyDescent="0.7">
      <c r="A11">
        <v>8</v>
      </c>
      <c r="B11">
        <v>80</v>
      </c>
    </row>
    <row r="12" spans="1:5" x14ac:dyDescent="0.7">
      <c r="A12">
        <v>9</v>
      </c>
      <c r="B12">
        <v>58</v>
      </c>
    </row>
    <row r="13" spans="1:5" x14ac:dyDescent="0.7">
      <c r="A13">
        <v>10</v>
      </c>
      <c r="B13">
        <v>67</v>
      </c>
    </row>
    <row r="14" spans="1:5" x14ac:dyDescent="0.7">
      <c r="A14">
        <v>11</v>
      </c>
      <c r="B14">
        <v>74</v>
      </c>
    </row>
    <row r="15" spans="1:5" x14ac:dyDescent="0.7">
      <c r="A15">
        <v>12</v>
      </c>
      <c r="B15">
        <v>84</v>
      </c>
    </row>
    <row r="16" spans="1:5" x14ac:dyDescent="0.7">
      <c r="A16">
        <v>13</v>
      </c>
      <c r="B16">
        <v>58</v>
      </c>
    </row>
    <row r="17" spans="1:2" x14ac:dyDescent="0.7">
      <c r="A17">
        <v>14</v>
      </c>
      <c r="B17">
        <v>79</v>
      </c>
    </row>
    <row r="18" spans="1:2" x14ac:dyDescent="0.7">
      <c r="A18">
        <v>15</v>
      </c>
      <c r="B18">
        <v>53</v>
      </c>
    </row>
    <row r="19" spans="1:2" x14ac:dyDescent="0.7">
      <c r="A19">
        <v>16</v>
      </c>
      <c r="B19">
        <v>67</v>
      </c>
    </row>
    <row r="20" spans="1:2" x14ac:dyDescent="0.7">
      <c r="A20">
        <v>17</v>
      </c>
      <c r="B20">
        <v>69</v>
      </c>
    </row>
    <row r="21" spans="1:2" x14ac:dyDescent="0.7">
      <c r="A21">
        <v>18</v>
      </c>
      <c r="B21">
        <v>65</v>
      </c>
    </row>
    <row r="22" spans="1:2" x14ac:dyDescent="0.7">
      <c r="A22">
        <v>19</v>
      </c>
      <c r="B22">
        <v>59</v>
      </c>
    </row>
    <row r="23" spans="1:2" x14ac:dyDescent="0.7">
      <c r="A23">
        <v>20</v>
      </c>
      <c r="B23">
        <v>80</v>
      </c>
    </row>
    <row r="24" spans="1:2" x14ac:dyDescent="0.7">
      <c r="A24">
        <v>21</v>
      </c>
      <c r="B24">
        <v>58</v>
      </c>
    </row>
    <row r="25" spans="1:2" x14ac:dyDescent="0.7">
      <c r="A25">
        <v>22</v>
      </c>
      <c r="B25">
        <v>67</v>
      </c>
    </row>
    <row r="26" spans="1:2" x14ac:dyDescent="0.7">
      <c r="A26">
        <v>23</v>
      </c>
      <c r="B26">
        <v>45</v>
      </c>
    </row>
    <row r="27" spans="1:2" x14ac:dyDescent="0.7">
      <c r="A27">
        <v>24</v>
      </c>
      <c r="B27">
        <v>66</v>
      </c>
    </row>
    <row r="28" spans="1:2" x14ac:dyDescent="0.7">
      <c r="A28" s="4">
        <v>25</v>
      </c>
      <c r="B28" s="4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D98B-D08C-4F6E-86B7-250242D86A83}">
  <dimension ref="A1:H28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4" max="4" width="12.5625" customWidth="1"/>
    <col min="7" max="7" width="12.375" customWidth="1"/>
    <col min="8" max="8" width="15" customWidth="1"/>
  </cols>
  <sheetData>
    <row r="1" spans="1:8" x14ac:dyDescent="0.7">
      <c r="A1" s="9" t="s">
        <v>22</v>
      </c>
      <c r="B1" s="9"/>
      <c r="C1" s="9"/>
      <c r="D1" s="9"/>
      <c r="E1" s="23"/>
      <c r="G1" s="21" t="s">
        <v>18</v>
      </c>
      <c r="H1" s="22"/>
    </row>
    <row r="3" spans="1:8" ht="19.149999999999999" x14ac:dyDescent="0.7">
      <c r="A3" s="1" t="s">
        <v>12</v>
      </c>
      <c r="B3" s="1" t="s">
        <v>13</v>
      </c>
      <c r="D3" s="19" t="s">
        <v>8</v>
      </c>
      <c r="E3" s="12">
        <v>60</v>
      </c>
      <c r="G3" s="19" t="s">
        <v>20</v>
      </c>
      <c r="H3" s="12">
        <v>0.05</v>
      </c>
    </row>
    <row r="4" spans="1:8" x14ac:dyDescent="0.7">
      <c r="A4" cm="1">
        <f t="array" ref="A4:A28">_xlfn.SEQUENCE(25,1,1,1)</f>
        <v>1</v>
      </c>
      <c r="B4">
        <v>73</v>
      </c>
      <c r="D4" s="18" t="s">
        <v>14</v>
      </c>
      <c r="E4">
        <f>AVERAGE(B4:B28)</f>
        <v>65.88</v>
      </c>
      <c r="G4" s="10" t="s">
        <v>19</v>
      </c>
      <c r="H4" s="17">
        <f>_xlfn.T.INV.2T(H3,E6-1)</f>
        <v>2.0638985616280254</v>
      </c>
    </row>
    <row r="5" spans="1:8" x14ac:dyDescent="0.7">
      <c r="A5">
        <v>2</v>
      </c>
      <c r="B5">
        <v>70</v>
      </c>
      <c r="D5" s="18" t="s">
        <v>23</v>
      </c>
      <c r="E5" s="17">
        <f>_xlfn.STDEV.S(B4:B28)</f>
        <v>10.997423940784193</v>
      </c>
      <c r="G5" s="10" t="s">
        <v>25</v>
      </c>
      <c r="H5" s="17">
        <f>E5/SQRT(E6)</f>
        <v>2.1994847881568385</v>
      </c>
    </row>
    <row r="6" spans="1:8" x14ac:dyDescent="0.7">
      <c r="A6">
        <v>3</v>
      </c>
      <c r="B6">
        <v>61</v>
      </c>
      <c r="D6" s="18" t="s">
        <v>0</v>
      </c>
      <c r="E6">
        <v>25</v>
      </c>
      <c r="G6" s="20" t="s">
        <v>21</v>
      </c>
      <c r="H6" s="7" t="str">
        <f>ROUND(E4-H4*H5,2)&amp;"≦μ≦"&amp;ROUND(E4+H4*H5,2)</f>
        <v>61.34≦μ≦70.42</v>
      </c>
    </row>
    <row r="7" spans="1:8" x14ac:dyDescent="0.7">
      <c r="A7">
        <v>4</v>
      </c>
      <c r="B7">
        <v>48</v>
      </c>
      <c r="D7" s="18" t="s">
        <v>24</v>
      </c>
      <c r="E7" s="17">
        <f>(E4-E3)/(E5/SQRT(E6))</f>
        <v>2.6733533378639174</v>
      </c>
    </row>
    <row r="8" spans="1:8" x14ac:dyDescent="0.7">
      <c r="A8">
        <v>5</v>
      </c>
      <c r="B8">
        <v>58</v>
      </c>
      <c r="D8" s="20" t="s">
        <v>16</v>
      </c>
      <c r="E8" s="4">
        <f>_xlfn.T.DIST.RT(E7,E6-1)</f>
        <v>6.6465483047925909E-3</v>
      </c>
    </row>
    <row r="9" spans="1:8" x14ac:dyDescent="0.7">
      <c r="A9">
        <v>6</v>
      </c>
      <c r="B9">
        <v>70</v>
      </c>
    </row>
    <row r="10" spans="1:8" x14ac:dyDescent="0.7">
      <c r="A10">
        <v>7</v>
      </c>
      <c r="B10">
        <v>86</v>
      </c>
      <c r="D10" s="5" t="s">
        <v>26</v>
      </c>
      <c r="E10" s="11">
        <f>_xlfn.Z.TEST(B4:B28,E3)</f>
        <v>3.7548552728978667E-3</v>
      </c>
    </row>
    <row r="11" spans="1:8" x14ac:dyDescent="0.7">
      <c r="A11">
        <v>8</v>
      </c>
      <c r="B11">
        <v>80</v>
      </c>
    </row>
    <row r="12" spans="1:8" x14ac:dyDescent="0.7">
      <c r="A12">
        <v>9</v>
      </c>
      <c r="B12">
        <v>58</v>
      </c>
    </row>
    <row r="13" spans="1:8" x14ac:dyDescent="0.7">
      <c r="A13">
        <v>10</v>
      </c>
      <c r="B13">
        <v>67</v>
      </c>
    </row>
    <row r="14" spans="1:8" x14ac:dyDescent="0.7">
      <c r="A14">
        <v>11</v>
      </c>
      <c r="B14">
        <v>74</v>
      </c>
    </row>
    <row r="15" spans="1:8" x14ac:dyDescent="0.7">
      <c r="A15">
        <v>12</v>
      </c>
      <c r="B15">
        <v>84</v>
      </c>
    </row>
    <row r="16" spans="1:8" x14ac:dyDescent="0.7">
      <c r="A16">
        <v>13</v>
      </c>
      <c r="B16">
        <v>58</v>
      </c>
    </row>
    <row r="17" spans="1:2" x14ac:dyDescent="0.7">
      <c r="A17">
        <v>14</v>
      </c>
      <c r="B17">
        <v>79</v>
      </c>
    </row>
    <row r="18" spans="1:2" x14ac:dyDescent="0.7">
      <c r="A18">
        <v>15</v>
      </c>
      <c r="B18">
        <v>53</v>
      </c>
    </row>
    <row r="19" spans="1:2" x14ac:dyDescent="0.7">
      <c r="A19">
        <v>16</v>
      </c>
      <c r="B19">
        <v>67</v>
      </c>
    </row>
    <row r="20" spans="1:2" x14ac:dyDescent="0.7">
      <c r="A20">
        <v>17</v>
      </c>
      <c r="B20">
        <v>69</v>
      </c>
    </row>
    <row r="21" spans="1:2" x14ac:dyDescent="0.7">
      <c r="A21">
        <v>18</v>
      </c>
      <c r="B21">
        <v>65</v>
      </c>
    </row>
    <row r="22" spans="1:2" x14ac:dyDescent="0.7">
      <c r="A22">
        <v>19</v>
      </c>
      <c r="B22">
        <v>59</v>
      </c>
    </row>
    <row r="23" spans="1:2" x14ac:dyDescent="0.7">
      <c r="A23">
        <v>20</v>
      </c>
      <c r="B23">
        <v>80</v>
      </c>
    </row>
    <row r="24" spans="1:2" x14ac:dyDescent="0.7">
      <c r="A24">
        <v>21</v>
      </c>
      <c r="B24">
        <v>58</v>
      </c>
    </row>
    <row r="25" spans="1:2" x14ac:dyDescent="0.7">
      <c r="A25">
        <v>22</v>
      </c>
      <c r="B25">
        <v>67</v>
      </c>
    </row>
    <row r="26" spans="1:2" x14ac:dyDescent="0.7">
      <c r="A26">
        <v>23</v>
      </c>
      <c r="B26">
        <v>45</v>
      </c>
    </row>
    <row r="27" spans="1:2" x14ac:dyDescent="0.7">
      <c r="A27">
        <v>24</v>
      </c>
      <c r="B27">
        <v>66</v>
      </c>
    </row>
    <row r="28" spans="1:2" x14ac:dyDescent="0.7">
      <c r="A28" s="4">
        <v>25</v>
      </c>
      <c r="B28" s="4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サンプルサイズの計算</vt:lpstr>
      <vt:lpstr>サンプルサイズの計算 (作成例)</vt:lpstr>
      <vt:lpstr>平均値の検定 (母分散が既知)</vt:lpstr>
      <vt:lpstr>平均値の検定 (母分散が既知・作成例)</vt:lpstr>
      <vt:lpstr>平均値の検定 (母分散が未知)</vt:lpstr>
      <vt:lpstr>平均値の検定 (母分散が未知・作成例)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2025-08-25T05:30:16Z</dcterms:modified>
</cp:coreProperties>
</file>