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-225" windowWidth="20055" windowHeight="7755" firstSheet="10" activeTab="11"/>
  </bookViews>
  <sheets>
    <sheet name="Species list" sheetId="7" r:id="rId1"/>
    <sheet name="List of familis and genera " sheetId="11" r:id="rId2"/>
    <sheet name="No of familes and genera in pec" sheetId="16" r:id="rId3"/>
    <sheet name="habit or lif form" sheetId="15" r:id="rId4"/>
    <sheet name="3 colomn data" sheetId="1" r:id="rId5"/>
    <sheet name="basal area corect" sheetId="61" r:id="rId6"/>
    <sheet name="basal area corect final" sheetId="62" r:id="rId7"/>
    <sheet name="density per ha" sheetId="57" r:id="rId8"/>
    <sheet name="IVI " sheetId="63" r:id="rId9"/>
    <sheet name="IVI final" sheetId="64" r:id="rId10"/>
    <sheet name="Shanon index per species" sheetId="70" r:id="rId11"/>
    <sheet name="DBH class" sheetId="23" r:id="rId12"/>
    <sheet name="Height class" sheetId="24" r:id="rId13"/>
    <sheet name="vertical structure" sheetId="71" r:id="rId14"/>
    <sheet name="Environmental data" sheetId="4" r:id="rId15"/>
    <sheet name="upper &amp; lower community" sheetId="68" r:id="rId16"/>
    <sheet name="Environmental data final" sheetId="69" r:id="rId17"/>
    <sheet name="seedling and sapling" sheetId="2" r:id="rId18"/>
    <sheet name="Rgeneration " sheetId="10" r:id="rId19"/>
    <sheet name="Sheet3" sheetId="73" r:id="rId20"/>
    <sheet name="Regeneration classes" sheetId="72" r:id="rId21"/>
    <sheet name="Rgeneration final" sheetId="67" r:id="rId22"/>
    <sheet name="Endemic plants" sheetId="13" r:id="rId23"/>
    <sheet name="frequency" sheetId="17" r:id="rId24"/>
    <sheet name="frequency class" sheetId="33" r:id="rId25"/>
    <sheet name="Frequency class final" sheetId="21" r:id="rId26"/>
    <sheet name="Sheet1" sheetId="74" r:id="rId27"/>
    <sheet name="density" sheetId="34" r:id="rId28"/>
    <sheet name="density class final" sheetId="55" r:id="rId29"/>
    <sheet name="density interms of DBH" sheetId="59" r:id="rId30"/>
    <sheet name="Irregular" sheetId="38" r:id="rId31"/>
    <sheet name="Bell shaped" sheetId="46" r:id="rId32"/>
    <sheet name="J shaped" sheetId="48" r:id="rId33"/>
    <sheet name="Inverted J shape" sheetId="49" r:id="rId34"/>
    <sheet name="Vegetation" sheetId="65" r:id="rId35"/>
    <sheet name="Sheet2" sheetId="66" r:id="rId36"/>
  </sheets>
  <calcPr calcId="144525"/>
</workbook>
</file>

<file path=xl/calcChain.xml><?xml version="1.0" encoding="utf-8"?>
<calcChain xmlns="http://schemas.openxmlformats.org/spreadsheetml/2006/main">
  <c r="M3" i="55" l="1"/>
  <c r="D2" i="74" l="1"/>
  <c r="D4" i="74"/>
  <c r="D3" i="74"/>
  <c r="D5" i="74"/>
  <c r="D6" i="74"/>
  <c r="D7" i="74"/>
  <c r="D8" i="74"/>
  <c r="D9" i="74"/>
  <c r="D10" i="74"/>
  <c r="D11" i="74"/>
  <c r="D12" i="74"/>
  <c r="D13" i="74"/>
  <c r="D14" i="74"/>
  <c r="D15" i="74"/>
  <c r="D17" i="74"/>
  <c r="D16" i="74"/>
  <c r="D18" i="74"/>
  <c r="D20" i="74"/>
  <c r="D19" i="74"/>
  <c r="D21" i="74"/>
  <c r="D25" i="74"/>
  <c r="D24" i="74"/>
  <c r="D23" i="74"/>
  <c r="D22" i="74"/>
  <c r="D29" i="74"/>
  <c r="D28" i="74"/>
  <c r="D27" i="74"/>
  <c r="D26" i="74"/>
  <c r="D31" i="74"/>
  <c r="D30" i="74"/>
  <c r="D32" i="74"/>
  <c r="D34" i="74"/>
  <c r="D33" i="74"/>
  <c r="D35" i="74"/>
  <c r="D39" i="74"/>
  <c r="D38" i="74"/>
  <c r="D37" i="74"/>
  <c r="D36" i="74"/>
  <c r="D42" i="74"/>
  <c r="D41" i="74"/>
  <c r="D40" i="74"/>
  <c r="D43" i="74"/>
  <c r="D45" i="74"/>
  <c r="D44" i="74"/>
  <c r="D51" i="74"/>
  <c r="D50" i="74"/>
  <c r="D49" i="74"/>
  <c r="D48" i="74"/>
  <c r="D47" i="74"/>
  <c r="D46" i="74"/>
  <c r="D61" i="74"/>
  <c r="D60" i="74"/>
  <c r="D59" i="74"/>
  <c r="D58" i="74"/>
  <c r="D57" i="74"/>
  <c r="D56" i="74"/>
  <c r="D55" i="74"/>
  <c r="D54" i="74"/>
  <c r="D53" i="74"/>
  <c r="D52" i="74"/>
  <c r="D65" i="74"/>
  <c r="D64" i="74"/>
  <c r="D63" i="74"/>
  <c r="D62" i="74"/>
  <c r="D66" i="62" l="1"/>
  <c r="D65" i="62"/>
  <c r="E65" i="62" s="1"/>
  <c r="D64" i="62"/>
  <c r="E64" i="62" s="1"/>
  <c r="D63" i="62"/>
  <c r="E63" i="62" s="1"/>
  <c r="D62" i="62"/>
  <c r="E62" i="62" s="1"/>
  <c r="D61" i="62"/>
  <c r="E61" i="62" s="1"/>
  <c r="D60" i="62"/>
  <c r="E60" i="62" s="1"/>
  <c r="D59" i="62"/>
  <c r="E59" i="62" s="1"/>
  <c r="D58" i="62"/>
  <c r="E58" i="62" s="1"/>
  <c r="D57" i="62"/>
  <c r="E57" i="62" s="1"/>
  <c r="D56" i="62"/>
  <c r="E56" i="62" s="1"/>
  <c r="D55" i="62"/>
  <c r="E55" i="62" s="1"/>
  <c r="D54" i="62"/>
  <c r="E54" i="62" s="1"/>
  <c r="D53" i="62"/>
  <c r="E53" i="62" s="1"/>
  <c r="D52" i="62"/>
  <c r="E52" i="62" s="1"/>
  <c r="D51" i="62"/>
  <c r="E51" i="62" s="1"/>
  <c r="D50" i="62"/>
  <c r="E50" i="62" s="1"/>
  <c r="D49" i="62"/>
  <c r="E49" i="62" s="1"/>
  <c r="D48" i="62"/>
  <c r="E48" i="62" s="1"/>
  <c r="D47" i="62"/>
  <c r="E47" i="62" s="1"/>
  <c r="D46" i="62"/>
  <c r="E46" i="62" s="1"/>
  <c r="D45" i="62"/>
  <c r="E45" i="62" s="1"/>
  <c r="D44" i="62"/>
  <c r="E44" i="62" s="1"/>
  <c r="D43" i="62"/>
  <c r="E43" i="62" s="1"/>
  <c r="D42" i="62"/>
  <c r="E42" i="62" s="1"/>
  <c r="D41" i="62"/>
  <c r="E41" i="62" s="1"/>
  <c r="D40" i="62"/>
  <c r="E40" i="62" s="1"/>
  <c r="D39" i="62"/>
  <c r="E39" i="62" s="1"/>
  <c r="D38" i="62"/>
  <c r="E38" i="62" s="1"/>
  <c r="D37" i="62"/>
  <c r="E37" i="62" s="1"/>
  <c r="D36" i="62"/>
  <c r="E36" i="62" s="1"/>
  <c r="D35" i="62"/>
  <c r="E35" i="62" s="1"/>
  <c r="D34" i="62"/>
  <c r="E34" i="62" s="1"/>
  <c r="D33" i="62"/>
  <c r="E33" i="62" s="1"/>
  <c r="D32" i="62"/>
  <c r="E32" i="62" s="1"/>
  <c r="D31" i="62"/>
  <c r="E31" i="62" s="1"/>
  <c r="D30" i="62"/>
  <c r="E30" i="62" s="1"/>
  <c r="D29" i="62"/>
  <c r="E29" i="62" s="1"/>
  <c r="D28" i="62"/>
  <c r="E28" i="62" s="1"/>
  <c r="D27" i="62"/>
  <c r="E27" i="62" s="1"/>
  <c r="D26" i="62"/>
  <c r="E26" i="62" s="1"/>
  <c r="D25" i="62"/>
  <c r="E25" i="62" s="1"/>
  <c r="D24" i="62"/>
  <c r="E24" i="62" s="1"/>
  <c r="D23" i="62"/>
  <c r="E23" i="62" s="1"/>
  <c r="D22" i="62"/>
  <c r="E22" i="62" s="1"/>
  <c r="D21" i="62"/>
  <c r="E21" i="62" s="1"/>
  <c r="D20" i="62"/>
  <c r="E20" i="62" s="1"/>
  <c r="D19" i="62"/>
  <c r="E19" i="62" s="1"/>
  <c r="D18" i="62"/>
  <c r="E18" i="62" s="1"/>
  <c r="D17" i="62"/>
  <c r="E17" i="62" s="1"/>
  <c r="D16" i="62"/>
  <c r="E16" i="62" s="1"/>
  <c r="D15" i="62"/>
  <c r="E15" i="62" s="1"/>
  <c r="D14" i="62"/>
  <c r="E14" i="62" s="1"/>
  <c r="D13" i="62"/>
  <c r="E13" i="62" s="1"/>
  <c r="D12" i="62"/>
  <c r="E12" i="62" s="1"/>
  <c r="D11" i="62"/>
  <c r="E11" i="62" s="1"/>
  <c r="D10" i="62"/>
  <c r="E10" i="62" s="1"/>
  <c r="D9" i="62"/>
  <c r="E9" i="62" s="1"/>
  <c r="D8" i="62"/>
  <c r="E8" i="62" s="1"/>
  <c r="D7" i="62"/>
  <c r="E7" i="62" s="1"/>
  <c r="D6" i="62"/>
  <c r="E6" i="62" s="1"/>
  <c r="D5" i="62"/>
  <c r="E5" i="62" s="1"/>
  <c r="D4" i="62"/>
  <c r="E4" i="62" s="1"/>
  <c r="D3" i="62"/>
  <c r="E3" i="62" s="1"/>
  <c r="D2" i="62"/>
  <c r="E2" i="62" s="1"/>
  <c r="J2" i="23" l="1"/>
  <c r="G43" i="72" l="1"/>
  <c r="F43" i="72"/>
  <c r="K53" i="72"/>
  <c r="K54" i="72" s="1"/>
  <c r="L53" i="72"/>
  <c r="L54" i="72" s="1"/>
  <c r="M53" i="72"/>
  <c r="M54" i="72" s="1"/>
  <c r="K67" i="72"/>
  <c r="K68" i="72" s="1"/>
  <c r="M101" i="72"/>
  <c r="M102" i="72" s="1"/>
  <c r="L101" i="72"/>
  <c r="L102" i="72" s="1"/>
  <c r="K101" i="72"/>
  <c r="K102" i="72" s="1"/>
  <c r="H53" i="72"/>
  <c r="G53" i="72"/>
  <c r="F53" i="72"/>
  <c r="H43" i="72"/>
  <c r="H12" i="72"/>
  <c r="G12" i="72"/>
  <c r="F12" i="72"/>
  <c r="F5" i="72"/>
  <c r="H5" i="72"/>
  <c r="G5" i="72"/>
  <c r="F72" i="10"/>
  <c r="H6" i="72"/>
  <c r="N53" i="72" l="1"/>
  <c r="N54" i="72" s="1"/>
  <c r="H9" i="10"/>
  <c r="H7" i="10"/>
  <c r="G7" i="10"/>
  <c r="F7" i="10"/>
  <c r="G72" i="10"/>
  <c r="M67" i="72" l="1"/>
  <c r="M68" i="72" s="1"/>
  <c r="L67" i="72"/>
  <c r="L68" i="72" s="1"/>
  <c r="M8" i="72"/>
  <c r="L42" i="72"/>
  <c r="L43" i="72" s="1"/>
  <c r="K42" i="72"/>
  <c r="K43" i="72" s="1"/>
  <c r="J42" i="72"/>
  <c r="J43" i="72" s="1"/>
  <c r="I11" i="72"/>
  <c r="L14" i="72"/>
  <c r="N5" i="72"/>
  <c r="N6" i="72"/>
  <c r="N7" i="72"/>
  <c r="N4" i="72"/>
  <c r="N8" i="72"/>
  <c r="H65" i="72"/>
  <c r="G65" i="72"/>
  <c r="F64" i="72"/>
  <c r="J8" i="72"/>
  <c r="J9" i="72" s="1"/>
  <c r="K8" i="72"/>
  <c r="K9" i="72" s="1"/>
  <c r="L8" i="72"/>
  <c r="L9" i="72" s="1"/>
  <c r="M42" i="72" l="1"/>
  <c r="M43" i="72" s="1"/>
  <c r="N67" i="72"/>
  <c r="N68" i="72" s="1"/>
  <c r="N101" i="72"/>
  <c r="N102" i="72" s="1"/>
  <c r="F65" i="72"/>
  <c r="I2" i="71" l="1"/>
  <c r="K2" i="71"/>
  <c r="I3" i="71"/>
  <c r="K3" i="71"/>
  <c r="I4" i="71"/>
  <c r="K4" i="71"/>
  <c r="J5" i="71"/>
  <c r="K5" i="71" s="1"/>
  <c r="D1455" i="71"/>
  <c r="E1455" i="71" s="1"/>
  <c r="D1471" i="71"/>
  <c r="E1471" i="71" s="1"/>
  <c r="D1472" i="71"/>
  <c r="D1386" i="71"/>
  <c r="E1386" i="71" s="1"/>
  <c r="J2" i="63" l="1"/>
  <c r="I2" i="63"/>
  <c r="H5" i="63"/>
  <c r="H3" i="63"/>
  <c r="H2" i="63"/>
  <c r="H4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47" i="63"/>
  <c r="H48" i="63"/>
  <c r="H49" i="63"/>
  <c r="H50" i="63"/>
  <c r="H51" i="63"/>
  <c r="H52" i="63"/>
  <c r="H53" i="63"/>
  <c r="H54" i="63"/>
  <c r="H55" i="63"/>
  <c r="H56" i="63"/>
  <c r="H57" i="63"/>
  <c r="H58" i="63"/>
  <c r="H59" i="63"/>
  <c r="H60" i="63"/>
  <c r="H61" i="63"/>
  <c r="H62" i="63"/>
  <c r="H63" i="63"/>
  <c r="H64" i="63"/>
  <c r="H65" i="63"/>
  <c r="H66" i="63"/>
  <c r="D2" i="63"/>
  <c r="B1472" i="71" l="1"/>
  <c r="E1054" i="24"/>
  <c r="J7" i="24"/>
  <c r="J8" i="24"/>
  <c r="I7" i="24"/>
  <c r="I5" i="24"/>
  <c r="I4" i="24"/>
  <c r="I3" i="24"/>
  <c r="I2" i="24"/>
  <c r="I6" i="24"/>
  <c r="J6" i="24" s="1"/>
  <c r="E1471" i="24"/>
  <c r="E1468" i="24"/>
  <c r="E1462" i="24"/>
  <c r="C1472" i="24" l="1"/>
  <c r="C1472" i="71"/>
  <c r="H5" i="71"/>
  <c r="I5" i="71" s="1"/>
  <c r="K5" i="70" l="1"/>
  <c r="K2" i="70"/>
  <c r="F66" i="70" l="1"/>
  <c r="F3" i="70"/>
  <c r="F4" i="70"/>
  <c r="F5" i="70"/>
  <c r="F6" i="70"/>
  <c r="F7" i="70"/>
  <c r="F8" i="70"/>
  <c r="F9" i="70"/>
  <c r="F10" i="70"/>
  <c r="F11" i="70"/>
  <c r="F12" i="70"/>
  <c r="F13" i="70"/>
  <c r="F14" i="70"/>
  <c r="F15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F28" i="70"/>
  <c r="F29" i="70"/>
  <c r="F30" i="70"/>
  <c r="F31" i="70"/>
  <c r="F32" i="70"/>
  <c r="F33" i="70"/>
  <c r="F34" i="7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2" i="70"/>
  <c r="E3" i="70"/>
  <c r="E4" i="70"/>
  <c r="E5" i="70"/>
  <c r="E6" i="70"/>
  <c r="E7" i="70"/>
  <c r="E8" i="70"/>
  <c r="E9" i="70"/>
  <c r="E10" i="70"/>
  <c r="E11" i="70"/>
  <c r="E12" i="70"/>
  <c r="E13" i="70"/>
  <c r="E14" i="70"/>
  <c r="E15" i="70"/>
  <c r="E16" i="70"/>
  <c r="E17" i="70"/>
  <c r="E18" i="70"/>
  <c r="E19" i="70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E38" i="70"/>
  <c r="E39" i="70"/>
  <c r="E40" i="70"/>
  <c r="E41" i="70"/>
  <c r="E42" i="70"/>
  <c r="E43" i="70"/>
  <c r="E44" i="70"/>
  <c r="E45" i="70"/>
  <c r="E46" i="70"/>
  <c r="E47" i="70"/>
  <c r="E48" i="70"/>
  <c r="E49" i="70"/>
  <c r="E50" i="70"/>
  <c r="E51" i="70"/>
  <c r="E52" i="70"/>
  <c r="E53" i="70"/>
  <c r="E54" i="70"/>
  <c r="E55" i="70"/>
  <c r="E56" i="70"/>
  <c r="E57" i="70"/>
  <c r="E58" i="70"/>
  <c r="E59" i="70"/>
  <c r="E60" i="70"/>
  <c r="E61" i="70"/>
  <c r="E62" i="70"/>
  <c r="E63" i="70"/>
  <c r="E64" i="70"/>
  <c r="E65" i="70"/>
  <c r="E2" i="70"/>
  <c r="D3" i="70"/>
  <c r="D4" i="70"/>
  <c r="D5" i="70"/>
  <c r="D6" i="70"/>
  <c r="D7" i="70"/>
  <c r="D8" i="70"/>
  <c r="D9" i="70"/>
  <c r="D10" i="70"/>
  <c r="D11" i="70"/>
  <c r="D12" i="70"/>
  <c r="D13" i="70"/>
  <c r="D14" i="70"/>
  <c r="D15" i="70"/>
  <c r="D16" i="70"/>
  <c r="D17" i="70"/>
  <c r="D18" i="70"/>
  <c r="D19" i="70"/>
  <c r="D20" i="70"/>
  <c r="D21" i="70"/>
  <c r="D22" i="70"/>
  <c r="D23" i="70"/>
  <c r="D24" i="70"/>
  <c r="D25" i="70"/>
  <c r="D26" i="70"/>
  <c r="D27" i="70"/>
  <c r="D28" i="70"/>
  <c r="D29" i="70"/>
  <c r="D30" i="70"/>
  <c r="D31" i="70"/>
  <c r="D32" i="70"/>
  <c r="D33" i="70"/>
  <c r="D34" i="70"/>
  <c r="D35" i="70"/>
  <c r="D36" i="70"/>
  <c r="D37" i="70"/>
  <c r="D38" i="70"/>
  <c r="D39" i="70"/>
  <c r="D40" i="70"/>
  <c r="D41" i="70"/>
  <c r="D42" i="70"/>
  <c r="D43" i="70"/>
  <c r="D44" i="70"/>
  <c r="D45" i="70"/>
  <c r="D46" i="70"/>
  <c r="D47" i="70"/>
  <c r="D48" i="70"/>
  <c r="D49" i="70"/>
  <c r="D50" i="70"/>
  <c r="D51" i="70"/>
  <c r="D52" i="70"/>
  <c r="D53" i="70"/>
  <c r="D54" i="70"/>
  <c r="D55" i="70"/>
  <c r="D56" i="70"/>
  <c r="D57" i="70"/>
  <c r="D58" i="70"/>
  <c r="D59" i="70"/>
  <c r="D60" i="70"/>
  <c r="D61" i="70"/>
  <c r="D62" i="70"/>
  <c r="D63" i="70"/>
  <c r="D64" i="70"/>
  <c r="D65" i="70"/>
  <c r="D2" i="70"/>
  <c r="C66" i="70"/>
  <c r="C38" i="16" l="1"/>
  <c r="D2" i="61" l="1"/>
  <c r="L6" i="61"/>
  <c r="H66" i="61"/>
  <c r="K5" i="63" l="1"/>
  <c r="I3" i="63"/>
  <c r="I4" i="63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K2" i="63"/>
  <c r="E2" i="57"/>
  <c r="F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3" i="57"/>
  <c r="F2" i="57"/>
  <c r="E66" i="57"/>
  <c r="H1180" i="1" l="1"/>
  <c r="E72" i="10" l="1"/>
  <c r="H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H72" i="10" l="1"/>
  <c r="J3" i="63"/>
  <c r="J4" i="63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35" i="63"/>
  <c r="J36" i="63"/>
  <c r="J37" i="63"/>
  <c r="J38" i="63"/>
  <c r="J39" i="63"/>
  <c r="J40" i="63"/>
  <c r="J41" i="63"/>
  <c r="J42" i="63"/>
  <c r="J43" i="63"/>
  <c r="J44" i="63"/>
  <c r="J45" i="63"/>
  <c r="J46" i="63"/>
  <c r="J47" i="63"/>
  <c r="J48" i="63"/>
  <c r="J49" i="63"/>
  <c r="J50" i="63"/>
  <c r="J51" i="63"/>
  <c r="J52" i="63"/>
  <c r="J53" i="63"/>
  <c r="J54" i="63"/>
  <c r="J55" i="63"/>
  <c r="J56" i="63"/>
  <c r="J57" i="63"/>
  <c r="J58" i="63"/>
  <c r="J59" i="63"/>
  <c r="J60" i="63"/>
  <c r="J61" i="63"/>
  <c r="J62" i="63"/>
  <c r="J63" i="63"/>
  <c r="J64" i="63"/>
  <c r="J65" i="63"/>
  <c r="J66" i="63"/>
  <c r="C66" i="63"/>
  <c r="D65" i="63"/>
  <c r="D64" i="63"/>
  <c r="D63" i="63"/>
  <c r="D62" i="63"/>
  <c r="D61" i="63"/>
  <c r="D60" i="63"/>
  <c r="D59" i="63"/>
  <c r="D58" i="63"/>
  <c r="D57" i="63"/>
  <c r="D56" i="63"/>
  <c r="D55" i="63"/>
  <c r="D54" i="63"/>
  <c r="D53" i="63"/>
  <c r="D52" i="63"/>
  <c r="D51" i="63"/>
  <c r="D50" i="63"/>
  <c r="D49" i="63"/>
  <c r="D48" i="63"/>
  <c r="D47" i="63"/>
  <c r="D46" i="63"/>
  <c r="D45" i="63"/>
  <c r="D44" i="63"/>
  <c r="D43" i="63"/>
  <c r="D42" i="63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G66" i="61"/>
  <c r="H3" i="6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47" i="61"/>
  <c r="H48" i="61"/>
  <c r="H49" i="61"/>
  <c r="H50" i="61"/>
  <c r="H51" i="61"/>
  <c r="H52" i="61"/>
  <c r="H53" i="61"/>
  <c r="H54" i="61"/>
  <c r="H55" i="61"/>
  <c r="H56" i="61"/>
  <c r="H57" i="61"/>
  <c r="H58" i="61"/>
  <c r="H59" i="61"/>
  <c r="H60" i="61"/>
  <c r="H61" i="61"/>
  <c r="H62" i="61"/>
  <c r="H63" i="61"/>
  <c r="H64" i="61"/>
  <c r="H65" i="61"/>
  <c r="H2" i="61"/>
  <c r="G3" i="61"/>
  <c r="G4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0" i="61"/>
  <c r="G41" i="61"/>
  <c r="G42" i="61"/>
  <c r="G43" i="61"/>
  <c r="G44" i="61"/>
  <c r="G45" i="61"/>
  <c r="G46" i="61"/>
  <c r="G47" i="61"/>
  <c r="G48" i="61"/>
  <c r="G49" i="61"/>
  <c r="G50" i="61"/>
  <c r="G51" i="61"/>
  <c r="G52" i="61"/>
  <c r="G53" i="61"/>
  <c r="G54" i="61"/>
  <c r="G55" i="61"/>
  <c r="G56" i="61"/>
  <c r="G57" i="61"/>
  <c r="G58" i="61"/>
  <c r="G59" i="61"/>
  <c r="G60" i="61"/>
  <c r="G61" i="61"/>
  <c r="G62" i="61"/>
  <c r="G63" i="61"/>
  <c r="G64" i="61"/>
  <c r="G65" i="61"/>
  <c r="G2" i="61"/>
  <c r="F3" i="6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2" i="61"/>
  <c r="E3" i="61"/>
  <c r="E4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45" i="61"/>
  <c r="E46" i="61"/>
  <c r="E47" i="61"/>
  <c r="E48" i="61"/>
  <c r="E49" i="61"/>
  <c r="E50" i="61"/>
  <c r="E51" i="61"/>
  <c r="E52" i="61"/>
  <c r="E53" i="61"/>
  <c r="E54" i="61"/>
  <c r="E55" i="61"/>
  <c r="E56" i="61"/>
  <c r="E57" i="61"/>
  <c r="E58" i="61"/>
  <c r="E59" i="61"/>
  <c r="E60" i="61"/>
  <c r="E61" i="61"/>
  <c r="E62" i="61"/>
  <c r="E63" i="61"/>
  <c r="E64" i="61"/>
  <c r="E65" i="61"/>
  <c r="E2" i="61"/>
  <c r="D3" i="61"/>
  <c r="D4" i="61"/>
  <c r="D5" i="61"/>
  <c r="D6" i="61"/>
  <c r="D7" i="61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K12" i="63" l="1"/>
  <c r="K28" i="63"/>
  <c r="K15" i="63"/>
  <c r="K44" i="63"/>
  <c r="K60" i="63"/>
  <c r="K27" i="63"/>
  <c r="K47" i="63"/>
  <c r="D66" i="63"/>
  <c r="K11" i="63"/>
  <c r="K31" i="63"/>
  <c r="K63" i="63"/>
  <c r="K13" i="63"/>
  <c r="K16" i="63"/>
  <c r="K29" i="63"/>
  <c r="K32" i="63"/>
  <c r="K45" i="63"/>
  <c r="K61" i="63"/>
  <c r="K64" i="63"/>
  <c r="K48" i="63"/>
  <c r="K18" i="63"/>
  <c r="K34" i="63"/>
  <c r="K14" i="63"/>
  <c r="K17" i="63"/>
  <c r="K30" i="63"/>
  <c r="K33" i="63"/>
  <c r="K46" i="63"/>
  <c r="K49" i="63"/>
  <c r="K62" i="63"/>
  <c r="K65" i="63"/>
  <c r="K43" i="63"/>
  <c r="K59" i="63"/>
  <c r="K55" i="63"/>
  <c r="K50" i="63"/>
  <c r="K7" i="63"/>
  <c r="K8" i="63"/>
  <c r="K9" i="63"/>
  <c r="K10" i="63"/>
  <c r="K23" i="63"/>
  <c r="K24" i="63"/>
  <c r="K25" i="63"/>
  <c r="K26" i="63"/>
  <c r="K39" i="63"/>
  <c r="K40" i="63"/>
  <c r="K41" i="63"/>
  <c r="K42" i="63"/>
  <c r="K56" i="63"/>
  <c r="K57" i="63"/>
  <c r="K58" i="63"/>
  <c r="K3" i="63"/>
  <c r="K4" i="63"/>
  <c r="K6" i="63"/>
  <c r="K19" i="63"/>
  <c r="K20" i="63"/>
  <c r="K21" i="63"/>
  <c r="K22" i="63"/>
  <c r="K35" i="63"/>
  <c r="K36" i="63"/>
  <c r="K37" i="63"/>
  <c r="K38" i="63"/>
  <c r="K51" i="63"/>
  <c r="K52" i="63"/>
  <c r="K53" i="63"/>
  <c r="K54" i="63"/>
  <c r="J45" i="23" l="1"/>
  <c r="D3" i="59" l="1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D43" i="59"/>
  <c r="D44" i="59"/>
  <c r="D45" i="59"/>
  <c r="D46" i="59"/>
  <c r="D47" i="59"/>
  <c r="D48" i="59"/>
  <c r="D49" i="59"/>
  <c r="D50" i="59"/>
  <c r="D51" i="59"/>
  <c r="D52" i="59"/>
  <c r="D53" i="59"/>
  <c r="D54" i="59"/>
  <c r="D55" i="59"/>
  <c r="D56" i="59"/>
  <c r="D57" i="59"/>
  <c r="D58" i="59"/>
  <c r="D59" i="59"/>
  <c r="D60" i="59"/>
  <c r="D61" i="59"/>
  <c r="D62" i="59"/>
  <c r="D63" i="59"/>
  <c r="F65" i="59" s="1"/>
  <c r="D64" i="59"/>
  <c r="D65" i="59"/>
  <c r="D2" i="59"/>
  <c r="F55" i="59" s="1"/>
  <c r="C66" i="59"/>
  <c r="D66" i="59" s="1"/>
  <c r="E65" i="55"/>
  <c r="C66" i="55"/>
  <c r="D66" i="55"/>
  <c r="G4" i="55"/>
  <c r="H4" i="55"/>
  <c r="I4" i="55"/>
  <c r="J4" i="55"/>
  <c r="K4" i="55"/>
  <c r="L4" i="55"/>
  <c r="F4" i="55"/>
  <c r="M4" i="55"/>
  <c r="E50" i="55"/>
  <c r="E46" i="55"/>
  <c r="E41" i="55"/>
  <c r="E33" i="55"/>
  <c r="E16" i="55"/>
  <c r="F62" i="59" l="1"/>
  <c r="E2" i="34"/>
  <c r="H20" i="16" l="1"/>
  <c r="G15" i="16"/>
  <c r="F15" i="16"/>
  <c r="D38" i="16"/>
  <c r="J6" i="15"/>
  <c r="I6" i="15"/>
  <c r="H6" i="15"/>
  <c r="G6" i="15"/>
  <c r="L5" i="15"/>
  <c r="E65" i="57" l="1"/>
  <c r="E64" i="57"/>
  <c r="E63" i="57"/>
  <c r="E62" i="57"/>
  <c r="E61" i="57"/>
  <c r="E60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F70" i="10" l="1"/>
  <c r="I3" i="23"/>
  <c r="J3" i="23" s="1"/>
  <c r="I4" i="23"/>
  <c r="K5" i="23" s="1"/>
  <c r="I5" i="23"/>
  <c r="J5" i="23" s="1"/>
  <c r="I6" i="23"/>
  <c r="I7" i="23"/>
  <c r="J7" i="23" s="1"/>
  <c r="I8" i="23"/>
  <c r="J8" i="23" s="1"/>
  <c r="I2" i="23"/>
  <c r="K3" i="23" s="1"/>
  <c r="E1274" i="23"/>
  <c r="E826" i="23"/>
  <c r="E1472" i="23" s="1"/>
  <c r="H9" i="23"/>
  <c r="I9" i="23" s="1"/>
  <c r="J9" i="23" s="1"/>
  <c r="E1471" i="23"/>
  <c r="E1458" i="23"/>
  <c r="E1445" i="23"/>
  <c r="E1410" i="23"/>
  <c r="E1371" i="23"/>
  <c r="J4" i="23" l="1"/>
  <c r="K8" i="23"/>
  <c r="K9" i="23" s="1"/>
  <c r="J6" i="23"/>
  <c r="H565" i="1"/>
  <c r="H505" i="1"/>
  <c r="H563" i="1" l="1"/>
  <c r="H1232" i="1"/>
  <c r="K19" i="48"/>
  <c r="Q4" i="48"/>
  <c r="Q5" i="48"/>
  <c r="Q6" i="48"/>
  <c r="Q7" i="48"/>
  <c r="Q8" i="48"/>
  <c r="Q9" i="48"/>
  <c r="Q3" i="48"/>
  <c r="P10" i="48"/>
  <c r="Q10" i="48" s="1"/>
  <c r="H19" i="48"/>
  <c r="H20" i="48" s="1"/>
  <c r="J18" i="48"/>
  <c r="H502" i="1" l="1"/>
  <c r="E3" i="46" l="1"/>
  <c r="K3" i="46"/>
  <c r="K4" i="46"/>
  <c r="K5" i="46"/>
  <c r="K6" i="46"/>
  <c r="K7" i="46"/>
  <c r="E8" i="46"/>
  <c r="K8" i="46"/>
  <c r="K9" i="46"/>
  <c r="J10" i="46"/>
  <c r="K10" i="46" s="1"/>
  <c r="E13" i="46"/>
  <c r="E20" i="46"/>
  <c r="E24" i="46"/>
  <c r="J3" i="24" l="1"/>
  <c r="J4" i="24"/>
  <c r="J5" i="24"/>
  <c r="I8" i="24"/>
  <c r="J2" i="24"/>
  <c r="H9" i="24"/>
  <c r="I9" i="24" s="1"/>
  <c r="J9" i="24" s="1"/>
  <c r="E1455" i="24"/>
  <c r="E1446" i="24"/>
  <c r="E1402" i="24"/>
  <c r="D1472" i="24" s="1"/>
  <c r="E1473" i="1" l="1"/>
  <c r="E1472" i="1"/>
  <c r="H869" i="1"/>
  <c r="H777" i="1"/>
  <c r="H776" i="1"/>
  <c r="H637" i="1"/>
  <c r="H428" i="1"/>
  <c r="H1204" i="1"/>
  <c r="H610" i="1"/>
  <c r="H862" i="1"/>
  <c r="H1333" i="1"/>
  <c r="H540" i="1"/>
  <c r="H365" i="1"/>
  <c r="H1169" i="1"/>
  <c r="H633" i="1"/>
  <c r="H300" i="1"/>
  <c r="H719" i="1"/>
  <c r="H1457" i="1"/>
  <c r="H629" i="1"/>
  <c r="H1073" i="1"/>
  <c r="H1421" i="1"/>
  <c r="H1251" i="1"/>
  <c r="H293" i="1"/>
  <c r="H224" i="1"/>
  <c r="H557" i="1"/>
  <c r="H1161" i="1"/>
  <c r="H1002" i="1"/>
  <c r="H75" i="1"/>
  <c r="H265" i="1"/>
  <c r="H153" i="1"/>
  <c r="H1250" i="1"/>
  <c r="H418" i="1"/>
  <c r="H417" i="1"/>
  <c r="H756" i="1"/>
  <c r="H1348" i="1"/>
  <c r="H574" i="1"/>
  <c r="H556" i="1"/>
  <c r="H847" i="1"/>
  <c r="H412" i="1"/>
  <c r="H1128" i="1"/>
  <c r="H924" i="1"/>
  <c r="H350" i="1"/>
  <c r="H348" i="1"/>
  <c r="H1057" i="1"/>
  <c r="H1053" i="1"/>
  <c r="H549" i="1"/>
  <c r="H281" i="1"/>
  <c r="H406" i="1"/>
  <c r="H837" i="1"/>
  <c r="H643" i="1"/>
  <c r="H337" i="1"/>
  <c r="H213" i="1"/>
  <c r="H375" i="1"/>
  <c r="H784" i="1"/>
  <c r="H544" i="1"/>
  <c r="H1310" i="1"/>
  <c r="H247" i="1"/>
  <c r="H1181" i="1"/>
  <c r="J4" i="49"/>
  <c r="J5" i="49"/>
  <c r="J6" i="49"/>
  <c r="J7" i="49"/>
  <c r="J8" i="49"/>
  <c r="J9" i="49"/>
  <c r="J3" i="49"/>
  <c r="I10" i="49"/>
  <c r="J10" i="49" s="1"/>
  <c r="E58" i="49"/>
  <c r="G42" i="49"/>
  <c r="G25" i="49"/>
  <c r="G47" i="49"/>
  <c r="G50" i="49"/>
  <c r="G53" i="49"/>
  <c r="G56" i="49"/>
  <c r="G57" i="49"/>
  <c r="G58" i="49" l="1"/>
  <c r="H1472" i="1"/>
  <c r="L3" i="38"/>
  <c r="L4" i="38"/>
  <c r="L5" i="38"/>
  <c r="L6" i="38"/>
  <c r="L7" i="38"/>
  <c r="L8" i="38"/>
  <c r="L2" i="38"/>
  <c r="E65" i="34"/>
  <c r="I13" i="38"/>
  <c r="E15" i="38"/>
  <c r="K9" i="38" l="1"/>
  <c r="L9" i="38" s="1"/>
  <c r="E3" i="34" l="1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F12" i="10"/>
  <c r="F8" i="10"/>
  <c r="F9" i="10"/>
  <c r="F10" i="10"/>
  <c r="F1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1" i="10"/>
  <c r="C72" i="10"/>
  <c r="D72" i="10"/>
  <c r="I66" i="10" l="1"/>
  <c r="K66" i="10"/>
  <c r="I72" i="10"/>
  <c r="J66" i="10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6" i="16"/>
  <c r="E17" i="16"/>
  <c r="E18" i="16"/>
  <c r="E19" i="16"/>
  <c r="E20" i="16"/>
  <c r="E21" i="16"/>
  <c r="E22" i="16"/>
  <c r="E15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 l="1"/>
  <c r="F5" i="21"/>
  <c r="G5" i="21"/>
  <c r="H5" i="21"/>
  <c r="I5" i="21"/>
  <c r="J5" i="21"/>
  <c r="D16" i="21"/>
  <c r="D50" i="21"/>
  <c r="D52" i="21"/>
  <c r="D42" i="21"/>
  <c r="D22" i="21"/>
  <c r="D32" i="21"/>
  <c r="D24" i="21"/>
  <c r="D38" i="21"/>
  <c r="D2" i="21"/>
  <c r="D59" i="21"/>
  <c r="D6" i="21"/>
  <c r="D17" i="21"/>
  <c r="D33" i="21"/>
  <c r="D60" i="21"/>
  <c r="D39" i="21"/>
  <c r="D65" i="21"/>
  <c r="D7" i="21"/>
  <c r="D25" i="21"/>
  <c r="D43" i="21"/>
  <c r="D3" i="21"/>
  <c r="D63" i="21"/>
  <c r="D36" i="21"/>
  <c r="D57" i="21"/>
  <c r="D40" i="21"/>
  <c r="D18" i="21"/>
  <c r="D23" i="21"/>
  <c r="D49" i="21"/>
  <c r="D55" i="21"/>
  <c r="D4" i="21"/>
  <c r="D8" i="21"/>
  <c r="D9" i="21"/>
  <c r="D10" i="21"/>
  <c r="D26" i="21"/>
  <c r="D51" i="21"/>
  <c r="D56" i="21"/>
  <c r="D11" i="21"/>
  <c r="D47" i="21"/>
  <c r="D34" i="21"/>
  <c r="D12" i="21"/>
  <c r="D62" i="21"/>
  <c r="D19" i="21"/>
  <c r="D13" i="21"/>
  <c r="D27" i="21"/>
  <c r="D20" i="21"/>
  <c r="D61" i="21"/>
  <c r="D28" i="21"/>
  <c r="D21" i="21"/>
  <c r="D44" i="21"/>
  <c r="D58" i="21"/>
  <c r="D54" i="21"/>
  <c r="D29" i="21"/>
  <c r="D64" i="21"/>
  <c r="D45" i="21"/>
  <c r="D14" i="21"/>
  <c r="D46" i="21"/>
  <c r="D30" i="21"/>
  <c r="D31" i="21"/>
  <c r="D48" i="21"/>
  <c r="D41" i="21"/>
  <c r="D5" i="21"/>
  <c r="D15" i="21"/>
  <c r="D35" i="21"/>
  <c r="D37" i="21"/>
  <c r="D53" i="21"/>
  <c r="J5" i="15" l="1"/>
  <c r="D39" i="11" l="1"/>
  <c r="C39" i="11"/>
  <c r="F642" i="2" l="1"/>
  <c r="E642" i="2"/>
  <c r="F638" i="2"/>
  <c r="E638" i="2"/>
  <c r="F617" i="2"/>
  <c r="E617" i="2"/>
  <c r="F614" i="2"/>
  <c r="E614" i="2"/>
  <c r="F597" i="2"/>
  <c r="E597" i="2"/>
  <c r="F592" i="2"/>
  <c r="E592" i="2"/>
  <c r="F578" i="2"/>
  <c r="E578" i="2"/>
  <c r="F574" i="2"/>
  <c r="E574" i="2"/>
  <c r="F547" i="2"/>
  <c r="E547" i="2"/>
  <c r="F506" i="2"/>
  <c r="E506" i="2"/>
  <c r="F497" i="2"/>
  <c r="E497" i="2"/>
  <c r="F487" i="2"/>
  <c r="E487" i="2"/>
  <c r="F482" i="2"/>
  <c r="E482" i="2"/>
  <c r="F475" i="2"/>
  <c r="E475" i="2"/>
  <c r="F464" i="2"/>
  <c r="E464" i="2"/>
  <c r="F449" i="2"/>
  <c r="E449" i="2"/>
  <c r="F443" i="2"/>
  <c r="E443" i="2"/>
  <c r="F391" i="2"/>
  <c r="E391" i="2"/>
  <c r="F386" i="2"/>
  <c r="E386" i="2"/>
  <c r="F348" i="2"/>
  <c r="E348" i="2"/>
  <c r="F311" i="2"/>
  <c r="E311" i="2"/>
  <c r="F290" i="2"/>
  <c r="E290" i="2"/>
  <c r="F253" i="2"/>
  <c r="E253" i="2"/>
  <c r="F228" i="2"/>
  <c r="E228" i="2"/>
  <c r="F211" i="2"/>
  <c r="E211" i="2"/>
  <c r="F185" i="2"/>
  <c r="E185" i="2"/>
  <c r="F164" i="2"/>
  <c r="E164" i="2"/>
  <c r="F139" i="2"/>
  <c r="E139" i="2"/>
  <c r="F99" i="2"/>
  <c r="E99" i="2"/>
  <c r="F95" i="2"/>
  <c r="E95" i="2"/>
  <c r="E79" i="2"/>
  <c r="F79" i="2"/>
  <c r="F72" i="2"/>
  <c r="E72" i="2"/>
  <c r="E69" i="2"/>
  <c r="F53" i="2"/>
  <c r="E53" i="2"/>
  <c r="F11" i="2"/>
  <c r="E11" i="2"/>
</calcChain>
</file>

<file path=xl/sharedStrings.xml><?xml version="1.0" encoding="utf-8"?>
<sst xmlns="http://schemas.openxmlformats.org/spreadsheetml/2006/main" count="12366" uniqueCount="828">
  <si>
    <t>Agam agam</t>
  </si>
  <si>
    <t>Site</t>
  </si>
  <si>
    <t>Species</t>
  </si>
  <si>
    <t>species</t>
  </si>
  <si>
    <t>no of seeddling</t>
  </si>
  <si>
    <t>No of sapling</t>
  </si>
  <si>
    <t>Plots</t>
  </si>
  <si>
    <t>Aspect</t>
  </si>
  <si>
    <t>grazing</t>
  </si>
  <si>
    <t>cutting</t>
  </si>
  <si>
    <t>Acac abys</t>
  </si>
  <si>
    <t xml:space="preserve">Endiras natural forest woody plant species list                                                                                                 </t>
  </si>
  <si>
    <t xml:space="preserve">No. </t>
  </si>
  <si>
    <t>Family</t>
  </si>
  <si>
    <t>Life form</t>
  </si>
  <si>
    <t>collection code</t>
  </si>
  <si>
    <t>Tinbilka girar</t>
  </si>
  <si>
    <t>Acacia lahai Steud. &amp; Hochst.ex Benth</t>
  </si>
  <si>
    <t>Fabacea</t>
  </si>
  <si>
    <t>T</t>
  </si>
  <si>
    <t>Nech girar</t>
  </si>
  <si>
    <t>Acacia persiciflora Pax.</t>
  </si>
  <si>
    <t>Fabaceae</t>
  </si>
  <si>
    <t>Kontir girar</t>
  </si>
  <si>
    <t>Acacia senegal (L.) Willd.</t>
  </si>
  <si>
    <t>Wende kusheshil</t>
  </si>
  <si>
    <t>Acanthus sennii Chiov.</t>
  </si>
  <si>
    <t>Acanthaceae</t>
  </si>
  <si>
    <t>SH</t>
  </si>
  <si>
    <t>Acanthus polystachius Delile</t>
  </si>
  <si>
    <t xml:space="preserve">SH </t>
  </si>
  <si>
    <t>Merenez</t>
  </si>
  <si>
    <t>Acokanthera schimperi (A. DC.) Schweinf</t>
  </si>
  <si>
    <t>Apocynacea</t>
  </si>
  <si>
    <t xml:space="preserve">Sesa/qachena </t>
  </si>
  <si>
    <t>Albizia gummifera (J. F. Gmel.) C. A. Sm.</t>
  </si>
  <si>
    <t>Sendil</t>
  </si>
  <si>
    <t>Dimeto</t>
  </si>
  <si>
    <t>Albizia schimperiana Oliv</t>
  </si>
  <si>
    <t>Embis</t>
  </si>
  <si>
    <t>Allophylus abyssinicus (Hochst.) Radlk.</t>
  </si>
  <si>
    <t>Sapindaceae</t>
  </si>
  <si>
    <t>Azamer</t>
  </si>
  <si>
    <t>Bersama abyssinica Fresen.</t>
  </si>
  <si>
    <t>Melianthacea</t>
  </si>
  <si>
    <t>Yeneber tifer</t>
  </si>
  <si>
    <t>Bridelia micrantha Hochst. Baill.</t>
  </si>
  <si>
    <t>Euphorbiaceae</t>
  </si>
  <si>
    <t>Nech anfar</t>
  </si>
  <si>
    <t>Buddleja polystachya Fresen.</t>
  </si>
  <si>
    <t>Loganiaceae</t>
  </si>
  <si>
    <t>Degita</t>
  </si>
  <si>
    <t>Calpurnia aurea (Ait.) Benth.</t>
  </si>
  <si>
    <t>Gimero</t>
  </si>
  <si>
    <t>Capparis tomentosa Lam.</t>
  </si>
  <si>
    <t>Capparidaceae</t>
  </si>
  <si>
    <t>Agam</t>
  </si>
  <si>
    <t>Carissa spinarum L.</t>
  </si>
  <si>
    <t>Apocynaceae</t>
  </si>
  <si>
    <t>Qawot</t>
  </si>
  <si>
    <t>Celtis africana Burm.</t>
  </si>
  <si>
    <t>Ulmaceae</t>
  </si>
  <si>
    <t>Limich</t>
  </si>
  <si>
    <t>Clausena anisata (Willd.) Benth</t>
  </si>
  <si>
    <t>Rutaceae</t>
  </si>
  <si>
    <t>Yekola  abalo</t>
  </si>
  <si>
    <t>Combretum collinum Fresen. subsp.collinu</t>
  </si>
  <si>
    <t>Combretaceae</t>
  </si>
  <si>
    <t>Wanza</t>
  </si>
  <si>
    <t>Cordia africana Lam.</t>
  </si>
  <si>
    <t>Boraginaceae</t>
  </si>
  <si>
    <t>Bisana</t>
  </si>
  <si>
    <t xml:space="preserve">Croton macrostachyus Del. </t>
  </si>
  <si>
    <t>Gorgoro</t>
  </si>
  <si>
    <t>Dichrostachys cinerea (L.)Wight &amp; Arn.</t>
  </si>
  <si>
    <t>Kitikita</t>
  </si>
  <si>
    <t>Dodonea  angustifolia L.F.</t>
  </si>
  <si>
    <t>Koshim</t>
  </si>
  <si>
    <t>Dovyalis abyssinica (A.Rich) Worb.</t>
  </si>
  <si>
    <t>Flacourtiaceae</t>
  </si>
  <si>
    <t>Mogne sesa/emblita</t>
  </si>
  <si>
    <t>Entada abyssinica Steud.ex A. Rich</t>
  </si>
  <si>
    <t>Kuwara</t>
  </si>
  <si>
    <t>Erythrina abyssinica Lam ex DC.</t>
  </si>
  <si>
    <t>Dedeho</t>
  </si>
  <si>
    <t>Euclea racemosa Murr. subsp. schimperi (A.DC.) White</t>
  </si>
  <si>
    <t>Ebenaceae</t>
  </si>
  <si>
    <t>Debase/beles</t>
  </si>
  <si>
    <t xml:space="preserve">Ficus palmata Forssk. </t>
  </si>
  <si>
    <t xml:space="preserve">Moraceae </t>
  </si>
  <si>
    <t xml:space="preserve">Bamba </t>
  </si>
  <si>
    <t>Ficus sycomorus L.</t>
  </si>
  <si>
    <t>Chibiha</t>
  </si>
  <si>
    <t>Ficus thonningii Blume</t>
  </si>
  <si>
    <t>Moraceae</t>
  </si>
  <si>
    <t>Warika</t>
  </si>
  <si>
    <t>Ficus vasta Forssk.</t>
  </si>
  <si>
    <t>Wenahe</t>
  </si>
  <si>
    <t>Flueggea virosa (Willd.)Voigt</t>
  </si>
  <si>
    <t>Gambelo</t>
  </si>
  <si>
    <t>Rubiaceae</t>
  </si>
  <si>
    <t>Lenikuwata</t>
  </si>
  <si>
    <t>Grewia ferruginea Hochst.ex. Rich.</t>
  </si>
  <si>
    <t>Tiliaceae</t>
  </si>
  <si>
    <t>Yekola amiga</t>
  </si>
  <si>
    <t>Hypericum quartinianum A.Rich</t>
  </si>
  <si>
    <t xml:space="preserve">Tenbelel </t>
  </si>
  <si>
    <t>Jasminum abyssinicum Hochst.ex DC.</t>
  </si>
  <si>
    <t>Oleaceae</t>
  </si>
  <si>
    <t>L</t>
  </si>
  <si>
    <t>Sete atat/atat</t>
  </si>
  <si>
    <t>Maytenus undata (Thunb.) Blakelock</t>
  </si>
  <si>
    <t>Celastraceae</t>
  </si>
  <si>
    <t>Wonide atat</t>
  </si>
  <si>
    <t>Maytenus obscura (A. Rich.) Cuf.</t>
  </si>
  <si>
    <t>Biribira</t>
  </si>
  <si>
    <t>Millettia ferruginea (Hochst.) Bak. subsp. ferruginea</t>
  </si>
  <si>
    <t>Eshe</t>
  </si>
  <si>
    <t>Mimusops kummel A. DC</t>
  </si>
  <si>
    <t>Sapotaceae</t>
  </si>
  <si>
    <t>Kelabo/kuraba</t>
  </si>
  <si>
    <t>Maesa lanceolata Forssk.</t>
  </si>
  <si>
    <t>Kechem</t>
  </si>
  <si>
    <t>Myrsine africana L</t>
  </si>
  <si>
    <t>Vitaceae</t>
  </si>
  <si>
    <t>Damakese</t>
  </si>
  <si>
    <t>Ocimum lamiifolium Hochst ex Benth.</t>
  </si>
  <si>
    <t>Lamiaceae</t>
  </si>
  <si>
    <t>Keret</t>
  </si>
  <si>
    <t>Osyris quadripartita Decn</t>
  </si>
  <si>
    <t>Santalaceae</t>
  </si>
  <si>
    <t>Selen</t>
  </si>
  <si>
    <t>Phoenix reclinata Jacq.</t>
  </si>
  <si>
    <t>Arecaceae</t>
  </si>
  <si>
    <t>Miserech</t>
  </si>
  <si>
    <t>Yekola wanza</t>
  </si>
  <si>
    <t>Ankuwalit</t>
  </si>
  <si>
    <t>Pittosporum viridiflorum Sims.</t>
  </si>
  <si>
    <t>Pittosporaceae</t>
  </si>
  <si>
    <t>Ankuwalit- 2</t>
  </si>
  <si>
    <t>Pittosporum abyssinicum Del.</t>
  </si>
  <si>
    <t>Checho</t>
  </si>
  <si>
    <t>Premna schimperi Eng</t>
  </si>
  <si>
    <t>Lamiacea</t>
  </si>
  <si>
    <t>Kentefa</t>
  </si>
  <si>
    <t>Pterolobium stellatum (Forssk.) Brenan</t>
  </si>
  <si>
    <t>Wedel asifes</t>
  </si>
  <si>
    <t>Rhoicissus tridentate (L. f.) wild and Drummon</t>
  </si>
  <si>
    <t>Kimo</t>
  </si>
  <si>
    <t>Rhus glutinosa A.Rich.</t>
  </si>
  <si>
    <t>Anacardiaceae</t>
  </si>
  <si>
    <t>Kega</t>
  </si>
  <si>
    <t>Rosa abyssinica Lindley</t>
  </si>
  <si>
    <t>Rosaceae</t>
  </si>
  <si>
    <t xml:space="preserve"> SH</t>
  </si>
  <si>
    <t>Arbog</t>
  </si>
  <si>
    <t>Sapium ellipticum (Krauss) Pax.</t>
  </si>
  <si>
    <t>Euphorbiacea</t>
  </si>
  <si>
    <t xml:space="preserve">T </t>
  </si>
  <si>
    <t>Bshibsha</t>
  </si>
  <si>
    <t>Senna singueana (Del) Lock</t>
  </si>
  <si>
    <t>Yegib dula</t>
  </si>
  <si>
    <t>Steganotaenia araliacea Hochst.ex A. Rich.</t>
  </si>
  <si>
    <t>Apiaceae</t>
  </si>
  <si>
    <t>Zana</t>
  </si>
  <si>
    <t>Stereospermum kunthianum Cham.</t>
  </si>
  <si>
    <t>Bignoniaceae</t>
  </si>
  <si>
    <t>Dokima</t>
  </si>
  <si>
    <t>Syzygium guineense (Willd.) DC.</t>
  </si>
  <si>
    <t>Myrtaceae</t>
  </si>
  <si>
    <t>Wenbela</t>
  </si>
  <si>
    <t>Terminalia brownii Fresen</t>
  </si>
  <si>
    <t>Yetota merek</t>
  </si>
  <si>
    <t>Turraea  holstii Gurke</t>
  </si>
  <si>
    <t>Meliaceae</t>
  </si>
  <si>
    <t>Kotikoto</t>
  </si>
  <si>
    <t>Vernonia myriantha Hook.f.</t>
  </si>
  <si>
    <t>Asteraceae</t>
  </si>
  <si>
    <t>Girawa</t>
  </si>
  <si>
    <t>Vernonia amygdalina Del.</t>
  </si>
  <si>
    <t>Enkoy</t>
  </si>
  <si>
    <t>Ximenia americana L.</t>
  </si>
  <si>
    <t>Olaceaceae</t>
  </si>
  <si>
    <t>WM</t>
  </si>
  <si>
    <t>sites/plots</t>
  </si>
  <si>
    <t>Sete kusheshile/kushele</t>
  </si>
  <si>
    <t xml:space="preserve"> </t>
  </si>
  <si>
    <t>stem number</t>
  </si>
  <si>
    <t>Cover(%)</t>
  </si>
  <si>
    <t>DBH(cm)</t>
  </si>
  <si>
    <t>Height(m)</t>
  </si>
  <si>
    <t>Slope position</t>
  </si>
  <si>
    <t>Soil depth</t>
  </si>
  <si>
    <t>Browsing</t>
  </si>
  <si>
    <t>Longitude(N)</t>
  </si>
  <si>
    <t>Latitude( E)</t>
  </si>
  <si>
    <t>Slope gradient(%)</t>
  </si>
  <si>
    <t>011,52,48.0</t>
  </si>
  <si>
    <t>037,44,35.3</t>
  </si>
  <si>
    <t>Altitude(m)</t>
  </si>
  <si>
    <t>flat</t>
  </si>
  <si>
    <t>N</t>
  </si>
  <si>
    <t>deep</t>
  </si>
  <si>
    <t>011,52,47.7</t>
  </si>
  <si>
    <t>037,44,36.5</t>
  </si>
  <si>
    <t>lower</t>
  </si>
  <si>
    <t>W</t>
  </si>
  <si>
    <t>011,52,41.57</t>
  </si>
  <si>
    <t>037,44,35.7</t>
  </si>
  <si>
    <t>middle</t>
  </si>
  <si>
    <t>011,52,38.73</t>
  </si>
  <si>
    <t>037,44,38.9</t>
  </si>
  <si>
    <t>NW</t>
  </si>
  <si>
    <t>011,52,35.1</t>
  </si>
  <si>
    <t>037,44,36.0</t>
  </si>
  <si>
    <t>Logging</t>
  </si>
  <si>
    <t>011,52,31.8</t>
  </si>
  <si>
    <t>037,44,36.2</t>
  </si>
  <si>
    <t>SW</t>
  </si>
  <si>
    <t>011,52,28.6</t>
  </si>
  <si>
    <t>medium</t>
  </si>
  <si>
    <t>011,52,25.3</t>
  </si>
  <si>
    <t>037,44,36.6</t>
  </si>
  <si>
    <t>shallow</t>
  </si>
  <si>
    <t>011,52,48.7</t>
  </si>
  <si>
    <t>037,44,38.6</t>
  </si>
  <si>
    <t>011,32,45.7</t>
  </si>
  <si>
    <t>037,44,38.8</t>
  </si>
  <si>
    <t>011,52,42.4</t>
  </si>
  <si>
    <t>upper</t>
  </si>
  <si>
    <t>11,52,39.2</t>
  </si>
  <si>
    <t>037,44,39.1</t>
  </si>
  <si>
    <t>011,52,36.0</t>
  </si>
  <si>
    <t>037,44,39.3</t>
  </si>
  <si>
    <t>011,52,32.8</t>
  </si>
  <si>
    <t>037,44,39.5</t>
  </si>
  <si>
    <t>011,52,29.7</t>
  </si>
  <si>
    <t>037,44,39.0</t>
  </si>
  <si>
    <t>S</t>
  </si>
  <si>
    <t>011,52,26.4</t>
  </si>
  <si>
    <t>037,44,39.8</t>
  </si>
  <si>
    <t>E</t>
  </si>
  <si>
    <t>011,52,23.0</t>
  </si>
  <si>
    <t>037,44,39.9</t>
  </si>
  <si>
    <t>011,52,49.1</t>
  </si>
  <si>
    <t>037,44,41.9</t>
  </si>
  <si>
    <t>011,52,45.9</t>
  </si>
  <si>
    <t>037,44,42.1</t>
  </si>
  <si>
    <t>011,52,42.5</t>
  </si>
  <si>
    <t>037,44,42.2</t>
  </si>
  <si>
    <t>011,52,39.59</t>
  </si>
  <si>
    <t>037,44,42.3</t>
  </si>
  <si>
    <t>011,52,36.5</t>
  </si>
  <si>
    <t>037,44,42.4</t>
  </si>
  <si>
    <t>011,52,33.4</t>
  </si>
  <si>
    <t>037,44,42.6</t>
  </si>
  <si>
    <t>011,52,30.0</t>
  </si>
  <si>
    <t>037,44,42.8</t>
  </si>
  <si>
    <t>011,52,26.7</t>
  </si>
  <si>
    <t>037,44,43.0</t>
  </si>
  <si>
    <t>011,52,23.1</t>
  </si>
  <si>
    <t>011,52,43.5</t>
  </si>
  <si>
    <t>037,44,45.7</t>
  </si>
  <si>
    <t>11,52,40.2</t>
  </si>
  <si>
    <t>037,44,45.9</t>
  </si>
  <si>
    <t>011,52,36.2</t>
  </si>
  <si>
    <t>037,44,46.0</t>
  </si>
  <si>
    <t>NE</t>
  </si>
  <si>
    <t>011,52,32.9</t>
  </si>
  <si>
    <t>037,44,46.2</t>
  </si>
  <si>
    <t>037,44,46.3</t>
  </si>
  <si>
    <t>037,44,46.4</t>
  </si>
  <si>
    <t>011,52,42.9</t>
  </si>
  <si>
    <t>037,44,49.8</t>
  </si>
  <si>
    <t>011,52,39.9</t>
  </si>
  <si>
    <t>037,44,49.9</t>
  </si>
  <si>
    <t>011,52,36.6</t>
  </si>
  <si>
    <t>011,52,33.6</t>
  </si>
  <si>
    <t>037,44,49.7</t>
  </si>
  <si>
    <t>011,52,30.07</t>
  </si>
  <si>
    <t>SE</t>
  </si>
  <si>
    <t>011,52,26.9</t>
  </si>
  <si>
    <t>011,52,42.1</t>
  </si>
  <si>
    <t>037,44,52.4</t>
  </si>
  <si>
    <t>011,52,35.6</t>
  </si>
  <si>
    <t>037,44,52.8</t>
  </si>
  <si>
    <t>011,52,31.4</t>
  </si>
  <si>
    <t>037,44,52.7</t>
  </si>
  <si>
    <t>011,52,27.9</t>
  </si>
  <si>
    <t>037,44,52.6</t>
  </si>
  <si>
    <t>011,52,39.7</t>
  </si>
  <si>
    <t>037,44,56.5</t>
  </si>
  <si>
    <t>011,52,35.2</t>
  </si>
  <si>
    <t>037,44,56.2</t>
  </si>
  <si>
    <t>011,52,31.3</t>
  </si>
  <si>
    <t>037,44,55.9</t>
  </si>
  <si>
    <t>011,52,28.07</t>
  </si>
  <si>
    <t>037,44,55.7</t>
  </si>
  <si>
    <t>011,52,32.0</t>
  </si>
  <si>
    <t>037,44,59.9</t>
  </si>
  <si>
    <t>011,52,34.2</t>
  </si>
  <si>
    <t>037,44,00.0</t>
  </si>
  <si>
    <t>037,44,59.2</t>
  </si>
  <si>
    <t>011,52,27.0</t>
  </si>
  <si>
    <t>037,44,58.5</t>
  </si>
  <si>
    <t>Gardenia ternifolia Schumach. &amp; Thonn. subsp. jovis-tonantis (Welw.) Verdc</t>
  </si>
  <si>
    <t>Brucea antidysenterica J. F. Mill.</t>
  </si>
  <si>
    <t>yedega abalo/waginose</t>
  </si>
  <si>
    <t>Simaroubaceae</t>
  </si>
  <si>
    <t>Albizia malacophylla (A. Rich.)</t>
  </si>
  <si>
    <t>Gesho</t>
  </si>
  <si>
    <t>Rhamnus prinoides L’Herit.</t>
  </si>
  <si>
    <t xml:space="preserve">Rhamnaceae </t>
  </si>
  <si>
    <t>grewia ferruginea Hochst.ex. Rich.</t>
  </si>
  <si>
    <t>albizia gummifera (J. F. Gmel.) C. A. Sm.</t>
  </si>
  <si>
    <t>combretum collinum Fresen. subsp.collinu</t>
  </si>
  <si>
    <t>maytenus obscura</t>
  </si>
  <si>
    <t>Maytenus obscura</t>
  </si>
  <si>
    <t>Flueggea virosa (Willd.)Voigt.</t>
  </si>
  <si>
    <t xml:space="preserve">Gardenia ternifolia Schumach. &amp; Thonn. subsp. jovis-tonantis (Welw.) </t>
  </si>
  <si>
    <t>Enkoko</t>
  </si>
  <si>
    <t>Embelia schimperi Vatke</t>
  </si>
  <si>
    <t xml:space="preserve">gardenia ternifolia Schumach. &amp; Thonn. subsp. jovis-tonantis (Welw.) </t>
  </si>
  <si>
    <t>calpurnia aurea (Ait.) Benth.</t>
  </si>
  <si>
    <t>carissa spinarum L.</t>
  </si>
  <si>
    <t>maesa lanceolata Forssk.</t>
  </si>
  <si>
    <t>osyris quadripartita Decn</t>
  </si>
  <si>
    <t>maytenus undata (Thunb.) Blakelock</t>
  </si>
  <si>
    <t>dodonea  angustifolia L.F.</t>
  </si>
  <si>
    <t>acacia senegal (L.) Willd.</t>
  </si>
  <si>
    <t>senna singueana (Del) Lock</t>
  </si>
  <si>
    <t>grewia ferruginea Hochst.ex. Rich</t>
  </si>
  <si>
    <t>stereospermum kunthianum Cham.</t>
  </si>
  <si>
    <t>Albizia gummifera (J. F. Gmel.) C. A. Sm</t>
  </si>
  <si>
    <t xml:space="preserve">croton macrostachyus Del. </t>
  </si>
  <si>
    <t>acanthus sennii Chiov.</t>
  </si>
  <si>
    <t>bersama abyssinica Fresen.</t>
  </si>
  <si>
    <t>premna schimperi Eng</t>
  </si>
  <si>
    <t>Calpurnia aurea (Ait.) Benth</t>
  </si>
  <si>
    <t>clausena anisata (Willd.) Benth</t>
  </si>
  <si>
    <t xml:space="preserve">                                       Key: T = Tree; SH = Shrub;  L= Liana </t>
  </si>
  <si>
    <t xml:space="preserve">Regeneretion </t>
  </si>
  <si>
    <t>Seeddlings</t>
  </si>
  <si>
    <t>Saplings</t>
  </si>
  <si>
    <t>Mature trees/shrubs</t>
  </si>
  <si>
    <t xml:space="preserve">Erythrina abyssinica Lam ex </t>
  </si>
  <si>
    <t>Mature trees/shrubs/ha</t>
  </si>
  <si>
    <t>Seeddlings/ha</t>
  </si>
  <si>
    <t>Saplings/ha</t>
  </si>
  <si>
    <t xml:space="preserve">          For mature trees(shrubs)/ha =20,000m2/10,000m2*1ha= 2ha ,     total sample plot area 20,000m2= 20m2*20m2*50 plots</t>
  </si>
  <si>
    <t xml:space="preserve"> List of families with number of genera and species contained</t>
  </si>
  <si>
    <t>Myrsinaceae</t>
  </si>
  <si>
    <t>total no of plant per species</t>
  </si>
  <si>
    <r>
      <t xml:space="preserve">Acacia lahai </t>
    </r>
    <r>
      <rPr>
        <sz val="12"/>
        <color theme="1"/>
        <rFont val="Times New Roman"/>
        <family val="1"/>
        <charset val="204"/>
      </rPr>
      <t>Steud. &amp; Hochst.ex Benth.</t>
    </r>
  </si>
  <si>
    <r>
      <t xml:space="preserve">Acacia persiciflora </t>
    </r>
    <r>
      <rPr>
        <sz val="12"/>
        <color theme="1"/>
        <rFont val="Times New Roman"/>
        <family val="1"/>
        <charset val="204"/>
      </rPr>
      <t>Pax</t>
    </r>
  </si>
  <si>
    <r>
      <t>Acacia senegal (</t>
    </r>
    <r>
      <rPr>
        <sz val="12"/>
        <color theme="1"/>
        <rFont val="Times New Roman"/>
        <family val="1"/>
        <charset val="204"/>
      </rPr>
      <t>L.) Willd.</t>
    </r>
  </si>
  <si>
    <r>
      <t xml:space="preserve">Acanthus sennii </t>
    </r>
    <r>
      <rPr>
        <sz val="12"/>
        <color theme="1"/>
        <rFont val="Times New Roman"/>
        <family val="1"/>
        <charset val="204"/>
      </rPr>
      <t>Chiov.</t>
    </r>
  </si>
  <si>
    <r>
      <t xml:space="preserve">Acanthus polystachius </t>
    </r>
    <r>
      <rPr>
        <sz val="12"/>
        <color theme="1"/>
        <rFont val="Times New Roman"/>
        <family val="1"/>
        <charset val="204"/>
      </rPr>
      <t>Delile</t>
    </r>
  </si>
  <si>
    <r>
      <t xml:space="preserve">Acokanthera schimperi </t>
    </r>
    <r>
      <rPr>
        <sz val="12"/>
        <color theme="1"/>
        <rFont val="Times New Roman"/>
        <family val="1"/>
        <charset val="204"/>
      </rPr>
      <t>(A . DC.) Schweinf.</t>
    </r>
  </si>
  <si>
    <r>
      <t xml:space="preserve">Albizia gummifera </t>
    </r>
    <r>
      <rPr>
        <sz val="12"/>
        <color theme="1"/>
        <rFont val="Times New Roman"/>
        <family val="1"/>
        <charset val="204"/>
      </rPr>
      <t>(J. F. Gmel.) C. A. Sm.</t>
    </r>
  </si>
  <si>
    <t>Scientific name</t>
  </si>
  <si>
    <t>Local name(Amharic)</t>
  </si>
  <si>
    <t>Local name</t>
  </si>
  <si>
    <t>Habit</t>
  </si>
  <si>
    <t>Albizia malaropbylla (A. Rich ) Walp.</t>
  </si>
  <si>
    <r>
      <t xml:space="preserve">Albizia schimperiana </t>
    </r>
    <r>
      <rPr>
        <sz val="12"/>
        <color theme="1"/>
        <rFont val="Times New Roman"/>
        <family val="1"/>
        <charset val="204"/>
      </rPr>
      <t>Oliv.</t>
    </r>
  </si>
  <si>
    <r>
      <t>Allophylus abyssinicus</t>
    </r>
    <r>
      <rPr>
        <i/>
        <sz val="12"/>
        <color theme="1"/>
        <rFont val="Times New Roman"/>
        <family val="1"/>
        <charset val="204"/>
      </rPr>
      <t xml:space="preserve"> (</t>
    </r>
    <r>
      <rPr>
        <sz val="12"/>
        <color theme="1"/>
        <rFont val="Times New Roman"/>
        <family val="1"/>
        <charset val="204"/>
      </rPr>
      <t>Hochst.) Radlk.</t>
    </r>
  </si>
  <si>
    <r>
      <t xml:space="preserve">Bersama abyssinica </t>
    </r>
    <r>
      <rPr>
        <sz val="12"/>
        <color theme="1"/>
        <rFont val="Times New Roman"/>
        <family val="1"/>
        <charset val="204"/>
      </rPr>
      <t>Fresen.</t>
    </r>
  </si>
  <si>
    <r>
      <t xml:space="preserve">Bridelia micrantha </t>
    </r>
    <r>
      <rPr>
        <sz val="12"/>
        <color theme="1"/>
        <rFont val="Times New Roman"/>
        <family val="1"/>
        <charset val="204"/>
      </rPr>
      <t>Hochst. Baill.</t>
    </r>
  </si>
  <si>
    <r>
      <t xml:space="preserve">Brucea antidysenterica </t>
    </r>
    <r>
      <rPr>
        <sz val="12"/>
        <color theme="1"/>
        <rFont val="Times New Roman"/>
        <family val="1"/>
        <charset val="204"/>
      </rPr>
      <t>J. F. Mill.</t>
    </r>
  </si>
  <si>
    <r>
      <t xml:space="preserve">Buddleja polystachya </t>
    </r>
    <r>
      <rPr>
        <sz val="12"/>
        <color theme="1"/>
        <rFont val="Times New Roman"/>
        <family val="1"/>
        <charset val="204"/>
      </rPr>
      <t>Fresen.</t>
    </r>
  </si>
  <si>
    <r>
      <t>Calpurnia aurea</t>
    </r>
    <r>
      <rPr>
        <sz val="12"/>
        <color theme="1"/>
        <rFont val="Times New Roman"/>
        <family val="1"/>
        <charset val="204"/>
      </rPr>
      <t xml:space="preserve"> (Ait.) Benth.</t>
    </r>
  </si>
  <si>
    <r>
      <t xml:space="preserve">Capparis tomentosa </t>
    </r>
    <r>
      <rPr>
        <sz val="12"/>
        <color theme="1"/>
        <rFont val="Times New Roman"/>
        <family val="1"/>
        <charset val="204"/>
      </rPr>
      <t>Lam.</t>
    </r>
  </si>
  <si>
    <r>
      <t xml:space="preserve">Carissa spinarum </t>
    </r>
    <r>
      <rPr>
        <sz val="12"/>
        <color theme="1"/>
        <rFont val="Times New Roman"/>
        <family val="1"/>
        <charset val="204"/>
      </rPr>
      <t>L.</t>
    </r>
  </si>
  <si>
    <r>
      <t xml:space="preserve">Celtis africana </t>
    </r>
    <r>
      <rPr>
        <sz val="12"/>
        <color theme="1"/>
        <rFont val="Times New Roman"/>
        <family val="1"/>
        <charset val="204"/>
      </rPr>
      <t>Burm.</t>
    </r>
  </si>
  <si>
    <r>
      <t xml:space="preserve">Clausena anisata </t>
    </r>
    <r>
      <rPr>
        <sz val="12"/>
        <color theme="1"/>
        <rFont val="Times New Roman"/>
        <family val="1"/>
        <charset val="204"/>
      </rPr>
      <t>(Willd.) Benth.</t>
    </r>
  </si>
  <si>
    <r>
      <t xml:space="preserve">Combretum collinum </t>
    </r>
    <r>
      <rPr>
        <sz val="12"/>
        <color theme="1"/>
        <rFont val="Times New Roman"/>
        <family val="1"/>
        <charset val="204"/>
      </rPr>
      <t>Fresen. subsp.collinum</t>
    </r>
  </si>
  <si>
    <r>
      <t xml:space="preserve">Cordia africana </t>
    </r>
    <r>
      <rPr>
        <sz val="12"/>
        <color theme="1"/>
        <rFont val="Times New Roman"/>
        <family val="1"/>
        <charset val="204"/>
      </rPr>
      <t>Lam.</t>
    </r>
  </si>
  <si>
    <r>
      <t xml:space="preserve">Croton macrostachyus </t>
    </r>
    <r>
      <rPr>
        <sz val="12"/>
        <color theme="1"/>
        <rFont val="Times New Roman"/>
        <family val="1"/>
        <charset val="204"/>
      </rPr>
      <t xml:space="preserve">Del. </t>
    </r>
  </si>
  <si>
    <r>
      <t>Dichrostachys cinerea</t>
    </r>
    <r>
      <rPr>
        <sz val="12"/>
        <color theme="1"/>
        <rFont val="Times New Roman"/>
        <family val="1"/>
        <charset val="204"/>
      </rPr>
      <t xml:space="preserve"> (L.)Wight &amp; Arn.</t>
    </r>
  </si>
  <si>
    <r>
      <t>Dodonea  angustifolia</t>
    </r>
    <r>
      <rPr>
        <sz val="12"/>
        <color theme="1"/>
        <rFont val="Times New Roman"/>
        <family val="1"/>
        <charset val="204"/>
      </rPr>
      <t xml:space="preserve"> L.F.</t>
    </r>
  </si>
  <si>
    <r>
      <t>Dovyalis abyssinica</t>
    </r>
    <r>
      <rPr>
        <sz val="12"/>
        <color theme="1"/>
        <rFont val="Times New Roman"/>
        <family val="1"/>
        <charset val="204"/>
      </rPr>
      <t xml:space="preserve"> (A.Rich) Warb.</t>
    </r>
  </si>
  <si>
    <r>
      <t xml:space="preserve">Embelia schimperi </t>
    </r>
    <r>
      <rPr>
        <sz val="11"/>
        <color theme="1"/>
        <rFont val="Times New Roman"/>
        <family val="1"/>
        <charset val="204"/>
      </rPr>
      <t>Vatke</t>
    </r>
  </si>
  <si>
    <r>
      <t xml:space="preserve">Ximenia americana </t>
    </r>
    <r>
      <rPr>
        <sz val="12"/>
        <color theme="1"/>
        <rFont val="Times New Roman"/>
        <family val="1"/>
        <charset val="204"/>
      </rPr>
      <t>L.</t>
    </r>
  </si>
  <si>
    <r>
      <t xml:space="preserve">Vernonia amygdalina </t>
    </r>
    <r>
      <rPr>
        <sz val="12"/>
        <color theme="1"/>
        <rFont val="Times New Roman"/>
        <family val="1"/>
        <charset val="204"/>
      </rPr>
      <t>Del.</t>
    </r>
  </si>
  <si>
    <r>
      <t xml:space="preserve">Vernonia myriantha </t>
    </r>
    <r>
      <rPr>
        <sz val="12"/>
        <color theme="1"/>
        <rFont val="Times New Roman"/>
        <family val="1"/>
        <charset val="204"/>
      </rPr>
      <t>Hook.f.</t>
    </r>
  </si>
  <si>
    <r>
      <t xml:space="preserve">Turraea  holstii </t>
    </r>
    <r>
      <rPr>
        <sz val="12"/>
        <color theme="1"/>
        <rFont val="Times New Roman"/>
        <family val="1"/>
        <charset val="204"/>
      </rPr>
      <t>Gurke</t>
    </r>
  </si>
  <si>
    <r>
      <t xml:space="preserve">Syzygium guineense </t>
    </r>
    <r>
      <rPr>
        <sz val="12"/>
        <color theme="1"/>
        <rFont val="Times New Roman"/>
        <family val="1"/>
        <charset val="204"/>
      </rPr>
      <t>(Willd.) DC.</t>
    </r>
  </si>
  <si>
    <r>
      <t xml:space="preserve">Stereospermum kunthianum </t>
    </r>
    <r>
      <rPr>
        <sz val="12"/>
        <color theme="1"/>
        <rFont val="Times New Roman"/>
        <family val="1"/>
        <charset val="204"/>
      </rPr>
      <t>Cham.</t>
    </r>
  </si>
  <si>
    <r>
      <t xml:space="preserve">Steganotaenia araliacea </t>
    </r>
    <r>
      <rPr>
        <sz val="12"/>
        <color theme="1"/>
        <rFont val="Times New Roman"/>
        <family val="1"/>
        <charset val="204"/>
      </rPr>
      <t>Hochst.ex A. Rich.</t>
    </r>
  </si>
  <si>
    <r>
      <t xml:space="preserve">Rosa abyssinica </t>
    </r>
    <r>
      <rPr>
        <sz val="12"/>
        <color theme="1"/>
        <rFont val="Times New Roman"/>
        <family val="1"/>
        <charset val="204"/>
      </rPr>
      <t>Lindley</t>
    </r>
  </si>
  <si>
    <r>
      <t xml:space="preserve">Rhus glutinosa </t>
    </r>
    <r>
      <rPr>
        <sz val="12"/>
        <color theme="1"/>
        <rFont val="Times New Roman"/>
        <family val="1"/>
        <charset val="204"/>
      </rPr>
      <t>A.Rich.</t>
    </r>
  </si>
  <si>
    <r>
      <t xml:space="preserve">Rhamnus prinoides </t>
    </r>
    <r>
      <rPr>
        <sz val="12"/>
        <color theme="1"/>
        <rFont val="Times New Roman"/>
        <family val="1"/>
        <charset val="204"/>
      </rPr>
      <t>L’Herit.</t>
    </r>
  </si>
  <si>
    <r>
      <t xml:space="preserve">Pterolobium stellatum </t>
    </r>
    <r>
      <rPr>
        <sz val="12"/>
        <color theme="1"/>
        <rFont val="Times New Roman"/>
        <family val="1"/>
        <charset val="204"/>
      </rPr>
      <t>(Forssk.) Brenan</t>
    </r>
  </si>
  <si>
    <r>
      <t xml:space="preserve">Pittosporum abyssinicum </t>
    </r>
    <r>
      <rPr>
        <sz val="12"/>
        <color theme="1"/>
        <rFont val="Times New Roman"/>
        <family val="1"/>
        <charset val="204"/>
      </rPr>
      <t>Del.</t>
    </r>
  </si>
  <si>
    <r>
      <t xml:space="preserve">Pittosporum viridiflorum </t>
    </r>
    <r>
      <rPr>
        <sz val="12"/>
        <color theme="1"/>
        <rFont val="Times New Roman"/>
        <family val="1"/>
        <charset val="204"/>
      </rPr>
      <t>Sims.</t>
    </r>
  </si>
  <si>
    <r>
      <t xml:space="preserve">Clerodendrum myricoides </t>
    </r>
    <r>
      <rPr>
        <sz val="12"/>
        <color theme="1"/>
        <rFont val="Times New Roman"/>
        <family val="1"/>
        <charset val="204"/>
      </rPr>
      <t>(Hochst.) Vatke</t>
    </r>
  </si>
  <si>
    <r>
      <t xml:space="preserve">Phoenix reclinata </t>
    </r>
    <r>
      <rPr>
        <sz val="12"/>
        <color theme="1"/>
        <rFont val="Times New Roman"/>
        <family val="1"/>
        <charset val="204"/>
      </rPr>
      <t>Jacq.</t>
    </r>
  </si>
  <si>
    <r>
      <t xml:space="preserve">Ocimum lamiifolium </t>
    </r>
    <r>
      <rPr>
        <sz val="12"/>
        <color theme="1"/>
        <rFont val="Times New Roman"/>
        <family val="1"/>
        <charset val="204"/>
      </rPr>
      <t>Hochst ex Benth.</t>
    </r>
  </si>
  <si>
    <r>
      <t xml:space="preserve">Maesa lanceolata </t>
    </r>
    <r>
      <rPr>
        <sz val="12"/>
        <color theme="1"/>
        <rFont val="Times New Roman"/>
        <family val="1"/>
        <charset val="204"/>
      </rPr>
      <t>Forssk.</t>
    </r>
  </si>
  <si>
    <r>
      <t xml:space="preserve">Maytenus obscura </t>
    </r>
    <r>
      <rPr>
        <sz val="12"/>
        <color theme="1"/>
        <rFont val="Times New Roman"/>
        <family val="1"/>
        <charset val="204"/>
      </rPr>
      <t>(A. Rich.) Cuf.</t>
    </r>
  </si>
  <si>
    <r>
      <t xml:space="preserve">Maytenus undata </t>
    </r>
    <r>
      <rPr>
        <sz val="12"/>
        <color theme="1"/>
        <rFont val="Times New Roman"/>
        <family val="1"/>
        <charset val="204"/>
      </rPr>
      <t>(Thunb.) Blakelock</t>
    </r>
  </si>
  <si>
    <r>
      <t xml:space="preserve">Jasminum abyssinicum </t>
    </r>
    <r>
      <rPr>
        <sz val="12"/>
        <color theme="1"/>
        <rFont val="Times New Roman"/>
        <family val="1"/>
        <charset val="204"/>
      </rPr>
      <t>Hochst.ex DC.</t>
    </r>
  </si>
  <si>
    <r>
      <t xml:space="preserve">Gardenia ternifolia </t>
    </r>
    <r>
      <rPr>
        <sz val="12"/>
        <color theme="1"/>
        <rFont val="Times New Roman"/>
        <family val="1"/>
        <charset val="204"/>
      </rPr>
      <t>Schumach. &amp; Thonn. subsp. jovis-tonantis (Welw.) Verdc.</t>
    </r>
  </si>
  <si>
    <r>
      <t>Ficus thonningii</t>
    </r>
    <r>
      <rPr>
        <sz val="12"/>
        <color theme="1"/>
        <rFont val="Times New Roman"/>
        <family val="1"/>
        <charset val="204"/>
      </rPr>
      <t xml:space="preserve"> Blume</t>
    </r>
  </si>
  <si>
    <r>
      <t xml:space="preserve">Ficus sycomorus </t>
    </r>
    <r>
      <rPr>
        <sz val="12"/>
        <color theme="1"/>
        <rFont val="Times New Roman"/>
        <family val="1"/>
        <charset val="204"/>
      </rPr>
      <t>L.</t>
    </r>
  </si>
  <si>
    <r>
      <t xml:space="preserve">Ficus palmata </t>
    </r>
    <r>
      <rPr>
        <sz val="12"/>
        <color theme="1"/>
        <rFont val="Times New Roman"/>
        <family val="1"/>
        <charset val="204"/>
      </rPr>
      <t xml:space="preserve">Forssk. </t>
    </r>
  </si>
  <si>
    <r>
      <t xml:space="preserve">Euclea racemosa </t>
    </r>
    <r>
      <rPr>
        <sz val="12"/>
        <color theme="1"/>
        <rFont val="Times New Roman"/>
        <family val="1"/>
        <charset val="204"/>
      </rPr>
      <t>Murr. subsp. schimperi (A.DC.) White</t>
    </r>
  </si>
  <si>
    <r>
      <t>Erythrina abyssinica</t>
    </r>
    <r>
      <rPr>
        <sz val="12"/>
        <color theme="1"/>
        <rFont val="Times New Roman"/>
        <family val="1"/>
        <charset val="204"/>
      </rPr>
      <t xml:space="preserve"> Lam ex DC.</t>
    </r>
  </si>
  <si>
    <r>
      <t xml:space="preserve">Entada abyssinica </t>
    </r>
    <r>
      <rPr>
        <sz val="12"/>
        <color theme="1"/>
        <rFont val="Times New Roman"/>
        <family val="1"/>
        <charset val="204"/>
      </rPr>
      <t>Steud.ex A. Rich.</t>
    </r>
  </si>
  <si>
    <r>
      <t xml:space="preserve">Ficus vasta </t>
    </r>
    <r>
      <rPr>
        <sz val="12"/>
        <color theme="1"/>
        <rFont val="Times New Roman"/>
        <family val="1"/>
        <charset val="204"/>
      </rPr>
      <t>Forssk</t>
    </r>
  </si>
  <si>
    <r>
      <t xml:space="preserve">Flueggea virosa </t>
    </r>
    <r>
      <rPr>
        <sz val="12"/>
        <color theme="1"/>
        <rFont val="Times New Roman"/>
        <family val="1"/>
        <charset val="204"/>
      </rPr>
      <t>(Willd.)Voigt.</t>
    </r>
  </si>
  <si>
    <r>
      <t xml:space="preserve">Grewia ferruginea </t>
    </r>
    <r>
      <rPr>
        <sz val="12"/>
        <color theme="1"/>
        <rFont val="Times New Roman"/>
        <family val="1"/>
        <charset val="204"/>
      </rPr>
      <t xml:space="preserve">Hochst. ex A. Rich. </t>
    </r>
  </si>
  <si>
    <t>Guttiferae</t>
  </si>
  <si>
    <r>
      <t xml:space="preserve">Hypericum quartinianum </t>
    </r>
    <r>
      <rPr>
        <sz val="12"/>
        <color theme="1"/>
        <rFont val="Times New Roman"/>
        <family val="1"/>
        <charset val="204"/>
      </rPr>
      <t>A.Rich.</t>
    </r>
  </si>
  <si>
    <r>
      <t xml:space="preserve">Millettia ferruginea </t>
    </r>
    <r>
      <rPr>
        <sz val="12"/>
        <color theme="1"/>
        <rFont val="Times New Roman"/>
        <family val="1"/>
        <charset val="204"/>
      </rPr>
      <t>(Hochst.) Bak. subsp. Ferruginea</t>
    </r>
  </si>
  <si>
    <r>
      <t xml:space="preserve">Mimusops kummel </t>
    </r>
    <r>
      <rPr>
        <sz val="12"/>
        <color theme="1"/>
        <rFont val="Times New Roman"/>
        <family val="1"/>
        <charset val="204"/>
      </rPr>
      <t>A. DC.</t>
    </r>
  </si>
  <si>
    <r>
      <t xml:space="preserve">Myrsine africana </t>
    </r>
    <r>
      <rPr>
        <sz val="12"/>
        <color theme="1"/>
        <rFont val="Times New Roman"/>
        <family val="1"/>
        <charset val="204"/>
      </rPr>
      <t>L.</t>
    </r>
  </si>
  <si>
    <r>
      <t xml:space="preserve">Osyris quadripartita </t>
    </r>
    <r>
      <rPr>
        <sz val="12"/>
        <color theme="1"/>
        <rFont val="Times New Roman"/>
        <family val="1"/>
        <charset val="204"/>
      </rPr>
      <t>Decn.</t>
    </r>
  </si>
  <si>
    <r>
      <t xml:space="preserve">Piliostigma thonningii </t>
    </r>
    <r>
      <rPr>
        <sz val="12"/>
        <color theme="1"/>
        <rFont val="Times New Roman"/>
        <family val="1"/>
        <charset val="204"/>
      </rPr>
      <t>(Schumach.) Milne Redh- Redh.</t>
    </r>
  </si>
  <si>
    <r>
      <t xml:space="preserve">Premna schimperi </t>
    </r>
    <r>
      <rPr>
        <sz val="12"/>
        <color theme="1"/>
        <rFont val="Times New Roman"/>
        <family val="1"/>
        <charset val="204"/>
      </rPr>
      <t>Engl.</t>
    </r>
  </si>
  <si>
    <r>
      <t xml:space="preserve">Rhoicissus tridentate </t>
    </r>
    <r>
      <rPr>
        <sz val="12"/>
        <color theme="1"/>
        <rFont val="Times New Roman"/>
        <family val="1"/>
        <charset val="204"/>
      </rPr>
      <t>(L. f.) wild and Drummond</t>
    </r>
  </si>
  <si>
    <r>
      <t xml:space="preserve">Sapium ellipticum </t>
    </r>
    <r>
      <rPr>
        <sz val="12"/>
        <color theme="1"/>
        <rFont val="Times New Roman"/>
        <family val="1"/>
        <charset val="204"/>
      </rPr>
      <t>(Krauss) Pax</t>
    </r>
  </si>
  <si>
    <r>
      <t>Senna singueana</t>
    </r>
    <r>
      <rPr>
        <sz val="12"/>
        <color theme="1"/>
        <rFont val="Times New Roman"/>
        <family val="1"/>
        <charset val="204"/>
      </rPr>
      <t xml:space="preserve"> (Del.) Lock</t>
    </r>
  </si>
  <si>
    <r>
      <t xml:space="preserve">Terminalia brownii </t>
    </r>
    <r>
      <rPr>
        <sz val="12"/>
        <color theme="1"/>
        <rFont val="Times New Roman"/>
        <family val="1"/>
        <charset val="204"/>
      </rPr>
      <t>Fresen.</t>
    </r>
  </si>
  <si>
    <t>Liana</t>
  </si>
  <si>
    <t>Shrub</t>
  </si>
  <si>
    <t>Tree</t>
  </si>
  <si>
    <t>Total</t>
  </si>
  <si>
    <t>Percent</t>
  </si>
  <si>
    <t>S.No.</t>
  </si>
  <si>
    <t>No of genus/ genera</t>
  </si>
  <si>
    <t>No. of species</t>
  </si>
  <si>
    <t>frequecy</t>
  </si>
  <si>
    <t>A = 0-20, B = 20.1-40, C = 40.1-60, D = 60.1-80, E = 80.1-100</t>
  </si>
  <si>
    <t>A</t>
  </si>
  <si>
    <t>B</t>
  </si>
  <si>
    <t>C</t>
  </si>
  <si>
    <t>D</t>
  </si>
  <si>
    <t>%</t>
  </si>
  <si>
    <t xml:space="preserve">          For  seedlings /ha =1250m2/10,000m2*1ha= 0.125ha   ,     total sample plot area 1250m2= 5m2*5m2*50 plots</t>
  </si>
  <si>
    <t xml:space="preserve">          For  saplings /ha =1250m2/10,000m2*1ha= 0.125ha,      total sample plot area 1250m2= 5m2*5m2*50 plots</t>
  </si>
  <si>
    <t>No.</t>
  </si>
  <si>
    <t>Found in the forest but not in sampled plot</t>
  </si>
  <si>
    <t>Yehabesha girar</t>
  </si>
  <si>
    <r>
      <rPr>
        <i/>
        <sz val="12"/>
        <color theme="1"/>
        <rFont val="Times New Roman"/>
        <family val="1"/>
        <charset val="204"/>
      </rPr>
      <t xml:space="preserve">Acacia abyssinica </t>
    </r>
    <r>
      <rPr>
        <sz val="12"/>
        <color theme="1"/>
        <rFont val="Times New Roman"/>
        <family val="1"/>
        <charset val="204"/>
      </rPr>
      <t>Hochst.</t>
    </r>
  </si>
  <si>
    <t xml:space="preserve">34/64*100  = </t>
  </si>
  <si>
    <t>Species percentage</t>
  </si>
  <si>
    <t>Millettia ferruginea</t>
  </si>
  <si>
    <t xml:space="preserve">Gardenia ternifolia </t>
  </si>
  <si>
    <t xml:space="preserve">Euclea racemosa  </t>
  </si>
  <si>
    <t xml:space="preserve">Acacia lahai </t>
  </si>
  <si>
    <t xml:space="preserve">Acacia persiciflora </t>
  </si>
  <si>
    <t xml:space="preserve">Acacia senegal </t>
  </si>
  <si>
    <t>Acanthus polystachius</t>
  </si>
  <si>
    <t xml:space="preserve">Acanthus sennii </t>
  </si>
  <si>
    <t>Acokanthera schimperi</t>
  </si>
  <si>
    <t xml:space="preserve">Albizia gummifera </t>
  </si>
  <si>
    <t xml:space="preserve">Albizia malacophylla </t>
  </si>
  <si>
    <t xml:space="preserve">Albizia schimperiana </t>
  </si>
  <si>
    <t>Allophylus abyssinicus.</t>
  </si>
  <si>
    <t xml:space="preserve">Bersama abyssinica </t>
  </si>
  <si>
    <t>Bridelia micrantha</t>
  </si>
  <si>
    <t xml:space="preserve">Brucea antidysenterica </t>
  </si>
  <si>
    <t xml:space="preserve">Buddleja polystachya </t>
  </si>
  <si>
    <t>Calpurnia aurea</t>
  </si>
  <si>
    <t xml:space="preserve">Capparis tomentosa </t>
  </si>
  <si>
    <t xml:space="preserve">Carissa spinarum </t>
  </si>
  <si>
    <t xml:space="preserve">Celtis africana </t>
  </si>
  <si>
    <t>Clausena anisata</t>
  </si>
  <si>
    <t xml:space="preserve">Combretum collinum </t>
  </si>
  <si>
    <t>Cordia africana</t>
  </si>
  <si>
    <t xml:space="preserve">Croton macrostachyus </t>
  </si>
  <si>
    <t>Dichrostachys cinerea</t>
  </si>
  <si>
    <t>Dodonea  angustifolia</t>
  </si>
  <si>
    <t xml:space="preserve">Dovyalis abyssinica </t>
  </si>
  <si>
    <t xml:space="preserve">Embelia schimperi </t>
  </si>
  <si>
    <t xml:space="preserve">Entada abyssinica </t>
  </si>
  <si>
    <t xml:space="preserve">Erythrina abyssinica </t>
  </si>
  <si>
    <t xml:space="preserve">Ficus palmata </t>
  </si>
  <si>
    <t>Ficus sycomorus</t>
  </si>
  <si>
    <t>Ficus thonningii</t>
  </si>
  <si>
    <t xml:space="preserve">Ficus vasta </t>
  </si>
  <si>
    <t>Flueggea virosa</t>
  </si>
  <si>
    <t xml:space="preserve">Grewia ferruginea </t>
  </si>
  <si>
    <t xml:space="preserve">Hypericum quartinianum </t>
  </si>
  <si>
    <t xml:space="preserve">Jasminum abyssinicum </t>
  </si>
  <si>
    <t xml:space="preserve">Maesa lanceolata </t>
  </si>
  <si>
    <t xml:space="preserve">Maytenus obscura </t>
  </si>
  <si>
    <t xml:space="preserve">Maytenus undata </t>
  </si>
  <si>
    <t xml:space="preserve">Mimusops kummel </t>
  </si>
  <si>
    <t xml:space="preserve">Myrsine africana </t>
  </si>
  <si>
    <t xml:space="preserve">Ocimum lamiifolium </t>
  </si>
  <si>
    <t xml:space="preserve">Osyris quadripartita </t>
  </si>
  <si>
    <t xml:space="preserve">Phoenix reclinata </t>
  </si>
  <si>
    <t xml:space="preserve">Pittosporum abyssinicum </t>
  </si>
  <si>
    <t xml:space="preserve">Pittosporum viridiflorum </t>
  </si>
  <si>
    <t xml:space="preserve">premna schimperi </t>
  </si>
  <si>
    <t xml:space="preserve">Pterolobium stellatum </t>
  </si>
  <si>
    <t xml:space="preserve">Rhoicissus tridentate </t>
  </si>
  <si>
    <t>Rhus glutinosa</t>
  </si>
  <si>
    <t>Rhamnus prinoides</t>
  </si>
  <si>
    <t xml:space="preserve">Rosa abyssinica </t>
  </si>
  <si>
    <t xml:space="preserve">Sapium ellipticum </t>
  </si>
  <si>
    <t>senna singueana</t>
  </si>
  <si>
    <t xml:space="preserve">Steganotaenia araliacea </t>
  </si>
  <si>
    <t xml:space="preserve">Stereospermum </t>
  </si>
  <si>
    <t xml:space="preserve">Syzygium guineense </t>
  </si>
  <si>
    <t xml:space="preserve">Terminalia brownii </t>
  </si>
  <si>
    <t xml:space="preserve">Turraea  holstii </t>
  </si>
  <si>
    <t xml:space="preserve">Vernonia amygdalina </t>
  </si>
  <si>
    <t xml:space="preserve">Vernonia myriantha </t>
  </si>
  <si>
    <t>Ximenia americana</t>
  </si>
  <si>
    <t>frequency</t>
  </si>
  <si>
    <t>density</t>
  </si>
  <si>
    <t>RF</t>
  </si>
  <si>
    <t>RD</t>
  </si>
  <si>
    <t>RDO</t>
  </si>
  <si>
    <t>IVI</t>
  </si>
  <si>
    <t>Frequency (%)</t>
  </si>
  <si>
    <t>total stem no</t>
  </si>
  <si>
    <t>2.5-5</t>
  </si>
  <si>
    <t>5.1-10</t>
  </si>
  <si>
    <t>10.1-15</t>
  </si>
  <si>
    <t>15.1-20</t>
  </si>
  <si>
    <t>20.1-30</t>
  </si>
  <si>
    <t>30.1-40</t>
  </si>
  <si>
    <t>&gt;40</t>
  </si>
  <si>
    <t xml:space="preserve">Stem density ha-1 </t>
  </si>
  <si>
    <t xml:space="preserve">% </t>
  </si>
  <si>
    <t>Diameter classes in cm (DBH)</t>
  </si>
  <si>
    <t>Height classes in (m)</t>
  </si>
  <si>
    <t>F</t>
  </si>
  <si>
    <t>G</t>
  </si>
  <si>
    <t>Number of stem</t>
  </si>
  <si>
    <t>Density  ha-1</t>
  </si>
  <si>
    <t xml:space="preserve"> &lt;5 </t>
  </si>
  <si>
    <t>5.01-20</t>
  </si>
  <si>
    <t>20.1-35</t>
  </si>
  <si>
    <t>35.01-50</t>
  </si>
  <si>
    <t xml:space="preserve"> 50.01-65</t>
  </si>
  <si>
    <t>65.01-80</t>
  </si>
  <si>
    <t xml:space="preserve"> &gt; 80</t>
  </si>
  <si>
    <t>density/ha</t>
  </si>
  <si>
    <t>% Density</t>
  </si>
  <si>
    <t>(B) 5.1-10</t>
  </si>
  <si>
    <t>(A) 2.5-5</t>
  </si>
  <si>
    <t>© 10.1-15</t>
  </si>
  <si>
    <t>(D) 15.1-20</t>
  </si>
  <si>
    <t>average DBH</t>
  </si>
  <si>
    <t>r^</t>
  </si>
  <si>
    <t>basal area/ha</t>
  </si>
  <si>
    <t>Total of the top 5 species</t>
  </si>
  <si>
    <t xml:space="preserve">Grand Total </t>
  </si>
  <si>
    <t>total</t>
  </si>
  <si>
    <t xml:space="preserve">priority class </t>
  </si>
  <si>
    <t>Acac lahi</t>
  </si>
  <si>
    <t>Acac persi</t>
  </si>
  <si>
    <t>Acac sene</t>
  </si>
  <si>
    <t>Albi gumm</t>
  </si>
  <si>
    <t>Albi  mala</t>
  </si>
  <si>
    <t>Albi schi</t>
  </si>
  <si>
    <t>Allo abys</t>
  </si>
  <si>
    <t>Bers abys</t>
  </si>
  <si>
    <t>Bride micra</t>
  </si>
  <si>
    <t>Bruc anti</t>
  </si>
  <si>
    <t>Capp tome</t>
  </si>
  <si>
    <t>Dingay seber</t>
  </si>
  <si>
    <r>
      <rPr>
        <i/>
        <sz val="12"/>
        <color theme="1"/>
        <rFont val="Times New Roman"/>
        <family val="1"/>
        <charset val="204"/>
      </rPr>
      <t>Scolopia theifolia</t>
    </r>
    <r>
      <rPr>
        <sz val="12"/>
        <color theme="1"/>
        <rFont val="Times New Roman"/>
        <family val="1"/>
        <charset val="204"/>
      </rPr>
      <t xml:space="preserve"> Gilg.</t>
    </r>
  </si>
  <si>
    <t>Cari spin</t>
  </si>
  <si>
    <t>Celti afri</t>
  </si>
  <si>
    <t>Clau anis</t>
  </si>
  <si>
    <t>Comb coll</t>
  </si>
  <si>
    <t>Cord afri</t>
  </si>
  <si>
    <t>Crot macr</t>
  </si>
  <si>
    <t>Dich cine</t>
  </si>
  <si>
    <t>Dodo angu</t>
  </si>
  <si>
    <t>Dovy abys</t>
  </si>
  <si>
    <t>Embe schi</t>
  </si>
  <si>
    <t>Enta abys</t>
  </si>
  <si>
    <t>Eryt abys</t>
  </si>
  <si>
    <t>Eucl  race</t>
  </si>
  <si>
    <t>Ficu palm</t>
  </si>
  <si>
    <t>Ficu syco</t>
  </si>
  <si>
    <t>Ficu thon</t>
  </si>
  <si>
    <t>Ficu vast</t>
  </si>
  <si>
    <t>Flue viro</t>
  </si>
  <si>
    <t>Gard tern</t>
  </si>
  <si>
    <t>grew ferr</t>
  </si>
  <si>
    <t>Hype quar</t>
  </si>
  <si>
    <t>Jasm abys</t>
  </si>
  <si>
    <t>Maes abys</t>
  </si>
  <si>
    <t>Mayt obsc</t>
  </si>
  <si>
    <t>Mayt unda</t>
  </si>
  <si>
    <t>Mill ferr</t>
  </si>
  <si>
    <t>Mimu kumm</t>
  </si>
  <si>
    <t>Myrs afri</t>
  </si>
  <si>
    <t>Ocim lami</t>
  </si>
  <si>
    <t>Osyr quad</t>
  </si>
  <si>
    <t>Phoe recl</t>
  </si>
  <si>
    <t>Pitt abys</t>
  </si>
  <si>
    <t>Pitt vird</t>
  </si>
  <si>
    <t>Prem schi</t>
  </si>
  <si>
    <t>Pter stel</t>
  </si>
  <si>
    <t>Rhoi trid</t>
  </si>
  <si>
    <t>Rosa abys</t>
  </si>
  <si>
    <t>Sapi elli</t>
  </si>
  <si>
    <t>Senn sing</t>
  </si>
  <si>
    <t>Steg aral</t>
  </si>
  <si>
    <t>Ster kunt</t>
  </si>
  <si>
    <t>Syzy guin</t>
  </si>
  <si>
    <t>Term brow</t>
  </si>
  <si>
    <t>Turr hols</t>
  </si>
  <si>
    <t>Vern amyg</t>
  </si>
  <si>
    <t>Vern myri</t>
  </si>
  <si>
    <t>Xime amer</t>
  </si>
  <si>
    <t>Calp aure</t>
  </si>
  <si>
    <t>Budd poly</t>
  </si>
  <si>
    <t>Acant poly</t>
  </si>
  <si>
    <t>Acan senn</t>
  </si>
  <si>
    <t>Acok schi</t>
  </si>
  <si>
    <t>Rhus glut</t>
  </si>
  <si>
    <t>Forest</t>
  </si>
  <si>
    <t xml:space="preserve">10 &lt; DBH &lt; 20 (x) </t>
  </si>
  <si>
    <t>Source</t>
  </si>
  <si>
    <t>Gedo</t>
  </si>
  <si>
    <t>Menna Anget</t>
  </si>
  <si>
    <t>Endiras</t>
  </si>
  <si>
    <t>DBH classes (cm)</t>
  </si>
  <si>
    <t xml:space="preserve">No. of individuals/ha </t>
  </si>
  <si>
    <t>2.6-10.00</t>
  </si>
  <si>
    <t>10.1-20.00</t>
  </si>
  <si>
    <t>&gt;20</t>
  </si>
  <si>
    <t>Mature trees or shrubs/ha</t>
  </si>
  <si>
    <t>Forest types</t>
  </si>
  <si>
    <t>Dry Afromontane</t>
  </si>
  <si>
    <t>DBH &gt; 20 (Y)</t>
  </si>
  <si>
    <t>(X/Y)</t>
  </si>
  <si>
    <t>(Ermias Lulekal et al., 2008)</t>
  </si>
  <si>
    <t>Menagesha</t>
  </si>
  <si>
    <t>(Tamrat Bekele, 1993)</t>
  </si>
  <si>
    <t xml:space="preserve">(Tamrat Bekele, 1993) </t>
  </si>
  <si>
    <t>Present study(Worku misganaw,2020</t>
  </si>
  <si>
    <t>2.6-10</t>
  </si>
  <si>
    <t xml:space="preserve">  </t>
  </si>
  <si>
    <t>Jibat</t>
  </si>
  <si>
    <t xml:space="preserve">Humid Afromontane (Tamrat Bekele, 1993) </t>
  </si>
  <si>
    <t>AboGedam</t>
  </si>
  <si>
    <t xml:space="preserve">(Birhanu (Kebede,2010) </t>
  </si>
  <si>
    <t xml:space="preserve"> (Getie Minassie,2016)</t>
  </si>
  <si>
    <t>average r(cm)</t>
  </si>
  <si>
    <t>No</t>
  </si>
  <si>
    <t>r(m2)</t>
  </si>
  <si>
    <t>r^*3.14</t>
  </si>
  <si>
    <t>averag DBH</t>
  </si>
  <si>
    <t>total DBH(cm)</t>
  </si>
  <si>
    <t>total DBH(m)</t>
  </si>
  <si>
    <t>r(m)</t>
  </si>
  <si>
    <t>percent</t>
  </si>
  <si>
    <t>seedling   :   sapling   :  mature trees/shrubs        ratio is equlal to   =        1.66     :    1.47  :     1.00</t>
  </si>
  <si>
    <t>Found in the sapling stage in the plot</t>
  </si>
  <si>
    <t>Albizia malacopbylla (A. Rich ) Walp.</t>
  </si>
  <si>
    <t>WM68</t>
  </si>
  <si>
    <t>WM02</t>
  </si>
  <si>
    <t>WM48</t>
  </si>
  <si>
    <t>WM04</t>
  </si>
  <si>
    <t>WM38</t>
  </si>
  <si>
    <t>WM15</t>
  </si>
  <si>
    <t>WM57</t>
  </si>
  <si>
    <t>WM49</t>
  </si>
  <si>
    <t>WM39</t>
  </si>
  <si>
    <t>WM58</t>
  </si>
  <si>
    <t>WM33</t>
  </si>
  <si>
    <t>WM08</t>
  </si>
  <si>
    <t>WM32</t>
  </si>
  <si>
    <t>WM50</t>
  </si>
  <si>
    <t>WM64</t>
  </si>
  <si>
    <t>WM45</t>
  </si>
  <si>
    <t>WM28</t>
  </si>
  <si>
    <t>WM29</t>
  </si>
  <si>
    <t>WM65</t>
  </si>
  <si>
    <t>WM01</t>
  </si>
  <si>
    <t>WM34</t>
  </si>
  <si>
    <t>WM47</t>
  </si>
  <si>
    <t>WM27</t>
  </si>
  <si>
    <t>WM66</t>
  </si>
  <si>
    <t>WM55</t>
  </si>
  <si>
    <t>WM11</t>
  </si>
  <si>
    <t>WM43</t>
  </si>
  <si>
    <t>WM06</t>
  </si>
  <si>
    <t>WM46</t>
  </si>
  <si>
    <t>WM22</t>
  </si>
  <si>
    <t>WM61</t>
  </si>
  <si>
    <t>WM53</t>
  </si>
  <si>
    <t>WM10</t>
  </si>
  <si>
    <t>WM59</t>
  </si>
  <si>
    <t>WM19</t>
  </si>
  <si>
    <t>WM09</t>
  </si>
  <si>
    <t>WM12</t>
  </si>
  <si>
    <t>WM63</t>
  </si>
  <si>
    <t>WM13</t>
  </si>
  <si>
    <t>WM14</t>
  </si>
  <si>
    <t>WM41</t>
  </si>
  <si>
    <t>WM18</t>
  </si>
  <si>
    <t>WM52</t>
  </si>
  <si>
    <t>WM16</t>
  </si>
  <si>
    <t>WM56</t>
  </si>
  <si>
    <t>WM51</t>
  </si>
  <si>
    <t>WM26</t>
  </si>
  <si>
    <t>WM17</t>
  </si>
  <si>
    <t>WM05</t>
  </si>
  <si>
    <t>WM21</t>
  </si>
  <si>
    <t>WM67</t>
  </si>
  <si>
    <t>WM31</t>
  </si>
  <si>
    <t>WM07</t>
  </si>
  <si>
    <t>WM40</t>
  </si>
  <si>
    <t>WM20</t>
  </si>
  <si>
    <t>WM35</t>
  </si>
  <si>
    <t>WM36</t>
  </si>
  <si>
    <t>WM44</t>
  </si>
  <si>
    <t>WM62</t>
  </si>
  <si>
    <t>WM54</t>
  </si>
  <si>
    <t>WM69</t>
  </si>
  <si>
    <t>WM42</t>
  </si>
  <si>
    <t>WM30</t>
  </si>
  <si>
    <t>WM23</t>
  </si>
  <si>
    <t>WM24</t>
  </si>
  <si>
    <t>WM60</t>
  </si>
  <si>
    <t>WM25</t>
  </si>
  <si>
    <t>WM37</t>
  </si>
  <si>
    <t>WM03</t>
  </si>
  <si>
    <t>plot no.</t>
  </si>
  <si>
    <t>date</t>
  </si>
  <si>
    <t>non</t>
  </si>
  <si>
    <t>23-04-12</t>
  </si>
  <si>
    <t>19-04-12</t>
  </si>
  <si>
    <t>20-04-12</t>
  </si>
  <si>
    <t>21-04-12</t>
  </si>
  <si>
    <t>Altitude range</t>
  </si>
  <si>
    <t>1500-2800</t>
  </si>
  <si>
    <t xml:space="preserve">500-2000 </t>
  </si>
  <si>
    <t xml:space="preserve">1700-2800 </t>
  </si>
  <si>
    <t>1700-2600</t>
  </si>
  <si>
    <t>1700-2100</t>
  </si>
  <si>
    <t>300–1,700 m</t>
  </si>
  <si>
    <t>1500-3200</t>
  </si>
  <si>
    <t>900-2800 m</t>
  </si>
  <si>
    <t xml:space="preserve">800-2100 m </t>
  </si>
  <si>
    <t xml:space="preserve">1700-2400 </t>
  </si>
  <si>
    <t>Albizia malacophylla (A. Rich ) Walp.</t>
  </si>
  <si>
    <t xml:space="preserve">Total of other 59 species </t>
  </si>
  <si>
    <t>Lower</t>
  </si>
  <si>
    <t>Upper</t>
  </si>
  <si>
    <t>Community type</t>
  </si>
  <si>
    <t>Lower Community</t>
  </si>
  <si>
    <t>UpperCommunity</t>
  </si>
  <si>
    <t>Altitudinal range</t>
  </si>
  <si>
    <t>1972-1997</t>
  </si>
  <si>
    <t>2000-2064</t>
  </si>
  <si>
    <t>Ph</t>
  </si>
  <si>
    <t>EC</t>
  </si>
  <si>
    <t xml:space="preserve">Sand </t>
  </si>
  <si>
    <t xml:space="preserve">Silt </t>
  </si>
  <si>
    <t>Clay</t>
  </si>
  <si>
    <t>OM</t>
  </si>
  <si>
    <t>TN</t>
  </si>
  <si>
    <t>Av. P</t>
  </si>
  <si>
    <t>Ex. Ca</t>
  </si>
  <si>
    <t>Ex. Mg</t>
  </si>
  <si>
    <t>Ex.Na</t>
  </si>
  <si>
    <t>Ex.K</t>
  </si>
  <si>
    <t>CEC</t>
  </si>
  <si>
    <t>OC</t>
  </si>
  <si>
    <t>ln pi</t>
  </si>
  <si>
    <t>pi ln pi</t>
  </si>
  <si>
    <t>n/N=pi</t>
  </si>
  <si>
    <t>ln S= LN64=4.16</t>
  </si>
  <si>
    <t>J=H/Hmax=3.4/4.16=</t>
  </si>
  <si>
    <t>H=Shanon diversity index of the forest is = 3.40</t>
  </si>
  <si>
    <t>J=shanon evenness of the forest is = 0.82</t>
  </si>
  <si>
    <t>011,52,39.2</t>
  </si>
  <si>
    <t>Density class</t>
  </si>
  <si>
    <t>Heihgt(m)</t>
  </si>
  <si>
    <t>Story</t>
  </si>
  <si>
    <t>Middle</t>
  </si>
  <si>
    <t>no of stem</t>
  </si>
  <si>
    <t>No. of stem/ha</t>
  </si>
  <si>
    <t>€ 20.1-25</t>
  </si>
  <si>
    <t>G &gt;30</t>
  </si>
  <si>
    <t>(F) 25.1-30</t>
  </si>
  <si>
    <t xml:space="preserve"> (G) &gt;30</t>
  </si>
  <si>
    <t xml:space="preserve"> 10.7 – 21.4</t>
  </si>
  <si>
    <t>&gt; 21.4</t>
  </si>
  <si>
    <t>Lower(&lt; 10.7)</t>
  </si>
  <si>
    <t>Middle(10.7 – 21.4)</t>
  </si>
  <si>
    <t>Upper(&gt; 21.4)</t>
  </si>
  <si>
    <t>IVI classes and values</t>
  </si>
  <si>
    <t>Number of species</t>
  </si>
  <si>
    <t>IVI total</t>
  </si>
  <si>
    <t>Percentage</t>
  </si>
  <si>
    <t>5 (&lt;1)</t>
  </si>
  <si>
    <t>4 (1.01-5)</t>
  </si>
  <si>
    <t>3 (5.01-10)</t>
  </si>
  <si>
    <t>2 (10.1-15)</t>
  </si>
  <si>
    <t>1 (&gt;15)</t>
  </si>
  <si>
    <t>&lt; 10</t>
  </si>
  <si>
    <t xml:space="preserve">Ratio of individuals /ha to species </t>
  </si>
  <si>
    <t>J_shaped</t>
  </si>
  <si>
    <t>U_shape</t>
  </si>
  <si>
    <t>Inverted J_shape</t>
  </si>
  <si>
    <t>Gauss types</t>
  </si>
  <si>
    <t>J</t>
  </si>
  <si>
    <t>U</t>
  </si>
  <si>
    <t>IN</t>
  </si>
  <si>
    <t>Inverted J-shape</t>
  </si>
  <si>
    <t>U-shape</t>
  </si>
  <si>
    <t>J-shaped</t>
  </si>
  <si>
    <t>(B) 5.01-10</t>
  </si>
  <si>
    <t>(C )10.01-15</t>
  </si>
  <si>
    <t>(D) 15.01-20</t>
  </si>
  <si>
    <t>(E) 20.01-25</t>
  </si>
  <si>
    <t>(F) 25.01-30</t>
  </si>
  <si>
    <t>Basal area/m2</t>
  </si>
  <si>
    <t>Basal area/ha</t>
  </si>
  <si>
    <r>
      <t>Basal area/m</t>
    </r>
    <r>
      <rPr>
        <b/>
        <vertAlign val="superscript"/>
        <sz val="12"/>
        <color rgb="FF000000"/>
        <rFont val="Times New Roman"/>
        <family val="1"/>
        <charset val="204"/>
      </rPr>
      <t>2</t>
    </r>
  </si>
  <si>
    <t xml:space="preserve">Rhus glutinosa </t>
  </si>
  <si>
    <t xml:space="preserve">Calpurnia aurea </t>
  </si>
  <si>
    <t>20.01-35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</si>
</sst>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4" xfId="0" applyFont="1" applyBorder="1" applyAlignment="1">
      <alignment horizontal="left"/>
    </xf>
    <xf numFmtId="0" fontId="0" fillId="0" borderId="4" xfId="0" applyBorder="1"/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4" xfId="0" applyFill="1" applyBorder="1"/>
    <xf numFmtId="0" fontId="1" fillId="0" borderId="4" xfId="0" applyFont="1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3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4" xfId="0" applyFont="1" applyBorder="1" applyAlignment="1"/>
    <xf numFmtId="0" fontId="0" fillId="0" borderId="5" xfId="0" applyFill="1" applyBorder="1"/>
    <xf numFmtId="0" fontId="0" fillId="0" borderId="4" xfId="0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0" borderId="0" xfId="0" applyFill="1" applyBorder="1"/>
    <xf numFmtId="0" fontId="5" fillId="0" borderId="0" xfId="0" applyFont="1" applyFill="1"/>
    <xf numFmtId="0" fontId="0" fillId="0" borderId="0" xfId="0" applyFont="1"/>
    <xf numFmtId="0" fontId="0" fillId="0" borderId="0" xfId="0" applyFont="1" applyFill="1"/>
    <xf numFmtId="0" fontId="3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0" fillId="0" borderId="0" xfId="0"/>
    <xf numFmtId="0" fontId="8" fillId="0" borderId="0" xfId="0" applyFont="1"/>
    <xf numFmtId="0" fontId="7" fillId="0" borderId="0" xfId="0" applyFont="1"/>
    <xf numFmtId="0" fontId="7" fillId="0" borderId="4" xfId="0" applyFont="1" applyBorder="1"/>
    <xf numFmtId="0" fontId="0" fillId="0" borderId="0" xfId="0"/>
    <xf numFmtId="0" fontId="1" fillId="0" borderId="4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0" xfId="0" applyFont="1" applyFill="1"/>
    <xf numFmtId="0" fontId="1" fillId="2" borderId="4" xfId="0" applyFont="1" applyFill="1" applyBorder="1" applyAlignment="1">
      <alignment horizontal="left" vertical="top"/>
    </xf>
    <xf numFmtId="0" fontId="0" fillId="0" borderId="0" xfId="0"/>
    <xf numFmtId="0" fontId="1" fillId="0" borderId="4" xfId="0" applyFont="1" applyBorder="1" applyAlignment="1">
      <alignment horizontal="left"/>
    </xf>
    <xf numFmtId="0" fontId="0" fillId="0" borderId="4" xfId="0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4" xfId="0" applyFill="1" applyBorder="1"/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4" xfId="0" applyFont="1" applyBorder="1" applyAlignment="1"/>
    <xf numFmtId="0" fontId="0" fillId="0" borderId="4" xfId="0" applyBorder="1" applyAlignment="1">
      <alignment wrapText="1"/>
    </xf>
    <xf numFmtId="0" fontId="0" fillId="0" borderId="4" xfId="0" applyBorder="1" applyAlignment="1"/>
    <xf numFmtId="0" fontId="4" fillId="0" borderId="4" xfId="0" applyFont="1" applyBorder="1"/>
    <xf numFmtId="0" fontId="0" fillId="0" borderId="4" xfId="0" applyFont="1" applyBorder="1"/>
    <xf numFmtId="0" fontId="0" fillId="0" borderId="5" xfId="0" applyBorder="1"/>
    <xf numFmtId="0" fontId="0" fillId="0" borderId="0" xfId="0" applyBorder="1"/>
    <xf numFmtId="0" fontId="6" fillId="0" borderId="4" xfId="0" applyFont="1" applyBorder="1" applyAlignment="1">
      <alignment vertical="center" wrapText="1"/>
    </xf>
    <xf numFmtId="0" fontId="1" fillId="0" borderId="5" xfId="0" applyFont="1" applyFill="1" applyBorder="1" applyAlignment="1">
      <alignment horizontal="left"/>
    </xf>
    <xf numFmtId="0" fontId="7" fillId="0" borderId="4" xfId="0" applyFont="1" applyBorder="1"/>
    <xf numFmtId="0" fontId="7" fillId="0" borderId="4" xfId="0" applyFont="1" applyFill="1" applyBorder="1"/>
    <xf numFmtId="0" fontId="1" fillId="0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0" fillId="2" borderId="4" xfId="0" applyFill="1" applyBorder="1" applyAlignment="1">
      <alignment vertical="top"/>
    </xf>
    <xf numFmtId="0" fontId="0" fillId="2" borderId="0" xfId="0" applyFill="1" applyAlignment="1">
      <alignment vertical="top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4" fillId="0" borderId="4" xfId="0" applyFont="1" applyFill="1" applyBorder="1"/>
    <xf numFmtId="0" fontId="1" fillId="0" borderId="0" xfId="0" applyFont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4" xfId="0" applyFill="1" applyBorder="1" applyAlignment="1"/>
    <xf numFmtId="0" fontId="0" fillId="0" borderId="0" xfId="0"/>
    <xf numFmtId="0" fontId="0" fillId="2" borderId="0" xfId="0" applyFill="1" applyAlignment="1"/>
    <xf numFmtId="0" fontId="11" fillId="0" borderId="4" xfId="0" applyFont="1" applyBorder="1"/>
    <xf numFmtId="0" fontId="0" fillId="2" borderId="0" xfId="0" applyFont="1" applyFill="1"/>
    <xf numFmtId="0" fontId="1" fillId="0" borderId="4" xfId="0" applyFont="1" applyFill="1" applyBorder="1" applyAlignment="1">
      <alignment horizontal="left" vertical="top"/>
    </xf>
    <xf numFmtId="0" fontId="0" fillId="2" borderId="0" xfId="0" applyFill="1" applyAlignment="1">
      <alignment horizontal="right"/>
    </xf>
    <xf numFmtId="0" fontId="10" fillId="0" borderId="4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6" xfId="0" applyBorder="1"/>
    <xf numFmtId="0" fontId="0" fillId="0" borderId="1" xfId="0" applyFont="1" applyBorder="1"/>
    <xf numFmtId="0" fontId="0" fillId="2" borderId="1" xfId="0" applyFill="1" applyBorder="1"/>
    <xf numFmtId="0" fontId="0" fillId="0" borderId="7" xfId="0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0" fillId="0" borderId="4" xfId="0" applyNumberFormat="1" applyBorder="1"/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4" xfId="0" applyNumberFormat="1" applyFont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2" fontId="0" fillId="0" borderId="4" xfId="0" applyNumberFormat="1" applyFill="1" applyBorder="1"/>
    <xf numFmtId="0" fontId="12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3" fillId="0" borderId="4" xfId="0" applyFont="1" applyBorder="1"/>
    <xf numFmtId="0" fontId="13" fillId="0" borderId="4" xfId="0" applyFont="1" applyFill="1" applyBorder="1"/>
    <xf numFmtId="0" fontId="13" fillId="2" borderId="0" xfId="0" applyFont="1" applyFill="1"/>
    <xf numFmtId="0" fontId="13" fillId="0" borderId="0" xfId="0" applyFont="1"/>
    <xf numFmtId="0" fontId="0" fillId="0" borderId="0" xfId="0"/>
    <xf numFmtId="2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6" xfId="0" applyFill="1" applyBorder="1"/>
    <xf numFmtId="2" fontId="12" fillId="0" borderId="4" xfId="0" applyNumberFormat="1" applyFont="1" applyBorder="1"/>
    <xf numFmtId="0" fontId="7" fillId="0" borderId="0" xfId="0" applyFont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/>
    <xf numFmtId="0" fontId="14" fillId="0" borderId="0" xfId="0" applyFont="1"/>
    <xf numFmtId="0" fontId="10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8" fillId="2" borderId="0" xfId="0" applyFont="1" applyFill="1"/>
    <xf numFmtId="0" fontId="8" fillId="2" borderId="4" xfId="0" applyFont="1" applyFill="1" applyBorder="1"/>
    <xf numFmtId="2" fontId="6" fillId="0" borderId="4" xfId="0" applyNumberFormat="1" applyFont="1" applyBorder="1" applyAlignment="1">
      <alignment vertical="center" wrapText="1"/>
    </xf>
    <xf numFmtId="0" fontId="1" fillId="0" borderId="8" xfId="0" applyFont="1" applyBorder="1" applyAlignment="1">
      <alignment horizontal="left"/>
    </xf>
    <xf numFmtId="0" fontId="0" fillId="0" borderId="8" xfId="0" applyBorder="1"/>
    <xf numFmtId="0" fontId="11" fillId="0" borderId="4" xfId="0" applyFont="1" applyBorder="1" applyAlignment="1">
      <alignment vertical="center"/>
    </xf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2" borderId="0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4" xfId="0" applyFont="1" applyBorder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2" fontId="7" fillId="0" borderId="4" xfId="0" applyNumberFormat="1" applyFont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Border="1"/>
    <xf numFmtId="0" fontId="0" fillId="0" borderId="0" xfId="0"/>
    <xf numFmtId="0" fontId="1" fillId="0" borderId="4" xfId="0" applyNumberFormat="1" applyFont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6" fillId="0" borderId="0" xfId="0" applyFont="1"/>
    <xf numFmtId="0" fontId="16" fillId="2" borderId="0" xfId="0" applyFont="1" applyFill="1"/>
    <xf numFmtId="0" fontId="1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/>
    <xf numFmtId="0" fontId="7" fillId="0" borderId="0" xfId="0" applyNumberFormat="1" applyFont="1" applyAlignment="1">
      <alignment horizontal="center"/>
    </xf>
    <xf numFmtId="0" fontId="10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vertical="top" wrapText="1"/>
    </xf>
    <xf numFmtId="0" fontId="1" fillId="0" borderId="8" xfId="0" applyFont="1" applyFill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Fill="1" applyBorder="1" applyAlignment="1">
      <alignment horizontal="left"/>
    </xf>
    <xf numFmtId="0" fontId="7" fillId="0" borderId="4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11" fontId="8" fillId="0" borderId="4" xfId="0" applyNumberFormat="1" applyFont="1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7" fillId="0" borderId="4" xfId="0" applyNumberFormat="1" applyFont="1" applyFill="1" applyBorder="1"/>
    <xf numFmtId="2" fontId="7" fillId="0" borderId="4" xfId="0" applyNumberFormat="1" applyFont="1" applyBorder="1" applyAlignment="1"/>
    <xf numFmtId="2" fontId="7" fillId="0" borderId="4" xfId="0" applyNumberFormat="1" applyFont="1" applyFill="1" applyBorder="1" applyAlignment="1"/>
    <xf numFmtId="0" fontId="7" fillId="0" borderId="4" xfId="0" applyNumberFormat="1" applyFont="1" applyBorder="1" applyAlignment="1"/>
    <xf numFmtId="0" fontId="0" fillId="0" borderId="4" xfId="0" applyBorder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4" xfId="0" applyNumberFormat="1" applyBorder="1" applyAlignment="1">
      <alignment horizontal="left"/>
    </xf>
    <xf numFmtId="2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/>
    </xf>
    <xf numFmtId="2" fontId="0" fillId="0" borderId="0" xfId="0" applyNumberFormat="1" applyBorder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center"/>
    </xf>
    <xf numFmtId="2" fontId="11" fillId="0" borderId="4" xfId="0" applyNumberFormat="1" applyFont="1" applyBorder="1"/>
    <xf numFmtId="0" fontId="11" fillId="0" borderId="4" xfId="0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5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9" fillId="0" borderId="4" xfId="0" applyFont="1" applyBorder="1"/>
    <xf numFmtId="0" fontId="0" fillId="0" borderId="0" xfId="0"/>
    <xf numFmtId="0" fontId="0" fillId="0" borderId="0" xfId="0" applyAlignment="1">
      <alignment horizontal="center"/>
    </xf>
    <xf numFmtId="0" fontId="7" fillId="0" borderId="5" xfId="0" applyNumberFormat="1" applyFont="1" applyFill="1" applyBorder="1"/>
    <xf numFmtId="0" fontId="7" fillId="0" borderId="4" xfId="0" applyNumberFormat="1" applyFont="1" applyBorder="1"/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'habit or lif form'!$G$12:$I$12</c:f>
              <c:strCache>
                <c:ptCount val="3"/>
                <c:pt idx="0">
                  <c:v>Shrub</c:v>
                </c:pt>
                <c:pt idx="1">
                  <c:v>Tree</c:v>
                </c:pt>
                <c:pt idx="2">
                  <c:v>Liana</c:v>
                </c:pt>
              </c:strCache>
            </c:strRef>
          </c:cat>
          <c:val>
            <c:numRef>
              <c:f>'habit or lif form'!$G$13:$I$13</c:f>
              <c:numCache>
                <c:formatCode>General</c:formatCode>
                <c:ptCount val="3"/>
                <c:pt idx="0">
                  <c:v>53.62</c:v>
                </c:pt>
                <c:pt idx="1">
                  <c:v>42.03</c:v>
                </c:pt>
                <c:pt idx="2">
                  <c:v>4.3499999999999996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1">
                <a:latin typeface="Times New Roman" pitchFamily="18" charset="0"/>
                <a:cs typeface="Times New Roman" pitchFamily="18" charset="0"/>
              </a:rPr>
              <a:t>Terminalia brownii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'J shaped'!$M$12:$S$12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'J shaped'!$M$13:$S$13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306560"/>
        <c:axId val="192308736"/>
      </c:barChart>
      <c:catAx>
        <c:axId val="192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DBH classes (cm)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92308736"/>
        <c:crosses val="autoZero"/>
        <c:auto val="1"/>
        <c:lblAlgn val="ctr"/>
        <c:lblOffset val="100"/>
        <c:noMultiLvlLbl val="0"/>
      </c:catAx>
      <c:valAx>
        <c:axId val="19230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individuals%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30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1">
                <a:latin typeface="Times New Roman" pitchFamily="18" charset="0"/>
                <a:cs typeface="Times New Roman" pitchFamily="18" charset="0"/>
              </a:rPr>
              <a:t>Acacia lahai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'Inverted J shape'!$H$14:$N$14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'Inverted J shape'!$H$15:$N$15</c:f>
              <c:numCache>
                <c:formatCode>General</c:formatCode>
                <c:ptCount val="7"/>
                <c:pt idx="0">
                  <c:v>84</c:v>
                </c:pt>
                <c:pt idx="1">
                  <c:v>44</c:v>
                </c:pt>
                <c:pt idx="2">
                  <c:v>21</c:v>
                </c:pt>
                <c:pt idx="3">
                  <c:v>17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751936"/>
        <c:axId val="195753856"/>
      </c:barChart>
      <c:catAx>
        <c:axId val="1957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DBH classes (cm</a:t>
                </a:r>
                <a:r>
                  <a:rPr lang="en-US" sz="10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53856"/>
        <c:crosses val="autoZero"/>
        <c:auto val="1"/>
        <c:lblAlgn val="ctr"/>
        <c:lblOffset val="100"/>
        <c:noMultiLvlLbl val="0"/>
      </c:catAx>
      <c:valAx>
        <c:axId val="19575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individuals%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75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'DBH class'!$G$11:$M$11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'DBH class'!$G$12:$M$12</c:f>
              <c:numCache>
                <c:formatCode>0.00</c:formatCode>
                <c:ptCount val="7"/>
                <c:pt idx="0">
                  <c:v>4190</c:v>
                </c:pt>
                <c:pt idx="1">
                  <c:v>1701</c:v>
                </c:pt>
                <c:pt idx="2">
                  <c:v>310</c:v>
                </c:pt>
                <c:pt idx="3">
                  <c:v>132</c:v>
                </c:pt>
                <c:pt idx="4">
                  <c:v>90</c:v>
                </c:pt>
                <c:pt idx="5">
                  <c:v>47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02688"/>
        <c:axId val="186433536"/>
      </c:barChart>
      <c:catAx>
        <c:axId val="1864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DBH class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6433536"/>
        <c:crosses val="autoZero"/>
        <c:auto val="1"/>
        <c:lblAlgn val="ctr"/>
        <c:lblOffset val="100"/>
        <c:noMultiLvlLbl val="0"/>
      </c:catAx>
      <c:valAx>
        <c:axId val="18643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640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6170478690163"/>
          <c:y val="2.905960665181603E-2"/>
          <c:w val="0.7995218930966963"/>
          <c:h val="0.6611467337282588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'Height class'!$G$12:$M$12</c:f>
              <c:strCache>
                <c:ptCount val="7"/>
                <c:pt idx="0">
                  <c:v>(A) 2.5-5</c:v>
                </c:pt>
                <c:pt idx="1">
                  <c:v>(B) 5.01-10</c:v>
                </c:pt>
                <c:pt idx="2">
                  <c:v>(C )10.01-15</c:v>
                </c:pt>
                <c:pt idx="3">
                  <c:v>(D) 15.01-20</c:v>
                </c:pt>
                <c:pt idx="4">
                  <c:v>(E) 20.01-25</c:v>
                </c:pt>
                <c:pt idx="5">
                  <c:v>(F) 25.01-30</c:v>
                </c:pt>
                <c:pt idx="6">
                  <c:v> (G) &gt;30</c:v>
                </c:pt>
              </c:strCache>
            </c:strRef>
          </c:cat>
          <c:val>
            <c:numRef>
              <c:f>'Height class'!$G$13:$M$13</c:f>
              <c:numCache>
                <c:formatCode>General</c:formatCode>
                <c:ptCount val="7"/>
                <c:pt idx="0">
                  <c:v>5075</c:v>
                </c:pt>
                <c:pt idx="1">
                  <c:v>1262</c:v>
                </c:pt>
                <c:pt idx="2">
                  <c:v>121</c:v>
                </c:pt>
                <c:pt idx="3">
                  <c:v>18</c:v>
                </c:pt>
                <c:pt idx="4">
                  <c:v>15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274560"/>
        <c:axId val="186276480"/>
      </c:barChart>
      <c:catAx>
        <c:axId val="1862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DBH class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86276480"/>
        <c:crosses val="autoZero"/>
        <c:auto val="1"/>
        <c:lblAlgn val="ctr"/>
        <c:lblOffset val="100"/>
        <c:noMultiLvlLbl val="0"/>
      </c:catAx>
      <c:valAx>
        <c:axId val="18627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7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'vertical structure'!$G$7:$J$7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'vertical structure'!$G$8:$J$8</c:f>
              <c:numCache>
                <c:formatCode>General</c:formatCode>
                <c:ptCount val="4"/>
                <c:pt idx="0">
                  <c:v>97.49</c:v>
                </c:pt>
                <c:pt idx="1">
                  <c:v>2.11</c:v>
                </c:pt>
                <c:pt idx="2" formatCode="0.00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45280"/>
        <c:axId val="186547200"/>
      </c:barChart>
      <c:catAx>
        <c:axId val="186545280"/>
        <c:scaling>
          <c:orientation val="minMax"/>
        </c:scaling>
        <c:delete val="0"/>
        <c:axPos val="b"/>
        <c:title>
          <c:overlay val="0"/>
        </c:title>
        <c:majorTickMark val="out"/>
        <c:minorTickMark val="none"/>
        <c:tickLblPos val="nextTo"/>
        <c:crossAx val="186547200"/>
        <c:crosses val="autoZero"/>
        <c:auto val="1"/>
        <c:lblAlgn val="ctr"/>
        <c:lblOffset val="100"/>
        <c:noMultiLvlLbl val="0"/>
      </c:catAx>
      <c:valAx>
        <c:axId val="186547200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65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70737004519802"/>
          <c:y val="4.193585036073242E-2"/>
          <c:w val="0.73526921754588981"/>
          <c:h val="0.809954749800539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'Regeneration classes'!$J$3</c:f>
              <c:strCache>
                <c:ptCount val="1"/>
                <c:pt idx="0">
                  <c:v>Seeddlings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'Regeneration classes'!$I$4:$I$7</c:f>
              <c:strCache>
                <c:ptCount val="4"/>
                <c:pt idx="0">
                  <c:v>J-shaped</c:v>
                </c:pt>
                <c:pt idx="1">
                  <c:v>U-shape</c:v>
                </c:pt>
                <c:pt idx="2">
                  <c:v>Inverted J-shape</c:v>
                </c:pt>
                <c:pt idx="3">
                  <c:v>Gauss types</c:v>
                </c:pt>
              </c:strCache>
            </c:strRef>
          </c:cat>
          <c:val>
            <c:numRef>
              <c:f>'Regeneration classes'!$J$4:$J$7</c:f>
              <c:numCache>
                <c:formatCode>General</c:formatCode>
                <c:ptCount val="4"/>
                <c:pt idx="0">
                  <c:v>1031</c:v>
                </c:pt>
                <c:pt idx="1">
                  <c:v>1593</c:v>
                </c:pt>
                <c:pt idx="2">
                  <c:v>601</c:v>
                </c:pt>
                <c:pt idx="3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'Regeneration classes'!$K$3</c:f>
              <c:strCache>
                <c:ptCount val="1"/>
                <c:pt idx="0">
                  <c:v>Saplings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'Regeneration classes'!$I$4:$I$7</c:f>
              <c:strCache>
                <c:ptCount val="4"/>
                <c:pt idx="0">
                  <c:v>J-shaped</c:v>
                </c:pt>
                <c:pt idx="1">
                  <c:v>U-shape</c:v>
                </c:pt>
                <c:pt idx="2">
                  <c:v>Inverted J-shape</c:v>
                </c:pt>
                <c:pt idx="3">
                  <c:v>Gauss types</c:v>
                </c:pt>
              </c:strCache>
            </c:strRef>
          </c:cat>
          <c:val>
            <c:numRef>
              <c:f>'Regeneration classes'!$K$4:$K$7</c:f>
              <c:numCache>
                <c:formatCode>General</c:formatCode>
                <c:ptCount val="4"/>
                <c:pt idx="0">
                  <c:v>1949</c:v>
                </c:pt>
                <c:pt idx="1">
                  <c:v>481</c:v>
                </c:pt>
                <c:pt idx="2">
                  <c:v>387</c:v>
                </c:pt>
                <c:pt idx="3">
                  <c:v>172</c:v>
                </c:pt>
              </c:numCache>
            </c:numRef>
          </c:val>
        </c:ser>
        <c:ser>
          <c:idx val="2"/>
          <c:order val="2"/>
          <c:tx>
            <c:strRef>
              <c:f>'Regeneration classes'!$L$3</c:f>
              <c:strCache>
                <c:ptCount val="1"/>
                <c:pt idx="0">
                  <c:v>Mature trees/shrubs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'Regeneration classes'!$I$4:$I$7</c:f>
              <c:strCache>
                <c:ptCount val="4"/>
                <c:pt idx="0">
                  <c:v>J-shaped</c:v>
                </c:pt>
                <c:pt idx="1">
                  <c:v>U-shape</c:v>
                </c:pt>
                <c:pt idx="2">
                  <c:v>Inverted J-shape</c:v>
                </c:pt>
                <c:pt idx="3">
                  <c:v>Gauss types</c:v>
                </c:pt>
              </c:strCache>
            </c:strRef>
          </c:cat>
          <c:val>
            <c:numRef>
              <c:f>'Regeneration classes'!$L$4:$L$7</c:f>
              <c:numCache>
                <c:formatCode>General</c:formatCode>
                <c:ptCount val="4"/>
                <c:pt idx="0">
                  <c:v>4679</c:v>
                </c:pt>
                <c:pt idx="1">
                  <c:v>1319</c:v>
                </c:pt>
                <c:pt idx="2">
                  <c:v>226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91641472"/>
        <c:axId val="191651840"/>
        <c:axId val="0"/>
      </c:bar3DChart>
      <c:catAx>
        <c:axId val="1916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Types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of distribution pattern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51840"/>
        <c:crosses val="autoZero"/>
        <c:auto val="1"/>
        <c:lblAlgn val="ctr"/>
        <c:lblOffset val="100"/>
        <c:noMultiLvlLbl val="0"/>
      </c:catAx>
      <c:valAx>
        <c:axId val="19165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US" sz="1200" b="1" baseline="0">
                    <a:latin typeface="Times New Roman" pitchFamily="18" charset="0"/>
                    <a:cs typeface="Times New Roman" pitchFamily="18" charset="0"/>
                  </a:rPr>
                  <a:t> of individuals</a:t>
                </a:r>
                <a:endParaRPr lang="en-US" sz="12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3805941988880783E-2"/>
              <c:y val="0.237740730796455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64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36392269148173"/>
          <c:y val="0.39754711470571263"/>
          <c:w val="0.16309062276306371"/>
          <c:h val="0.28044841576932161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'Frequency class final'!$F$7:$J$7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'Frequency class final'!$F$8:$J$8</c:f>
              <c:numCache>
                <c:formatCode>General</c:formatCode>
                <c:ptCount val="5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832"/>
        <c:axId val="191802752"/>
      </c:barChart>
      <c:catAx>
        <c:axId val="191800832"/>
        <c:scaling>
          <c:orientation val="minMax"/>
        </c:scaling>
        <c:delete val="0"/>
        <c:axPos val="b"/>
        <c:title>
          <c:overlay val="0"/>
        </c:title>
        <c:majorTickMark val="out"/>
        <c:minorTickMark val="none"/>
        <c:tickLblPos val="nextTo"/>
        <c:crossAx val="191802752"/>
        <c:crosses val="autoZero"/>
        <c:auto val="1"/>
        <c:lblAlgn val="ctr"/>
        <c:lblOffset val="100"/>
        <c:noMultiLvlLbl val="0"/>
      </c:catAx>
      <c:valAx>
        <c:axId val="191802752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180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83718558063902"/>
          <c:y val="9.8105933574122936E-2"/>
          <c:w val="0.78868883310029092"/>
          <c:h val="0.7206501934220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class final'!$G$10</c:f>
              <c:strCache>
                <c:ptCount val="1"/>
                <c:pt idx="0">
                  <c:v>percent</c:v>
                </c:pt>
              </c:strCache>
            </c:strRef>
          </c:tx>
          <c:spPr>
            <a:pattFill prst="pct90">
              <a:fgClr>
                <a:srgbClr val="7030A0"/>
              </a:fgClr>
              <a:bgClr>
                <a:schemeClr val="bg1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'density class final'!$H$9:$N$9</c:f>
              <c:strCache>
                <c:ptCount val="7"/>
                <c:pt idx="0">
                  <c:v> &lt;5 </c:v>
                </c:pt>
                <c:pt idx="1">
                  <c:v>5.01-20</c:v>
                </c:pt>
                <c:pt idx="2">
                  <c:v>20.01-35</c:v>
                </c:pt>
                <c:pt idx="3">
                  <c:v>35.01-50</c:v>
                </c:pt>
                <c:pt idx="4">
                  <c:v> 50.01-65</c:v>
                </c:pt>
                <c:pt idx="5">
                  <c:v>65.01-80</c:v>
                </c:pt>
                <c:pt idx="6">
                  <c:v> &gt; 80</c:v>
                </c:pt>
              </c:strCache>
            </c:strRef>
          </c:cat>
          <c:val>
            <c:numRef>
              <c:f>'density class final'!$H$10:$N$10</c:f>
              <c:numCache>
                <c:formatCode>General</c:formatCode>
                <c:ptCount val="7"/>
                <c:pt idx="0">
                  <c:v>89</c:v>
                </c:pt>
                <c:pt idx="1">
                  <c:v>414</c:v>
                </c:pt>
                <c:pt idx="2">
                  <c:v>441</c:v>
                </c:pt>
                <c:pt idx="3">
                  <c:v>412</c:v>
                </c:pt>
                <c:pt idx="4">
                  <c:v>449</c:v>
                </c:pt>
                <c:pt idx="5">
                  <c:v>141</c:v>
                </c:pt>
                <c:pt idx="6">
                  <c:v>4559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2640"/>
        <c:axId val="192354560"/>
      </c:barChart>
      <c:catAx>
        <c:axId val="1923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Density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class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92354560"/>
        <c:crosses val="autoZero"/>
        <c:auto val="1"/>
        <c:lblAlgn val="ctr"/>
        <c:lblOffset val="100"/>
        <c:noMultiLvlLbl val="0"/>
      </c:catAx>
      <c:valAx>
        <c:axId val="192354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</a:t>
                </a:r>
                <a:endParaRPr lang="en-US" sz="1200" b="1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1389736368034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9235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 sz="1200" b="0" i="1">
                <a:latin typeface="Times New Roman" pitchFamily="18" charset="0"/>
                <a:cs typeface="Times New Roman" pitchFamily="18" charset="0"/>
              </a:rPr>
              <a:t>Albizia gummifera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Irregular!$G$15:$M$15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Irregular!$G$16:$M$16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179200"/>
        <c:axId val="192193664"/>
      </c:barChart>
      <c:catAx>
        <c:axId val="1921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DBH classes (cm</a:t>
                </a:r>
                <a:r>
                  <a:rPr lang="en-US"/>
                  <a:t>) 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193664"/>
        <c:crosses val="autoZero"/>
        <c:auto val="1"/>
        <c:lblAlgn val="ctr"/>
        <c:lblOffset val="100"/>
        <c:noMultiLvlLbl val="0"/>
      </c:catAx>
      <c:valAx>
        <c:axId val="19219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number of individuals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7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1">
                <a:latin typeface="Times New Roman" pitchFamily="18" charset="0"/>
                <a:cs typeface="Times New Roman" pitchFamily="18" charset="0"/>
              </a:rPr>
              <a:t>Pittosporum viridiflorum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'Bell shaped'!$G$12:$M$12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'Bell shaped'!$G$13:$M$13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39</c:v>
                </c:pt>
                <c:pt idx="4">
                  <c:v>17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250240"/>
        <c:axId val="192252160"/>
      </c:barChart>
      <c:catAx>
        <c:axId val="1922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DBH classes (cm) 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252160"/>
        <c:crosses val="autoZero"/>
        <c:auto val="1"/>
        <c:lblAlgn val="ctr"/>
        <c:lblOffset val="100"/>
        <c:noMultiLvlLbl val="0"/>
      </c:catAx>
      <c:valAx>
        <c:axId val="19225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number of individuals%</a:t>
                </a:r>
                <a:endParaRPr lang="en-US" sz="12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25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18</xdr:row>
      <xdr:rowOff>47625</xdr:rowOff>
    </xdr:from>
    <xdr:to>
      <xdr:col>12</xdr:col>
      <xdr:colOff>590549</xdr:colOff>
      <xdr:row>32</xdr:row>
      <xdr:rowOff>47625</xdr:rowOff>
    </xdr:to>
    <xdr:graphicFrame macro="">
      <xdr:nvGraphicFramePr>
        <xdr:cNvPr id="3" name="hab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15</xdr:row>
      <xdr:rowOff>19050</xdr:rowOff>
    </xdr:from>
    <xdr:to>
      <xdr:col>18</xdr:col>
      <xdr:colOff>371475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0.09441</cdr:x>
      <cdr:y>0.85417</cdr:y>
    </cdr:from>
    <cdr:to>
      <cdr:x>0.31119</cdr:x>
      <cdr:y>0.94444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257175" y="2343149"/>
          <a:ext cx="590550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1790700</xdr:colOff>
      <xdr:row>18</xdr:row>
      <xdr:rowOff>19050</xdr:rowOff>
    </xdr:from>
    <xdr:to>
      <xdr:col>13</xdr:col>
      <xdr:colOff>504825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85725</xdr:rowOff>
    </xdr:from>
    <xdr:to>
      <xdr:col>13</xdr:col>
      <xdr:colOff>38100</xdr:colOff>
      <xdr:row>27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14</xdr:row>
      <xdr:rowOff>66674</xdr:rowOff>
    </xdr:from>
    <xdr:to>
      <xdr:col>11</xdr:col>
      <xdr:colOff>561975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10</xdr:row>
      <xdr:rowOff>85725</xdr:rowOff>
    </xdr:from>
    <xdr:to>
      <xdr:col>10</xdr:col>
      <xdr:colOff>485775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142873</xdr:rowOff>
    </xdr:from>
    <xdr:to>
      <xdr:col>13</xdr:col>
      <xdr:colOff>76200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8</xdr:row>
      <xdr:rowOff>19050</xdr:rowOff>
    </xdr:from>
    <xdr:to>
      <xdr:col>12</xdr:col>
      <xdr:colOff>257175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12</xdr:row>
      <xdr:rowOff>28575</xdr:rowOff>
    </xdr:from>
    <xdr:to>
      <xdr:col>13</xdr:col>
      <xdr:colOff>542925</xdr:colOff>
      <xdr:row>28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17</xdr:row>
      <xdr:rowOff>123825</xdr:rowOff>
    </xdr:from>
    <xdr:to>
      <xdr:col>6</xdr:col>
      <xdr:colOff>171450</xdr:colOff>
      <xdr:row>32</xdr:row>
      <xdr:rowOff>9525</xdr:rowOff>
    </xdr:to>
    <xdr:graphicFrame macro="">
      <xdr:nvGraphicFramePr>
        <xdr:cNvPr id="2" name="Albizia gummifera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16</xdr:row>
      <xdr:rowOff>38100</xdr:rowOff>
    </xdr:from>
    <xdr:to>
      <xdr:col>14</xdr:col>
      <xdr:colOff>133350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8"/>
  <sheetViews>
    <sheetView topLeftCell="C52" workbookViewId="0">
      <selection activeCell="B72" sqref="B72"/>
    </sheetView>
  </sheetViews>
  <sheetFormatPr defaultRowHeight="15" x14ac:dyDescent="0.25"/>
  <cols>
    <col min="1" max="1" width="6" customWidth="1"/>
    <col min="2" max="2" width="19.5" customWidth="1"/>
    <col min="3" max="3" width="47.625" customWidth="1"/>
    <col min="4" max="4" width="15.625" customWidth="1"/>
    <col min="5" max="5" width="8.125" customWidth="1"/>
    <col min="6" max="6" width="12.625" customWidth="1"/>
    <col min="7" max="7" width="33.75" customWidth="1"/>
  </cols>
  <sheetData>
    <row r="2" spans="1:7" ht="15.75" x14ac:dyDescent="0.25">
      <c r="A2" s="277" t="s">
        <v>11</v>
      </c>
      <c r="B2" s="278"/>
      <c r="C2" s="278"/>
      <c r="D2" s="278"/>
      <c r="E2" s="278"/>
      <c r="F2" s="279"/>
    </row>
    <row r="3" spans="1:7" ht="15.75" x14ac:dyDescent="0.25">
      <c r="A3" s="280" t="s">
        <v>340</v>
      </c>
      <c r="B3" s="281"/>
      <c r="C3" s="281"/>
      <c r="D3" s="281"/>
      <c r="E3" s="281"/>
      <c r="F3" s="281"/>
    </row>
    <row r="4" spans="1:7" ht="15.75" x14ac:dyDescent="0.25">
      <c r="A4" s="282"/>
      <c r="B4" s="282"/>
      <c r="C4" s="282"/>
      <c r="D4" s="282"/>
      <c r="E4" s="1"/>
      <c r="F4" s="2"/>
    </row>
    <row r="5" spans="1:7" ht="15.75" x14ac:dyDescent="0.25">
      <c r="A5" s="3" t="s">
        <v>12</v>
      </c>
      <c r="B5" s="3" t="s">
        <v>361</v>
      </c>
      <c r="C5" s="3" t="s">
        <v>360</v>
      </c>
      <c r="D5" s="3" t="s">
        <v>13</v>
      </c>
      <c r="E5" s="3" t="s">
        <v>14</v>
      </c>
      <c r="F5" s="88" t="s">
        <v>15</v>
      </c>
    </row>
    <row r="6" spans="1:7" s="89" customFormat="1" ht="15.75" x14ac:dyDescent="0.25">
      <c r="A6" s="71">
        <v>1</v>
      </c>
      <c r="B6" s="71" t="s">
        <v>444</v>
      </c>
      <c r="C6" s="46" t="s">
        <v>445</v>
      </c>
      <c r="D6" s="71" t="s">
        <v>18</v>
      </c>
      <c r="E6" s="71" t="s">
        <v>19</v>
      </c>
      <c r="F6" s="28" t="s">
        <v>662</v>
      </c>
      <c r="G6" s="89" t="s">
        <v>443</v>
      </c>
    </row>
    <row r="7" spans="1:7" ht="15.75" x14ac:dyDescent="0.25">
      <c r="A7" s="1">
        <v>2</v>
      </c>
      <c r="B7" s="1" t="s">
        <v>16</v>
      </c>
      <c r="C7" s="4" t="s">
        <v>353</v>
      </c>
      <c r="D7" s="1" t="s">
        <v>18</v>
      </c>
      <c r="E7" s="1" t="s">
        <v>19</v>
      </c>
      <c r="F7" s="2" t="s">
        <v>663</v>
      </c>
    </row>
    <row r="8" spans="1:7" ht="15.75" x14ac:dyDescent="0.25">
      <c r="A8" s="1">
        <v>3</v>
      </c>
      <c r="B8" s="1" t="s">
        <v>20</v>
      </c>
      <c r="C8" s="4" t="s">
        <v>354</v>
      </c>
      <c r="D8" s="1" t="s">
        <v>22</v>
      </c>
      <c r="E8" s="1" t="s">
        <v>19</v>
      </c>
      <c r="F8" s="2" t="s">
        <v>669</v>
      </c>
    </row>
    <row r="9" spans="1:7" ht="15.75" x14ac:dyDescent="0.25">
      <c r="A9" s="1">
        <v>4</v>
      </c>
      <c r="B9" s="1" t="s">
        <v>23</v>
      </c>
      <c r="C9" s="4" t="s">
        <v>355</v>
      </c>
      <c r="D9" s="1" t="s">
        <v>22</v>
      </c>
      <c r="E9" s="1" t="s">
        <v>19</v>
      </c>
      <c r="F9" s="2" t="s">
        <v>665</v>
      </c>
    </row>
    <row r="10" spans="1:7" ht="15.75" x14ac:dyDescent="0.25">
      <c r="A10" s="1">
        <v>5</v>
      </c>
      <c r="B10" s="1" t="s">
        <v>25</v>
      </c>
      <c r="C10" s="4" t="s">
        <v>356</v>
      </c>
      <c r="D10" s="1" t="s">
        <v>27</v>
      </c>
      <c r="E10" s="1" t="s">
        <v>28</v>
      </c>
      <c r="F10" s="2" t="s">
        <v>670</v>
      </c>
    </row>
    <row r="11" spans="1:7" ht="15.75" x14ac:dyDescent="0.25">
      <c r="A11" s="1">
        <v>6</v>
      </c>
      <c r="B11" s="1" t="s">
        <v>185</v>
      </c>
      <c r="C11" s="4" t="s">
        <v>357</v>
      </c>
      <c r="D11" s="1" t="s">
        <v>27</v>
      </c>
      <c r="E11" s="1" t="s">
        <v>30</v>
      </c>
      <c r="F11" s="2" t="s">
        <v>667</v>
      </c>
    </row>
    <row r="12" spans="1:7" ht="15.75" x14ac:dyDescent="0.25">
      <c r="A12" s="6">
        <v>7</v>
      </c>
      <c r="B12" s="1" t="s">
        <v>31</v>
      </c>
      <c r="C12" s="4" t="s">
        <v>358</v>
      </c>
      <c r="D12" s="1" t="s">
        <v>33</v>
      </c>
      <c r="E12" s="1" t="s">
        <v>28</v>
      </c>
      <c r="F12" s="2" t="s">
        <v>671</v>
      </c>
    </row>
    <row r="13" spans="1:7" s="26" customFormat="1" ht="15.75" x14ac:dyDescent="0.25">
      <c r="A13" s="1">
        <v>8</v>
      </c>
      <c r="B13" s="6" t="s">
        <v>34</v>
      </c>
      <c r="C13" s="7" t="s">
        <v>359</v>
      </c>
      <c r="D13" s="6" t="s">
        <v>22</v>
      </c>
      <c r="E13" s="6" t="s">
        <v>19</v>
      </c>
      <c r="F13" s="9" t="s">
        <v>672</v>
      </c>
    </row>
    <row r="14" spans="1:7" ht="15.75" x14ac:dyDescent="0.25">
      <c r="A14" s="1">
        <v>9</v>
      </c>
      <c r="B14" s="1" t="s">
        <v>36</v>
      </c>
      <c r="C14" s="39" t="s">
        <v>661</v>
      </c>
      <c r="D14" s="1" t="s">
        <v>22</v>
      </c>
      <c r="E14" s="1" t="s">
        <v>28</v>
      </c>
      <c r="F14" s="2" t="s">
        <v>673</v>
      </c>
    </row>
    <row r="15" spans="1:7" ht="15.75" x14ac:dyDescent="0.25">
      <c r="A15" s="1">
        <v>10</v>
      </c>
      <c r="B15" s="1" t="s">
        <v>37</v>
      </c>
      <c r="C15" s="4" t="s">
        <v>365</v>
      </c>
      <c r="D15" s="1" t="s">
        <v>22</v>
      </c>
      <c r="E15" s="1" t="s">
        <v>19</v>
      </c>
      <c r="F15" s="2" t="s">
        <v>674</v>
      </c>
    </row>
    <row r="16" spans="1:7" ht="15.75" x14ac:dyDescent="0.25">
      <c r="A16" s="1">
        <v>11</v>
      </c>
      <c r="B16" s="1" t="s">
        <v>39</v>
      </c>
      <c r="C16" s="4" t="s">
        <v>366</v>
      </c>
      <c r="D16" s="1" t="s">
        <v>41</v>
      </c>
      <c r="E16" s="1" t="s">
        <v>19</v>
      </c>
      <c r="F16" s="2" t="s">
        <v>675</v>
      </c>
    </row>
    <row r="17" spans="1:7" ht="15.75" x14ac:dyDescent="0.25">
      <c r="A17" s="1">
        <v>12</v>
      </c>
      <c r="B17" s="1" t="s">
        <v>42</v>
      </c>
      <c r="C17" s="4" t="s">
        <v>367</v>
      </c>
      <c r="D17" s="1" t="s">
        <v>44</v>
      </c>
      <c r="E17" s="1" t="s">
        <v>28</v>
      </c>
      <c r="F17" s="2" t="s">
        <v>676</v>
      </c>
    </row>
    <row r="18" spans="1:7" ht="15.75" x14ac:dyDescent="0.25">
      <c r="A18" s="1">
        <v>13</v>
      </c>
      <c r="B18" s="1" t="s">
        <v>45</v>
      </c>
      <c r="C18" s="4" t="s">
        <v>368</v>
      </c>
      <c r="D18" s="1" t="s">
        <v>47</v>
      </c>
      <c r="E18" s="1" t="s">
        <v>19</v>
      </c>
      <c r="F18" s="2" t="s">
        <v>677</v>
      </c>
    </row>
    <row r="19" spans="1:7" ht="15.75" x14ac:dyDescent="0.25">
      <c r="A19" s="1">
        <v>14</v>
      </c>
      <c r="B19" s="1" t="s">
        <v>307</v>
      </c>
      <c r="C19" s="4" t="s">
        <v>369</v>
      </c>
      <c r="D19" s="22" t="s">
        <v>308</v>
      </c>
      <c r="E19" s="1" t="s">
        <v>28</v>
      </c>
      <c r="F19" s="2" t="s">
        <v>678</v>
      </c>
    </row>
    <row r="20" spans="1:7" ht="15.75" x14ac:dyDescent="0.25">
      <c r="A20" s="1">
        <v>15</v>
      </c>
      <c r="B20" s="1" t="s">
        <v>48</v>
      </c>
      <c r="C20" s="4" t="s">
        <v>370</v>
      </c>
      <c r="D20" s="1" t="s">
        <v>50</v>
      </c>
      <c r="E20" s="1" t="s">
        <v>28</v>
      </c>
      <c r="F20" s="2" t="s">
        <v>679</v>
      </c>
    </row>
    <row r="21" spans="1:7" ht="15.75" x14ac:dyDescent="0.25">
      <c r="A21" s="1">
        <v>16</v>
      </c>
      <c r="B21" s="1" t="s">
        <v>51</v>
      </c>
      <c r="C21" s="4" t="s">
        <v>371</v>
      </c>
      <c r="D21" s="1" t="s">
        <v>22</v>
      </c>
      <c r="E21" s="1" t="s">
        <v>28</v>
      </c>
      <c r="F21" s="2" t="s">
        <v>668</v>
      </c>
    </row>
    <row r="22" spans="1:7" ht="15.75" x14ac:dyDescent="0.25">
      <c r="A22" s="1">
        <v>17</v>
      </c>
      <c r="B22" s="1" t="s">
        <v>53</v>
      </c>
      <c r="C22" s="4" t="s">
        <v>372</v>
      </c>
      <c r="D22" s="1" t="s">
        <v>55</v>
      </c>
      <c r="E22" s="1" t="s">
        <v>28</v>
      </c>
      <c r="F22" s="2" t="s">
        <v>680</v>
      </c>
    </row>
    <row r="23" spans="1:7" ht="15.75" x14ac:dyDescent="0.25">
      <c r="A23" s="1">
        <v>18</v>
      </c>
      <c r="B23" s="1" t="s">
        <v>56</v>
      </c>
      <c r="C23" s="4" t="s">
        <v>373</v>
      </c>
      <c r="D23" s="1" t="s">
        <v>58</v>
      </c>
      <c r="E23" s="1" t="s">
        <v>28</v>
      </c>
      <c r="F23" s="2" t="s">
        <v>681</v>
      </c>
    </row>
    <row r="24" spans="1:7" ht="15.75" x14ac:dyDescent="0.25">
      <c r="A24" s="1">
        <v>19</v>
      </c>
      <c r="B24" s="1" t="s">
        <v>59</v>
      </c>
      <c r="C24" s="4" t="s">
        <v>374</v>
      </c>
      <c r="D24" s="40" t="s">
        <v>61</v>
      </c>
      <c r="E24" s="1" t="s">
        <v>19</v>
      </c>
      <c r="F24" s="2" t="s">
        <v>682</v>
      </c>
    </row>
    <row r="25" spans="1:7" ht="15.75" x14ac:dyDescent="0.25">
      <c r="A25" s="1">
        <v>20</v>
      </c>
      <c r="B25" s="1" t="s">
        <v>62</v>
      </c>
      <c r="C25" s="4" t="s">
        <v>375</v>
      </c>
      <c r="D25" s="1" t="s">
        <v>64</v>
      </c>
      <c r="E25" s="1" t="s">
        <v>28</v>
      </c>
      <c r="F25" s="2" t="s">
        <v>683</v>
      </c>
    </row>
    <row r="26" spans="1:7" s="29" customFormat="1" ht="15.75" x14ac:dyDescent="0.25">
      <c r="A26" s="1">
        <v>21</v>
      </c>
      <c r="B26" s="44" t="s">
        <v>134</v>
      </c>
      <c r="C26" s="45" t="s">
        <v>396</v>
      </c>
      <c r="D26" s="46" t="s">
        <v>127</v>
      </c>
      <c r="E26" s="44" t="s">
        <v>28</v>
      </c>
      <c r="F26" s="28" t="s">
        <v>684</v>
      </c>
      <c r="G26" s="87" t="s">
        <v>443</v>
      </c>
    </row>
    <row r="27" spans="1:7" ht="15.75" x14ac:dyDescent="0.25">
      <c r="A27" s="1">
        <v>22</v>
      </c>
      <c r="B27" s="1" t="s">
        <v>65</v>
      </c>
      <c r="C27" s="4" t="s">
        <v>376</v>
      </c>
      <c r="D27" s="1" t="s">
        <v>67</v>
      </c>
      <c r="E27" s="1" t="s">
        <v>19</v>
      </c>
      <c r="F27" s="2" t="s">
        <v>685</v>
      </c>
    </row>
    <row r="28" spans="1:7" ht="15.75" x14ac:dyDescent="0.25">
      <c r="A28" s="1">
        <v>23</v>
      </c>
      <c r="B28" s="1" t="s">
        <v>68</v>
      </c>
      <c r="C28" s="4" t="s">
        <v>377</v>
      </c>
      <c r="D28" s="1" t="s">
        <v>70</v>
      </c>
      <c r="E28" s="1" t="s">
        <v>19</v>
      </c>
      <c r="F28" s="2" t="s">
        <v>686</v>
      </c>
    </row>
    <row r="29" spans="1:7" ht="15.75" x14ac:dyDescent="0.25">
      <c r="A29" s="1">
        <v>24</v>
      </c>
      <c r="B29" s="1" t="s">
        <v>71</v>
      </c>
      <c r="C29" s="4" t="s">
        <v>378</v>
      </c>
      <c r="D29" s="1" t="s">
        <v>47</v>
      </c>
      <c r="E29" s="1" t="s">
        <v>19</v>
      </c>
      <c r="F29" s="2" t="s">
        <v>687</v>
      </c>
    </row>
    <row r="30" spans="1:7" ht="15.75" x14ac:dyDescent="0.25">
      <c r="A30" s="1">
        <v>25</v>
      </c>
      <c r="B30" s="1" t="s">
        <v>73</v>
      </c>
      <c r="C30" s="4" t="s">
        <v>379</v>
      </c>
      <c r="D30" s="1" t="s">
        <v>22</v>
      </c>
      <c r="E30" s="1" t="s">
        <v>28</v>
      </c>
      <c r="F30" s="2" t="s">
        <v>688</v>
      </c>
    </row>
    <row r="31" spans="1:7" ht="15.75" x14ac:dyDescent="0.25">
      <c r="A31" s="6">
        <v>26</v>
      </c>
      <c r="B31" s="1" t="s">
        <v>75</v>
      </c>
      <c r="C31" s="4" t="s">
        <v>380</v>
      </c>
      <c r="D31" s="1" t="s">
        <v>41</v>
      </c>
      <c r="E31" s="1" t="s">
        <v>28</v>
      </c>
      <c r="F31" s="2" t="s">
        <v>689</v>
      </c>
    </row>
    <row r="32" spans="1:7" ht="15.75" x14ac:dyDescent="0.25">
      <c r="A32" s="1">
        <v>27</v>
      </c>
      <c r="B32" s="1" t="s">
        <v>77</v>
      </c>
      <c r="C32" s="4" t="s">
        <v>381</v>
      </c>
      <c r="D32" s="1" t="s">
        <v>79</v>
      </c>
      <c r="E32" s="1" t="s">
        <v>28</v>
      </c>
      <c r="F32" s="2" t="s">
        <v>690</v>
      </c>
    </row>
    <row r="33" spans="1:6" s="26" customFormat="1" ht="15.75" x14ac:dyDescent="0.25">
      <c r="A33" s="1">
        <v>28</v>
      </c>
      <c r="B33" s="6" t="s">
        <v>320</v>
      </c>
      <c r="C33" s="25" t="s">
        <v>382</v>
      </c>
      <c r="D33" s="6" t="s">
        <v>351</v>
      </c>
      <c r="E33" s="6" t="s">
        <v>109</v>
      </c>
      <c r="F33" s="9" t="s">
        <v>691</v>
      </c>
    </row>
    <row r="34" spans="1:6" ht="15.75" x14ac:dyDescent="0.25">
      <c r="A34" s="10">
        <v>29</v>
      </c>
      <c r="B34" s="1" t="s">
        <v>80</v>
      </c>
      <c r="C34" s="4" t="s">
        <v>409</v>
      </c>
      <c r="D34" s="1" t="s">
        <v>22</v>
      </c>
      <c r="E34" s="1" t="s">
        <v>19</v>
      </c>
      <c r="F34" s="2" t="s">
        <v>692</v>
      </c>
    </row>
    <row r="35" spans="1:6" ht="15.75" x14ac:dyDescent="0.25">
      <c r="A35" s="1">
        <v>30</v>
      </c>
      <c r="B35" s="1" t="s">
        <v>82</v>
      </c>
      <c r="C35" s="4" t="s">
        <v>408</v>
      </c>
      <c r="D35" s="1" t="s">
        <v>22</v>
      </c>
      <c r="E35" s="1" t="s">
        <v>19</v>
      </c>
      <c r="F35" s="2" t="s">
        <v>693</v>
      </c>
    </row>
    <row r="36" spans="1:6" s="15" customFormat="1" ht="15.75" x14ac:dyDescent="0.25">
      <c r="A36" s="1">
        <v>31</v>
      </c>
      <c r="B36" s="10" t="s">
        <v>84</v>
      </c>
      <c r="C36" s="13" t="s">
        <v>407</v>
      </c>
      <c r="D36" s="10" t="s">
        <v>86</v>
      </c>
      <c r="E36" s="10" t="s">
        <v>28</v>
      </c>
      <c r="F36" s="14" t="s">
        <v>694</v>
      </c>
    </row>
    <row r="37" spans="1:6" ht="15.75" x14ac:dyDescent="0.25">
      <c r="A37" s="1">
        <v>32</v>
      </c>
      <c r="B37" s="1" t="s">
        <v>87</v>
      </c>
      <c r="C37" s="5" t="s">
        <v>406</v>
      </c>
      <c r="D37" s="1" t="s">
        <v>89</v>
      </c>
      <c r="E37" s="1" t="s">
        <v>19</v>
      </c>
      <c r="F37" s="2" t="s">
        <v>695</v>
      </c>
    </row>
    <row r="38" spans="1:6" ht="15.75" x14ac:dyDescent="0.25">
      <c r="A38" s="1">
        <v>33</v>
      </c>
      <c r="B38" s="1" t="s">
        <v>90</v>
      </c>
      <c r="C38" s="4" t="s">
        <v>405</v>
      </c>
      <c r="D38" s="1" t="s">
        <v>89</v>
      </c>
      <c r="E38" s="1" t="s">
        <v>19</v>
      </c>
      <c r="F38" s="2" t="s">
        <v>698</v>
      </c>
    </row>
    <row r="39" spans="1:6" ht="15.75" x14ac:dyDescent="0.25">
      <c r="A39" s="1">
        <v>34</v>
      </c>
      <c r="B39" s="1" t="s">
        <v>92</v>
      </c>
      <c r="C39" s="4" t="s">
        <v>404</v>
      </c>
      <c r="D39" s="1" t="s">
        <v>94</v>
      </c>
      <c r="E39" s="1" t="s">
        <v>19</v>
      </c>
      <c r="F39" s="2" t="s">
        <v>697</v>
      </c>
    </row>
    <row r="40" spans="1:6" ht="15.75" x14ac:dyDescent="0.25">
      <c r="A40" s="10">
        <v>35</v>
      </c>
      <c r="B40" s="1" t="s">
        <v>95</v>
      </c>
      <c r="C40" s="4" t="s">
        <v>410</v>
      </c>
      <c r="D40" s="1" t="s">
        <v>94</v>
      </c>
      <c r="E40" s="1" t="s">
        <v>19</v>
      </c>
      <c r="F40" s="2" t="s">
        <v>696</v>
      </c>
    </row>
    <row r="41" spans="1:6" ht="15.75" x14ac:dyDescent="0.25">
      <c r="A41" s="1">
        <v>36</v>
      </c>
      <c r="B41" s="1" t="s">
        <v>97</v>
      </c>
      <c r="C41" s="4" t="s">
        <v>411</v>
      </c>
      <c r="D41" s="1" t="s">
        <v>47</v>
      </c>
      <c r="E41" s="1" t="s">
        <v>28</v>
      </c>
      <c r="F41" s="2" t="s">
        <v>699</v>
      </c>
    </row>
    <row r="42" spans="1:6" s="12" customFormat="1" ht="15.75" x14ac:dyDescent="0.25">
      <c r="A42" s="1">
        <v>37</v>
      </c>
      <c r="B42" s="10" t="s">
        <v>99</v>
      </c>
      <c r="C42" s="13" t="s">
        <v>403</v>
      </c>
      <c r="D42" s="10" t="s">
        <v>100</v>
      </c>
      <c r="E42" s="10" t="s">
        <v>19</v>
      </c>
      <c r="F42" s="11" t="s">
        <v>700</v>
      </c>
    </row>
    <row r="43" spans="1:6" ht="15.75" x14ac:dyDescent="0.25">
      <c r="A43" s="1">
        <v>38</v>
      </c>
      <c r="B43" s="1" t="s">
        <v>101</v>
      </c>
      <c r="C43" s="4" t="s">
        <v>412</v>
      </c>
      <c r="D43" s="1" t="s">
        <v>103</v>
      </c>
      <c r="E43" s="1" t="s">
        <v>28</v>
      </c>
      <c r="F43" s="2" t="s">
        <v>702</v>
      </c>
    </row>
    <row r="44" spans="1:6" ht="15.75" x14ac:dyDescent="0.25">
      <c r="A44" s="1">
        <v>39</v>
      </c>
      <c r="B44" s="1" t="s">
        <v>104</v>
      </c>
      <c r="C44" s="4" t="s">
        <v>414</v>
      </c>
      <c r="D44" s="6" t="s">
        <v>413</v>
      </c>
      <c r="E44" s="1" t="s">
        <v>28</v>
      </c>
      <c r="F44" s="2" t="s">
        <v>704</v>
      </c>
    </row>
    <row r="45" spans="1:6" ht="15.75" x14ac:dyDescent="0.25">
      <c r="A45" s="1">
        <v>40</v>
      </c>
      <c r="B45" s="1" t="s">
        <v>106</v>
      </c>
      <c r="C45" s="4" t="s">
        <v>402</v>
      </c>
      <c r="D45" s="6" t="s">
        <v>108</v>
      </c>
      <c r="E45" s="1" t="s">
        <v>109</v>
      </c>
      <c r="F45" s="2" t="s">
        <v>703</v>
      </c>
    </row>
    <row r="46" spans="1:6" ht="15.75" x14ac:dyDescent="0.25">
      <c r="A46" s="1">
        <v>41</v>
      </c>
      <c r="B46" s="1" t="s">
        <v>110</v>
      </c>
      <c r="C46" s="4" t="s">
        <v>401</v>
      </c>
      <c r="D46" s="6" t="s">
        <v>112</v>
      </c>
      <c r="E46" s="1" t="s">
        <v>28</v>
      </c>
      <c r="F46" s="2" t="s">
        <v>705</v>
      </c>
    </row>
    <row r="47" spans="1:6" ht="15.75" x14ac:dyDescent="0.25">
      <c r="A47" s="1">
        <v>42</v>
      </c>
      <c r="B47" s="1" t="s">
        <v>113</v>
      </c>
      <c r="C47" s="4" t="s">
        <v>400</v>
      </c>
      <c r="D47" s="6" t="s">
        <v>112</v>
      </c>
      <c r="E47" s="1" t="s">
        <v>28</v>
      </c>
      <c r="F47" s="2" t="s">
        <v>706</v>
      </c>
    </row>
    <row r="48" spans="1:6" ht="15.75" x14ac:dyDescent="0.25">
      <c r="A48" s="6">
        <v>43</v>
      </c>
      <c r="B48" s="1" t="s">
        <v>115</v>
      </c>
      <c r="C48" s="4" t="s">
        <v>415</v>
      </c>
      <c r="D48" s="42" t="s">
        <v>22</v>
      </c>
      <c r="E48" s="1" t="s">
        <v>19</v>
      </c>
      <c r="F48" s="2" t="s">
        <v>664</v>
      </c>
    </row>
    <row r="49" spans="1:7" ht="15.75" x14ac:dyDescent="0.25">
      <c r="A49" s="1">
        <v>44</v>
      </c>
      <c r="B49" s="1" t="s">
        <v>117</v>
      </c>
      <c r="C49" s="4" t="s">
        <v>416</v>
      </c>
      <c r="D49" s="6" t="s">
        <v>119</v>
      </c>
      <c r="E49" s="1" t="s">
        <v>19</v>
      </c>
      <c r="F49" s="2" t="s">
        <v>707</v>
      </c>
    </row>
    <row r="50" spans="1:7" ht="15.75" x14ac:dyDescent="0.25">
      <c r="A50" s="1">
        <v>45</v>
      </c>
      <c r="B50" s="6" t="s">
        <v>120</v>
      </c>
      <c r="C50" s="7" t="s">
        <v>399</v>
      </c>
      <c r="D50" s="6" t="s">
        <v>351</v>
      </c>
      <c r="E50" s="6" t="s">
        <v>28</v>
      </c>
      <c r="F50" s="8" t="s">
        <v>708</v>
      </c>
    </row>
    <row r="51" spans="1:7" ht="15.75" x14ac:dyDescent="0.25">
      <c r="A51" s="1">
        <v>46</v>
      </c>
      <c r="B51" s="1" t="s">
        <v>122</v>
      </c>
      <c r="C51" s="7" t="s">
        <v>417</v>
      </c>
      <c r="D51" s="6" t="s">
        <v>351</v>
      </c>
      <c r="E51" s="1" t="s">
        <v>28</v>
      </c>
      <c r="F51" s="2" t="s">
        <v>709</v>
      </c>
    </row>
    <row r="52" spans="1:7" ht="15.75" x14ac:dyDescent="0.25">
      <c r="A52" s="1">
        <v>47</v>
      </c>
      <c r="B52" s="1" t="s">
        <v>125</v>
      </c>
      <c r="C52" s="4" t="s">
        <v>398</v>
      </c>
      <c r="D52" s="6" t="s">
        <v>127</v>
      </c>
      <c r="E52" s="1" t="s">
        <v>28</v>
      </c>
      <c r="F52" s="2" t="s">
        <v>710</v>
      </c>
    </row>
    <row r="53" spans="1:7" ht="15.75" x14ac:dyDescent="0.25">
      <c r="A53" s="10">
        <v>48</v>
      </c>
      <c r="B53" s="1" t="s">
        <v>128</v>
      </c>
      <c r="C53" s="4" t="s">
        <v>418</v>
      </c>
      <c r="D53" s="6" t="s">
        <v>130</v>
      </c>
      <c r="E53" s="1" t="s">
        <v>28</v>
      </c>
      <c r="F53" s="2" t="s">
        <v>711</v>
      </c>
    </row>
    <row r="54" spans="1:7" ht="15.75" x14ac:dyDescent="0.25">
      <c r="A54" s="53">
        <v>49</v>
      </c>
      <c r="B54" s="1" t="s">
        <v>131</v>
      </c>
      <c r="C54" s="4" t="s">
        <v>397</v>
      </c>
      <c r="D54" s="6" t="s">
        <v>133</v>
      </c>
      <c r="E54" s="1" t="s">
        <v>19</v>
      </c>
      <c r="F54" s="2" t="s">
        <v>666</v>
      </c>
    </row>
    <row r="55" spans="1:7" s="74" customFormat="1" ht="15.75" x14ac:dyDescent="0.25">
      <c r="A55" s="71">
        <v>50</v>
      </c>
      <c r="B55" s="47" t="s">
        <v>135</v>
      </c>
      <c r="C55" s="72" t="s">
        <v>419</v>
      </c>
      <c r="D55" s="47" t="s">
        <v>22</v>
      </c>
      <c r="E55" s="47" t="s">
        <v>19</v>
      </c>
      <c r="F55" s="73" t="s">
        <v>712</v>
      </c>
      <c r="G55" s="74" t="s">
        <v>443</v>
      </c>
    </row>
    <row r="56" spans="1:7" ht="15.75" x14ac:dyDescent="0.25">
      <c r="A56" s="1">
        <v>51</v>
      </c>
      <c r="B56" s="1" t="s">
        <v>136</v>
      </c>
      <c r="C56" s="4" t="s">
        <v>395</v>
      </c>
      <c r="D56" s="1" t="s">
        <v>138</v>
      </c>
      <c r="E56" s="1" t="s">
        <v>19</v>
      </c>
      <c r="F56" s="2" t="s">
        <v>714</v>
      </c>
    </row>
    <row r="57" spans="1:7" ht="15.75" x14ac:dyDescent="0.25">
      <c r="A57" s="1">
        <v>52</v>
      </c>
      <c r="B57" s="1" t="s">
        <v>139</v>
      </c>
      <c r="C57" s="4" t="s">
        <v>394</v>
      </c>
      <c r="D57" s="1" t="s">
        <v>138</v>
      </c>
      <c r="E57" s="1" t="s">
        <v>28</v>
      </c>
      <c r="F57" s="2" t="s">
        <v>713</v>
      </c>
    </row>
    <row r="58" spans="1:7" ht="15.75" x14ac:dyDescent="0.25">
      <c r="A58" s="1">
        <v>53</v>
      </c>
      <c r="B58" s="1" t="s">
        <v>141</v>
      </c>
      <c r="C58" s="4" t="s">
        <v>420</v>
      </c>
      <c r="D58" s="1" t="s">
        <v>143</v>
      </c>
      <c r="E58" s="1" t="s">
        <v>28</v>
      </c>
      <c r="F58" s="2" t="s">
        <v>715</v>
      </c>
    </row>
    <row r="59" spans="1:7" ht="15.75" x14ac:dyDescent="0.25">
      <c r="A59" s="90">
        <v>54</v>
      </c>
      <c r="B59" s="1" t="s">
        <v>144</v>
      </c>
      <c r="C59" s="4" t="s">
        <v>393</v>
      </c>
      <c r="D59" s="1" t="s">
        <v>22</v>
      </c>
      <c r="E59" s="1" t="s">
        <v>28</v>
      </c>
      <c r="F59" s="2" t="s">
        <v>716</v>
      </c>
    </row>
    <row r="60" spans="1:7" s="29" customFormat="1" ht="15.75" x14ac:dyDescent="0.25">
      <c r="A60" s="71">
        <v>55</v>
      </c>
      <c r="B60" s="71" t="s">
        <v>310</v>
      </c>
      <c r="C60" s="45" t="s">
        <v>392</v>
      </c>
      <c r="D60" s="71" t="s">
        <v>312</v>
      </c>
      <c r="E60" s="71" t="s">
        <v>28</v>
      </c>
      <c r="F60" s="28" t="s">
        <v>717</v>
      </c>
      <c r="G60" s="74" t="s">
        <v>660</v>
      </c>
    </row>
    <row r="61" spans="1:7" s="12" customFormat="1" ht="15.75" x14ac:dyDescent="0.25">
      <c r="A61" s="1">
        <v>56</v>
      </c>
      <c r="B61" s="10" t="s">
        <v>146</v>
      </c>
      <c r="C61" s="13" t="s">
        <v>421</v>
      </c>
      <c r="D61" s="10" t="s">
        <v>124</v>
      </c>
      <c r="E61" s="10" t="s">
        <v>109</v>
      </c>
      <c r="F61" s="11" t="s">
        <v>718</v>
      </c>
    </row>
    <row r="62" spans="1:7" ht="15.75" x14ac:dyDescent="0.25">
      <c r="A62" s="1">
        <v>57</v>
      </c>
      <c r="B62" s="1" t="s">
        <v>148</v>
      </c>
      <c r="C62" s="4" t="s">
        <v>391</v>
      </c>
      <c r="D62" s="1" t="s">
        <v>150</v>
      </c>
      <c r="E62" s="1" t="s">
        <v>28</v>
      </c>
      <c r="F62" s="2" t="s">
        <v>719</v>
      </c>
    </row>
    <row r="63" spans="1:7" ht="15.75" x14ac:dyDescent="0.25">
      <c r="A63" s="1">
        <v>58</v>
      </c>
      <c r="B63" s="1" t="s">
        <v>151</v>
      </c>
      <c r="C63" s="4" t="s">
        <v>390</v>
      </c>
      <c r="D63" s="1" t="s">
        <v>153</v>
      </c>
      <c r="E63" s="1" t="s">
        <v>154</v>
      </c>
      <c r="F63" s="2" t="s">
        <v>720</v>
      </c>
    </row>
    <row r="64" spans="1:7" ht="15.75" x14ac:dyDescent="0.25">
      <c r="A64" s="1">
        <v>59</v>
      </c>
      <c r="B64" s="1" t="s">
        <v>155</v>
      </c>
      <c r="C64" s="4" t="s">
        <v>422</v>
      </c>
      <c r="D64" s="1" t="s">
        <v>157</v>
      </c>
      <c r="E64" s="1" t="s">
        <v>158</v>
      </c>
      <c r="F64" s="2" t="s">
        <v>721</v>
      </c>
    </row>
    <row r="65" spans="1:7" s="147" customFormat="1" ht="15.75" x14ac:dyDescent="0.25">
      <c r="A65" s="146">
        <v>60</v>
      </c>
      <c r="B65" s="146" t="s">
        <v>567</v>
      </c>
      <c r="C65" s="46" t="s">
        <v>568</v>
      </c>
      <c r="D65" s="147" t="s">
        <v>79</v>
      </c>
      <c r="E65" s="146" t="s">
        <v>28</v>
      </c>
      <c r="F65" s="148" t="s">
        <v>722</v>
      </c>
      <c r="G65" s="147" t="s">
        <v>443</v>
      </c>
    </row>
    <row r="66" spans="1:7" ht="15.75" x14ac:dyDescent="0.25">
      <c r="A66" s="1">
        <v>61</v>
      </c>
      <c r="B66" s="1" t="s">
        <v>159</v>
      </c>
      <c r="C66" s="4" t="s">
        <v>423</v>
      </c>
      <c r="D66" s="1" t="s">
        <v>22</v>
      </c>
      <c r="E66" s="1" t="s">
        <v>28</v>
      </c>
      <c r="F66" s="2" t="s">
        <v>724</v>
      </c>
    </row>
    <row r="67" spans="1:7" ht="15.75" x14ac:dyDescent="0.25">
      <c r="A67" s="1">
        <v>62</v>
      </c>
      <c r="B67" s="1" t="s">
        <v>161</v>
      </c>
      <c r="C67" s="4" t="s">
        <v>389</v>
      </c>
      <c r="D67" s="1" t="s">
        <v>163</v>
      </c>
      <c r="E67" s="1" t="s">
        <v>19</v>
      </c>
      <c r="F67" s="2" t="s">
        <v>723</v>
      </c>
    </row>
    <row r="68" spans="1:7" ht="15.75" x14ac:dyDescent="0.25">
      <c r="A68" s="1">
        <v>63</v>
      </c>
      <c r="B68" s="1" t="s">
        <v>164</v>
      </c>
      <c r="C68" s="4" t="s">
        <v>388</v>
      </c>
      <c r="D68" s="1" t="s">
        <v>166</v>
      </c>
      <c r="E68" s="1" t="s">
        <v>19</v>
      </c>
      <c r="F68" s="2" t="s">
        <v>725</v>
      </c>
    </row>
    <row r="69" spans="1:7" ht="15.75" x14ac:dyDescent="0.25">
      <c r="A69" s="6">
        <v>64</v>
      </c>
      <c r="B69" s="1" t="s">
        <v>167</v>
      </c>
      <c r="C69" s="4" t="s">
        <v>387</v>
      </c>
      <c r="D69" s="1" t="s">
        <v>169</v>
      </c>
      <c r="E69" s="1" t="s">
        <v>19</v>
      </c>
      <c r="F69" s="2" t="s">
        <v>701</v>
      </c>
    </row>
    <row r="70" spans="1:7" ht="15.75" x14ac:dyDescent="0.25">
      <c r="A70" s="1">
        <v>65</v>
      </c>
      <c r="B70" s="1" t="s">
        <v>170</v>
      </c>
      <c r="C70" s="4" t="s">
        <v>424</v>
      </c>
      <c r="D70" s="1" t="s">
        <v>67</v>
      </c>
      <c r="E70" s="1" t="s">
        <v>19</v>
      </c>
      <c r="F70" s="2" t="s">
        <v>726</v>
      </c>
    </row>
    <row r="71" spans="1:7" ht="15.75" x14ac:dyDescent="0.25">
      <c r="A71" s="1">
        <v>66</v>
      </c>
      <c r="B71" s="6" t="s">
        <v>172</v>
      </c>
      <c r="C71" s="7" t="s">
        <v>386</v>
      </c>
      <c r="D71" s="6" t="s">
        <v>174</v>
      </c>
      <c r="E71" s="6" t="s">
        <v>28</v>
      </c>
      <c r="F71" s="9" t="s">
        <v>727</v>
      </c>
    </row>
    <row r="72" spans="1:7" ht="15.75" x14ac:dyDescent="0.25">
      <c r="A72" s="1">
        <v>67</v>
      </c>
      <c r="B72" s="1" t="s">
        <v>175</v>
      </c>
      <c r="C72" s="4" t="s">
        <v>385</v>
      </c>
      <c r="D72" s="1" t="s">
        <v>177</v>
      </c>
      <c r="E72" s="1" t="s">
        <v>28</v>
      </c>
      <c r="F72" s="2" t="s">
        <v>728</v>
      </c>
    </row>
    <row r="73" spans="1:7" ht="15.75" x14ac:dyDescent="0.25">
      <c r="A73" s="67">
        <v>68</v>
      </c>
      <c r="B73" s="1" t="s">
        <v>178</v>
      </c>
      <c r="C73" s="4" t="s">
        <v>384</v>
      </c>
      <c r="D73" s="1" t="s">
        <v>177</v>
      </c>
      <c r="E73" s="1" t="s">
        <v>28</v>
      </c>
      <c r="F73" s="2" t="s">
        <v>729</v>
      </c>
    </row>
    <row r="74" spans="1:7" ht="15.75" x14ac:dyDescent="0.25">
      <c r="A74" s="67">
        <v>69</v>
      </c>
      <c r="B74" s="1" t="s">
        <v>180</v>
      </c>
      <c r="C74" s="4" t="s">
        <v>383</v>
      </c>
      <c r="D74" s="1" t="s">
        <v>182</v>
      </c>
      <c r="E74" s="1" t="s">
        <v>28</v>
      </c>
      <c r="F74" s="2" t="s">
        <v>730</v>
      </c>
    </row>
    <row r="75" spans="1:7" ht="15.75" x14ac:dyDescent="0.25">
      <c r="E75" s="35" t="s">
        <v>186</v>
      </c>
    </row>
    <row r="76" spans="1:7" ht="15.75" x14ac:dyDescent="0.25">
      <c r="C76" s="34" t="s">
        <v>186</v>
      </c>
    </row>
    <row r="78" spans="1:7" x14ac:dyDescent="0.25">
      <c r="D78" t="s">
        <v>186</v>
      </c>
    </row>
  </sheetData>
  <mergeCells count="3">
    <mergeCell ref="A2:F2"/>
    <mergeCell ref="A3:F3"/>
    <mergeCell ref="A4:D4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6" workbookViewId="0">
      <selection activeCell="J23" sqref="J23"/>
    </sheetView>
  </sheetViews>
  <sheetFormatPr defaultRowHeight="15.75" x14ac:dyDescent="0.25"/>
  <cols>
    <col min="1" max="1" width="7.875" style="136" customWidth="1"/>
    <col min="2" max="2" width="21.5" style="39" customWidth="1"/>
    <col min="3" max="3" width="7.875" style="267" customWidth="1"/>
    <col min="4" max="4" width="7.625" style="267" customWidth="1"/>
    <col min="5" max="5" width="6.875" style="267" customWidth="1"/>
    <col min="6" max="6" width="6.75" style="267" customWidth="1"/>
    <col min="7" max="7" width="11.5" style="136" customWidth="1"/>
    <col min="9" max="9" width="21.375" customWidth="1"/>
    <col min="10" max="10" width="18.625" customWidth="1"/>
    <col min="11" max="11" width="12" customWidth="1"/>
    <col min="12" max="12" width="11.375" customWidth="1"/>
  </cols>
  <sheetData>
    <row r="1" spans="1:12" x14ac:dyDescent="0.25">
      <c r="A1" s="255" t="s">
        <v>442</v>
      </c>
      <c r="B1" s="256" t="s">
        <v>2</v>
      </c>
      <c r="C1" s="145" t="s">
        <v>515</v>
      </c>
      <c r="D1" s="145" t="s">
        <v>516</v>
      </c>
      <c r="E1" s="145" t="s">
        <v>516</v>
      </c>
      <c r="F1" s="145" t="s">
        <v>518</v>
      </c>
      <c r="G1" s="255" t="s">
        <v>555</v>
      </c>
      <c r="I1" s="256" t="s">
        <v>796</v>
      </c>
      <c r="J1" s="256" t="s">
        <v>797</v>
      </c>
      <c r="K1" s="256" t="s">
        <v>798</v>
      </c>
      <c r="L1" s="256" t="s">
        <v>799</v>
      </c>
    </row>
    <row r="2" spans="1:12" x14ac:dyDescent="0.25">
      <c r="A2" s="112">
        <v>1</v>
      </c>
      <c r="B2" s="268" t="s">
        <v>467</v>
      </c>
      <c r="C2" s="114">
        <v>5.3615960099750621</v>
      </c>
      <c r="D2" s="114">
        <v>13.604919292851653</v>
      </c>
      <c r="E2" s="114">
        <v>2.2223961816467614</v>
      </c>
      <c r="F2" s="114">
        <v>21.188911484473476</v>
      </c>
      <c r="G2" s="112">
        <v>1</v>
      </c>
      <c r="I2" s="68" t="s">
        <v>800</v>
      </c>
      <c r="J2" s="68">
        <v>16</v>
      </c>
      <c r="K2" s="68">
        <v>9.9578125979760532</v>
      </c>
      <c r="L2" s="68">
        <v>3.3192708659920176</v>
      </c>
    </row>
    <row r="3" spans="1:12" x14ac:dyDescent="0.25">
      <c r="A3" s="112">
        <v>2</v>
      </c>
      <c r="B3" s="268" t="s">
        <v>500</v>
      </c>
      <c r="C3" s="114">
        <v>4.9875311720698257</v>
      </c>
      <c r="D3" s="114">
        <v>4.3351268255188309</v>
      </c>
      <c r="E3" s="114">
        <v>8.895596810182278</v>
      </c>
      <c r="F3" s="114">
        <v>18.218254807770933</v>
      </c>
      <c r="G3" s="112">
        <v>1</v>
      </c>
      <c r="I3" s="68" t="s">
        <v>801</v>
      </c>
      <c r="J3" s="68">
        <v>27</v>
      </c>
      <c r="K3" s="68">
        <v>68.041828061281265</v>
      </c>
      <c r="L3" s="68">
        <v>22.680609353760424</v>
      </c>
    </row>
    <row r="4" spans="1:12" x14ac:dyDescent="0.25">
      <c r="A4" s="112">
        <v>3</v>
      </c>
      <c r="B4" s="268" t="s">
        <v>489</v>
      </c>
      <c r="C4" s="114">
        <v>4.8628428927680796</v>
      </c>
      <c r="D4" s="114">
        <v>9.9461952344350504</v>
      </c>
      <c r="E4" s="114">
        <v>3.0683835520113116</v>
      </c>
      <c r="F4" s="114">
        <v>17.877421679214443</v>
      </c>
      <c r="G4" s="112">
        <v>1</v>
      </c>
      <c r="I4" s="68" t="s">
        <v>802</v>
      </c>
      <c r="J4" s="68">
        <v>13</v>
      </c>
      <c r="K4" s="68">
        <v>47.08904808762825</v>
      </c>
      <c r="L4" s="68">
        <v>15.696349362542749</v>
      </c>
    </row>
    <row r="5" spans="1:12" x14ac:dyDescent="0.25">
      <c r="A5" s="112">
        <v>4</v>
      </c>
      <c r="B5" s="268" t="s">
        <v>472</v>
      </c>
      <c r="C5" s="114">
        <v>4.9875311720698257</v>
      </c>
      <c r="D5" s="114">
        <v>4.089162182936203</v>
      </c>
      <c r="E5" s="114">
        <v>8.0078171943746117</v>
      </c>
      <c r="F5" s="114">
        <v>17.084510549380639</v>
      </c>
      <c r="G5" s="112">
        <v>1</v>
      </c>
      <c r="I5" s="68" t="s">
        <v>803</v>
      </c>
      <c r="J5" s="68">
        <v>3</v>
      </c>
      <c r="K5" s="68">
        <v>76.416938756897125</v>
      </c>
      <c r="L5" s="68">
        <v>25.472312918965706</v>
      </c>
    </row>
    <row r="6" spans="1:12" x14ac:dyDescent="0.25">
      <c r="A6" s="112">
        <v>5</v>
      </c>
      <c r="B6" s="268" t="s">
        <v>451</v>
      </c>
      <c r="C6" s="114">
        <v>2.8678304239401498</v>
      </c>
      <c r="D6" s="114">
        <v>2.8593389700230594</v>
      </c>
      <c r="E6" s="114">
        <v>10.383265556253928</v>
      </c>
      <c r="F6" s="114">
        <v>16.110434950217137</v>
      </c>
      <c r="G6" s="112">
        <v>1</v>
      </c>
      <c r="H6">
        <v>5</v>
      </c>
      <c r="I6" s="68" t="s">
        <v>804</v>
      </c>
      <c r="J6" s="68">
        <v>5</v>
      </c>
      <c r="K6" s="68">
        <v>98.490334135574273</v>
      </c>
      <c r="L6" s="68">
        <v>32.830111378524755</v>
      </c>
    </row>
    <row r="7" spans="1:12" x14ac:dyDescent="0.25">
      <c r="A7" s="112">
        <v>6</v>
      </c>
      <c r="B7" s="268" t="s">
        <v>507</v>
      </c>
      <c r="C7" s="114">
        <v>1.99501246882793</v>
      </c>
      <c r="D7" s="114">
        <v>1.2298232129131437</v>
      </c>
      <c r="E7" s="114">
        <v>7.687799560025141</v>
      </c>
      <c r="F7" s="114">
        <v>10.912635241766214</v>
      </c>
      <c r="G7" s="112">
        <v>2</v>
      </c>
      <c r="I7" s="68" t="s">
        <v>428</v>
      </c>
      <c r="J7" s="68">
        <v>64</v>
      </c>
      <c r="K7" s="68">
        <v>299.99596163935701</v>
      </c>
      <c r="L7" s="68">
        <v>99.998653879785664</v>
      </c>
    </row>
    <row r="8" spans="1:12" x14ac:dyDescent="0.25">
      <c r="A8" s="112">
        <v>7</v>
      </c>
      <c r="B8" s="268" t="s">
        <v>493</v>
      </c>
      <c r="C8" s="114">
        <v>4.1147132169576057</v>
      </c>
      <c r="D8" s="114">
        <v>3.6279784780937741</v>
      </c>
      <c r="E8" s="114">
        <v>2.9004269798868632</v>
      </c>
      <c r="F8" s="114">
        <v>10.643118674938243</v>
      </c>
      <c r="G8" s="112">
        <v>2</v>
      </c>
    </row>
    <row r="9" spans="1:12" x14ac:dyDescent="0.25">
      <c r="A9" s="112">
        <v>8</v>
      </c>
      <c r="B9" s="268" t="s">
        <v>465</v>
      </c>
      <c r="C9" s="114">
        <v>3.9900249376558601</v>
      </c>
      <c r="D9" s="114">
        <v>4.8270561106840892</v>
      </c>
      <c r="E9" s="114">
        <v>1.3778458398805788</v>
      </c>
      <c r="F9" s="114">
        <v>10.194926888220527</v>
      </c>
      <c r="G9" s="112">
        <v>2</v>
      </c>
      <c r="H9">
        <v>3</v>
      </c>
    </row>
    <row r="10" spans="1:12" x14ac:dyDescent="0.25">
      <c r="A10" s="112">
        <v>9</v>
      </c>
      <c r="B10" s="268" t="s">
        <v>474</v>
      </c>
      <c r="C10" s="114">
        <v>3.6159600997506236</v>
      </c>
      <c r="D10" s="114">
        <v>3.5203689469638739</v>
      </c>
      <c r="E10" s="114">
        <v>2.8159124292897539</v>
      </c>
      <c r="F10" s="114">
        <v>9.9522414760042501</v>
      </c>
      <c r="G10" s="112">
        <v>3</v>
      </c>
    </row>
    <row r="11" spans="1:12" x14ac:dyDescent="0.25">
      <c r="A11" s="112">
        <v>10</v>
      </c>
      <c r="B11" s="268" t="s">
        <v>461</v>
      </c>
      <c r="C11" s="114">
        <v>3.8653366583541149</v>
      </c>
      <c r="D11" s="114">
        <v>3.0130668716372022</v>
      </c>
      <c r="E11" s="114">
        <v>2.9150199127906977</v>
      </c>
      <c r="F11" s="114">
        <v>9.7934234427820144</v>
      </c>
      <c r="G11" s="112">
        <v>3</v>
      </c>
    </row>
    <row r="12" spans="1:12" x14ac:dyDescent="0.25">
      <c r="A12" s="112">
        <v>11</v>
      </c>
      <c r="B12" s="268" t="s">
        <v>454</v>
      </c>
      <c r="C12" s="114">
        <v>2.6184538653366585</v>
      </c>
      <c r="D12" s="114">
        <v>7.0407378939277478</v>
      </c>
      <c r="E12" s="114">
        <v>8.621924890006287E-2</v>
      </c>
      <c r="F12" s="114">
        <v>9.7454110081644689</v>
      </c>
      <c r="G12" s="112">
        <v>3</v>
      </c>
    </row>
    <row r="13" spans="1:12" x14ac:dyDescent="0.25">
      <c r="A13" s="112">
        <v>12</v>
      </c>
      <c r="B13" s="268" t="s">
        <v>484</v>
      </c>
      <c r="C13" s="114">
        <v>3.4912718204488775</v>
      </c>
      <c r="D13" s="114">
        <v>2.7824750192159877</v>
      </c>
      <c r="E13" s="114">
        <v>2.9909277105593968</v>
      </c>
      <c r="F13" s="114">
        <v>9.264674550224262</v>
      </c>
      <c r="G13" s="112">
        <v>3</v>
      </c>
    </row>
    <row r="14" spans="1:12" x14ac:dyDescent="0.25">
      <c r="A14" s="112">
        <v>13</v>
      </c>
      <c r="B14" s="268" t="s">
        <v>497</v>
      </c>
      <c r="C14" s="114">
        <v>3.7406483790523692</v>
      </c>
      <c r="D14" s="114">
        <v>2.6287471176018444</v>
      </c>
      <c r="E14" s="114">
        <v>2.121668494657448</v>
      </c>
      <c r="F14" s="114">
        <v>8.4910639913116626</v>
      </c>
      <c r="G14" s="112">
        <v>3</v>
      </c>
    </row>
    <row r="15" spans="1:12" x14ac:dyDescent="0.25">
      <c r="A15" s="112">
        <v>14</v>
      </c>
      <c r="B15" s="268" t="s">
        <v>496</v>
      </c>
      <c r="C15" s="114">
        <v>1.6209476309226933</v>
      </c>
      <c r="D15" s="114">
        <v>1.3835511145272867</v>
      </c>
      <c r="E15" s="114">
        <v>5.0775043368950366</v>
      </c>
      <c r="F15" s="114">
        <v>8.0820030823450164</v>
      </c>
      <c r="G15" s="112">
        <v>3</v>
      </c>
    </row>
    <row r="16" spans="1:12" x14ac:dyDescent="0.25">
      <c r="A16" s="112">
        <v>15</v>
      </c>
      <c r="B16" s="268" t="s">
        <v>498</v>
      </c>
      <c r="C16" s="114">
        <v>2.9925187032418954</v>
      </c>
      <c r="D16" s="114">
        <v>3.9815526518063029</v>
      </c>
      <c r="E16" s="114">
        <v>0.82039160905091146</v>
      </c>
      <c r="F16" s="114">
        <v>7.7944629640991101</v>
      </c>
      <c r="G16" s="112">
        <v>3</v>
      </c>
    </row>
    <row r="17" spans="1:8" x14ac:dyDescent="0.25">
      <c r="A17" s="112">
        <v>16</v>
      </c>
      <c r="B17" s="268" t="s">
        <v>453</v>
      </c>
      <c r="C17" s="114">
        <v>2.4937655860349128</v>
      </c>
      <c r="D17" s="114">
        <v>1.7063797079169871</v>
      </c>
      <c r="E17" s="114">
        <v>3.5142861250785669</v>
      </c>
      <c r="F17" s="114">
        <v>7.7144314190304666</v>
      </c>
      <c r="G17" s="112">
        <v>3</v>
      </c>
    </row>
    <row r="18" spans="1:8" x14ac:dyDescent="0.25">
      <c r="A18" s="112">
        <v>17</v>
      </c>
      <c r="B18" s="268" t="s">
        <v>450</v>
      </c>
      <c r="C18" s="114">
        <v>3.2418952618453867</v>
      </c>
      <c r="D18" s="114">
        <v>2.1675634127594154</v>
      </c>
      <c r="E18" s="114">
        <v>1.9802870835952231</v>
      </c>
      <c r="F18" s="114">
        <v>7.389745758200025</v>
      </c>
      <c r="G18" s="112">
        <v>3</v>
      </c>
    </row>
    <row r="19" spans="1:8" x14ac:dyDescent="0.25">
      <c r="A19" s="112">
        <v>18</v>
      </c>
      <c r="B19" s="268" t="s">
        <v>508</v>
      </c>
      <c r="C19" s="114">
        <v>1.4962593516209477</v>
      </c>
      <c r="D19" s="114">
        <v>0.83013066871637198</v>
      </c>
      <c r="E19" s="114">
        <v>4.7579215116279077</v>
      </c>
      <c r="F19" s="114">
        <v>7.084311531965227</v>
      </c>
      <c r="G19" s="112">
        <v>3</v>
      </c>
    </row>
    <row r="20" spans="1:8" x14ac:dyDescent="0.25">
      <c r="A20" s="112">
        <v>19</v>
      </c>
      <c r="B20" s="268" t="s">
        <v>482</v>
      </c>
      <c r="C20" s="114">
        <v>0.24937655860349126</v>
      </c>
      <c r="D20" s="114">
        <v>0.12298232129131438</v>
      </c>
      <c r="E20" s="114">
        <v>6.4619068510370843</v>
      </c>
      <c r="F20" s="114">
        <v>6.8342657309318895</v>
      </c>
      <c r="G20" s="112">
        <v>3</v>
      </c>
    </row>
    <row r="21" spans="1:8" x14ac:dyDescent="0.25">
      <c r="A21" s="112">
        <v>20</v>
      </c>
      <c r="B21" s="268" t="s">
        <v>455</v>
      </c>
      <c r="C21" s="114">
        <v>1.6209476309226933</v>
      </c>
      <c r="D21" s="114">
        <v>3.8278247501921596</v>
      </c>
      <c r="E21" s="114">
        <v>8.9613843494657466E-2</v>
      </c>
      <c r="F21" s="114">
        <v>5.5383862246095106</v>
      </c>
      <c r="G21" s="112">
        <v>3</v>
      </c>
    </row>
    <row r="22" spans="1:8" x14ac:dyDescent="0.25">
      <c r="A22" s="112">
        <v>21</v>
      </c>
      <c r="B22" s="268" t="s">
        <v>449</v>
      </c>
      <c r="C22" s="114">
        <v>2.4937655860349128</v>
      </c>
      <c r="D22" s="114">
        <v>1.2451960030745579</v>
      </c>
      <c r="E22" s="114">
        <v>1.7763523727215589</v>
      </c>
      <c r="F22" s="114">
        <v>5.5153139618310298</v>
      </c>
      <c r="G22" s="112">
        <v>3</v>
      </c>
      <c r="H22">
        <v>13</v>
      </c>
    </row>
    <row r="23" spans="1:8" x14ac:dyDescent="0.25">
      <c r="A23" s="112">
        <v>22</v>
      </c>
      <c r="B23" s="268" t="s">
        <v>478</v>
      </c>
      <c r="C23" s="114">
        <v>2.1197007481296759</v>
      </c>
      <c r="D23" s="114">
        <v>0.84550345887778633</v>
      </c>
      <c r="E23" s="114">
        <v>1.8951977215587681</v>
      </c>
      <c r="F23" s="114">
        <v>4.8604019285662305</v>
      </c>
      <c r="G23" s="112">
        <v>4</v>
      </c>
    </row>
    <row r="24" spans="1:8" x14ac:dyDescent="0.25">
      <c r="A24" s="112">
        <v>23</v>
      </c>
      <c r="B24" s="268" t="s">
        <v>464</v>
      </c>
      <c r="C24" s="114">
        <v>1.1221945137157108</v>
      </c>
      <c r="D24" s="114">
        <v>1.6141429669485012</v>
      </c>
      <c r="E24" s="114">
        <v>1.9630045018856064</v>
      </c>
      <c r="F24" s="114">
        <v>4.6993419825498188</v>
      </c>
      <c r="G24" s="112">
        <v>4</v>
      </c>
    </row>
    <row r="25" spans="1:8" x14ac:dyDescent="0.25">
      <c r="A25" s="112">
        <v>24</v>
      </c>
      <c r="B25" s="268" t="s">
        <v>457</v>
      </c>
      <c r="C25" s="114">
        <v>0.99750623441396502</v>
      </c>
      <c r="D25" s="114">
        <v>0.69177555726364337</v>
      </c>
      <c r="E25" s="114">
        <v>2.8101396448774354</v>
      </c>
      <c r="F25" s="114">
        <v>4.4994214365550436</v>
      </c>
      <c r="G25" s="112">
        <v>4</v>
      </c>
    </row>
    <row r="26" spans="1:8" x14ac:dyDescent="0.25">
      <c r="A26" s="112">
        <v>25</v>
      </c>
      <c r="B26" s="268" t="s">
        <v>511</v>
      </c>
      <c r="C26" s="114">
        <v>1.2468827930174564</v>
      </c>
      <c r="D26" s="114">
        <v>1.7678708685626443</v>
      </c>
      <c r="E26" s="114">
        <v>1.2624604611879322</v>
      </c>
      <c r="F26" s="114">
        <v>4.2772141227680329</v>
      </c>
      <c r="G26" s="112">
        <v>4</v>
      </c>
    </row>
    <row r="27" spans="1:8" x14ac:dyDescent="0.25">
      <c r="A27" s="112">
        <v>26</v>
      </c>
      <c r="B27" s="268" t="s">
        <v>475</v>
      </c>
      <c r="C27" s="114">
        <v>1.4962593516209477</v>
      </c>
      <c r="D27" s="114">
        <v>0.92236740968485775</v>
      </c>
      <c r="E27" s="114">
        <v>1.5134242457573854</v>
      </c>
      <c r="F27" s="114">
        <v>3.9320510070631913</v>
      </c>
      <c r="G27" s="112">
        <v>4</v>
      </c>
    </row>
    <row r="28" spans="1:8" x14ac:dyDescent="0.25">
      <c r="A28" s="112">
        <v>27</v>
      </c>
      <c r="B28" s="268" t="s">
        <v>487</v>
      </c>
      <c r="C28" s="114">
        <v>1.1221945137157108</v>
      </c>
      <c r="D28" s="114">
        <v>1.2144504227517294</v>
      </c>
      <c r="E28" s="114">
        <v>1.4799766341923319</v>
      </c>
      <c r="F28" s="114">
        <v>3.8166215706597724</v>
      </c>
      <c r="G28" s="112">
        <v>4</v>
      </c>
    </row>
    <row r="29" spans="1:8" x14ac:dyDescent="0.25">
      <c r="A29" s="112">
        <v>28</v>
      </c>
      <c r="B29" s="268" t="s">
        <v>466</v>
      </c>
      <c r="C29" s="114">
        <v>1.4962593516209477</v>
      </c>
      <c r="D29" s="114">
        <v>1.813989239046887</v>
      </c>
      <c r="E29" s="114">
        <v>0.50146315603394109</v>
      </c>
      <c r="F29" s="114">
        <v>3.8117117467017758</v>
      </c>
      <c r="G29" s="112">
        <v>4</v>
      </c>
    </row>
    <row r="30" spans="1:8" x14ac:dyDescent="0.25">
      <c r="A30" s="112">
        <v>29</v>
      </c>
      <c r="B30" s="268" t="s">
        <v>470</v>
      </c>
      <c r="C30" s="114">
        <v>1.6209476309226933</v>
      </c>
      <c r="D30" s="114">
        <v>0.44581091468101458</v>
      </c>
      <c r="E30" s="114">
        <v>1.6788835952231296</v>
      </c>
      <c r="F30" s="114">
        <v>3.7456421408268374</v>
      </c>
      <c r="G30" s="112">
        <v>4</v>
      </c>
    </row>
    <row r="31" spans="1:8" x14ac:dyDescent="0.25">
      <c r="A31" s="112">
        <v>30</v>
      </c>
      <c r="B31" s="268" t="s">
        <v>504</v>
      </c>
      <c r="C31" s="114">
        <v>1.8703241895261846</v>
      </c>
      <c r="D31" s="114">
        <v>0.79938508839354339</v>
      </c>
      <c r="E31" s="114">
        <v>0.83315464330609679</v>
      </c>
      <c r="F31" s="114">
        <v>3.502863921225825</v>
      </c>
      <c r="G31" s="112">
        <v>4</v>
      </c>
    </row>
    <row r="32" spans="1:8" x14ac:dyDescent="0.25">
      <c r="A32" s="112">
        <v>31</v>
      </c>
      <c r="B32" s="268" t="s">
        <v>459</v>
      </c>
      <c r="C32" s="114">
        <v>1.4962593516209477</v>
      </c>
      <c r="D32" s="114">
        <v>0.35357417371252881</v>
      </c>
      <c r="E32" s="114">
        <v>1.5798532055311127</v>
      </c>
      <c r="F32" s="114">
        <v>3.4296867308645895</v>
      </c>
      <c r="G32" s="112">
        <v>4</v>
      </c>
    </row>
    <row r="33" spans="1:7" x14ac:dyDescent="0.25">
      <c r="A33" s="112">
        <v>32</v>
      </c>
      <c r="B33" s="268" t="s">
        <v>486</v>
      </c>
      <c r="C33" s="114">
        <v>1.99501246882793</v>
      </c>
      <c r="D33" s="114">
        <v>0.72252113758647196</v>
      </c>
      <c r="E33" s="114">
        <v>0.40843929918290389</v>
      </c>
      <c r="F33" s="114">
        <v>3.1259729055973056</v>
      </c>
      <c r="G33" s="112">
        <v>4</v>
      </c>
    </row>
    <row r="34" spans="1:7" x14ac:dyDescent="0.25">
      <c r="A34" s="112">
        <v>33</v>
      </c>
      <c r="B34" s="268" t="s">
        <v>502</v>
      </c>
      <c r="C34" s="114">
        <v>1.6209476309226933</v>
      </c>
      <c r="D34" s="114">
        <v>1.0607225211375864</v>
      </c>
      <c r="E34" s="114">
        <v>0.4177152262727844</v>
      </c>
      <c r="F34" s="114">
        <v>3.0993853783330638</v>
      </c>
      <c r="G34" s="112">
        <v>4</v>
      </c>
    </row>
    <row r="35" spans="1:7" x14ac:dyDescent="0.25">
      <c r="A35" s="112">
        <v>34</v>
      </c>
      <c r="B35" s="268" t="s">
        <v>512</v>
      </c>
      <c r="C35" s="114">
        <v>1.3715710723192018</v>
      </c>
      <c r="D35" s="114">
        <v>0.90699461952344351</v>
      </c>
      <c r="E35" s="114">
        <v>0.75915815524827146</v>
      </c>
      <c r="F35" s="114">
        <v>3.0377238470909167</v>
      </c>
      <c r="G35" s="112">
        <v>4</v>
      </c>
    </row>
    <row r="36" spans="1:7" x14ac:dyDescent="0.25">
      <c r="A36" s="112">
        <v>35</v>
      </c>
      <c r="B36" s="268" t="s">
        <v>473</v>
      </c>
      <c r="C36" s="114">
        <v>1.3715710723192018</v>
      </c>
      <c r="D36" s="114">
        <v>0.52267486548808617</v>
      </c>
      <c r="E36" s="114">
        <v>0.63574638592080457</v>
      </c>
      <c r="F36" s="114">
        <v>2.5299923237280924</v>
      </c>
      <c r="G36" s="112">
        <v>4</v>
      </c>
    </row>
    <row r="37" spans="1:7" x14ac:dyDescent="0.25">
      <c r="A37" s="112">
        <v>36</v>
      </c>
      <c r="B37" s="268" t="s">
        <v>506</v>
      </c>
      <c r="C37" s="114">
        <v>0.87281795511221938</v>
      </c>
      <c r="D37" s="114">
        <v>0.23059185242121444</v>
      </c>
      <c r="E37" s="114">
        <v>1.2323291169076056</v>
      </c>
      <c r="F37" s="114">
        <v>2.3357389244410394</v>
      </c>
      <c r="G37" s="112">
        <v>4</v>
      </c>
    </row>
    <row r="38" spans="1:7" x14ac:dyDescent="0.25">
      <c r="A38" s="112">
        <v>37</v>
      </c>
      <c r="B38" s="268" t="s">
        <v>491</v>
      </c>
      <c r="C38" s="114">
        <v>0.74812967581047385</v>
      </c>
      <c r="D38" s="114">
        <v>1.2605687932359724</v>
      </c>
      <c r="E38" s="114">
        <v>0.26246679761156511</v>
      </c>
      <c r="F38" s="114">
        <v>2.2711652666580111</v>
      </c>
      <c r="G38" s="112">
        <v>4</v>
      </c>
    </row>
    <row r="39" spans="1:7" x14ac:dyDescent="0.25">
      <c r="A39" s="112">
        <v>38</v>
      </c>
      <c r="B39" s="268" t="s">
        <v>480</v>
      </c>
      <c r="C39" s="114">
        <v>0.24937655860349126</v>
      </c>
      <c r="D39" s="114">
        <v>4.6118370484242888E-2</v>
      </c>
      <c r="E39" s="114">
        <v>1.9430106851037081</v>
      </c>
      <c r="F39" s="114">
        <v>2.2385056141914421</v>
      </c>
      <c r="G39" s="112">
        <v>4</v>
      </c>
    </row>
    <row r="40" spans="1:7" x14ac:dyDescent="0.25">
      <c r="A40" s="112">
        <v>39</v>
      </c>
      <c r="B40" s="268" t="s">
        <v>505</v>
      </c>
      <c r="C40" s="114">
        <v>0.87281795511221938</v>
      </c>
      <c r="D40" s="114">
        <v>0.33820138355111451</v>
      </c>
      <c r="E40" s="114">
        <v>0.59709093337523578</v>
      </c>
      <c r="F40" s="114">
        <v>1.8081102720385696</v>
      </c>
      <c r="G40" s="112">
        <v>4</v>
      </c>
    </row>
    <row r="41" spans="1:7" x14ac:dyDescent="0.25">
      <c r="A41" s="112">
        <v>40</v>
      </c>
      <c r="B41" s="268" t="s">
        <v>494</v>
      </c>
      <c r="C41" s="114">
        <v>0.87281795511221938</v>
      </c>
      <c r="D41" s="114">
        <v>0.19984627209838585</v>
      </c>
      <c r="E41" s="114">
        <v>0.68886833752357002</v>
      </c>
      <c r="F41" s="114">
        <v>1.7615325647341753</v>
      </c>
      <c r="G41" s="112">
        <v>4</v>
      </c>
    </row>
    <row r="42" spans="1:7" x14ac:dyDescent="0.25">
      <c r="A42" s="112">
        <v>41</v>
      </c>
      <c r="B42" s="268" t="s">
        <v>448</v>
      </c>
      <c r="C42" s="114">
        <v>0.37406483790523692</v>
      </c>
      <c r="D42" s="114">
        <v>0.59953881629515759</v>
      </c>
      <c r="E42" s="114">
        <v>0.69427847265870524</v>
      </c>
      <c r="F42" s="114">
        <v>1.6678821268590998</v>
      </c>
      <c r="G42" s="112">
        <v>4</v>
      </c>
    </row>
    <row r="43" spans="1:7" x14ac:dyDescent="0.25">
      <c r="A43" s="112">
        <v>42</v>
      </c>
      <c r="B43" s="268" t="s">
        <v>483</v>
      </c>
      <c r="C43" s="114">
        <v>0.74812967581047385</v>
      </c>
      <c r="D43" s="114">
        <v>0.50730207532667182</v>
      </c>
      <c r="E43" s="114">
        <v>0.1924606851037084</v>
      </c>
      <c r="F43" s="114">
        <v>1.4478924362408541</v>
      </c>
      <c r="G43" s="112">
        <v>4</v>
      </c>
    </row>
    <row r="44" spans="1:7" x14ac:dyDescent="0.25">
      <c r="A44" s="112">
        <v>43</v>
      </c>
      <c r="B44" s="268" t="s">
        <v>499</v>
      </c>
      <c r="C44" s="114">
        <v>0.87281795511221938</v>
      </c>
      <c r="D44" s="114">
        <v>0.21521906225980014</v>
      </c>
      <c r="E44" s="114">
        <v>0.27698263670647399</v>
      </c>
      <c r="F44" s="114">
        <v>1.3650196540784936</v>
      </c>
      <c r="G44" s="112"/>
    </row>
    <row r="45" spans="1:7" x14ac:dyDescent="0.25">
      <c r="A45" s="112">
        <v>44</v>
      </c>
      <c r="B45" s="268" t="s">
        <v>469</v>
      </c>
      <c r="C45" s="114">
        <v>0.74812967581047385</v>
      </c>
      <c r="D45" s="114">
        <v>0.43043812451960028</v>
      </c>
      <c r="E45" s="114">
        <v>0.14672247014456316</v>
      </c>
      <c r="F45" s="114">
        <v>1.3252902704746372</v>
      </c>
      <c r="G45" s="112">
        <v>4</v>
      </c>
    </row>
    <row r="46" spans="1:7" x14ac:dyDescent="0.25">
      <c r="A46" s="112">
        <v>45</v>
      </c>
      <c r="B46" s="268" t="s">
        <v>458</v>
      </c>
      <c r="C46" s="114">
        <v>0.62344139650872821</v>
      </c>
      <c r="D46" s="114">
        <v>0.35357417371252881</v>
      </c>
      <c r="E46" s="114">
        <v>0.32611544626021366</v>
      </c>
      <c r="F46" s="114">
        <v>1.3031310164814707</v>
      </c>
      <c r="G46" s="112">
        <v>4</v>
      </c>
    </row>
    <row r="47" spans="1:7" x14ac:dyDescent="0.25">
      <c r="A47" s="112">
        <v>46</v>
      </c>
      <c r="B47" s="268" t="s">
        <v>452</v>
      </c>
      <c r="C47" s="114">
        <v>0.37406483790523692</v>
      </c>
      <c r="D47" s="114">
        <v>0.13835511145272866</v>
      </c>
      <c r="E47" s="114">
        <v>0.76279698302954124</v>
      </c>
      <c r="F47" s="114">
        <v>1.2752169323875067</v>
      </c>
      <c r="G47" s="112">
        <v>4</v>
      </c>
    </row>
    <row r="48" spans="1:7" x14ac:dyDescent="0.25">
      <c r="A48" s="112">
        <v>47</v>
      </c>
      <c r="B48" s="268" t="s">
        <v>495</v>
      </c>
      <c r="C48" s="114">
        <v>0.37406483790523692</v>
      </c>
      <c r="D48" s="114">
        <v>0.49192928516525752</v>
      </c>
      <c r="E48" s="114">
        <v>0.40047335009428026</v>
      </c>
      <c r="F48" s="114">
        <v>1.2664674731647747</v>
      </c>
      <c r="G48" s="112">
        <v>4</v>
      </c>
    </row>
    <row r="49" spans="1:8" x14ac:dyDescent="0.25">
      <c r="A49" s="112">
        <v>48</v>
      </c>
      <c r="B49" s="268" t="s">
        <v>481</v>
      </c>
      <c r="C49" s="114">
        <v>0.24937655860349126</v>
      </c>
      <c r="D49" s="114">
        <v>0.10760953112990007</v>
      </c>
      <c r="E49" s="114">
        <v>0.89138945631678213</v>
      </c>
      <c r="F49" s="114">
        <v>1.2483755460501733</v>
      </c>
      <c r="G49" s="112">
        <v>4</v>
      </c>
      <c r="H49">
        <v>27</v>
      </c>
    </row>
    <row r="50" spans="1:8" x14ac:dyDescent="0.25">
      <c r="A50" s="112">
        <v>49</v>
      </c>
      <c r="B50" s="268" t="s">
        <v>456</v>
      </c>
      <c r="C50" s="114">
        <v>0.49875311720698251</v>
      </c>
      <c r="D50" s="114">
        <v>0.33820138355111451</v>
      </c>
      <c r="E50" s="114">
        <v>0.14746997171590193</v>
      </c>
      <c r="F50" s="114">
        <v>0.98442447247399889</v>
      </c>
      <c r="G50" s="112">
        <v>5</v>
      </c>
    </row>
    <row r="51" spans="1:8" x14ac:dyDescent="0.25">
      <c r="A51" s="112">
        <v>50</v>
      </c>
      <c r="B51" s="268" t="s">
        <v>477</v>
      </c>
      <c r="C51" s="114">
        <v>0.49875311720698251</v>
      </c>
      <c r="D51" s="114">
        <v>0.32282859338970021</v>
      </c>
      <c r="E51" s="114">
        <v>0.15626976744186044</v>
      </c>
      <c r="F51" s="114">
        <v>0.97785147803854322</v>
      </c>
      <c r="G51" s="112">
        <v>5</v>
      </c>
    </row>
    <row r="52" spans="1:8" x14ac:dyDescent="0.25">
      <c r="A52" s="112">
        <v>51</v>
      </c>
      <c r="B52" s="268" t="s">
        <v>503</v>
      </c>
      <c r="C52" s="114">
        <v>0.24937655860349126</v>
      </c>
      <c r="D52" s="114">
        <v>0.12298232129131438</v>
      </c>
      <c r="E52" s="114">
        <v>0.51353357950974232</v>
      </c>
      <c r="F52" s="114">
        <v>0.88589245940454797</v>
      </c>
      <c r="G52" s="112">
        <v>5</v>
      </c>
    </row>
    <row r="53" spans="1:8" x14ac:dyDescent="0.25">
      <c r="A53" s="112">
        <v>52</v>
      </c>
      <c r="B53" s="268" t="s">
        <v>476</v>
      </c>
      <c r="C53" s="114">
        <v>0.37406483790523692</v>
      </c>
      <c r="D53" s="114">
        <v>0.33820138355111451</v>
      </c>
      <c r="E53" s="114">
        <v>0.14036500628535514</v>
      </c>
      <c r="F53" s="114">
        <v>0.85263122774170652</v>
      </c>
      <c r="G53" s="112">
        <v>5</v>
      </c>
    </row>
    <row r="54" spans="1:8" x14ac:dyDescent="0.25">
      <c r="A54" s="112">
        <v>53</v>
      </c>
      <c r="B54" s="268" t="s">
        <v>488</v>
      </c>
      <c r="C54" s="114">
        <v>0.24937655860349126</v>
      </c>
      <c r="D54" s="114">
        <v>0.35357417371252881</v>
      </c>
      <c r="E54" s="114">
        <v>0.20325628535512258</v>
      </c>
      <c r="F54" s="114">
        <v>0.80620701767114267</v>
      </c>
      <c r="G54" s="112">
        <v>5</v>
      </c>
    </row>
    <row r="55" spans="1:8" x14ac:dyDescent="0.25">
      <c r="A55" s="112">
        <v>54</v>
      </c>
      <c r="B55" s="268" t="s">
        <v>485</v>
      </c>
      <c r="C55" s="114">
        <v>0.24937655860349126</v>
      </c>
      <c r="D55" s="114">
        <v>9.2236740968485775E-2</v>
      </c>
      <c r="E55" s="114">
        <v>0.40843929918290389</v>
      </c>
      <c r="F55" s="114">
        <v>0.75005259875488095</v>
      </c>
      <c r="G55" s="112">
        <v>5</v>
      </c>
    </row>
    <row r="56" spans="1:8" x14ac:dyDescent="0.25">
      <c r="A56" s="112">
        <v>55</v>
      </c>
      <c r="B56" s="268" t="s">
        <v>492</v>
      </c>
      <c r="C56" s="114">
        <v>0.37406483790523692</v>
      </c>
      <c r="D56" s="114">
        <v>0.32282859338970021</v>
      </c>
      <c r="E56" s="114">
        <v>2.8432196731615341E-2</v>
      </c>
      <c r="F56" s="114">
        <v>0.72532562802655243</v>
      </c>
      <c r="G56" s="112">
        <v>5</v>
      </c>
    </row>
    <row r="57" spans="1:8" x14ac:dyDescent="0.25">
      <c r="A57" s="112">
        <v>56</v>
      </c>
      <c r="B57" s="268" t="s">
        <v>462</v>
      </c>
      <c r="C57" s="114">
        <v>0.24937655860349126</v>
      </c>
      <c r="D57" s="114">
        <v>0.15372790161414296</v>
      </c>
      <c r="E57" s="114">
        <v>0.22389522313010687</v>
      </c>
      <c r="F57" s="114">
        <v>0.62699968334774114</v>
      </c>
      <c r="G57" s="112">
        <v>5</v>
      </c>
    </row>
    <row r="58" spans="1:8" x14ac:dyDescent="0.25">
      <c r="A58" s="112">
        <v>57</v>
      </c>
      <c r="B58" s="268" t="s">
        <v>510</v>
      </c>
      <c r="C58" s="114">
        <v>0.24937655860349126</v>
      </c>
      <c r="D58" s="114">
        <v>4.6118370484242888E-2</v>
      </c>
      <c r="E58" s="114">
        <v>0.20846165933375238</v>
      </c>
      <c r="F58" s="114">
        <v>0.5039565884214865</v>
      </c>
      <c r="G58" s="112">
        <v>5</v>
      </c>
    </row>
    <row r="59" spans="1:8" x14ac:dyDescent="0.25">
      <c r="A59" s="112">
        <v>58</v>
      </c>
      <c r="B59" s="268" t="s">
        <v>463</v>
      </c>
      <c r="C59" s="114">
        <v>0.37406483790523692</v>
      </c>
      <c r="D59" s="114">
        <v>7.6863950807071479E-2</v>
      </c>
      <c r="E59" s="114">
        <v>4.6599198617221879E-2</v>
      </c>
      <c r="F59" s="114">
        <v>0.4975279873295303</v>
      </c>
      <c r="G59" s="112">
        <v>5</v>
      </c>
    </row>
    <row r="60" spans="1:8" x14ac:dyDescent="0.25">
      <c r="A60" s="112">
        <v>59</v>
      </c>
      <c r="B60" s="268" t="s">
        <v>468</v>
      </c>
      <c r="C60" s="114">
        <v>0.24937655860349126</v>
      </c>
      <c r="D60" s="114">
        <v>0.15372790161414296</v>
      </c>
      <c r="E60" s="114">
        <v>9.2872752985543677E-2</v>
      </c>
      <c r="F60" s="114">
        <v>0.49597721320317789</v>
      </c>
      <c r="G60" s="112">
        <v>5</v>
      </c>
    </row>
    <row r="61" spans="1:8" x14ac:dyDescent="0.25">
      <c r="A61" s="112">
        <v>60</v>
      </c>
      <c r="B61" s="268" t="s">
        <v>479</v>
      </c>
      <c r="C61" s="114">
        <v>0.12468827930174563</v>
      </c>
      <c r="D61" s="114">
        <v>0.13835511145272866</v>
      </c>
      <c r="E61" s="114">
        <v>0.2180829666876179</v>
      </c>
      <c r="F61" s="114">
        <v>0.4811263574420922</v>
      </c>
      <c r="G61" s="112">
        <v>5</v>
      </c>
    </row>
    <row r="62" spans="1:8" x14ac:dyDescent="0.25">
      <c r="A62" s="112">
        <v>61</v>
      </c>
      <c r="B62" s="268" t="s">
        <v>490</v>
      </c>
      <c r="C62" s="114">
        <v>0.24937655860349126</v>
      </c>
      <c r="D62" s="114">
        <v>6.149116064565719E-2</v>
      </c>
      <c r="E62" s="114">
        <v>4.0863419233186683E-2</v>
      </c>
      <c r="F62" s="114">
        <v>0.35173113848233517</v>
      </c>
      <c r="G62" s="112">
        <v>5</v>
      </c>
    </row>
    <row r="63" spans="1:8" x14ac:dyDescent="0.25">
      <c r="A63" s="112">
        <v>62</v>
      </c>
      <c r="B63" s="268" t="s">
        <v>471</v>
      </c>
      <c r="C63" s="114">
        <v>0.12468827930174563</v>
      </c>
      <c r="D63" s="114">
        <v>3.0745580322828595E-2</v>
      </c>
      <c r="E63" s="114">
        <v>0.10879478315524826</v>
      </c>
      <c r="F63" s="114">
        <v>0.2642286427798225</v>
      </c>
      <c r="G63" s="112">
        <v>5</v>
      </c>
    </row>
    <row r="64" spans="1:8" x14ac:dyDescent="0.25">
      <c r="A64" s="112">
        <v>63</v>
      </c>
      <c r="B64" s="268" t="s">
        <v>460</v>
      </c>
      <c r="C64" s="114">
        <v>0.12468827930174563</v>
      </c>
      <c r="D64" s="114">
        <v>6.149116064565719E-2</v>
      </c>
      <c r="E64" s="114">
        <v>2.7198695788812066E-2</v>
      </c>
      <c r="F64" s="114">
        <v>0.21337813573621489</v>
      </c>
      <c r="G64" s="112">
        <v>5</v>
      </c>
    </row>
    <row r="65" spans="1:8" x14ac:dyDescent="0.25">
      <c r="A65" s="112">
        <v>64</v>
      </c>
      <c r="B65" s="268" t="s">
        <v>509</v>
      </c>
      <c r="C65" s="114">
        <v>0.12468827930174563</v>
      </c>
      <c r="D65" s="114">
        <v>1.5372790161414298E-2</v>
      </c>
      <c r="E65" s="114">
        <v>2.2735889377749844E-2</v>
      </c>
      <c r="F65" s="114">
        <v>0.16279695884090978</v>
      </c>
      <c r="G65" s="112">
        <v>5</v>
      </c>
      <c r="H65">
        <v>16</v>
      </c>
    </row>
    <row r="66" spans="1:8" s="226" customFormat="1" x14ac:dyDescent="0.25">
      <c r="A66" s="255"/>
      <c r="B66" s="255" t="s">
        <v>554</v>
      </c>
      <c r="C66" s="145">
        <v>100</v>
      </c>
      <c r="D66" s="145">
        <v>100</v>
      </c>
      <c r="E66" s="145">
        <v>100</v>
      </c>
      <c r="F66" s="145">
        <v>300</v>
      </c>
      <c r="G66" s="255"/>
      <c r="H66" s="226">
        <v>64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H15" sqref="H15"/>
    </sheetView>
  </sheetViews>
  <sheetFormatPr defaultRowHeight="15.75" x14ac:dyDescent="0.25"/>
  <cols>
    <col min="1" max="1" width="9" style="112"/>
    <col min="2" max="2" width="22.5" style="175" customWidth="1"/>
    <col min="3" max="3" width="17.125" style="112" customWidth="1"/>
    <col min="4" max="6" width="9" style="131"/>
    <col min="8" max="8" width="36" customWidth="1"/>
    <col min="10" max="10" width="21" customWidth="1"/>
  </cols>
  <sheetData>
    <row r="1" spans="1:11" x14ac:dyDescent="0.25">
      <c r="A1" s="112" t="s">
        <v>442</v>
      </c>
      <c r="B1" s="188" t="s">
        <v>2</v>
      </c>
      <c r="C1" s="112" t="s">
        <v>344</v>
      </c>
      <c r="D1" s="131" t="s">
        <v>775</v>
      </c>
      <c r="E1" s="131" t="s">
        <v>773</v>
      </c>
      <c r="F1" s="131" t="s">
        <v>774</v>
      </c>
    </row>
    <row r="2" spans="1:11" x14ac:dyDescent="0.25">
      <c r="A2" s="112">
        <v>1</v>
      </c>
      <c r="B2" s="175" t="s">
        <v>451</v>
      </c>
      <c r="C2" s="112">
        <v>186</v>
      </c>
      <c r="D2" s="131">
        <f>C2/6505</f>
        <v>2.8593389700230593E-2</v>
      </c>
      <c r="E2" s="131">
        <f>LN(D2)</f>
        <v>-3.5545797172334042</v>
      </c>
      <c r="F2" s="131">
        <f>D2*E2</f>
        <v>-0.10163748307539019</v>
      </c>
      <c r="H2" s="29" t="s">
        <v>778</v>
      </c>
      <c r="K2">
        <f>LN(64)</f>
        <v>4.1588830833596715</v>
      </c>
    </row>
    <row r="3" spans="1:11" x14ac:dyDescent="0.25">
      <c r="A3" s="112">
        <v>2</v>
      </c>
      <c r="B3" s="175" t="s">
        <v>452</v>
      </c>
      <c r="C3" s="112">
        <v>9</v>
      </c>
      <c r="D3" s="131">
        <f t="shared" ref="D3:D65" si="0">C3/6505</f>
        <v>1.3835511145272868E-3</v>
      </c>
      <c r="E3" s="131">
        <f t="shared" ref="E3:E65" si="1">LN(D3)</f>
        <v>-6.5831018136103863</v>
      </c>
      <c r="F3" s="131">
        <f t="shared" ref="F3:F65" si="2">D3*E3</f>
        <v>-9.1080578512672521E-3</v>
      </c>
      <c r="H3" s="205" t="s">
        <v>779</v>
      </c>
    </row>
    <row r="4" spans="1:11" x14ac:dyDescent="0.25">
      <c r="A4" s="112">
        <v>3</v>
      </c>
      <c r="B4" s="175" t="s">
        <v>453</v>
      </c>
      <c r="C4" s="112">
        <v>111</v>
      </c>
      <c r="D4" s="131">
        <f t="shared" si="0"/>
        <v>1.7063797079169871E-2</v>
      </c>
      <c r="E4" s="131">
        <f t="shared" si="1"/>
        <v>-4.0707961896342715</v>
      </c>
      <c r="F4" s="131">
        <f t="shared" si="2"/>
        <v>-6.9463240130577114E-2</v>
      </c>
      <c r="J4" t="s">
        <v>776</v>
      </c>
    </row>
    <row r="5" spans="1:11" x14ac:dyDescent="0.25">
      <c r="A5" s="112">
        <v>4</v>
      </c>
      <c r="B5" s="175" t="s">
        <v>454</v>
      </c>
      <c r="C5" s="112">
        <v>458</v>
      </c>
      <c r="D5" s="131">
        <f t="shared" si="0"/>
        <v>7.0407378939277482E-2</v>
      </c>
      <c r="E5" s="131">
        <f t="shared" si="1"/>
        <v>-2.6534572068324205</v>
      </c>
      <c r="F5" s="131">
        <f t="shared" si="2"/>
        <v>-0.18682296706060703</v>
      </c>
      <c r="J5" t="s">
        <v>777</v>
      </c>
      <c r="K5">
        <f>3.4/4.16</f>
        <v>0.81730769230769229</v>
      </c>
    </row>
    <row r="6" spans="1:11" x14ac:dyDescent="0.25">
      <c r="A6" s="112">
        <v>5</v>
      </c>
      <c r="B6" s="175" t="s">
        <v>455</v>
      </c>
      <c r="C6" s="112">
        <v>249</v>
      </c>
      <c r="D6" s="131">
        <f t="shared" si="0"/>
        <v>3.8278247501921596E-2</v>
      </c>
      <c r="E6" s="131">
        <f t="shared" si="1"/>
        <v>-3.262873494481898</v>
      </c>
      <c r="F6" s="131">
        <f t="shared" si="2"/>
        <v>-0.1248970791892379</v>
      </c>
    </row>
    <row r="7" spans="1:11" x14ac:dyDescent="0.25">
      <c r="A7" s="112">
        <v>6</v>
      </c>
      <c r="B7" s="175" t="s">
        <v>456</v>
      </c>
      <c r="C7" s="112">
        <v>22</v>
      </c>
      <c r="D7" s="131">
        <f t="shared" si="0"/>
        <v>3.3820138355111452E-3</v>
      </c>
      <c r="E7" s="131">
        <f t="shared" si="1"/>
        <v>-5.6892839375882902</v>
      </c>
      <c r="F7" s="131">
        <f t="shared" si="2"/>
        <v>-1.9241236991074925E-2</v>
      </c>
    </row>
    <row r="8" spans="1:11" x14ac:dyDescent="0.25">
      <c r="A8" s="112">
        <v>7</v>
      </c>
      <c r="B8" s="175" t="s">
        <v>457</v>
      </c>
      <c r="C8" s="112">
        <v>45</v>
      </c>
      <c r="D8" s="131">
        <f t="shared" si="0"/>
        <v>6.9177555726364333E-3</v>
      </c>
      <c r="E8" s="131">
        <f t="shared" si="1"/>
        <v>-4.9736639011762858</v>
      </c>
      <c r="F8" s="131">
        <f t="shared" si="2"/>
        <v>-3.4406591168782912E-2</v>
      </c>
    </row>
    <row r="9" spans="1:11" x14ac:dyDescent="0.25">
      <c r="A9" s="112">
        <v>8</v>
      </c>
      <c r="B9" s="175" t="s">
        <v>458</v>
      </c>
      <c r="C9" s="112">
        <v>23</v>
      </c>
      <c r="D9" s="131">
        <f t="shared" si="0"/>
        <v>3.5357417371252881E-3</v>
      </c>
      <c r="E9" s="131">
        <f t="shared" si="1"/>
        <v>-5.6448321750174557</v>
      </c>
      <c r="F9" s="131">
        <f t="shared" si="2"/>
        <v>-1.9958668720276938E-2</v>
      </c>
    </row>
    <row r="10" spans="1:11" x14ac:dyDescent="0.25">
      <c r="A10" s="112">
        <v>9</v>
      </c>
      <c r="B10" s="175" t="s">
        <v>459</v>
      </c>
      <c r="C10" s="112">
        <v>23</v>
      </c>
      <c r="D10" s="131">
        <f t="shared" si="0"/>
        <v>3.5357417371252881E-3</v>
      </c>
      <c r="E10" s="131">
        <f t="shared" si="1"/>
        <v>-5.6448321750174557</v>
      </c>
      <c r="F10" s="131">
        <f t="shared" si="2"/>
        <v>-1.9958668720276938E-2</v>
      </c>
    </row>
    <row r="11" spans="1:11" x14ac:dyDescent="0.25">
      <c r="A11" s="112">
        <v>10</v>
      </c>
      <c r="B11" s="175" t="s">
        <v>460</v>
      </c>
      <c r="C11" s="112">
        <v>4</v>
      </c>
      <c r="D11" s="131">
        <f t="shared" si="0"/>
        <v>6.1491160645657191E-4</v>
      </c>
      <c r="E11" s="131">
        <f t="shared" si="1"/>
        <v>-7.3940320298267146</v>
      </c>
      <c r="F11" s="131">
        <f t="shared" si="2"/>
        <v>-4.5466761136520924E-3</v>
      </c>
    </row>
    <row r="12" spans="1:11" x14ac:dyDescent="0.25">
      <c r="A12" s="112">
        <v>11</v>
      </c>
      <c r="B12" s="175" t="s">
        <v>461</v>
      </c>
      <c r="C12" s="112">
        <v>196</v>
      </c>
      <c r="D12" s="131">
        <f t="shared" si="0"/>
        <v>3.013066871637202E-2</v>
      </c>
      <c r="E12" s="131">
        <f t="shared" si="1"/>
        <v>-3.5022117317160886</v>
      </c>
      <c r="F12" s="131">
        <f t="shared" si="2"/>
        <v>-0.10552398146292903</v>
      </c>
    </row>
    <row r="13" spans="1:11" x14ac:dyDescent="0.25">
      <c r="A13" s="112">
        <v>12</v>
      </c>
      <c r="B13" s="175" t="s">
        <v>462</v>
      </c>
      <c r="C13" s="112">
        <v>10</v>
      </c>
      <c r="D13" s="131">
        <f t="shared" si="0"/>
        <v>1.5372790161414297E-3</v>
      </c>
      <c r="E13" s="131">
        <f t="shared" si="1"/>
        <v>-6.4777412979525604</v>
      </c>
      <c r="F13" s="131">
        <f t="shared" si="2"/>
        <v>-9.9580957693352189E-3</v>
      </c>
    </row>
    <row r="14" spans="1:11" x14ac:dyDescent="0.25">
      <c r="A14" s="112">
        <v>13</v>
      </c>
      <c r="B14" s="175" t="s">
        <v>463</v>
      </c>
      <c r="C14" s="112">
        <v>5</v>
      </c>
      <c r="D14" s="131">
        <f t="shared" si="0"/>
        <v>7.6863950807071484E-4</v>
      </c>
      <c r="E14" s="131">
        <f t="shared" si="1"/>
        <v>-7.1708884785125049</v>
      </c>
      <c r="F14" s="131">
        <f t="shared" si="2"/>
        <v>-5.5118281925538087E-3</v>
      </c>
    </row>
    <row r="15" spans="1:11" x14ac:dyDescent="0.25">
      <c r="A15" s="112">
        <v>14</v>
      </c>
      <c r="B15" s="175" t="s">
        <v>464</v>
      </c>
      <c r="C15" s="112">
        <v>105</v>
      </c>
      <c r="D15" s="131">
        <f t="shared" si="0"/>
        <v>1.6141429669485011E-2</v>
      </c>
      <c r="E15" s="131">
        <f t="shared" si="1"/>
        <v>-4.1263660407890823</v>
      </c>
      <c r="F15" s="131">
        <f t="shared" si="2"/>
        <v>-6.6605447237948298E-2</v>
      </c>
    </row>
    <row r="16" spans="1:11" x14ac:dyDescent="0.25">
      <c r="A16" s="112">
        <v>15</v>
      </c>
      <c r="B16" s="175" t="s">
        <v>465</v>
      </c>
      <c r="C16" s="112">
        <v>314</v>
      </c>
      <c r="D16" s="131">
        <f t="shared" si="0"/>
        <v>4.8270561106840894E-2</v>
      </c>
      <c r="E16" s="131">
        <f t="shared" si="1"/>
        <v>-3.0309334050383523</v>
      </c>
      <c r="F16" s="131">
        <f t="shared" si="2"/>
        <v>-0.14630485613866911</v>
      </c>
    </row>
    <row r="17" spans="1:6" x14ac:dyDescent="0.25">
      <c r="A17" s="112">
        <v>16</v>
      </c>
      <c r="B17" s="175" t="s">
        <v>466</v>
      </c>
      <c r="C17" s="112">
        <v>118</v>
      </c>
      <c r="D17" s="131">
        <f t="shared" si="0"/>
        <v>1.813989239046887E-2</v>
      </c>
      <c r="E17" s="131">
        <f t="shared" si="1"/>
        <v>-4.0096417664809412</v>
      </c>
      <c r="F17" s="131">
        <f t="shared" si="2"/>
        <v>-7.2734470168293777E-2</v>
      </c>
    </row>
    <row r="18" spans="1:6" x14ac:dyDescent="0.25">
      <c r="A18" s="112">
        <v>17</v>
      </c>
      <c r="B18" s="175" t="s">
        <v>467</v>
      </c>
      <c r="C18" s="112">
        <v>885</v>
      </c>
      <c r="D18" s="131">
        <f t="shared" si="0"/>
        <v>0.13604919292851653</v>
      </c>
      <c r="E18" s="131">
        <f t="shared" si="1"/>
        <v>-1.9947387459386761</v>
      </c>
      <c r="F18" s="131">
        <f t="shared" si="2"/>
        <v>-0.27138259648819807</v>
      </c>
    </row>
    <row r="19" spans="1:6" x14ac:dyDescent="0.25">
      <c r="A19" s="112">
        <v>18</v>
      </c>
      <c r="B19" s="175" t="s">
        <v>468</v>
      </c>
      <c r="C19" s="112">
        <v>10</v>
      </c>
      <c r="D19" s="131">
        <f t="shared" si="0"/>
        <v>1.5372790161414297E-3</v>
      </c>
      <c r="E19" s="131">
        <f t="shared" si="1"/>
        <v>-6.4777412979525604</v>
      </c>
      <c r="F19" s="131">
        <f t="shared" si="2"/>
        <v>-9.9580957693352189E-3</v>
      </c>
    </row>
    <row r="20" spans="1:6" x14ac:dyDescent="0.25">
      <c r="A20" s="112">
        <v>19</v>
      </c>
      <c r="B20" s="175" t="s">
        <v>469</v>
      </c>
      <c r="C20" s="112">
        <v>28</v>
      </c>
      <c r="D20" s="131">
        <f t="shared" si="0"/>
        <v>4.3043812451960027E-3</v>
      </c>
      <c r="E20" s="131">
        <f t="shared" si="1"/>
        <v>-5.448121880771402</v>
      </c>
      <c r="F20" s="131">
        <f t="shared" si="2"/>
        <v>-2.3450793645134395E-2</v>
      </c>
    </row>
    <row r="21" spans="1:6" x14ac:dyDescent="0.25">
      <c r="A21" s="112">
        <v>20</v>
      </c>
      <c r="B21" s="175" t="s">
        <v>470</v>
      </c>
      <c r="C21" s="112">
        <v>29</v>
      </c>
      <c r="D21" s="131">
        <f t="shared" si="0"/>
        <v>4.4581091468101457E-3</v>
      </c>
      <c r="E21" s="131">
        <f t="shared" si="1"/>
        <v>-5.4130305609601317</v>
      </c>
      <c r="F21" s="131">
        <f t="shared" si="2"/>
        <v>-2.4131881055779215E-2</v>
      </c>
    </row>
    <row r="22" spans="1:6" x14ac:dyDescent="0.25">
      <c r="A22" s="112">
        <v>21</v>
      </c>
      <c r="B22" s="175" t="s">
        <v>471</v>
      </c>
      <c r="C22" s="112">
        <v>2</v>
      </c>
      <c r="D22" s="131">
        <f t="shared" si="0"/>
        <v>3.0745580322828596E-4</v>
      </c>
      <c r="E22" s="131">
        <f t="shared" si="1"/>
        <v>-8.08717921038666</v>
      </c>
      <c r="F22" s="131">
        <f t="shared" si="2"/>
        <v>-2.486450179980526E-3</v>
      </c>
    </row>
    <row r="23" spans="1:6" x14ac:dyDescent="0.25">
      <c r="A23" s="112">
        <v>22</v>
      </c>
      <c r="B23" s="175" t="s">
        <v>472</v>
      </c>
      <c r="C23" s="112">
        <v>266</v>
      </c>
      <c r="D23" s="131">
        <f t="shared" si="0"/>
        <v>4.0891621829362026E-2</v>
      </c>
      <c r="E23" s="131">
        <f t="shared" si="1"/>
        <v>-3.1968300821649067</v>
      </c>
      <c r="F23" s="131">
        <f t="shared" si="2"/>
        <v>-0.13072356677261571</v>
      </c>
    </row>
    <row r="24" spans="1:6" x14ac:dyDescent="0.25">
      <c r="A24" s="112">
        <v>23</v>
      </c>
      <c r="B24" s="175" t="s">
        <v>473</v>
      </c>
      <c r="C24" s="112">
        <v>34</v>
      </c>
      <c r="D24" s="131">
        <f t="shared" si="0"/>
        <v>5.2267486548808612E-3</v>
      </c>
      <c r="E24" s="131">
        <f t="shared" si="1"/>
        <v>-5.2539658663304438</v>
      </c>
      <c r="F24" s="131">
        <f t="shared" si="2"/>
        <v>-2.7461159024632607E-2</v>
      </c>
    </row>
    <row r="25" spans="1:6" x14ac:dyDescent="0.25">
      <c r="A25" s="112">
        <v>24</v>
      </c>
      <c r="B25" s="175" t="s">
        <v>474</v>
      </c>
      <c r="C25" s="112">
        <v>229</v>
      </c>
      <c r="D25" s="131">
        <f t="shared" si="0"/>
        <v>3.5203689469638741E-2</v>
      </c>
      <c r="E25" s="131">
        <f t="shared" si="1"/>
        <v>-3.3466043873923659</v>
      </c>
      <c r="F25" s="131">
        <f t="shared" si="2"/>
        <v>-0.11781282163149144</v>
      </c>
    </row>
    <row r="26" spans="1:6" x14ac:dyDescent="0.25">
      <c r="A26" s="112">
        <v>25</v>
      </c>
      <c r="B26" s="175" t="s">
        <v>475</v>
      </c>
      <c r="C26" s="112">
        <v>60</v>
      </c>
      <c r="D26" s="131">
        <f t="shared" si="0"/>
        <v>9.2236740968485772E-3</v>
      </c>
      <c r="E26" s="131">
        <f t="shared" si="1"/>
        <v>-4.685981828724505</v>
      </c>
      <c r="F26" s="131">
        <f t="shared" si="2"/>
        <v>-4.3221969211909343E-2</v>
      </c>
    </row>
    <row r="27" spans="1:6" x14ac:dyDescent="0.25">
      <c r="A27" s="112">
        <v>26</v>
      </c>
      <c r="B27" s="175" t="s">
        <v>476</v>
      </c>
      <c r="C27" s="112">
        <v>22</v>
      </c>
      <c r="D27" s="131">
        <f t="shared" si="0"/>
        <v>3.3820138355111452E-3</v>
      </c>
      <c r="E27" s="131">
        <f t="shared" si="1"/>
        <v>-5.6892839375882902</v>
      </c>
      <c r="F27" s="131">
        <f t="shared" si="2"/>
        <v>-1.9241236991074925E-2</v>
      </c>
    </row>
    <row r="28" spans="1:6" x14ac:dyDescent="0.25">
      <c r="A28" s="112">
        <v>27</v>
      </c>
      <c r="B28" s="175" t="s">
        <v>477</v>
      </c>
      <c r="C28" s="112">
        <v>21</v>
      </c>
      <c r="D28" s="131">
        <f t="shared" si="0"/>
        <v>3.2282859338970023E-3</v>
      </c>
      <c r="E28" s="131">
        <f t="shared" si="1"/>
        <v>-5.7358039532231828</v>
      </c>
      <c r="F28" s="131">
        <f t="shared" si="2"/>
        <v>-1.8516815221781221E-2</v>
      </c>
    </row>
    <row r="29" spans="1:6" x14ac:dyDescent="0.25">
      <c r="A29" s="112">
        <v>28</v>
      </c>
      <c r="B29" s="175" t="s">
        <v>478</v>
      </c>
      <c r="C29" s="112">
        <v>55</v>
      </c>
      <c r="D29" s="131">
        <f t="shared" si="0"/>
        <v>8.4550345887778634E-3</v>
      </c>
      <c r="E29" s="131">
        <f t="shared" si="1"/>
        <v>-4.7729932057141351</v>
      </c>
      <c r="F29" s="131">
        <f t="shared" si="2"/>
        <v>-4.0355822646314751E-2</v>
      </c>
    </row>
    <row r="30" spans="1:6" x14ac:dyDescent="0.25">
      <c r="A30" s="112">
        <v>29</v>
      </c>
      <c r="B30" s="175" t="s">
        <v>450</v>
      </c>
      <c r="C30" s="112">
        <v>141</v>
      </c>
      <c r="D30" s="131">
        <f t="shared" si="0"/>
        <v>2.1675634127594157E-2</v>
      </c>
      <c r="E30" s="131">
        <f t="shared" si="1"/>
        <v>-3.8315665005684374</v>
      </c>
      <c r="F30" s="131">
        <f t="shared" si="2"/>
        <v>-8.3051633601867736E-2</v>
      </c>
    </row>
    <row r="31" spans="1:6" x14ac:dyDescent="0.25">
      <c r="A31" s="112">
        <v>30</v>
      </c>
      <c r="B31" s="175" t="s">
        <v>479</v>
      </c>
      <c r="C31" s="112">
        <v>9</v>
      </c>
      <c r="D31" s="131">
        <f t="shared" si="0"/>
        <v>1.3835511145272868E-3</v>
      </c>
      <c r="E31" s="131">
        <f t="shared" si="1"/>
        <v>-6.5831018136103863</v>
      </c>
      <c r="F31" s="131">
        <f t="shared" si="2"/>
        <v>-9.1080578512672521E-3</v>
      </c>
    </row>
    <row r="32" spans="1:6" x14ac:dyDescent="0.25">
      <c r="A32" s="112">
        <v>31</v>
      </c>
      <c r="B32" s="175" t="s">
        <v>480</v>
      </c>
      <c r="C32" s="112">
        <v>3</v>
      </c>
      <c r="D32" s="131">
        <f t="shared" si="0"/>
        <v>4.6118370484242888E-4</v>
      </c>
      <c r="E32" s="131">
        <f t="shared" si="1"/>
        <v>-7.6817141022784963</v>
      </c>
      <c r="F32" s="131">
        <f t="shared" si="2"/>
        <v>-3.5426813692291297E-3</v>
      </c>
    </row>
    <row r="33" spans="1:6" x14ac:dyDescent="0.25">
      <c r="A33" s="112">
        <v>32</v>
      </c>
      <c r="B33" s="175" t="s">
        <v>481</v>
      </c>
      <c r="C33" s="112">
        <v>7</v>
      </c>
      <c r="D33" s="131">
        <f t="shared" si="0"/>
        <v>1.0760953112990007E-3</v>
      </c>
      <c r="E33" s="131">
        <f t="shared" si="1"/>
        <v>-6.8344162418912928</v>
      </c>
      <c r="F33" s="131">
        <f t="shared" si="2"/>
        <v>-7.3544832733649567E-3</v>
      </c>
    </row>
    <row r="34" spans="1:6" x14ac:dyDescent="0.25">
      <c r="A34" s="112">
        <v>33</v>
      </c>
      <c r="B34" s="175" t="s">
        <v>482</v>
      </c>
      <c r="C34" s="112">
        <v>8</v>
      </c>
      <c r="D34" s="131">
        <f t="shared" si="0"/>
        <v>1.2298232129131438E-3</v>
      </c>
      <c r="E34" s="131">
        <f t="shared" si="1"/>
        <v>-6.7008848492667701</v>
      </c>
      <c r="F34" s="131">
        <f t="shared" si="2"/>
        <v>-8.2409037346862675E-3</v>
      </c>
    </row>
    <row r="35" spans="1:6" x14ac:dyDescent="0.25">
      <c r="A35" s="112">
        <v>34</v>
      </c>
      <c r="B35" s="175" t="s">
        <v>483</v>
      </c>
      <c r="C35" s="112">
        <v>33</v>
      </c>
      <c r="D35" s="131">
        <f t="shared" si="0"/>
        <v>5.0730207532667182E-3</v>
      </c>
      <c r="E35" s="131">
        <f t="shared" si="1"/>
        <v>-5.2838188294801256</v>
      </c>
      <c r="F35" s="131">
        <f t="shared" si="2"/>
        <v>-2.6804922578454137E-2</v>
      </c>
    </row>
    <row r="36" spans="1:6" x14ac:dyDescent="0.25">
      <c r="A36" s="112">
        <v>35</v>
      </c>
      <c r="B36" s="175" t="s">
        <v>449</v>
      </c>
      <c r="C36" s="112">
        <v>81</v>
      </c>
      <c r="D36" s="131">
        <f t="shared" si="0"/>
        <v>1.2451960030745579E-2</v>
      </c>
      <c r="E36" s="131">
        <f t="shared" si="1"/>
        <v>-4.3858772362741671</v>
      </c>
      <c r="F36" s="131">
        <f t="shared" si="2"/>
        <v>-5.4612768045842815E-2</v>
      </c>
    </row>
    <row r="37" spans="1:6" x14ac:dyDescent="0.25">
      <c r="A37" s="112">
        <v>36</v>
      </c>
      <c r="B37" s="175" t="s">
        <v>484</v>
      </c>
      <c r="C37" s="112">
        <v>181</v>
      </c>
      <c r="D37" s="131">
        <f t="shared" si="0"/>
        <v>2.7824750192159877E-2</v>
      </c>
      <c r="E37" s="131">
        <f t="shared" si="1"/>
        <v>-3.5818293596807798</v>
      </c>
      <c r="F37" s="131">
        <f t="shared" si="2"/>
        <v>-9.9663507164061665E-2</v>
      </c>
    </row>
    <row r="38" spans="1:6" x14ac:dyDescent="0.25">
      <c r="A38" s="112">
        <v>37</v>
      </c>
      <c r="B38" s="175" t="s">
        <v>485</v>
      </c>
      <c r="C38" s="112">
        <v>6</v>
      </c>
      <c r="D38" s="131">
        <f t="shared" si="0"/>
        <v>9.2236740968485776E-4</v>
      </c>
      <c r="E38" s="131">
        <f t="shared" si="1"/>
        <v>-6.9885669217185509</v>
      </c>
      <c r="F38" s="131">
        <f t="shared" si="2"/>
        <v>-6.4460263689948196E-3</v>
      </c>
    </row>
    <row r="39" spans="1:6" x14ac:dyDescent="0.25">
      <c r="A39" s="112">
        <v>38</v>
      </c>
      <c r="B39" s="175" t="s">
        <v>486</v>
      </c>
      <c r="C39" s="112">
        <v>47</v>
      </c>
      <c r="D39" s="131">
        <f t="shared" si="0"/>
        <v>7.2252113758647192E-3</v>
      </c>
      <c r="E39" s="131">
        <f t="shared" si="1"/>
        <v>-4.930178789236547</v>
      </c>
      <c r="F39" s="131">
        <f t="shared" si="2"/>
        <v>-3.5621583873038848E-2</v>
      </c>
    </row>
    <row r="40" spans="1:6" x14ac:dyDescent="0.25">
      <c r="A40" s="112">
        <v>39</v>
      </c>
      <c r="B40" s="175" t="s">
        <v>487</v>
      </c>
      <c r="C40" s="112">
        <v>79</v>
      </c>
      <c r="D40" s="131">
        <f t="shared" si="0"/>
        <v>1.2144504227517294E-2</v>
      </c>
      <c r="E40" s="131">
        <f t="shared" si="1"/>
        <v>-4.4108785384795839</v>
      </c>
      <c r="F40" s="131">
        <f t="shared" si="2"/>
        <v>-5.3567933057630607E-2</v>
      </c>
    </row>
    <row r="41" spans="1:6" x14ac:dyDescent="0.25">
      <c r="A41" s="112">
        <v>40</v>
      </c>
      <c r="B41" s="175" t="s">
        <v>488</v>
      </c>
      <c r="C41" s="112">
        <v>23</v>
      </c>
      <c r="D41" s="131">
        <f t="shared" si="0"/>
        <v>3.5357417371252881E-3</v>
      </c>
      <c r="E41" s="131">
        <f t="shared" si="1"/>
        <v>-5.6448321750174557</v>
      </c>
      <c r="F41" s="131">
        <f t="shared" si="2"/>
        <v>-1.9958668720276938E-2</v>
      </c>
    </row>
    <row r="42" spans="1:6" x14ac:dyDescent="0.25">
      <c r="A42" s="112">
        <v>41</v>
      </c>
      <c r="B42" s="175" t="s">
        <v>489</v>
      </c>
      <c r="C42" s="112">
        <v>647</v>
      </c>
      <c r="D42" s="131">
        <f t="shared" si="0"/>
        <v>9.9461952344350499E-2</v>
      </c>
      <c r="E42" s="131">
        <f t="shared" si="1"/>
        <v>-2.3079800964457049</v>
      </c>
      <c r="F42" s="131">
        <f t="shared" si="2"/>
        <v>-0.22955620636439217</v>
      </c>
    </row>
    <row r="43" spans="1:6" x14ac:dyDescent="0.25">
      <c r="A43" s="112">
        <v>42</v>
      </c>
      <c r="B43" s="175" t="s">
        <v>448</v>
      </c>
      <c r="C43" s="112">
        <v>39</v>
      </c>
      <c r="D43" s="131">
        <f t="shared" si="0"/>
        <v>5.9953881629515758E-3</v>
      </c>
      <c r="E43" s="131">
        <f t="shared" si="1"/>
        <v>-5.1167647448169591</v>
      </c>
      <c r="F43" s="131">
        <f t="shared" si="2"/>
        <v>-3.0676990783683536E-2</v>
      </c>
    </row>
    <row r="44" spans="1:6" x14ac:dyDescent="0.25">
      <c r="A44" s="112">
        <v>43</v>
      </c>
      <c r="B44" s="175" t="s">
        <v>490</v>
      </c>
      <c r="C44" s="112">
        <v>4</v>
      </c>
      <c r="D44" s="131">
        <f t="shared" si="0"/>
        <v>6.1491160645657191E-4</v>
      </c>
      <c r="E44" s="131">
        <f t="shared" si="1"/>
        <v>-7.3940320298267146</v>
      </c>
      <c r="F44" s="131">
        <f t="shared" si="2"/>
        <v>-4.5466761136520924E-3</v>
      </c>
    </row>
    <row r="45" spans="1:6" x14ac:dyDescent="0.25">
      <c r="A45" s="112">
        <v>44</v>
      </c>
      <c r="B45" s="175" t="s">
        <v>491</v>
      </c>
      <c r="C45" s="112">
        <v>82</v>
      </c>
      <c r="D45" s="131">
        <f t="shared" si="0"/>
        <v>1.2605687932359723E-2</v>
      </c>
      <c r="E45" s="131">
        <f t="shared" si="1"/>
        <v>-4.3736071436823529</v>
      </c>
      <c r="F45" s="131">
        <f t="shared" si="2"/>
        <v>-5.5132326791998913E-2</v>
      </c>
    </row>
    <row r="46" spans="1:6" x14ac:dyDescent="0.25">
      <c r="A46" s="112">
        <v>45</v>
      </c>
      <c r="B46" s="175" t="s">
        <v>492</v>
      </c>
      <c r="C46" s="112">
        <v>21</v>
      </c>
      <c r="D46" s="131">
        <f t="shared" si="0"/>
        <v>3.2282859338970023E-3</v>
      </c>
      <c r="E46" s="131">
        <f t="shared" si="1"/>
        <v>-5.7358039532231828</v>
      </c>
      <c r="F46" s="131">
        <f t="shared" si="2"/>
        <v>-1.8516815221781221E-2</v>
      </c>
    </row>
    <row r="47" spans="1:6" x14ac:dyDescent="0.25">
      <c r="A47" s="112">
        <v>46</v>
      </c>
      <c r="B47" s="175" t="s">
        <v>493</v>
      </c>
      <c r="C47" s="112">
        <v>236</v>
      </c>
      <c r="D47" s="131">
        <f t="shared" si="0"/>
        <v>3.6279784780937741E-2</v>
      </c>
      <c r="E47" s="131">
        <f t="shared" si="1"/>
        <v>-3.3164945859209958</v>
      </c>
      <c r="F47" s="131">
        <f t="shared" si="2"/>
        <v>-0.12032170980435895</v>
      </c>
    </row>
    <row r="48" spans="1:6" x14ac:dyDescent="0.25">
      <c r="A48" s="112">
        <v>47</v>
      </c>
      <c r="B48" s="175" t="s">
        <v>494</v>
      </c>
      <c r="C48" s="112">
        <v>13</v>
      </c>
      <c r="D48" s="131">
        <f t="shared" si="0"/>
        <v>1.9984627209838584E-3</v>
      </c>
      <c r="E48" s="131">
        <f t="shared" si="1"/>
        <v>-6.2153770334850691</v>
      </c>
      <c r="F48" s="131">
        <f t="shared" si="2"/>
        <v>-1.2421199298279154E-2</v>
      </c>
    </row>
    <row r="49" spans="1:6" x14ac:dyDescent="0.25">
      <c r="A49" s="112">
        <v>48</v>
      </c>
      <c r="B49" s="175" t="s">
        <v>495</v>
      </c>
      <c r="C49" s="112">
        <v>32</v>
      </c>
      <c r="D49" s="131">
        <f t="shared" si="0"/>
        <v>4.9192928516525753E-3</v>
      </c>
      <c r="E49" s="131">
        <f t="shared" si="1"/>
        <v>-5.3145904881468793</v>
      </c>
      <c r="F49" s="131">
        <f t="shared" si="2"/>
        <v>-2.6144026997801714E-2</v>
      </c>
    </row>
    <row r="50" spans="1:6" x14ac:dyDescent="0.25">
      <c r="A50" s="112">
        <v>49</v>
      </c>
      <c r="B50" s="175" t="s">
        <v>496</v>
      </c>
      <c r="C50" s="112">
        <v>90</v>
      </c>
      <c r="D50" s="131">
        <f t="shared" si="0"/>
        <v>1.3835511145272867E-2</v>
      </c>
      <c r="E50" s="131">
        <f t="shared" si="1"/>
        <v>-4.2805167206163404</v>
      </c>
      <c r="F50" s="131">
        <f t="shared" si="2"/>
        <v>-5.9223136795614237E-2</v>
      </c>
    </row>
    <row r="51" spans="1:6" x14ac:dyDescent="0.25">
      <c r="A51" s="112">
        <v>50</v>
      </c>
      <c r="B51" s="175" t="s">
        <v>497</v>
      </c>
      <c r="C51" s="112">
        <v>171</v>
      </c>
      <c r="D51" s="131">
        <f t="shared" si="0"/>
        <v>2.6287471176018446E-2</v>
      </c>
      <c r="E51" s="131">
        <f t="shared" si="1"/>
        <v>-3.638662834443946</v>
      </c>
      <c r="F51" s="131">
        <f t="shared" si="2"/>
        <v>-9.5651244379694814E-2</v>
      </c>
    </row>
    <row r="52" spans="1:6" x14ac:dyDescent="0.25">
      <c r="A52" s="112">
        <v>51</v>
      </c>
      <c r="B52" s="175" t="s">
        <v>498</v>
      </c>
      <c r="C52" s="112">
        <v>259</v>
      </c>
      <c r="D52" s="131">
        <f t="shared" si="0"/>
        <v>3.9815526518063027E-2</v>
      </c>
      <c r="E52" s="131">
        <f t="shared" si="1"/>
        <v>-3.223498329247068</v>
      </c>
      <c r="F52" s="131">
        <f t="shared" si="2"/>
        <v>-0.12834528320906849</v>
      </c>
    </row>
    <row r="53" spans="1:6" x14ac:dyDescent="0.25">
      <c r="A53" s="112">
        <v>52</v>
      </c>
      <c r="B53" s="175" t="s">
        <v>499</v>
      </c>
      <c r="C53" s="112">
        <v>14</v>
      </c>
      <c r="D53" s="131">
        <f t="shared" si="0"/>
        <v>2.1521906225980014E-3</v>
      </c>
      <c r="E53" s="131">
        <f t="shared" si="1"/>
        <v>-6.1412690613313474</v>
      </c>
      <c r="F53" s="131">
        <f t="shared" si="2"/>
        <v>-1.3217181684648556E-2</v>
      </c>
    </row>
    <row r="54" spans="1:6" x14ac:dyDescent="0.25">
      <c r="A54" s="112">
        <v>53</v>
      </c>
      <c r="B54" s="175" t="s">
        <v>500</v>
      </c>
      <c r="C54" s="112">
        <v>282</v>
      </c>
      <c r="D54" s="131">
        <f t="shared" si="0"/>
        <v>4.3351268255188313E-2</v>
      </c>
      <c r="E54" s="131">
        <f t="shared" si="1"/>
        <v>-3.138419320008492</v>
      </c>
      <c r="F54" s="131">
        <f t="shared" si="2"/>
        <v>-0.13605445783895384</v>
      </c>
    </row>
    <row r="55" spans="1:6" x14ac:dyDescent="0.25">
      <c r="A55" s="112">
        <v>54</v>
      </c>
      <c r="B55" s="175" t="s">
        <v>502</v>
      </c>
      <c r="C55" s="112">
        <v>69</v>
      </c>
      <c r="D55" s="131">
        <f t="shared" si="0"/>
        <v>1.0607225211375864E-2</v>
      </c>
      <c r="E55" s="131">
        <f t="shared" si="1"/>
        <v>-4.5462198863493466</v>
      </c>
      <c r="F55" s="131">
        <f t="shared" si="2"/>
        <v>-4.8222778194943104E-2</v>
      </c>
    </row>
    <row r="56" spans="1:6" x14ac:dyDescent="0.25">
      <c r="A56" s="112">
        <v>55</v>
      </c>
      <c r="B56" s="175" t="s">
        <v>503</v>
      </c>
      <c r="C56" s="112">
        <v>8</v>
      </c>
      <c r="D56" s="131">
        <f t="shared" si="0"/>
        <v>1.2298232129131438E-3</v>
      </c>
      <c r="E56" s="131">
        <f t="shared" si="1"/>
        <v>-6.7008848492667701</v>
      </c>
      <c r="F56" s="131">
        <f t="shared" si="2"/>
        <v>-8.2409037346862675E-3</v>
      </c>
    </row>
    <row r="57" spans="1:6" x14ac:dyDescent="0.25">
      <c r="A57" s="112">
        <v>56</v>
      </c>
      <c r="B57" s="175" t="s">
        <v>504</v>
      </c>
      <c r="C57" s="112">
        <v>52</v>
      </c>
      <c r="D57" s="131">
        <f t="shared" si="0"/>
        <v>7.9938508839354338E-3</v>
      </c>
      <c r="E57" s="131">
        <f t="shared" si="1"/>
        <v>-4.8290826723651783</v>
      </c>
      <c r="F57" s="131">
        <f t="shared" si="2"/>
        <v>-3.8602966789083669E-2</v>
      </c>
    </row>
    <row r="58" spans="1:6" x14ac:dyDescent="0.25">
      <c r="A58" s="112">
        <v>57</v>
      </c>
      <c r="B58" s="175" t="s">
        <v>505</v>
      </c>
      <c r="C58" s="112">
        <v>22</v>
      </c>
      <c r="D58" s="131">
        <f t="shared" si="0"/>
        <v>3.3820138355111452E-3</v>
      </c>
      <c r="E58" s="131">
        <f t="shared" si="1"/>
        <v>-5.6892839375882902</v>
      </c>
      <c r="F58" s="131">
        <f t="shared" si="2"/>
        <v>-1.9241236991074925E-2</v>
      </c>
    </row>
    <row r="59" spans="1:6" x14ac:dyDescent="0.25">
      <c r="A59" s="112">
        <v>58</v>
      </c>
      <c r="B59" s="175" t="s">
        <v>506</v>
      </c>
      <c r="C59" s="112">
        <v>15</v>
      </c>
      <c r="D59" s="131">
        <f t="shared" si="0"/>
        <v>2.3059185242121443E-3</v>
      </c>
      <c r="E59" s="131">
        <f t="shared" si="1"/>
        <v>-6.0722761898443958</v>
      </c>
      <c r="F59" s="131">
        <f t="shared" si="2"/>
        <v>-1.4002174150294531E-2</v>
      </c>
    </row>
    <row r="60" spans="1:6" x14ac:dyDescent="0.25">
      <c r="A60" s="112">
        <v>59</v>
      </c>
      <c r="B60" s="175" t="s">
        <v>507</v>
      </c>
      <c r="C60" s="112">
        <v>80</v>
      </c>
      <c r="D60" s="131">
        <f t="shared" si="0"/>
        <v>1.2298232129131437E-2</v>
      </c>
      <c r="E60" s="131">
        <f t="shared" si="1"/>
        <v>-4.3982997562727242</v>
      </c>
      <c r="F60" s="131">
        <f t="shared" si="2"/>
        <v>-5.4091311376144188E-2</v>
      </c>
    </row>
    <row r="61" spans="1:6" x14ac:dyDescent="0.25">
      <c r="A61" s="112">
        <v>60</v>
      </c>
      <c r="B61" s="175" t="s">
        <v>508</v>
      </c>
      <c r="C61" s="112">
        <v>54</v>
      </c>
      <c r="D61" s="131">
        <f t="shared" si="0"/>
        <v>8.3013066871637196E-3</v>
      </c>
      <c r="E61" s="131">
        <f t="shared" si="1"/>
        <v>-4.7913423443823318</v>
      </c>
      <c r="F61" s="131">
        <f t="shared" si="2"/>
        <v>-3.9774402243911745E-2</v>
      </c>
    </row>
    <row r="62" spans="1:6" x14ac:dyDescent="0.25">
      <c r="A62" s="112">
        <v>61</v>
      </c>
      <c r="B62" s="175" t="s">
        <v>509</v>
      </c>
      <c r="C62" s="112">
        <v>1</v>
      </c>
      <c r="D62" s="131">
        <f t="shared" si="0"/>
        <v>1.5372790161414298E-4</v>
      </c>
      <c r="E62" s="131">
        <f t="shared" si="1"/>
        <v>-8.7803263909466054</v>
      </c>
      <c r="F62" s="131">
        <f t="shared" si="2"/>
        <v>-1.3497811515675029E-3</v>
      </c>
    </row>
    <row r="63" spans="1:6" x14ac:dyDescent="0.25">
      <c r="A63" s="112">
        <v>62</v>
      </c>
      <c r="B63" s="175" t="s">
        <v>510</v>
      </c>
      <c r="C63" s="112">
        <v>3</v>
      </c>
      <c r="D63" s="131">
        <f t="shared" si="0"/>
        <v>4.6118370484242888E-4</v>
      </c>
      <c r="E63" s="131">
        <f t="shared" si="1"/>
        <v>-7.6817141022784963</v>
      </c>
      <c r="F63" s="131">
        <f t="shared" si="2"/>
        <v>-3.5426813692291297E-3</v>
      </c>
    </row>
    <row r="64" spans="1:6" x14ac:dyDescent="0.25">
      <c r="A64" s="112">
        <v>63</v>
      </c>
      <c r="B64" s="175" t="s">
        <v>511</v>
      </c>
      <c r="C64" s="112">
        <v>115</v>
      </c>
      <c r="D64" s="131">
        <f t="shared" si="0"/>
        <v>1.7678708685626442E-2</v>
      </c>
      <c r="E64" s="131">
        <f t="shared" si="1"/>
        <v>-4.0353942625833552</v>
      </c>
      <c r="F64" s="131">
        <f t="shared" si="2"/>
        <v>-7.1340559599859479E-2</v>
      </c>
    </row>
    <row r="65" spans="1:6" x14ac:dyDescent="0.25">
      <c r="A65" s="113">
        <v>64</v>
      </c>
      <c r="B65" s="175" t="s">
        <v>512</v>
      </c>
      <c r="C65" s="112">
        <v>59</v>
      </c>
      <c r="D65" s="131">
        <f t="shared" si="0"/>
        <v>9.0699461952344351E-3</v>
      </c>
      <c r="E65" s="131">
        <f t="shared" si="1"/>
        <v>-4.7027889470408866</v>
      </c>
      <c r="F65" s="131">
        <f t="shared" si="2"/>
        <v>-4.2654042717204042E-2</v>
      </c>
    </row>
    <row r="66" spans="1:6" x14ac:dyDescent="0.25">
      <c r="A66" s="113"/>
      <c r="C66" s="112">
        <f>SUM(C2:C65)</f>
        <v>6505</v>
      </c>
      <c r="F66" s="131">
        <f>SUM(F2:F65)</f>
        <v>-3.404265819869762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4"/>
  <sheetViews>
    <sheetView tabSelected="1" topLeftCell="C7" workbookViewId="0">
      <selection activeCell="M12" sqref="M12"/>
    </sheetView>
  </sheetViews>
  <sheetFormatPr defaultRowHeight="15" x14ac:dyDescent="0.25"/>
  <cols>
    <col min="1" max="1" width="8.125" style="142" customWidth="1"/>
    <col min="2" max="2" width="34.125" style="142" customWidth="1"/>
    <col min="3" max="3" width="12" style="142" customWidth="1"/>
    <col min="4" max="4" width="9" style="142"/>
    <col min="5" max="5" width="12.25" style="93" customWidth="1"/>
    <col min="6" max="6" width="6.25" style="93" customWidth="1"/>
    <col min="7" max="7" width="18.125" style="93" customWidth="1"/>
    <col min="8" max="8" width="16.75" style="161" customWidth="1"/>
    <col min="9" max="9" width="14.25" style="161" customWidth="1"/>
    <col min="10" max="10" width="9" style="161"/>
    <col min="11" max="11" width="16.125" style="93" customWidth="1"/>
    <col min="12" max="12" width="31.375" style="93" customWidth="1"/>
    <col min="13" max="16384" width="9" style="93"/>
  </cols>
  <sheetData>
    <row r="1" spans="1:13" ht="15.75" x14ac:dyDescent="0.25">
      <c r="A1" s="50" t="s">
        <v>1</v>
      </c>
      <c r="B1" s="50" t="s">
        <v>2</v>
      </c>
      <c r="C1" s="50" t="s">
        <v>187</v>
      </c>
      <c r="D1" s="50" t="s">
        <v>189</v>
      </c>
      <c r="E1" s="93" t="s">
        <v>186</v>
      </c>
      <c r="F1" s="115"/>
      <c r="G1" s="114" t="s">
        <v>530</v>
      </c>
      <c r="H1" s="114" t="s">
        <v>520</v>
      </c>
      <c r="I1" s="114" t="s">
        <v>528</v>
      </c>
      <c r="J1" s="114" t="s">
        <v>529</v>
      </c>
    </row>
    <row r="2" spans="1:13" ht="15.75" x14ac:dyDescent="0.25">
      <c r="A2" s="50">
        <v>4</v>
      </c>
      <c r="B2" s="50" t="s">
        <v>168</v>
      </c>
      <c r="C2" s="50">
        <v>1</v>
      </c>
      <c r="D2" s="50">
        <v>2.5</v>
      </c>
      <c r="F2" s="115"/>
      <c r="G2" s="114" t="s">
        <v>521</v>
      </c>
      <c r="H2" s="114">
        <v>4190</v>
      </c>
      <c r="I2" s="114">
        <f>H2/2</f>
        <v>2095</v>
      </c>
      <c r="J2" s="114">
        <f>I2/3252.5*100</f>
        <v>64.411990776325894</v>
      </c>
    </row>
    <row r="3" spans="1:13" ht="15.75" x14ac:dyDescent="0.25">
      <c r="A3" s="50">
        <v>8</v>
      </c>
      <c r="B3" s="50" t="s">
        <v>111</v>
      </c>
      <c r="C3" s="50">
        <v>5</v>
      </c>
      <c r="D3" s="50">
        <v>2.5</v>
      </c>
      <c r="F3" s="115"/>
      <c r="G3" s="114" t="s">
        <v>522</v>
      </c>
      <c r="H3" s="114">
        <v>1701</v>
      </c>
      <c r="I3" s="114">
        <f t="shared" ref="I3:I9" si="0">H3/2</f>
        <v>850.5</v>
      </c>
      <c r="J3" s="114">
        <f t="shared" ref="J3:J9" si="1">I3/3252.5*100</f>
        <v>26.149116064565721</v>
      </c>
      <c r="K3" s="107">
        <f>SUM(I2:I3)</f>
        <v>2945.5</v>
      </c>
    </row>
    <row r="4" spans="1:13" ht="15.75" x14ac:dyDescent="0.25">
      <c r="A4" s="56">
        <v>5</v>
      </c>
      <c r="B4" s="56" t="s">
        <v>29</v>
      </c>
      <c r="C4" s="56">
        <v>7</v>
      </c>
      <c r="D4" s="56">
        <v>2.5</v>
      </c>
      <c r="E4" s="26"/>
      <c r="F4" s="115"/>
      <c r="G4" s="114" t="s">
        <v>523</v>
      </c>
      <c r="H4" s="114">
        <v>310</v>
      </c>
      <c r="I4" s="114">
        <f t="shared" si="0"/>
        <v>155</v>
      </c>
      <c r="J4" s="114">
        <f t="shared" si="1"/>
        <v>4.7655649500384323</v>
      </c>
    </row>
    <row r="5" spans="1:13" ht="15.75" x14ac:dyDescent="0.25">
      <c r="A5" s="50">
        <v>6</v>
      </c>
      <c r="B5" s="50" t="s">
        <v>29</v>
      </c>
      <c r="C5" s="50">
        <v>5</v>
      </c>
      <c r="D5" s="50">
        <v>2.5</v>
      </c>
      <c r="F5" s="115"/>
      <c r="G5" s="114" t="s">
        <v>524</v>
      </c>
      <c r="H5" s="114">
        <v>132</v>
      </c>
      <c r="I5" s="114">
        <f t="shared" si="0"/>
        <v>66</v>
      </c>
      <c r="J5" s="114">
        <f t="shared" si="1"/>
        <v>2.0292083013066873</v>
      </c>
      <c r="K5" s="107">
        <f>SUM(I4:I5)</f>
        <v>221</v>
      </c>
    </row>
    <row r="6" spans="1:13" ht="15.75" x14ac:dyDescent="0.25">
      <c r="A6" s="50">
        <v>6</v>
      </c>
      <c r="B6" s="50" t="s">
        <v>29</v>
      </c>
      <c r="C6" s="50">
        <v>4</v>
      </c>
      <c r="D6" s="50">
        <v>2.5</v>
      </c>
      <c r="F6" s="115"/>
      <c r="G6" s="114" t="s">
        <v>525</v>
      </c>
      <c r="H6" s="114">
        <v>90</v>
      </c>
      <c r="I6" s="114">
        <f t="shared" si="0"/>
        <v>45</v>
      </c>
      <c r="J6" s="114">
        <f t="shared" si="1"/>
        <v>1.3835511145272867</v>
      </c>
    </row>
    <row r="7" spans="1:13" ht="15.75" x14ac:dyDescent="0.25">
      <c r="A7" s="50">
        <v>7</v>
      </c>
      <c r="B7" s="50" t="s">
        <v>29</v>
      </c>
      <c r="C7" s="50">
        <v>6</v>
      </c>
      <c r="D7" s="50">
        <v>2.5</v>
      </c>
      <c r="F7" s="115"/>
      <c r="G7" s="114" t="s">
        <v>526</v>
      </c>
      <c r="H7" s="114">
        <v>47</v>
      </c>
      <c r="I7" s="114">
        <f t="shared" si="0"/>
        <v>23.5</v>
      </c>
      <c r="J7" s="114">
        <f t="shared" si="1"/>
        <v>0.72252113758647196</v>
      </c>
    </row>
    <row r="8" spans="1:13" ht="15.75" x14ac:dyDescent="0.25">
      <c r="A8" s="50">
        <v>25</v>
      </c>
      <c r="B8" s="50" t="s">
        <v>29</v>
      </c>
      <c r="C8" s="50">
        <v>9</v>
      </c>
      <c r="D8" s="50">
        <v>2.5</v>
      </c>
      <c r="F8" s="115"/>
      <c r="G8" s="114" t="s">
        <v>527</v>
      </c>
      <c r="H8" s="114">
        <v>35</v>
      </c>
      <c r="I8" s="114">
        <f t="shared" si="0"/>
        <v>17.5</v>
      </c>
      <c r="J8" s="114">
        <f t="shared" si="1"/>
        <v>0.53804765564950041</v>
      </c>
      <c r="K8" s="107">
        <f>SUM(I6:I8)</f>
        <v>86</v>
      </c>
    </row>
    <row r="9" spans="1:13" ht="15.75" x14ac:dyDescent="0.25">
      <c r="A9" s="50">
        <v>32</v>
      </c>
      <c r="B9" s="50" t="s">
        <v>29</v>
      </c>
      <c r="C9" s="50">
        <v>1</v>
      </c>
      <c r="D9" s="50">
        <v>2.5</v>
      </c>
      <c r="F9" s="115"/>
      <c r="G9" s="114" t="s">
        <v>428</v>
      </c>
      <c r="H9" s="114">
        <f>SUM(H2:H8)</f>
        <v>6505</v>
      </c>
      <c r="I9" s="114">
        <f t="shared" si="0"/>
        <v>3252.5</v>
      </c>
      <c r="J9" s="114">
        <f t="shared" si="1"/>
        <v>100</v>
      </c>
      <c r="K9" s="107">
        <f>SUM(K3:K8)</f>
        <v>3252.5</v>
      </c>
    </row>
    <row r="10" spans="1:13" x14ac:dyDescent="0.25">
      <c r="A10" s="50">
        <v>38</v>
      </c>
      <c r="B10" s="50" t="s">
        <v>29</v>
      </c>
      <c r="C10" s="50">
        <v>5</v>
      </c>
      <c r="D10" s="50">
        <v>2.5</v>
      </c>
    </row>
    <row r="11" spans="1:13" ht="15.75" x14ac:dyDescent="0.25">
      <c r="A11" s="50">
        <v>40</v>
      </c>
      <c r="B11" s="50" t="s">
        <v>29</v>
      </c>
      <c r="C11" s="50">
        <v>10</v>
      </c>
      <c r="D11" s="50">
        <v>2.5</v>
      </c>
      <c r="G11" s="112" t="s">
        <v>435</v>
      </c>
      <c r="H11" s="112" t="s">
        <v>436</v>
      </c>
      <c r="I11" s="112" t="s">
        <v>437</v>
      </c>
      <c r="J11" s="112" t="s">
        <v>438</v>
      </c>
      <c r="K11" s="112" t="s">
        <v>241</v>
      </c>
      <c r="L11" s="113" t="s">
        <v>532</v>
      </c>
      <c r="M11" s="68" t="s">
        <v>533</v>
      </c>
    </row>
    <row r="12" spans="1:13" ht="15.75" x14ac:dyDescent="0.25">
      <c r="A12" s="50">
        <v>42</v>
      </c>
      <c r="B12" s="50" t="s">
        <v>29</v>
      </c>
      <c r="C12" s="50">
        <v>8</v>
      </c>
      <c r="D12" s="50">
        <v>2.5</v>
      </c>
      <c r="G12" s="114">
        <v>4190</v>
      </c>
      <c r="H12" s="114">
        <v>1701</v>
      </c>
      <c r="I12" s="114">
        <v>310</v>
      </c>
      <c r="J12" s="114">
        <v>132</v>
      </c>
      <c r="K12" s="114">
        <v>90</v>
      </c>
      <c r="L12" s="114">
        <v>47</v>
      </c>
      <c r="M12" s="115">
        <v>35</v>
      </c>
    </row>
    <row r="13" spans="1:13" x14ac:dyDescent="0.25">
      <c r="A13" s="50">
        <v>43</v>
      </c>
      <c r="B13" s="50" t="s">
        <v>29</v>
      </c>
      <c r="C13" s="50">
        <v>15</v>
      </c>
      <c r="D13" s="50">
        <v>2.5</v>
      </c>
    </row>
    <row r="14" spans="1:13" x14ac:dyDescent="0.25">
      <c r="A14" s="50">
        <v>48</v>
      </c>
      <c r="B14" s="50" t="s">
        <v>29</v>
      </c>
      <c r="C14" s="50">
        <v>16</v>
      </c>
      <c r="D14" s="50">
        <v>2.5</v>
      </c>
    </row>
    <row r="15" spans="1:13" x14ac:dyDescent="0.25">
      <c r="A15" s="56">
        <v>7</v>
      </c>
      <c r="B15" s="56" t="s">
        <v>26</v>
      </c>
      <c r="C15" s="56">
        <v>4</v>
      </c>
      <c r="D15" s="56">
        <v>2.5</v>
      </c>
      <c r="E15" s="26"/>
    </row>
    <row r="16" spans="1:13" x14ac:dyDescent="0.25">
      <c r="A16" s="50">
        <v>28</v>
      </c>
      <c r="B16" s="50" t="s">
        <v>26</v>
      </c>
      <c r="C16" s="50">
        <v>3</v>
      </c>
      <c r="D16" s="50">
        <v>2.5</v>
      </c>
    </row>
    <row r="17" spans="1:7" x14ac:dyDescent="0.25">
      <c r="A17" s="50">
        <v>28</v>
      </c>
      <c r="B17" s="50" t="s">
        <v>26</v>
      </c>
      <c r="C17" s="50">
        <v>5</v>
      </c>
      <c r="D17" s="50">
        <v>2.5</v>
      </c>
    </row>
    <row r="18" spans="1:7" x14ac:dyDescent="0.25">
      <c r="A18" s="50">
        <v>28</v>
      </c>
      <c r="B18" s="50" t="s">
        <v>26</v>
      </c>
      <c r="C18" s="50">
        <v>6</v>
      </c>
      <c r="D18" s="50">
        <v>2.5</v>
      </c>
    </row>
    <row r="19" spans="1:7" x14ac:dyDescent="0.25">
      <c r="A19" s="50">
        <v>29</v>
      </c>
      <c r="B19" s="50" t="s">
        <v>26</v>
      </c>
      <c r="C19" s="50">
        <v>2</v>
      </c>
      <c r="D19" s="50">
        <v>2.5</v>
      </c>
    </row>
    <row r="20" spans="1:7" x14ac:dyDescent="0.25">
      <c r="A20" s="50">
        <v>32</v>
      </c>
      <c r="B20" s="50" t="s">
        <v>335</v>
      </c>
      <c r="C20" s="50">
        <v>8</v>
      </c>
      <c r="D20" s="50">
        <v>2.5</v>
      </c>
    </row>
    <row r="21" spans="1:7" x14ac:dyDescent="0.25">
      <c r="A21" s="50">
        <v>34</v>
      </c>
      <c r="B21" s="50" t="s">
        <v>26</v>
      </c>
      <c r="C21" s="50">
        <v>15</v>
      </c>
      <c r="D21" s="50">
        <v>2.5</v>
      </c>
    </row>
    <row r="22" spans="1:7" x14ac:dyDescent="0.25">
      <c r="A22" s="50">
        <v>36</v>
      </c>
      <c r="B22" s="50" t="s">
        <v>26</v>
      </c>
      <c r="C22" s="50">
        <v>8</v>
      </c>
      <c r="D22" s="50">
        <v>2.5</v>
      </c>
    </row>
    <row r="23" spans="1:7" x14ac:dyDescent="0.25">
      <c r="A23" s="50">
        <v>42</v>
      </c>
      <c r="B23" s="50" t="s">
        <v>26</v>
      </c>
      <c r="C23" s="50">
        <v>20</v>
      </c>
      <c r="D23" s="50">
        <v>2.5</v>
      </c>
    </row>
    <row r="24" spans="1:7" x14ac:dyDescent="0.25">
      <c r="A24" s="50">
        <v>30</v>
      </c>
      <c r="B24" s="50" t="s">
        <v>333</v>
      </c>
      <c r="C24" s="50">
        <v>10</v>
      </c>
      <c r="D24" s="56">
        <v>2.5</v>
      </c>
    </row>
    <row r="25" spans="1:7" x14ac:dyDescent="0.25">
      <c r="A25" s="56">
        <v>34</v>
      </c>
      <c r="B25" s="56" t="s">
        <v>38</v>
      </c>
      <c r="C25" s="56">
        <v>1</v>
      </c>
      <c r="D25" s="56">
        <v>2.5</v>
      </c>
    </row>
    <row r="26" spans="1:7" x14ac:dyDescent="0.25">
      <c r="A26" s="50">
        <v>3</v>
      </c>
      <c r="B26" s="50" t="s">
        <v>43</v>
      </c>
      <c r="C26" s="50">
        <v>15</v>
      </c>
      <c r="D26" s="50">
        <v>2.5</v>
      </c>
    </row>
    <row r="27" spans="1:7" x14ac:dyDescent="0.25">
      <c r="A27" s="50">
        <v>3</v>
      </c>
      <c r="B27" s="50" t="s">
        <v>43</v>
      </c>
      <c r="C27" s="50">
        <v>3</v>
      </c>
      <c r="D27" s="50">
        <v>2.5</v>
      </c>
    </row>
    <row r="28" spans="1:7" x14ac:dyDescent="0.25">
      <c r="A28" s="50">
        <v>4</v>
      </c>
      <c r="B28" s="50" t="s">
        <v>43</v>
      </c>
      <c r="C28" s="50">
        <v>5</v>
      </c>
      <c r="D28" s="50">
        <v>2.5</v>
      </c>
    </row>
    <row r="29" spans="1:7" x14ac:dyDescent="0.25">
      <c r="A29" s="50">
        <v>7</v>
      </c>
      <c r="B29" s="50" t="s">
        <v>43</v>
      </c>
      <c r="C29" s="50">
        <v>5</v>
      </c>
      <c r="D29" s="50">
        <v>2.5</v>
      </c>
    </row>
    <row r="30" spans="1:7" x14ac:dyDescent="0.25">
      <c r="A30" s="50">
        <v>38</v>
      </c>
      <c r="B30" s="50" t="s">
        <v>43</v>
      </c>
      <c r="C30" s="50">
        <v>1</v>
      </c>
      <c r="D30" s="50">
        <v>2.5</v>
      </c>
      <c r="G30" s="93" t="s">
        <v>643</v>
      </c>
    </row>
    <row r="31" spans="1:7" x14ac:dyDescent="0.25">
      <c r="A31" s="50">
        <v>3</v>
      </c>
      <c r="B31" s="50" t="s">
        <v>306</v>
      </c>
      <c r="C31" s="50">
        <v>1</v>
      </c>
      <c r="D31" s="50">
        <v>2.5</v>
      </c>
      <c r="E31" s="26"/>
    </row>
    <row r="32" spans="1:7" x14ac:dyDescent="0.25">
      <c r="A32" s="50">
        <v>4</v>
      </c>
      <c r="B32" s="50" t="s">
        <v>52</v>
      </c>
      <c r="C32" s="50">
        <v>2</v>
      </c>
      <c r="D32" s="50">
        <v>2.5</v>
      </c>
    </row>
    <row r="33" spans="1:15" ht="15.75" x14ac:dyDescent="0.25">
      <c r="A33" s="50">
        <v>4</v>
      </c>
      <c r="B33" s="50" t="s">
        <v>52</v>
      </c>
      <c r="C33" s="50">
        <v>2</v>
      </c>
      <c r="D33" s="50">
        <v>2.5</v>
      </c>
      <c r="G33" s="163" t="s">
        <v>628</v>
      </c>
      <c r="H33" s="167" t="s">
        <v>629</v>
      </c>
      <c r="K33" s="159"/>
      <c r="L33" s="159"/>
    </row>
    <row r="34" spans="1:15" ht="15.75" x14ac:dyDescent="0.25">
      <c r="A34" s="50">
        <v>5</v>
      </c>
      <c r="B34" s="64" t="s">
        <v>52</v>
      </c>
      <c r="C34" s="50">
        <v>1</v>
      </c>
      <c r="D34" s="50">
        <v>2.5</v>
      </c>
      <c r="G34" s="68" t="s">
        <v>630</v>
      </c>
      <c r="H34" s="114">
        <v>2945.5</v>
      </c>
      <c r="J34" s="161" t="s">
        <v>186</v>
      </c>
      <c r="K34" s="159" t="s">
        <v>186</v>
      </c>
      <c r="L34" s="159"/>
    </row>
    <row r="35" spans="1:15" ht="15.75" x14ac:dyDescent="0.25">
      <c r="A35" s="50">
        <v>5</v>
      </c>
      <c r="B35" s="50" t="s">
        <v>52</v>
      </c>
      <c r="C35" s="50">
        <v>4</v>
      </c>
      <c r="D35" s="50">
        <v>2.5</v>
      </c>
      <c r="G35" s="68" t="s">
        <v>631</v>
      </c>
      <c r="H35" s="114">
        <v>221</v>
      </c>
      <c r="K35" s="159"/>
      <c r="L35" s="159"/>
    </row>
    <row r="36" spans="1:15" ht="15.75" x14ac:dyDescent="0.25">
      <c r="A36" s="50">
        <v>7</v>
      </c>
      <c r="B36" s="50" t="s">
        <v>52</v>
      </c>
      <c r="C36" s="50">
        <v>11</v>
      </c>
      <c r="D36" s="50">
        <v>2.5</v>
      </c>
      <c r="G36" s="68" t="s">
        <v>632</v>
      </c>
      <c r="H36" s="114">
        <v>86</v>
      </c>
      <c r="K36" s="159"/>
      <c r="L36" s="159"/>
    </row>
    <row r="37" spans="1:15" ht="15.75" x14ac:dyDescent="0.25">
      <c r="A37" s="50">
        <v>7</v>
      </c>
      <c r="B37" s="50" t="s">
        <v>52</v>
      </c>
      <c r="C37" s="50">
        <v>6</v>
      </c>
      <c r="D37" s="50">
        <v>2.5</v>
      </c>
      <c r="G37" s="68" t="s">
        <v>428</v>
      </c>
      <c r="H37" s="114">
        <v>3252.5</v>
      </c>
      <c r="K37" s="159"/>
      <c r="L37" s="159"/>
    </row>
    <row r="38" spans="1:15" x14ac:dyDescent="0.25">
      <c r="A38" s="50">
        <v>33</v>
      </c>
      <c r="B38" s="50" t="s">
        <v>52</v>
      </c>
      <c r="C38" s="50">
        <v>5</v>
      </c>
      <c r="D38" s="50">
        <v>2.5</v>
      </c>
      <c r="G38" s="159"/>
      <c r="H38" s="106"/>
      <c r="K38" s="159"/>
      <c r="L38" s="159"/>
    </row>
    <row r="39" spans="1:15" ht="15.75" x14ac:dyDescent="0.25">
      <c r="A39" s="50">
        <v>38</v>
      </c>
      <c r="B39" s="50" t="s">
        <v>52</v>
      </c>
      <c r="C39" s="50">
        <v>6</v>
      </c>
      <c r="D39" s="50">
        <v>2.5</v>
      </c>
      <c r="G39" s="68" t="s">
        <v>622</v>
      </c>
      <c r="H39" s="114" t="s">
        <v>623</v>
      </c>
      <c r="I39" s="112" t="s">
        <v>636</v>
      </c>
      <c r="J39" s="112" t="s">
        <v>637</v>
      </c>
      <c r="K39" s="68" t="s">
        <v>634</v>
      </c>
      <c r="L39" s="68" t="s">
        <v>624</v>
      </c>
      <c r="M39" s="65"/>
      <c r="N39" s="65"/>
      <c r="O39" s="65"/>
    </row>
    <row r="40" spans="1:15" ht="15.75" x14ac:dyDescent="0.25">
      <c r="A40" s="50">
        <v>7</v>
      </c>
      <c r="B40" s="50" t="s">
        <v>54</v>
      </c>
      <c r="C40" s="50">
        <v>1</v>
      </c>
      <c r="D40" s="50">
        <v>2.5</v>
      </c>
      <c r="G40" s="68" t="s">
        <v>625</v>
      </c>
      <c r="H40" s="114">
        <v>832</v>
      </c>
      <c r="I40" s="112">
        <v>464</v>
      </c>
      <c r="J40" s="112">
        <v>1.79</v>
      </c>
      <c r="K40" s="68" t="s">
        <v>635</v>
      </c>
      <c r="L40" s="68" t="s">
        <v>648</v>
      </c>
      <c r="M40" s="65"/>
      <c r="N40" s="65"/>
      <c r="O40" s="65"/>
    </row>
    <row r="41" spans="1:15" ht="15.75" x14ac:dyDescent="0.25">
      <c r="A41" s="50">
        <v>1</v>
      </c>
      <c r="B41" s="64" t="s">
        <v>57</v>
      </c>
      <c r="C41" s="50">
        <v>3</v>
      </c>
      <c r="D41" s="50">
        <v>2.5</v>
      </c>
      <c r="G41" s="68" t="s">
        <v>626</v>
      </c>
      <c r="H41" s="114">
        <v>292.58999999999997</v>
      </c>
      <c r="I41" s="112">
        <v>139.78</v>
      </c>
      <c r="J41" s="112">
        <v>2.08</v>
      </c>
      <c r="K41" s="68" t="s">
        <v>635</v>
      </c>
      <c r="L41" s="68" t="s">
        <v>638</v>
      </c>
      <c r="M41" s="65"/>
      <c r="N41" s="65"/>
      <c r="O41" s="65"/>
    </row>
    <row r="42" spans="1:15" ht="15.75" x14ac:dyDescent="0.25">
      <c r="A42" s="50">
        <v>2</v>
      </c>
      <c r="B42" s="50" t="s">
        <v>57</v>
      </c>
      <c r="C42" s="50">
        <v>3</v>
      </c>
      <c r="D42" s="50">
        <v>2.5</v>
      </c>
      <c r="G42" s="68" t="s">
        <v>645</v>
      </c>
      <c r="H42" s="114">
        <v>565</v>
      </c>
      <c r="I42" s="112">
        <v>287</v>
      </c>
      <c r="J42" s="112">
        <v>2</v>
      </c>
      <c r="K42" s="68" t="s">
        <v>646</v>
      </c>
      <c r="L42" s="68" t="s">
        <v>640</v>
      </c>
      <c r="M42" s="65"/>
      <c r="N42" s="65"/>
      <c r="O42" s="65"/>
    </row>
    <row r="43" spans="1:15" ht="15.75" x14ac:dyDescent="0.25">
      <c r="A43" s="50">
        <v>3</v>
      </c>
      <c r="B43" s="50" t="s">
        <v>57</v>
      </c>
      <c r="C43" s="50">
        <v>3</v>
      </c>
      <c r="D43" s="50">
        <v>2.5</v>
      </c>
      <c r="G43" s="68" t="s">
        <v>647</v>
      </c>
      <c r="H43" s="112">
        <v>386</v>
      </c>
      <c r="I43" s="112">
        <v>315</v>
      </c>
      <c r="J43" s="112">
        <v>1.2</v>
      </c>
      <c r="K43" s="68" t="s">
        <v>635</v>
      </c>
      <c r="L43" s="68" t="s">
        <v>649</v>
      </c>
      <c r="M43" s="65"/>
      <c r="N43" s="65"/>
      <c r="O43" s="65"/>
    </row>
    <row r="44" spans="1:15" ht="15.75" x14ac:dyDescent="0.25">
      <c r="A44" s="50">
        <v>3</v>
      </c>
      <c r="B44" s="50" t="s">
        <v>57</v>
      </c>
      <c r="C44" s="50">
        <v>5</v>
      </c>
      <c r="D44" s="50">
        <v>2.5</v>
      </c>
      <c r="G44" s="68" t="s">
        <v>639</v>
      </c>
      <c r="H44" s="114">
        <v>484</v>
      </c>
      <c r="I44" s="112">
        <v>208</v>
      </c>
      <c r="J44" s="112">
        <v>2.2999999999999998</v>
      </c>
      <c r="K44" s="68" t="s">
        <v>635</v>
      </c>
      <c r="L44" s="68" t="s">
        <v>641</v>
      </c>
      <c r="M44" s="65"/>
      <c r="N44" s="65"/>
      <c r="O44" s="65"/>
    </row>
    <row r="45" spans="1:15" ht="15.75" x14ac:dyDescent="0.25">
      <c r="A45" s="50">
        <v>8</v>
      </c>
      <c r="B45" s="50" t="s">
        <v>57</v>
      </c>
      <c r="C45" s="50">
        <v>5</v>
      </c>
      <c r="D45" s="50">
        <v>2.5</v>
      </c>
      <c r="G45" s="68" t="s">
        <v>627</v>
      </c>
      <c r="H45" s="114">
        <v>221</v>
      </c>
      <c r="I45" s="114">
        <v>86</v>
      </c>
      <c r="J45" s="114">
        <f>H45/I45</f>
        <v>2.5697674418604652</v>
      </c>
      <c r="K45" s="68" t="s">
        <v>635</v>
      </c>
      <c r="L45" s="68" t="s">
        <v>642</v>
      </c>
      <c r="M45" s="65"/>
      <c r="N45" s="65"/>
      <c r="O45" s="65"/>
    </row>
    <row r="46" spans="1:15" x14ac:dyDescent="0.25">
      <c r="A46" s="50">
        <v>8</v>
      </c>
      <c r="B46" s="50" t="s">
        <v>57</v>
      </c>
      <c r="C46" s="50">
        <v>1</v>
      </c>
      <c r="D46" s="50">
        <v>2.5</v>
      </c>
    </row>
    <row r="47" spans="1:15" ht="15.75" x14ac:dyDescent="0.25">
      <c r="A47" s="50">
        <v>8</v>
      </c>
      <c r="B47" s="50" t="s">
        <v>57</v>
      </c>
      <c r="C47" s="50">
        <v>12</v>
      </c>
      <c r="D47" s="50">
        <v>2.5</v>
      </c>
      <c r="L47" s="162" t="s">
        <v>644</v>
      </c>
    </row>
    <row r="48" spans="1:15" x14ac:dyDescent="0.25">
      <c r="A48" s="50">
        <v>27</v>
      </c>
      <c r="B48" s="50" t="s">
        <v>324</v>
      </c>
      <c r="C48" s="50">
        <v>3</v>
      </c>
      <c r="D48" s="50">
        <v>2.5</v>
      </c>
      <c r="K48" s="93" t="s">
        <v>186</v>
      </c>
    </row>
    <row r="49" spans="1:12" x14ac:dyDescent="0.25">
      <c r="A49" s="50">
        <v>39</v>
      </c>
      <c r="B49" s="50" t="s">
        <v>57</v>
      </c>
      <c r="C49" s="50">
        <v>3</v>
      </c>
      <c r="D49" s="50">
        <v>2.5</v>
      </c>
    </row>
    <row r="50" spans="1:12" x14ac:dyDescent="0.25">
      <c r="A50" s="50">
        <v>3</v>
      </c>
      <c r="B50" s="50" t="s">
        <v>57</v>
      </c>
      <c r="C50" s="50">
        <v>4</v>
      </c>
      <c r="D50" s="50">
        <v>2.5</v>
      </c>
    </row>
    <row r="51" spans="1:12" x14ac:dyDescent="0.25">
      <c r="A51" s="50">
        <v>25</v>
      </c>
      <c r="B51" s="50" t="s">
        <v>324</v>
      </c>
      <c r="C51" s="50">
        <v>6</v>
      </c>
      <c r="D51" s="50">
        <v>2.5</v>
      </c>
      <c r="L51" s="93" t="s">
        <v>186</v>
      </c>
    </row>
    <row r="52" spans="1:12" x14ac:dyDescent="0.25">
      <c r="A52" s="50">
        <v>37</v>
      </c>
      <c r="B52" s="50" t="s">
        <v>57</v>
      </c>
      <c r="C52" s="50">
        <v>8</v>
      </c>
      <c r="D52" s="50">
        <v>2.5</v>
      </c>
    </row>
    <row r="53" spans="1:12" x14ac:dyDescent="0.25">
      <c r="A53" s="50">
        <v>14</v>
      </c>
      <c r="B53" s="50" t="s">
        <v>57</v>
      </c>
      <c r="C53" s="50">
        <v>2</v>
      </c>
      <c r="D53" s="50">
        <v>2.5</v>
      </c>
    </row>
    <row r="54" spans="1:12" x14ac:dyDescent="0.25">
      <c r="A54" s="50">
        <v>9</v>
      </c>
      <c r="B54" s="50" t="s">
        <v>57</v>
      </c>
      <c r="C54" s="50">
        <v>6</v>
      </c>
      <c r="D54" s="50">
        <v>2.5</v>
      </c>
    </row>
    <row r="55" spans="1:12" x14ac:dyDescent="0.25">
      <c r="A55" s="50">
        <v>13</v>
      </c>
      <c r="B55" s="50" t="s">
        <v>57</v>
      </c>
      <c r="C55" s="50">
        <v>6</v>
      </c>
      <c r="D55" s="50">
        <v>2.5</v>
      </c>
    </row>
    <row r="56" spans="1:12" x14ac:dyDescent="0.25">
      <c r="A56" s="50">
        <v>28</v>
      </c>
      <c r="B56" s="50" t="s">
        <v>324</v>
      </c>
      <c r="C56" s="50">
        <v>10</v>
      </c>
      <c r="D56" s="50">
        <v>2.5</v>
      </c>
    </row>
    <row r="57" spans="1:12" x14ac:dyDescent="0.25">
      <c r="A57" s="56">
        <v>5</v>
      </c>
      <c r="B57" s="56" t="s">
        <v>60</v>
      </c>
      <c r="C57" s="56">
        <v>1</v>
      </c>
      <c r="D57" s="56">
        <v>2.5</v>
      </c>
      <c r="E57" s="26"/>
      <c r="G57" s="26"/>
      <c r="H57" s="81"/>
      <c r="I57" s="81"/>
      <c r="J57" s="81"/>
      <c r="K57" s="26"/>
      <c r="L57" s="26"/>
    </row>
    <row r="58" spans="1:12" s="26" customFormat="1" x14ac:dyDescent="0.25">
      <c r="A58" s="50">
        <v>7</v>
      </c>
      <c r="B58" s="50" t="s">
        <v>63</v>
      </c>
      <c r="C58" s="50">
        <v>2</v>
      </c>
      <c r="D58" s="50">
        <v>2.5</v>
      </c>
      <c r="G58" s="93"/>
      <c r="H58" s="161"/>
      <c r="I58" s="161"/>
      <c r="J58" s="161"/>
      <c r="K58" s="93"/>
      <c r="L58" s="93"/>
    </row>
    <row r="59" spans="1:12" x14ac:dyDescent="0.25">
      <c r="A59" s="50">
        <v>37</v>
      </c>
      <c r="B59" s="50" t="s">
        <v>63</v>
      </c>
      <c r="C59" s="50">
        <v>7</v>
      </c>
      <c r="D59" s="50">
        <v>2.5</v>
      </c>
    </row>
    <row r="60" spans="1:12" x14ac:dyDescent="0.25">
      <c r="A60" s="50">
        <v>33</v>
      </c>
      <c r="B60" s="50" t="s">
        <v>66</v>
      </c>
      <c r="C60" s="50">
        <v>3</v>
      </c>
      <c r="D60" s="50">
        <v>2.5</v>
      </c>
    </row>
    <row r="61" spans="1:12" x14ac:dyDescent="0.25">
      <c r="A61" s="50">
        <v>34</v>
      </c>
      <c r="B61" s="50" t="s">
        <v>66</v>
      </c>
      <c r="C61" s="50">
        <v>1</v>
      </c>
      <c r="D61" s="50">
        <v>2.5</v>
      </c>
    </row>
    <row r="62" spans="1:12" x14ac:dyDescent="0.25">
      <c r="A62" s="50">
        <v>37</v>
      </c>
      <c r="B62" s="50" t="s">
        <v>66</v>
      </c>
      <c r="C62" s="50">
        <v>1</v>
      </c>
      <c r="D62" s="50">
        <v>2.5</v>
      </c>
      <c r="G62" s="33"/>
      <c r="H62" s="164"/>
      <c r="I62" s="164"/>
      <c r="J62" s="164"/>
      <c r="K62" s="33"/>
      <c r="L62" s="33"/>
    </row>
    <row r="63" spans="1:12" s="33" customFormat="1" x14ac:dyDescent="0.25">
      <c r="A63" s="50">
        <v>50</v>
      </c>
      <c r="B63" s="50" t="s">
        <v>66</v>
      </c>
      <c r="C63" s="50">
        <v>1</v>
      </c>
      <c r="D63" s="50">
        <v>2.5</v>
      </c>
      <c r="E63" s="142"/>
      <c r="G63" s="26"/>
      <c r="H63" s="81"/>
      <c r="I63" s="81"/>
      <c r="J63" s="81"/>
      <c r="K63" s="26"/>
      <c r="L63" s="26"/>
    </row>
    <row r="64" spans="1:12" s="26" customFormat="1" x14ac:dyDescent="0.25">
      <c r="A64" s="50">
        <v>5</v>
      </c>
      <c r="B64" s="50" t="s">
        <v>66</v>
      </c>
      <c r="C64" s="50">
        <v>2</v>
      </c>
      <c r="D64" s="50">
        <v>2.5</v>
      </c>
      <c r="E64" s="142"/>
      <c r="G64" s="93"/>
      <c r="H64" s="161"/>
      <c r="I64" s="161"/>
      <c r="J64" s="161"/>
      <c r="K64" s="93"/>
      <c r="L64" s="93"/>
    </row>
    <row r="65" spans="1:5" x14ac:dyDescent="0.25">
      <c r="A65" s="50">
        <v>30</v>
      </c>
      <c r="B65" s="50" t="s">
        <v>66</v>
      </c>
      <c r="C65" s="50">
        <v>1</v>
      </c>
      <c r="D65" s="50">
        <v>2.5</v>
      </c>
    </row>
    <row r="66" spans="1:5" x14ac:dyDescent="0.25">
      <c r="A66" s="50">
        <v>5</v>
      </c>
      <c r="B66" s="56" t="s">
        <v>66</v>
      </c>
      <c r="C66" s="56">
        <v>2</v>
      </c>
      <c r="D66" s="56">
        <v>2.5</v>
      </c>
      <c r="E66" s="26"/>
    </row>
    <row r="67" spans="1:5" x14ac:dyDescent="0.25">
      <c r="A67" s="50">
        <v>36</v>
      </c>
      <c r="B67" s="56" t="s">
        <v>66</v>
      </c>
      <c r="C67" s="56">
        <v>1</v>
      </c>
      <c r="D67" s="56">
        <v>2.5</v>
      </c>
    </row>
    <row r="68" spans="1:5" x14ac:dyDescent="0.25">
      <c r="A68" s="50">
        <v>28</v>
      </c>
      <c r="B68" s="50" t="s">
        <v>72</v>
      </c>
      <c r="C68" s="50">
        <v>1</v>
      </c>
      <c r="D68" s="50">
        <v>2.5</v>
      </c>
    </row>
    <row r="69" spans="1:5" x14ac:dyDescent="0.25">
      <c r="A69" s="50">
        <v>5</v>
      </c>
      <c r="B69" s="50" t="s">
        <v>74</v>
      </c>
      <c r="C69" s="50">
        <v>1</v>
      </c>
      <c r="D69" s="50">
        <v>2.5</v>
      </c>
      <c r="E69" s="26"/>
    </row>
    <row r="70" spans="1:5" x14ac:dyDescent="0.25">
      <c r="A70" s="50">
        <v>8</v>
      </c>
      <c r="B70" s="50" t="s">
        <v>74</v>
      </c>
      <c r="C70" s="50">
        <v>1</v>
      </c>
      <c r="D70" s="50">
        <v>2.5</v>
      </c>
    </row>
    <row r="71" spans="1:5" x14ac:dyDescent="0.25">
      <c r="A71" s="50">
        <v>4</v>
      </c>
      <c r="B71" s="50" t="s">
        <v>76</v>
      </c>
      <c r="C71" s="50">
        <v>2</v>
      </c>
      <c r="D71" s="50">
        <v>2.5</v>
      </c>
    </row>
    <row r="72" spans="1:5" x14ac:dyDescent="0.25">
      <c r="A72" s="50">
        <v>6</v>
      </c>
      <c r="B72" s="50" t="s">
        <v>76</v>
      </c>
      <c r="C72" s="50">
        <v>7</v>
      </c>
      <c r="D72" s="50">
        <v>2.5</v>
      </c>
    </row>
    <row r="73" spans="1:5" x14ac:dyDescent="0.25">
      <c r="A73" s="50">
        <v>7</v>
      </c>
      <c r="B73" s="50" t="s">
        <v>76</v>
      </c>
      <c r="C73" s="50">
        <v>1</v>
      </c>
      <c r="D73" s="50">
        <v>2.5</v>
      </c>
    </row>
    <row r="74" spans="1:5" x14ac:dyDescent="0.25">
      <c r="A74" s="50">
        <v>8</v>
      </c>
      <c r="B74" s="50" t="s">
        <v>76</v>
      </c>
      <c r="C74" s="50">
        <v>1</v>
      </c>
      <c r="D74" s="50">
        <v>2.5</v>
      </c>
    </row>
    <row r="75" spans="1:5" x14ac:dyDescent="0.25">
      <c r="A75" s="50">
        <v>29</v>
      </c>
      <c r="B75" s="50" t="s">
        <v>76</v>
      </c>
      <c r="C75" s="50">
        <v>1</v>
      </c>
      <c r="D75" s="50">
        <v>2.5</v>
      </c>
    </row>
    <row r="76" spans="1:5" x14ac:dyDescent="0.25">
      <c r="A76" s="50">
        <v>38</v>
      </c>
      <c r="B76" s="50" t="s">
        <v>76</v>
      </c>
      <c r="C76" s="50">
        <v>5</v>
      </c>
      <c r="D76" s="50">
        <v>2.5</v>
      </c>
    </row>
    <row r="77" spans="1:5" x14ac:dyDescent="0.25">
      <c r="A77" s="50">
        <v>29</v>
      </c>
      <c r="B77" s="50" t="s">
        <v>83</v>
      </c>
      <c r="C77" s="50">
        <v>1</v>
      </c>
      <c r="D77" s="50">
        <v>2.5</v>
      </c>
    </row>
    <row r="78" spans="1:5" x14ac:dyDescent="0.25">
      <c r="A78" s="50">
        <v>37</v>
      </c>
      <c r="B78" s="50" t="s">
        <v>83</v>
      </c>
      <c r="C78" s="50">
        <v>3</v>
      </c>
      <c r="D78" s="50">
        <v>2.5</v>
      </c>
    </row>
    <row r="79" spans="1:5" x14ac:dyDescent="0.25">
      <c r="A79" s="50">
        <v>37</v>
      </c>
      <c r="B79" s="50" t="s">
        <v>83</v>
      </c>
      <c r="C79" s="50">
        <v>6</v>
      </c>
      <c r="D79" s="50">
        <v>2.5</v>
      </c>
    </row>
    <row r="80" spans="1:5" x14ac:dyDescent="0.25">
      <c r="A80" s="50">
        <v>6</v>
      </c>
      <c r="B80" s="50" t="s">
        <v>85</v>
      </c>
      <c r="C80" s="50">
        <v>10</v>
      </c>
      <c r="D80" s="50">
        <v>2.5</v>
      </c>
    </row>
    <row r="81" spans="1:12" x14ac:dyDescent="0.25">
      <c r="A81" s="50">
        <v>28</v>
      </c>
      <c r="B81" s="50" t="s">
        <v>85</v>
      </c>
      <c r="C81" s="50">
        <v>2</v>
      </c>
      <c r="D81" s="50">
        <v>2.5</v>
      </c>
    </row>
    <row r="82" spans="1:12" x14ac:dyDescent="0.25">
      <c r="A82" s="50">
        <v>4</v>
      </c>
      <c r="B82" s="50" t="s">
        <v>318</v>
      </c>
      <c r="C82" s="50">
        <v>5</v>
      </c>
      <c r="D82" s="50">
        <v>2.5</v>
      </c>
    </row>
    <row r="83" spans="1:12" ht="30" x14ac:dyDescent="0.25">
      <c r="A83" s="50">
        <v>8</v>
      </c>
      <c r="B83" s="60" t="s">
        <v>319</v>
      </c>
      <c r="C83" s="50">
        <v>2</v>
      </c>
      <c r="D83" s="50">
        <v>2.5</v>
      </c>
    </row>
    <row r="84" spans="1:12" ht="30" x14ac:dyDescent="0.25">
      <c r="A84" s="50">
        <v>30</v>
      </c>
      <c r="B84" s="60" t="s">
        <v>322</v>
      </c>
      <c r="C84" s="50">
        <v>1</v>
      </c>
      <c r="D84" s="50">
        <v>2.5</v>
      </c>
    </row>
    <row r="85" spans="1:12" ht="30" x14ac:dyDescent="0.25">
      <c r="A85" s="50">
        <v>31</v>
      </c>
      <c r="B85" s="60" t="s">
        <v>322</v>
      </c>
      <c r="C85" s="50">
        <v>3</v>
      </c>
      <c r="D85" s="50">
        <v>2.5</v>
      </c>
    </row>
    <row r="86" spans="1:12" x14ac:dyDescent="0.25">
      <c r="A86" s="50">
        <v>36</v>
      </c>
      <c r="B86" s="50" t="s">
        <v>102</v>
      </c>
      <c r="C86" s="50">
        <v>1</v>
      </c>
      <c r="D86" s="50">
        <v>2.5</v>
      </c>
    </row>
    <row r="87" spans="1:12" x14ac:dyDescent="0.25">
      <c r="A87" s="50">
        <v>7</v>
      </c>
      <c r="B87" s="50" t="s">
        <v>102</v>
      </c>
      <c r="C87" s="50">
        <v>1</v>
      </c>
      <c r="D87" s="50">
        <v>2.5</v>
      </c>
    </row>
    <row r="88" spans="1:12" x14ac:dyDescent="0.25">
      <c r="A88" s="50">
        <v>8</v>
      </c>
      <c r="B88" s="50" t="s">
        <v>102</v>
      </c>
      <c r="C88" s="50">
        <v>1</v>
      </c>
      <c r="D88" s="50">
        <v>2.5</v>
      </c>
    </row>
    <row r="89" spans="1:12" x14ac:dyDescent="0.25">
      <c r="A89" s="50">
        <v>8</v>
      </c>
      <c r="B89" s="50" t="s">
        <v>102</v>
      </c>
      <c r="C89" s="50">
        <v>5</v>
      </c>
      <c r="D89" s="50">
        <v>2.5</v>
      </c>
    </row>
    <row r="90" spans="1:12" x14ac:dyDescent="0.25">
      <c r="A90" s="50">
        <v>37</v>
      </c>
      <c r="B90" s="50" t="s">
        <v>102</v>
      </c>
      <c r="C90" s="50">
        <v>3</v>
      </c>
      <c r="D90" s="50">
        <v>2.5</v>
      </c>
    </row>
    <row r="91" spans="1:12" x14ac:dyDescent="0.25">
      <c r="A91" s="50">
        <v>1</v>
      </c>
      <c r="B91" s="50" t="s">
        <v>107</v>
      </c>
      <c r="C91" s="50">
        <v>2</v>
      </c>
      <c r="D91" s="50">
        <v>2.5</v>
      </c>
    </row>
    <row r="92" spans="1:12" x14ac:dyDescent="0.25">
      <c r="A92" s="50">
        <v>4</v>
      </c>
      <c r="B92" s="50" t="s">
        <v>107</v>
      </c>
      <c r="C92" s="50">
        <v>3</v>
      </c>
      <c r="D92" s="50">
        <v>2.5</v>
      </c>
    </row>
    <row r="93" spans="1:12" x14ac:dyDescent="0.25">
      <c r="A93" s="50">
        <v>10</v>
      </c>
      <c r="B93" s="50" t="s">
        <v>107</v>
      </c>
      <c r="C93" s="50">
        <v>2</v>
      </c>
      <c r="D93" s="50">
        <v>2.5</v>
      </c>
    </row>
    <row r="94" spans="1:12" x14ac:dyDescent="0.25">
      <c r="A94" s="50">
        <v>35</v>
      </c>
      <c r="B94" s="50" t="s">
        <v>107</v>
      </c>
      <c r="C94" s="50">
        <v>5</v>
      </c>
      <c r="D94" s="50">
        <v>2.5</v>
      </c>
    </row>
    <row r="95" spans="1:12" x14ac:dyDescent="0.25">
      <c r="A95" s="50">
        <v>3</v>
      </c>
      <c r="B95" s="50" t="s">
        <v>121</v>
      </c>
      <c r="C95" s="50">
        <v>9</v>
      </c>
      <c r="D95" s="50">
        <v>2.5</v>
      </c>
      <c r="G95" s="26"/>
      <c r="H95" s="81"/>
      <c r="I95" s="81"/>
      <c r="J95" s="81"/>
      <c r="K95" s="26"/>
      <c r="L95" s="26"/>
    </row>
    <row r="96" spans="1:12" s="26" customFormat="1" x14ac:dyDescent="0.25">
      <c r="A96" s="50">
        <v>27</v>
      </c>
      <c r="B96" s="50" t="s">
        <v>111</v>
      </c>
      <c r="C96" s="50">
        <v>2</v>
      </c>
      <c r="D96" s="50">
        <v>2.5</v>
      </c>
      <c r="E96" s="142"/>
      <c r="G96" s="93"/>
      <c r="H96" s="161"/>
      <c r="I96" s="161"/>
      <c r="J96" s="161"/>
      <c r="K96" s="93"/>
      <c r="L96" s="93"/>
    </row>
    <row r="97" spans="1:4" x14ac:dyDescent="0.25">
      <c r="A97" s="50">
        <v>3</v>
      </c>
      <c r="B97" s="50" t="s">
        <v>111</v>
      </c>
      <c r="C97" s="50">
        <v>13</v>
      </c>
      <c r="D97" s="50">
        <v>2.5</v>
      </c>
    </row>
    <row r="98" spans="1:4" x14ac:dyDescent="0.25">
      <c r="A98" s="50">
        <v>3</v>
      </c>
      <c r="B98" s="50" t="s">
        <v>111</v>
      </c>
      <c r="C98" s="50">
        <v>4</v>
      </c>
      <c r="D98" s="50">
        <v>2.5</v>
      </c>
    </row>
    <row r="99" spans="1:4" x14ac:dyDescent="0.25">
      <c r="A99" s="50">
        <v>4</v>
      </c>
      <c r="B99" s="50" t="s">
        <v>111</v>
      </c>
      <c r="C99" s="50">
        <v>5</v>
      </c>
      <c r="D99" s="50">
        <v>2.5</v>
      </c>
    </row>
    <row r="100" spans="1:4" x14ac:dyDescent="0.25">
      <c r="A100" s="50">
        <v>4</v>
      </c>
      <c r="B100" s="50" t="s">
        <v>111</v>
      </c>
      <c r="C100" s="50">
        <v>7</v>
      </c>
      <c r="D100" s="50">
        <v>2.5</v>
      </c>
    </row>
    <row r="101" spans="1:4" x14ac:dyDescent="0.25">
      <c r="A101" s="50">
        <v>4</v>
      </c>
      <c r="B101" s="50" t="s">
        <v>111</v>
      </c>
      <c r="C101" s="50">
        <v>6</v>
      </c>
      <c r="D101" s="50">
        <v>2.5</v>
      </c>
    </row>
    <row r="102" spans="1:4" x14ac:dyDescent="0.25">
      <c r="A102" s="50">
        <v>5</v>
      </c>
      <c r="B102" s="50" t="s">
        <v>111</v>
      </c>
      <c r="C102" s="50">
        <v>5</v>
      </c>
      <c r="D102" s="50">
        <v>2.5</v>
      </c>
    </row>
    <row r="103" spans="1:4" x14ac:dyDescent="0.25">
      <c r="A103" s="50">
        <v>5</v>
      </c>
      <c r="B103" s="50" t="s">
        <v>111</v>
      </c>
      <c r="C103" s="50">
        <v>3</v>
      </c>
      <c r="D103" s="50">
        <v>2.5</v>
      </c>
    </row>
    <row r="104" spans="1:4" x14ac:dyDescent="0.25">
      <c r="A104" s="50">
        <v>5</v>
      </c>
      <c r="B104" s="50" t="s">
        <v>111</v>
      </c>
      <c r="C104" s="50">
        <v>12</v>
      </c>
      <c r="D104" s="50">
        <v>2.5</v>
      </c>
    </row>
    <row r="105" spans="1:4" x14ac:dyDescent="0.25">
      <c r="A105" s="50">
        <v>6</v>
      </c>
      <c r="B105" s="50" t="s">
        <v>111</v>
      </c>
      <c r="C105" s="50">
        <v>10</v>
      </c>
      <c r="D105" s="50">
        <v>2.5</v>
      </c>
    </row>
    <row r="106" spans="1:4" x14ac:dyDescent="0.25">
      <c r="A106" s="50">
        <v>6</v>
      </c>
      <c r="B106" s="50" t="s">
        <v>111</v>
      </c>
      <c r="C106" s="50">
        <v>12</v>
      </c>
      <c r="D106" s="50">
        <v>2.5</v>
      </c>
    </row>
    <row r="107" spans="1:4" x14ac:dyDescent="0.25">
      <c r="A107" s="50">
        <v>8</v>
      </c>
      <c r="B107" s="50" t="s">
        <v>111</v>
      </c>
      <c r="C107" s="50">
        <v>4</v>
      </c>
      <c r="D107" s="50">
        <v>2.5</v>
      </c>
    </row>
    <row r="108" spans="1:4" x14ac:dyDescent="0.25">
      <c r="A108" s="50">
        <v>8</v>
      </c>
      <c r="B108" s="50" t="s">
        <v>111</v>
      </c>
      <c r="C108" s="50">
        <v>8</v>
      </c>
      <c r="D108" s="50">
        <v>2.5</v>
      </c>
    </row>
    <row r="109" spans="1:4" x14ac:dyDescent="0.25">
      <c r="A109" s="50">
        <v>8</v>
      </c>
      <c r="B109" s="50" t="s">
        <v>111</v>
      </c>
      <c r="C109" s="50">
        <v>10</v>
      </c>
      <c r="D109" s="50">
        <v>2.5</v>
      </c>
    </row>
    <row r="110" spans="1:4" x14ac:dyDescent="0.25">
      <c r="A110" s="50">
        <v>27</v>
      </c>
      <c r="B110" s="50" t="s">
        <v>111</v>
      </c>
      <c r="C110" s="50">
        <v>10</v>
      </c>
      <c r="D110" s="50">
        <v>2.5</v>
      </c>
    </row>
    <row r="111" spans="1:4" x14ac:dyDescent="0.25">
      <c r="A111" s="50">
        <v>31</v>
      </c>
      <c r="B111" s="50" t="s">
        <v>327</v>
      </c>
      <c r="C111" s="50">
        <v>10</v>
      </c>
      <c r="D111" s="50">
        <v>2.5</v>
      </c>
    </row>
    <row r="112" spans="1:4" x14ac:dyDescent="0.25">
      <c r="A112" s="50">
        <v>32</v>
      </c>
      <c r="B112" s="50" t="s">
        <v>327</v>
      </c>
      <c r="C112" s="50">
        <v>3</v>
      </c>
      <c r="D112" s="50">
        <v>2.5</v>
      </c>
    </row>
    <row r="113" spans="1:12" x14ac:dyDescent="0.25">
      <c r="A113" s="50">
        <v>31</v>
      </c>
      <c r="B113" s="50" t="s">
        <v>123</v>
      </c>
      <c r="C113" s="50">
        <v>15</v>
      </c>
      <c r="D113" s="50">
        <v>2.5</v>
      </c>
    </row>
    <row r="114" spans="1:12" x14ac:dyDescent="0.25">
      <c r="A114" s="50">
        <v>40</v>
      </c>
      <c r="B114" s="50" t="s">
        <v>123</v>
      </c>
      <c r="C114" s="50">
        <v>6</v>
      </c>
      <c r="D114" s="50">
        <v>2.5</v>
      </c>
    </row>
    <row r="115" spans="1:12" x14ac:dyDescent="0.25">
      <c r="A115" s="50">
        <v>27</v>
      </c>
      <c r="B115" s="50" t="s">
        <v>126</v>
      </c>
      <c r="C115" s="50">
        <v>2</v>
      </c>
      <c r="D115" s="50">
        <v>2.5</v>
      </c>
    </row>
    <row r="116" spans="1:12" x14ac:dyDescent="0.25">
      <c r="A116" s="50">
        <v>4</v>
      </c>
      <c r="B116" s="50" t="s">
        <v>126</v>
      </c>
      <c r="C116" s="50">
        <v>4</v>
      </c>
      <c r="D116" s="50">
        <v>2.5</v>
      </c>
    </row>
    <row r="117" spans="1:12" x14ac:dyDescent="0.25">
      <c r="A117" s="50">
        <v>4</v>
      </c>
      <c r="B117" s="50" t="s">
        <v>126</v>
      </c>
      <c r="C117" s="50">
        <v>2</v>
      </c>
      <c r="D117" s="50">
        <v>2.5</v>
      </c>
    </row>
    <row r="118" spans="1:12" x14ac:dyDescent="0.25">
      <c r="A118" s="50">
        <v>6</v>
      </c>
      <c r="B118" s="50" t="s">
        <v>126</v>
      </c>
      <c r="C118" s="50">
        <v>3</v>
      </c>
      <c r="D118" s="50">
        <v>2.5</v>
      </c>
    </row>
    <row r="119" spans="1:12" x14ac:dyDescent="0.25">
      <c r="A119" s="50">
        <v>4</v>
      </c>
      <c r="B119" s="50" t="s">
        <v>129</v>
      </c>
      <c r="C119" s="50">
        <v>1</v>
      </c>
      <c r="D119" s="50">
        <v>2.5</v>
      </c>
      <c r="G119" s="26"/>
      <c r="H119" s="81"/>
      <c r="I119" s="81"/>
      <c r="J119" s="81"/>
      <c r="K119" s="26"/>
      <c r="L119" s="26"/>
    </row>
    <row r="120" spans="1:12" s="26" customFormat="1" x14ac:dyDescent="0.25">
      <c r="A120" s="50">
        <v>4</v>
      </c>
      <c r="B120" s="50" t="s">
        <v>129</v>
      </c>
      <c r="C120" s="50">
        <v>1</v>
      </c>
      <c r="D120" s="50">
        <v>2.5</v>
      </c>
      <c r="E120" s="142"/>
      <c r="G120" s="93"/>
      <c r="H120" s="161"/>
      <c r="I120" s="161"/>
      <c r="J120" s="161"/>
      <c r="K120" s="93"/>
      <c r="L120" s="93"/>
    </row>
    <row r="121" spans="1:12" x14ac:dyDescent="0.25">
      <c r="A121" s="50">
        <v>18</v>
      </c>
      <c r="B121" s="50" t="s">
        <v>129</v>
      </c>
      <c r="C121" s="50">
        <v>2</v>
      </c>
      <c r="D121" s="50">
        <v>2.5</v>
      </c>
    </row>
    <row r="122" spans="1:12" x14ac:dyDescent="0.25">
      <c r="A122" s="50">
        <v>49</v>
      </c>
      <c r="B122" s="50" t="s">
        <v>129</v>
      </c>
      <c r="C122" s="50">
        <v>2</v>
      </c>
      <c r="D122" s="50">
        <v>2.5</v>
      </c>
    </row>
    <row r="123" spans="1:12" x14ac:dyDescent="0.25">
      <c r="A123" s="50">
        <v>50</v>
      </c>
      <c r="B123" s="50" t="s">
        <v>129</v>
      </c>
      <c r="C123" s="50">
        <v>6</v>
      </c>
      <c r="D123" s="50">
        <v>2.5</v>
      </c>
    </row>
    <row r="124" spans="1:12" x14ac:dyDescent="0.25">
      <c r="A124" s="50">
        <v>29</v>
      </c>
      <c r="B124" s="50" t="s">
        <v>132</v>
      </c>
      <c r="C124" s="50">
        <v>1</v>
      </c>
      <c r="D124" s="50">
        <v>2.5</v>
      </c>
    </row>
    <row r="125" spans="1:12" x14ac:dyDescent="0.25">
      <c r="A125" s="50">
        <v>8</v>
      </c>
      <c r="B125" s="50" t="s">
        <v>142</v>
      </c>
      <c r="C125" s="50">
        <v>3</v>
      </c>
      <c r="D125" s="50">
        <v>2.5</v>
      </c>
    </row>
    <row r="126" spans="1:12" x14ac:dyDescent="0.25">
      <c r="A126" s="50">
        <v>28</v>
      </c>
      <c r="B126" s="50" t="s">
        <v>142</v>
      </c>
      <c r="C126" s="50">
        <v>1</v>
      </c>
      <c r="D126" s="50">
        <v>2.5</v>
      </c>
    </row>
    <row r="127" spans="1:12" x14ac:dyDescent="0.25">
      <c r="A127" s="50">
        <v>38</v>
      </c>
      <c r="B127" s="50" t="s">
        <v>337</v>
      </c>
      <c r="C127" s="50">
        <v>2</v>
      </c>
      <c r="D127" s="50">
        <v>2.5</v>
      </c>
    </row>
    <row r="128" spans="1:12" x14ac:dyDescent="0.25">
      <c r="A128" s="50">
        <v>3</v>
      </c>
      <c r="B128" s="50" t="s">
        <v>145</v>
      </c>
      <c r="C128" s="50">
        <v>1</v>
      </c>
      <c r="D128" s="50">
        <v>2.5</v>
      </c>
    </row>
    <row r="129" spans="1:12" x14ac:dyDescent="0.25">
      <c r="A129" s="50">
        <v>6</v>
      </c>
      <c r="B129" s="50" t="s">
        <v>145</v>
      </c>
      <c r="C129" s="50">
        <v>1</v>
      </c>
      <c r="D129" s="50">
        <v>2.5</v>
      </c>
    </row>
    <row r="130" spans="1:12" x14ac:dyDescent="0.25">
      <c r="A130" s="50">
        <v>31</v>
      </c>
      <c r="B130" s="50" t="s">
        <v>145</v>
      </c>
      <c r="C130" s="50">
        <v>20</v>
      </c>
      <c r="D130" s="50">
        <v>2.5</v>
      </c>
    </row>
    <row r="131" spans="1:12" x14ac:dyDescent="0.25">
      <c r="A131" s="50">
        <v>37</v>
      </c>
      <c r="B131" s="50" t="s">
        <v>145</v>
      </c>
      <c r="C131" s="50">
        <v>4</v>
      </c>
      <c r="D131" s="50">
        <v>2.5</v>
      </c>
    </row>
    <row r="132" spans="1:12" x14ac:dyDescent="0.25">
      <c r="A132" s="50">
        <v>4</v>
      </c>
      <c r="B132" s="50" t="s">
        <v>149</v>
      </c>
      <c r="C132" s="50">
        <v>7</v>
      </c>
      <c r="D132" s="50">
        <v>2.5</v>
      </c>
    </row>
    <row r="133" spans="1:12" x14ac:dyDescent="0.25">
      <c r="A133" s="50">
        <v>5</v>
      </c>
      <c r="B133" s="50" t="s">
        <v>149</v>
      </c>
      <c r="C133" s="50">
        <v>1</v>
      </c>
      <c r="D133" s="50">
        <v>2.5</v>
      </c>
    </row>
    <row r="134" spans="1:12" x14ac:dyDescent="0.25">
      <c r="A134" s="50">
        <v>5</v>
      </c>
      <c r="B134" s="50" t="s">
        <v>149</v>
      </c>
      <c r="C134" s="50">
        <v>2</v>
      </c>
      <c r="D134" s="50">
        <v>2.5</v>
      </c>
    </row>
    <row r="135" spans="1:12" x14ac:dyDescent="0.25">
      <c r="A135" s="50">
        <v>6</v>
      </c>
      <c r="B135" s="50" t="s">
        <v>149</v>
      </c>
      <c r="C135" s="50">
        <v>1</v>
      </c>
      <c r="D135" s="50">
        <v>2.5</v>
      </c>
    </row>
    <row r="136" spans="1:12" x14ac:dyDescent="0.25">
      <c r="A136" s="50">
        <v>8</v>
      </c>
      <c r="B136" s="50" t="s">
        <v>149</v>
      </c>
      <c r="C136" s="50">
        <v>1</v>
      </c>
      <c r="D136" s="50">
        <v>2.5</v>
      </c>
    </row>
    <row r="137" spans="1:12" x14ac:dyDescent="0.25">
      <c r="A137" s="50">
        <v>8</v>
      </c>
      <c r="B137" s="50" t="s">
        <v>149</v>
      </c>
      <c r="C137" s="50">
        <v>1</v>
      </c>
      <c r="D137" s="50">
        <v>2.5</v>
      </c>
    </row>
    <row r="138" spans="1:12" x14ac:dyDescent="0.25">
      <c r="A138" s="50">
        <v>34</v>
      </c>
      <c r="B138" s="50" t="s">
        <v>149</v>
      </c>
      <c r="C138" s="50">
        <v>3</v>
      </c>
      <c r="D138" s="50">
        <v>2.5</v>
      </c>
    </row>
    <row r="139" spans="1:12" x14ac:dyDescent="0.25">
      <c r="A139" s="50">
        <v>5</v>
      </c>
      <c r="B139" s="50" t="s">
        <v>152</v>
      </c>
      <c r="C139" s="50">
        <v>4</v>
      </c>
      <c r="D139" s="50">
        <v>2.5</v>
      </c>
    </row>
    <row r="140" spans="1:12" x14ac:dyDescent="0.25">
      <c r="A140" s="50">
        <v>7</v>
      </c>
      <c r="B140" s="50" t="s">
        <v>160</v>
      </c>
      <c r="C140" s="50">
        <v>1</v>
      </c>
      <c r="D140" s="50">
        <v>2.5</v>
      </c>
    </row>
    <row r="141" spans="1:12" x14ac:dyDescent="0.25">
      <c r="A141" s="50">
        <v>7</v>
      </c>
      <c r="B141" s="50" t="s">
        <v>176</v>
      </c>
      <c r="C141" s="50">
        <v>1</v>
      </c>
      <c r="D141" s="50">
        <v>2.5</v>
      </c>
    </row>
    <row r="142" spans="1:12" x14ac:dyDescent="0.25">
      <c r="A142" s="50">
        <v>33</v>
      </c>
      <c r="B142" s="50" t="s">
        <v>29</v>
      </c>
      <c r="C142" s="50">
        <v>7</v>
      </c>
      <c r="D142" s="50">
        <v>2.6</v>
      </c>
    </row>
    <row r="143" spans="1:12" x14ac:dyDescent="0.25">
      <c r="A143" s="50">
        <v>41</v>
      </c>
      <c r="B143" s="50" t="s">
        <v>26</v>
      </c>
      <c r="C143" s="50">
        <v>4</v>
      </c>
      <c r="D143" s="50">
        <v>2.6</v>
      </c>
      <c r="G143" s="26"/>
      <c r="H143" s="81"/>
      <c r="I143" s="81"/>
      <c r="J143" s="81"/>
      <c r="K143" s="26"/>
      <c r="L143" s="26"/>
    </row>
    <row r="144" spans="1:12" s="26" customFormat="1" x14ac:dyDescent="0.25">
      <c r="A144" s="50">
        <v>16</v>
      </c>
      <c r="B144" s="50" t="s">
        <v>324</v>
      </c>
      <c r="C144" s="50">
        <v>6</v>
      </c>
      <c r="D144" s="50">
        <v>2.6</v>
      </c>
      <c r="E144" s="142"/>
      <c r="G144" s="93"/>
      <c r="H144" s="161"/>
      <c r="I144" s="161"/>
      <c r="J144" s="161"/>
      <c r="K144" s="93"/>
      <c r="L144" s="93"/>
    </row>
    <row r="145" spans="1:12" x14ac:dyDescent="0.25">
      <c r="A145" s="50">
        <v>2</v>
      </c>
      <c r="B145" s="50" t="s">
        <v>111</v>
      </c>
      <c r="C145" s="50">
        <v>4</v>
      </c>
      <c r="D145" s="50">
        <v>2.6</v>
      </c>
    </row>
    <row r="146" spans="1:12" x14ac:dyDescent="0.25">
      <c r="A146" s="50">
        <v>33</v>
      </c>
      <c r="B146" s="50" t="s">
        <v>327</v>
      </c>
      <c r="C146" s="50">
        <v>5</v>
      </c>
      <c r="D146" s="50">
        <v>2.6</v>
      </c>
    </row>
    <row r="147" spans="1:12" x14ac:dyDescent="0.25">
      <c r="A147" s="50">
        <v>34</v>
      </c>
      <c r="B147" s="50" t="s">
        <v>337</v>
      </c>
      <c r="C147" s="50">
        <v>1</v>
      </c>
      <c r="D147" s="50">
        <v>2.6</v>
      </c>
    </row>
    <row r="148" spans="1:12" x14ac:dyDescent="0.25">
      <c r="A148" s="50">
        <v>33</v>
      </c>
      <c r="B148" s="50" t="s">
        <v>145</v>
      </c>
      <c r="C148" s="50">
        <v>10</v>
      </c>
      <c r="D148" s="50">
        <v>2.6</v>
      </c>
      <c r="G148" s="26"/>
      <c r="H148" s="81"/>
      <c r="I148" s="81"/>
      <c r="J148" s="81"/>
      <c r="K148" s="26"/>
      <c r="L148" s="26"/>
    </row>
    <row r="149" spans="1:12" s="26" customFormat="1" x14ac:dyDescent="0.25">
      <c r="A149" s="50">
        <v>38</v>
      </c>
      <c r="B149" s="50" t="s">
        <v>29</v>
      </c>
      <c r="C149" s="50">
        <v>10</v>
      </c>
      <c r="D149" s="50">
        <v>2.7</v>
      </c>
      <c r="E149" s="142"/>
      <c r="G149" s="93"/>
      <c r="H149" s="161"/>
      <c r="I149" s="161"/>
      <c r="J149" s="161"/>
      <c r="K149" s="93"/>
      <c r="L149" s="93"/>
    </row>
    <row r="150" spans="1:12" x14ac:dyDescent="0.25">
      <c r="A150" s="50">
        <v>41</v>
      </c>
      <c r="B150" s="50" t="s">
        <v>26</v>
      </c>
      <c r="C150" s="50">
        <v>20</v>
      </c>
      <c r="D150" s="50">
        <v>2.7</v>
      </c>
    </row>
    <row r="151" spans="1:12" x14ac:dyDescent="0.25">
      <c r="A151" s="50">
        <v>34</v>
      </c>
      <c r="B151" s="50" t="s">
        <v>52</v>
      </c>
      <c r="C151" s="50">
        <v>8</v>
      </c>
      <c r="D151" s="50">
        <v>2.7</v>
      </c>
    </row>
    <row r="152" spans="1:12" x14ac:dyDescent="0.25">
      <c r="A152" s="50">
        <v>32</v>
      </c>
      <c r="B152" s="50" t="s">
        <v>63</v>
      </c>
      <c r="C152" s="50">
        <v>4</v>
      </c>
      <c r="D152" s="50">
        <v>2.7</v>
      </c>
    </row>
    <row r="153" spans="1:12" x14ac:dyDescent="0.25">
      <c r="A153" s="56">
        <v>38</v>
      </c>
      <c r="B153" s="56" t="s">
        <v>63</v>
      </c>
      <c r="C153" s="56">
        <v>4</v>
      </c>
      <c r="D153" s="56">
        <v>2.7</v>
      </c>
    </row>
    <row r="154" spans="1:12" x14ac:dyDescent="0.25">
      <c r="A154" s="50">
        <v>8</v>
      </c>
      <c r="B154" s="50" t="s">
        <v>66</v>
      </c>
      <c r="C154" s="50">
        <v>2</v>
      </c>
      <c r="D154" s="50">
        <v>2.7</v>
      </c>
    </row>
    <row r="155" spans="1:12" x14ac:dyDescent="0.25">
      <c r="A155" s="50">
        <v>3</v>
      </c>
      <c r="B155" s="56" t="s">
        <v>66</v>
      </c>
      <c r="C155" s="56">
        <v>1</v>
      </c>
      <c r="D155" s="56">
        <v>2.7</v>
      </c>
    </row>
    <row r="156" spans="1:12" x14ac:dyDescent="0.25">
      <c r="A156" s="50">
        <v>1</v>
      </c>
      <c r="B156" s="50" t="s">
        <v>76</v>
      </c>
      <c r="C156" s="50">
        <v>5</v>
      </c>
      <c r="D156" s="50">
        <v>2.7</v>
      </c>
    </row>
    <row r="157" spans="1:12" x14ac:dyDescent="0.25">
      <c r="A157" s="50">
        <v>33</v>
      </c>
      <c r="B157" s="50" t="s">
        <v>107</v>
      </c>
      <c r="C157" s="50">
        <v>1</v>
      </c>
      <c r="D157" s="50">
        <v>2.7</v>
      </c>
    </row>
    <row r="158" spans="1:12" x14ac:dyDescent="0.25">
      <c r="A158" s="50">
        <v>34</v>
      </c>
      <c r="B158" s="50" t="s">
        <v>327</v>
      </c>
      <c r="C158" s="50">
        <v>8</v>
      </c>
      <c r="D158" s="50">
        <v>2.7</v>
      </c>
      <c r="G158" s="32"/>
      <c r="H158" s="165"/>
      <c r="I158" s="165"/>
      <c r="J158" s="165"/>
      <c r="K158" s="32"/>
      <c r="L158" s="32"/>
    </row>
    <row r="159" spans="1:12" s="32" customFormat="1" x14ac:dyDescent="0.25">
      <c r="A159" s="50">
        <v>41</v>
      </c>
      <c r="B159" s="50" t="s">
        <v>29</v>
      </c>
      <c r="C159" s="50">
        <v>250</v>
      </c>
      <c r="D159" s="50">
        <v>2.75</v>
      </c>
      <c r="E159" s="142"/>
      <c r="G159" s="31"/>
      <c r="H159" s="166"/>
      <c r="I159" s="166"/>
      <c r="J159" s="166"/>
      <c r="K159" s="31"/>
      <c r="L159" s="31"/>
    </row>
    <row r="160" spans="1:12" s="31" customFormat="1" x14ac:dyDescent="0.25">
      <c r="A160" s="50">
        <v>32</v>
      </c>
      <c r="B160" s="50" t="s">
        <v>17</v>
      </c>
      <c r="C160" s="50">
        <v>2</v>
      </c>
      <c r="D160" s="50">
        <v>2.8</v>
      </c>
      <c r="E160" s="142"/>
      <c r="G160" s="93"/>
      <c r="H160" s="161"/>
      <c r="I160" s="161"/>
      <c r="J160" s="161"/>
      <c r="K160" s="93"/>
      <c r="L160" s="93"/>
    </row>
    <row r="161" spans="1:12" x14ac:dyDescent="0.25">
      <c r="A161" s="50">
        <v>50</v>
      </c>
      <c r="B161" s="50" t="s">
        <v>29</v>
      </c>
      <c r="C161" s="50">
        <v>21</v>
      </c>
      <c r="D161" s="50">
        <v>2.8</v>
      </c>
    </row>
    <row r="162" spans="1:12" x14ac:dyDescent="0.25">
      <c r="A162" s="50">
        <v>21</v>
      </c>
      <c r="B162" s="50" t="s">
        <v>26</v>
      </c>
      <c r="C162" s="50">
        <v>6</v>
      </c>
      <c r="D162" s="50">
        <v>2.8</v>
      </c>
    </row>
    <row r="163" spans="1:12" x14ac:dyDescent="0.25">
      <c r="A163" s="50">
        <v>12</v>
      </c>
      <c r="B163" s="50" t="s">
        <v>52</v>
      </c>
      <c r="C163" s="50">
        <v>8</v>
      </c>
      <c r="D163" s="50">
        <v>2.8</v>
      </c>
    </row>
    <row r="164" spans="1:12" x14ac:dyDescent="0.25">
      <c r="A164" s="50">
        <v>16</v>
      </c>
      <c r="B164" s="50" t="s">
        <v>323</v>
      </c>
      <c r="C164" s="50">
        <v>2</v>
      </c>
      <c r="D164" s="50">
        <v>2.8</v>
      </c>
    </row>
    <row r="165" spans="1:12" x14ac:dyDescent="0.25">
      <c r="A165" s="50">
        <v>33</v>
      </c>
      <c r="B165" s="50" t="s">
        <v>324</v>
      </c>
      <c r="C165" s="50">
        <v>3</v>
      </c>
      <c r="D165" s="50">
        <v>2.8</v>
      </c>
      <c r="G165" s="26"/>
      <c r="H165" s="81"/>
      <c r="I165" s="81"/>
      <c r="J165" s="81"/>
      <c r="K165" s="26"/>
      <c r="L165" s="26"/>
    </row>
    <row r="166" spans="1:12" s="26" customFormat="1" x14ac:dyDescent="0.25">
      <c r="A166" s="50">
        <v>20</v>
      </c>
      <c r="B166" s="50" t="s">
        <v>324</v>
      </c>
      <c r="C166" s="50">
        <v>18</v>
      </c>
      <c r="D166" s="50">
        <v>2.8</v>
      </c>
      <c r="E166" s="142"/>
      <c r="G166" s="93"/>
      <c r="H166" s="161"/>
      <c r="I166" s="161"/>
      <c r="J166" s="161"/>
      <c r="K166" s="93"/>
      <c r="L166" s="93"/>
    </row>
    <row r="167" spans="1:12" x14ac:dyDescent="0.25">
      <c r="A167" s="50">
        <v>34</v>
      </c>
      <c r="B167" s="50" t="s">
        <v>339</v>
      </c>
      <c r="C167" s="50">
        <v>4</v>
      </c>
      <c r="D167" s="50">
        <v>2.8</v>
      </c>
      <c r="G167" s="26"/>
      <c r="H167" s="81"/>
      <c r="I167" s="81"/>
      <c r="J167" s="81"/>
      <c r="K167" s="26"/>
      <c r="L167" s="26"/>
    </row>
    <row r="168" spans="1:12" s="26" customFormat="1" x14ac:dyDescent="0.25">
      <c r="A168" s="50">
        <v>1</v>
      </c>
      <c r="B168" s="50" t="s">
        <v>76</v>
      </c>
      <c r="C168" s="50">
        <v>2</v>
      </c>
      <c r="D168" s="50">
        <v>2.8</v>
      </c>
      <c r="E168" s="142"/>
      <c r="G168" s="93"/>
      <c r="H168" s="161"/>
      <c r="I168" s="161"/>
      <c r="J168" s="161"/>
      <c r="K168" s="93"/>
      <c r="L168" s="93"/>
    </row>
    <row r="169" spans="1:12" x14ac:dyDescent="0.25">
      <c r="A169" s="50">
        <v>1</v>
      </c>
      <c r="B169" s="61" t="s">
        <v>85</v>
      </c>
      <c r="C169" s="50">
        <v>1</v>
      </c>
      <c r="D169" s="50">
        <v>2.8</v>
      </c>
    </row>
    <row r="170" spans="1:12" x14ac:dyDescent="0.25">
      <c r="A170" s="50">
        <v>2</v>
      </c>
      <c r="B170" s="50" t="s">
        <v>85</v>
      </c>
      <c r="C170" s="50">
        <v>4</v>
      </c>
      <c r="D170" s="50">
        <v>2.8</v>
      </c>
    </row>
    <row r="171" spans="1:12" x14ac:dyDescent="0.25">
      <c r="A171" s="50">
        <v>2</v>
      </c>
      <c r="B171" s="50" t="s">
        <v>107</v>
      </c>
      <c r="C171" s="50">
        <v>1</v>
      </c>
      <c r="D171" s="50">
        <v>2.8</v>
      </c>
    </row>
    <row r="172" spans="1:12" x14ac:dyDescent="0.25">
      <c r="A172" s="50">
        <v>2</v>
      </c>
      <c r="B172" s="50" t="s">
        <v>111</v>
      </c>
      <c r="C172" s="50">
        <v>4</v>
      </c>
      <c r="D172" s="50">
        <v>2.8</v>
      </c>
    </row>
    <row r="173" spans="1:12" x14ac:dyDescent="0.25">
      <c r="A173" s="50">
        <v>38</v>
      </c>
      <c r="B173" s="50" t="s">
        <v>111</v>
      </c>
      <c r="C173" s="50">
        <v>6</v>
      </c>
      <c r="D173" s="50">
        <v>2.8</v>
      </c>
    </row>
    <row r="174" spans="1:12" x14ac:dyDescent="0.25">
      <c r="A174" s="50">
        <v>2</v>
      </c>
      <c r="B174" s="50" t="s">
        <v>129</v>
      </c>
      <c r="C174" s="50">
        <v>3</v>
      </c>
      <c r="D174" s="50">
        <v>2.8</v>
      </c>
    </row>
    <row r="175" spans="1:12" x14ac:dyDescent="0.25">
      <c r="A175" s="50">
        <v>1</v>
      </c>
      <c r="B175" s="50" t="s">
        <v>145</v>
      </c>
      <c r="C175" s="50">
        <v>3</v>
      </c>
      <c r="D175" s="50">
        <v>2.8</v>
      </c>
    </row>
    <row r="176" spans="1:12" x14ac:dyDescent="0.25">
      <c r="A176" s="50">
        <v>38</v>
      </c>
      <c r="B176" s="50" t="s">
        <v>145</v>
      </c>
      <c r="C176" s="50">
        <v>10</v>
      </c>
      <c r="D176" s="50">
        <v>2.8</v>
      </c>
    </row>
    <row r="177" spans="1:12" x14ac:dyDescent="0.25">
      <c r="A177" s="50">
        <v>1</v>
      </c>
      <c r="B177" s="50" t="s">
        <v>309</v>
      </c>
      <c r="C177" s="50">
        <v>8</v>
      </c>
      <c r="D177" s="50">
        <v>2.9</v>
      </c>
      <c r="G177" s="26"/>
      <c r="H177" s="81"/>
      <c r="I177" s="81"/>
      <c r="J177" s="81"/>
      <c r="K177" s="26"/>
      <c r="L177" s="26"/>
    </row>
    <row r="178" spans="1:12" s="26" customFormat="1" x14ac:dyDescent="0.25">
      <c r="A178" s="50">
        <v>42</v>
      </c>
      <c r="B178" s="50" t="s">
        <v>54</v>
      </c>
      <c r="C178" s="50">
        <v>12</v>
      </c>
      <c r="D178" s="50">
        <v>2.9</v>
      </c>
      <c r="E178" s="142"/>
      <c r="H178" s="81"/>
      <c r="I178" s="81"/>
      <c r="J178" s="81"/>
    </row>
    <row r="179" spans="1:12" s="26" customFormat="1" x14ac:dyDescent="0.25">
      <c r="A179" s="50">
        <v>33</v>
      </c>
      <c r="B179" s="50" t="s">
        <v>324</v>
      </c>
      <c r="C179" s="50">
        <v>2</v>
      </c>
      <c r="D179" s="50">
        <v>2.9</v>
      </c>
      <c r="E179" s="142"/>
      <c r="H179" s="81"/>
      <c r="I179" s="81"/>
      <c r="J179" s="81"/>
    </row>
    <row r="180" spans="1:12" s="26" customFormat="1" x14ac:dyDescent="0.25">
      <c r="A180" s="50">
        <v>14</v>
      </c>
      <c r="B180" s="50" t="s">
        <v>57</v>
      </c>
      <c r="C180" s="50">
        <v>2</v>
      </c>
      <c r="D180" s="50">
        <v>2.9</v>
      </c>
      <c r="E180" s="142"/>
      <c r="G180" s="29"/>
      <c r="H180" s="80"/>
      <c r="I180" s="80"/>
      <c r="J180" s="80"/>
      <c r="K180" s="29"/>
      <c r="L180" s="29"/>
    </row>
    <row r="181" spans="1:12" s="29" customFormat="1" x14ac:dyDescent="0.25">
      <c r="A181" s="50">
        <v>11</v>
      </c>
      <c r="B181" s="50" t="s">
        <v>57</v>
      </c>
      <c r="C181" s="50">
        <v>5</v>
      </c>
      <c r="D181" s="50">
        <v>2.9</v>
      </c>
      <c r="E181" s="142"/>
      <c r="G181" s="93"/>
      <c r="H181" s="161"/>
      <c r="I181" s="161"/>
      <c r="J181" s="161"/>
      <c r="K181" s="93"/>
      <c r="L181" s="93"/>
    </row>
    <row r="182" spans="1:12" x14ac:dyDescent="0.25">
      <c r="A182" s="50">
        <v>6</v>
      </c>
      <c r="B182" s="50" t="s">
        <v>66</v>
      </c>
      <c r="C182" s="50">
        <v>1</v>
      </c>
      <c r="D182" s="50">
        <v>2.9</v>
      </c>
      <c r="E182" s="26"/>
    </row>
    <row r="183" spans="1:12" x14ac:dyDescent="0.25">
      <c r="A183" s="50">
        <v>32</v>
      </c>
      <c r="B183" s="50" t="s">
        <v>66</v>
      </c>
      <c r="C183" s="50">
        <v>1</v>
      </c>
      <c r="D183" s="50">
        <v>2.9</v>
      </c>
    </row>
    <row r="184" spans="1:12" x14ac:dyDescent="0.25">
      <c r="A184" s="50">
        <v>1</v>
      </c>
      <c r="B184" s="50" t="s">
        <v>111</v>
      </c>
      <c r="C184" s="50">
        <v>3</v>
      </c>
      <c r="D184" s="50">
        <v>2.9</v>
      </c>
    </row>
    <row r="185" spans="1:12" x14ac:dyDescent="0.25">
      <c r="A185" s="50">
        <v>38</v>
      </c>
      <c r="B185" s="50" t="s">
        <v>111</v>
      </c>
      <c r="C185" s="50">
        <v>8</v>
      </c>
      <c r="D185" s="50">
        <v>2.9</v>
      </c>
    </row>
    <row r="186" spans="1:12" x14ac:dyDescent="0.25">
      <c r="A186" s="50">
        <v>38</v>
      </c>
      <c r="B186" s="50" t="s">
        <v>145</v>
      </c>
      <c r="C186" s="50">
        <v>8</v>
      </c>
      <c r="D186" s="50">
        <v>2.9</v>
      </c>
    </row>
    <row r="187" spans="1:12" x14ac:dyDescent="0.25">
      <c r="A187" s="50">
        <v>17</v>
      </c>
      <c r="B187" s="50" t="s">
        <v>17</v>
      </c>
      <c r="C187" s="50">
        <v>4</v>
      </c>
      <c r="D187" s="50">
        <v>3</v>
      </c>
    </row>
    <row r="188" spans="1:12" x14ac:dyDescent="0.25">
      <c r="A188" s="50">
        <v>38</v>
      </c>
      <c r="B188" s="50" t="s">
        <v>17</v>
      </c>
      <c r="C188" s="50">
        <v>4</v>
      </c>
      <c r="D188" s="50">
        <v>3</v>
      </c>
    </row>
    <row r="189" spans="1:12" x14ac:dyDescent="0.25">
      <c r="A189" s="50">
        <v>38</v>
      </c>
      <c r="B189" s="50" t="s">
        <v>17</v>
      </c>
      <c r="C189" s="50">
        <v>2</v>
      </c>
      <c r="D189" s="50">
        <v>3</v>
      </c>
    </row>
    <row r="190" spans="1:12" x14ac:dyDescent="0.25">
      <c r="A190" s="50">
        <v>47</v>
      </c>
      <c r="B190" s="50" t="s">
        <v>17</v>
      </c>
      <c r="C190" s="50">
        <v>4</v>
      </c>
      <c r="D190" s="50">
        <v>3</v>
      </c>
    </row>
    <row r="191" spans="1:12" x14ac:dyDescent="0.25">
      <c r="A191" s="50">
        <v>47</v>
      </c>
      <c r="B191" s="50" t="s">
        <v>17</v>
      </c>
      <c r="C191" s="50">
        <v>3</v>
      </c>
      <c r="D191" s="50">
        <v>3</v>
      </c>
    </row>
    <row r="192" spans="1:12" x14ac:dyDescent="0.25">
      <c r="A192" s="50">
        <v>39</v>
      </c>
      <c r="B192" s="50" t="s">
        <v>24</v>
      </c>
      <c r="C192" s="50">
        <v>7</v>
      </c>
      <c r="D192" s="50">
        <v>3</v>
      </c>
      <c r="E192" s="33"/>
    </row>
    <row r="193" spans="1:5" x14ac:dyDescent="0.25">
      <c r="A193" s="50">
        <v>11</v>
      </c>
      <c r="B193" s="50" t="s">
        <v>29</v>
      </c>
      <c r="C193" s="50">
        <v>4</v>
      </c>
      <c r="D193" s="50">
        <v>3</v>
      </c>
    </row>
    <row r="194" spans="1:5" x14ac:dyDescent="0.25">
      <c r="A194" s="50">
        <v>22</v>
      </c>
      <c r="B194" s="50" t="s">
        <v>29</v>
      </c>
      <c r="C194" s="50">
        <v>26</v>
      </c>
      <c r="D194" s="50">
        <v>3</v>
      </c>
    </row>
    <row r="195" spans="1:5" x14ac:dyDescent="0.25">
      <c r="A195" s="50">
        <v>26</v>
      </c>
      <c r="B195" s="50" t="s">
        <v>29</v>
      </c>
      <c r="C195" s="50">
        <v>9</v>
      </c>
      <c r="D195" s="50">
        <v>3</v>
      </c>
    </row>
    <row r="196" spans="1:5" x14ac:dyDescent="0.25">
      <c r="A196" s="50">
        <v>28</v>
      </c>
      <c r="B196" s="50" t="s">
        <v>29</v>
      </c>
      <c r="C196" s="50">
        <v>20</v>
      </c>
      <c r="D196" s="50">
        <v>3</v>
      </c>
    </row>
    <row r="197" spans="1:5" x14ac:dyDescent="0.25">
      <c r="A197" s="50">
        <v>12</v>
      </c>
      <c r="B197" s="50" t="s">
        <v>26</v>
      </c>
      <c r="C197" s="50">
        <v>12</v>
      </c>
      <c r="D197" s="50">
        <v>3</v>
      </c>
    </row>
    <row r="198" spans="1:5" x14ac:dyDescent="0.25">
      <c r="A198" s="50">
        <v>12</v>
      </c>
      <c r="B198" s="50" t="s">
        <v>26</v>
      </c>
      <c r="C198" s="50">
        <v>6</v>
      </c>
      <c r="D198" s="50">
        <v>3</v>
      </c>
    </row>
    <row r="199" spans="1:5" x14ac:dyDescent="0.25">
      <c r="A199" s="50">
        <v>31</v>
      </c>
      <c r="B199" s="50" t="s">
        <v>26</v>
      </c>
      <c r="C199" s="50">
        <v>5</v>
      </c>
      <c r="D199" s="50">
        <v>3</v>
      </c>
    </row>
    <row r="200" spans="1:5" x14ac:dyDescent="0.25">
      <c r="A200" s="50">
        <v>35</v>
      </c>
      <c r="B200" s="50" t="s">
        <v>26</v>
      </c>
      <c r="C200" s="50">
        <v>15</v>
      </c>
      <c r="D200" s="50">
        <v>3</v>
      </c>
    </row>
    <row r="201" spans="1:5" x14ac:dyDescent="0.25">
      <c r="A201" s="56">
        <v>49</v>
      </c>
      <c r="B201" s="56" t="s">
        <v>26</v>
      </c>
      <c r="C201" s="56">
        <v>7</v>
      </c>
      <c r="D201" s="56">
        <v>3</v>
      </c>
    </row>
    <row r="202" spans="1:5" x14ac:dyDescent="0.25">
      <c r="A202" s="50">
        <v>25</v>
      </c>
      <c r="B202" s="50" t="s">
        <v>38</v>
      </c>
      <c r="C202" s="50">
        <v>5</v>
      </c>
      <c r="D202" s="50">
        <v>3</v>
      </c>
    </row>
    <row r="203" spans="1:5" x14ac:dyDescent="0.25">
      <c r="A203" s="50">
        <v>17</v>
      </c>
      <c r="B203" s="50" t="s">
        <v>43</v>
      </c>
      <c r="C203" s="50">
        <v>2</v>
      </c>
      <c r="D203" s="50">
        <v>3</v>
      </c>
    </row>
    <row r="204" spans="1:5" x14ac:dyDescent="0.25">
      <c r="A204" s="50">
        <v>23</v>
      </c>
      <c r="B204" s="50" t="s">
        <v>43</v>
      </c>
      <c r="C204" s="50">
        <v>2</v>
      </c>
      <c r="D204" s="50">
        <v>3</v>
      </c>
    </row>
    <row r="205" spans="1:5" x14ac:dyDescent="0.25">
      <c r="A205" s="50">
        <v>28</v>
      </c>
      <c r="B205" s="50" t="s">
        <v>43</v>
      </c>
      <c r="C205" s="50">
        <v>2</v>
      </c>
      <c r="D205" s="50">
        <v>3</v>
      </c>
    </row>
    <row r="206" spans="1:5" x14ac:dyDescent="0.25">
      <c r="A206" s="56">
        <v>11</v>
      </c>
      <c r="B206" s="56" t="s">
        <v>306</v>
      </c>
      <c r="C206" s="56">
        <v>1</v>
      </c>
      <c r="D206" s="56">
        <v>3</v>
      </c>
      <c r="E206" s="26"/>
    </row>
    <row r="207" spans="1:5" x14ac:dyDescent="0.25">
      <c r="A207" s="56">
        <v>42</v>
      </c>
      <c r="B207" s="56" t="s">
        <v>306</v>
      </c>
      <c r="C207" s="56">
        <v>2</v>
      </c>
      <c r="D207" s="56">
        <v>3</v>
      </c>
    </row>
    <row r="208" spans="1:5" x14ac:dyDescent="0.25">
      <c r="A208" s="50">
        <v>33</v>
      </c>
      <c r="B208" s="50" t="s">
        <v>338</v>
      </c>
      <c r="C208" s="50">
        <v>6</v>
      </c>
      <c r="D208" s="50">
        <v>3</v>
      </c>
    </row>
    <row r="209" spans="1:4" x14ac:dyDescent="0.25">
      <c r="A209" s="50">
        <v>10</v>
      </c>
      <c r="B209" s="50" t="s">
        <v>52</v>
      </c>
      <c r="C209" s="50">
        <v>7</v>
      </c>
      <c r="D209" s="50">
        <v>3</v>
      </c>
    </row>
    <row r="210" spans="1:4" x14ac:dyDescent="0.25">
      <c r="A210" s="50">
        <v>16</v>
      </c>
      <c r="B210" s="50" t="s">
        <v>323</v>
      </c>
      <c r="C210" s="50">
        <v>3</v>
      </c>
      <c r="D210" s="50">
        <v>3</v>
      </c>
    </row>
    <row r="211" spans="1:4" x14ac:dyDescent="0.25">
      <c r="A211" s="50">
        <v>26</v>
      </c>
      <c r="B211" s="50" t="s">
        <v>52</v>
      </c>
      <c r="C211" s="50">
        <v>2</v>
      </c>
      <c r="D211" s="50">
        <v>3</v>
      </c>
    </row>
    <row r="212" spans="1:4" x14ac:dyDescent="0.25">
      <c r="A212" s="50">
        <v>28</v>
      </c>
      <c r="B212" s="50" t="s">
        <v>52</v>
      </c>
      <c r="C212" s="50">
        <v>2</v>
      </c>
      <c r="D212" s="50">
        <v>3</v>
      </c>
    </row>
    <row r="213" spans="1:4" x14ac:dyDescent="0.25">
      <c r="A213" s="50">
        <v>32</v>
      </c>
      <c r="B213" s="50" t="s">
        <v>52</v>
      </c>
      <c r="C213" s="50">
        <v>4</v>
      </c>
      <c r="D213" s="50">
        <v>3</v>
      </c>
    </row>
    <row r="214" spans="1:4" x14ac:dyDescent="0.25">
      <c r="A214" s="50">
        <v>38</v>
      </c>
      <c r="B214" s="50" t="s">
        <v>52</v>
      </c>
      <c r="C214" s="50">
        <v>3</v>
      </c>
      <c r="D214" s="50">
        <v>3</v>
      </c>
    </row>
    <row r="215" spans="1:4" x14ac:dyDescent="0.25">
      <c r="A215" s="50">
        <v>39</v>
      </c>
      <c r="B215" s="50" t="s">
        <v>52</v>
      </c>
      <c r="C215" s="50">
        <v>3</v>
      </c>
      <c r="D215" s="50">
        <v>3</v>
      </c>
    </row>
    <row r="216" spans="1:4" x14ac:dyDescent="0.25">
      <c r="A216" s="50">
        <v>43</v>
      </c>
      <c r="B216" s="50" t="s">
        <v>52</v>
      </c>
      <c r="C216" s="50">
        <v>1</v>
      </c>
      <c r="D216" s="50">
        <v>3</v>
      </c>
    </row>
    <row r="217" spans="1:4" x14ac:dyDescent="0.25">
      <c r="A217" s="50">
        <v>44</v>
      </c>
      <c r="B217" s="50" t="s">
        <v>52</v>
      </c>
      <c r="C217" s="50">
        <v>2</v>
      </c>
      <c r="D217" s="50">
        <v>3</v>
      </c>
    </row>
    <row r="218" spans="1:4" x14ac:dyDescent="0.25">
      <c r="A218" s="50">
        <v>50</v>
      </c>
      <c r="B218" s="50" t="s">
        <v>52</v>
      </c>
      <c r="C218" s="50">
        <v>3</v>
      </c>
      <c r="D218" s="50">
        <v>3</v>
      </c>
    </row>
    <row r="219" spans="1:4" x14ac:dyDescent="0.25">
      <c r="A219" s="56">
        <v>50</v>
      </c>
      <c r="B219" s="56" t="s">
        <v>52</v>
      </c>
      <c r="C219" s="56">
        <v>3</v>
      </c>
      <c r="D219" s="56">
        <v>3</v>
      </c>
    </row>
    <row r="220" spans="1:4" x14ac:dyDescent="0.25">
      <c r="A220" s="50">
        <v>28</v>
      </c>
      <c r="B220" s="50" t="s">
        <v>54</v>
      </c>
      <c r="C220" s="50">
        <v>6</v>
      </c>
      <c r="D220" s="50">
        <v>3</v>
      </c>
    </row>
    <row r="221" spans="1:4" x14ac:dyDescent="0.25">
      <c r="A221" s="50">
        <v>35</v>
      </c>
      <c r="B221" s="50" t="s">
        <v>54</v>
      </c>
      <c r="C221" s="50">
        <v>5</v>
      </c>
      <c r="D221" s="50">
        <v>3</v>
      </c>
    </row>
    <row r="222" spans="1:4" x14ac:dyDescent="0.25">
      <c r="A222" s="50">
        <v>25</v>
      </c>
      <c r="B222" s="50" t="s">
        <v>324</v>
      </c>
      <c r="C222" s="50">
        <v>2</v>
      </c>
      <c r="D222" s="50">
        <v>3</v>
      </c>
    </row>
    <row r="223" spans="1:4" x14ac:dyDescent="0.25">
      <c r="A223" s="50">
        <v>28</v>
      </c>
      <c r="B223" s="50" t="s">
        <v>324</v>
      </c>
      <c r="C223" s="50">
        <v>10</v>
      </c>
      <c r="D223" s="50">
        <v>3</v>
      </c>
    </row>
    <row r="224" spans="1:4" x14ac:dyDescent="0.25">
      <c r="A224" s="50">
        <v>28</v>
      </c>
      <c r="B224" s="50" t="s">
        <v>324</v>
      </c>
      <c r="C224" s="50">
        <v>5</v>
      </c>
      <c r="D224" s="50">
        <v>3</v>
      </c>
    </row>
    <row r="225" spans="1:12" x14ac:dyDescent="0.25">
      <c r="A225" s="50">
        <v>31</v>
      </c>
      <c r="B225" s="50" t="s">
        <v>324</v>
      </c>
      <c r="C225" s="50">
        <v>6</v>
      </c>
      <c r="D225" s="50">
        <v>3</v>
      </c>
    </row>
    <row r="226" spans="1:12" x14ac:dyDescent="0.25">
      <c r="A226" s="50">
        <v>44</v>
      </c>
      <c r="B226" s="50" t="s">
        <v>57</v>
      </c>
      <c r="C226" s="50">
        <v>5</v>
      </c>
      <c r="D226" s="50">
        <v>3</v>
      </c>
    </row>
    <row r="227" spans="1:12" x14ac:dyDescent="0.25">
      <c r="A227" s="50">
        <v>48</v>
      </c>
      <c r="B227" s="50" t="s">
        <v>57</v>
      </c>
      <c r="C227" s="50">
        <v>16</v>
      </c>
      <c r="D227" s="50">
        <v>3</v>
      </c>
    </row>
    <row r="228" spans="1:12" x14ac:dyDescent="0.25">
      <c r="A228" s="56">
        <v>48</v>
      </c>
      <c r="B228" s="50" t="s">
        <v>57</v>
      </c>
      <c r="C228" s="50">
        <v>14</v>
      </c>
      <c r="D228" s="50">
        <v>3</v>
      </c>
    </row>
    <row r="229" spans="1:12" x14ac:dyDescent="0.25">
      <c r="A229" s="56">
        <v>48</v>
      </c>
      <c r="B229" s="50" t="s">
        <v>57</v>
      </c>
      <c r="C229" s="50">
        <v>6</v>
      </c>
      <c r="D229" s="50">
        <v>3</v>
      </c>
    </row>
    <row r="230" spans="1:12" x14ac:dyDescent="0.25">
      <c r="A230" s="56">
        <v>49</v>
      </c>
      <c r="B230" s="56" t="s">
        <v>57</v>
      </c>
      <c r="C230" s="56">
        <v>12</v>
      </c>
      <c r="D230" s="56">
        <v>3</v>
      </c>
      <c r="G230" s="26"/>
      <c r="H230" s="81"/>
      <c r="I230" s="81"/>
      <c r="J230" s="81"/>
      <c r="K230" s="26"/>
      <c r="L230" s="26"/>
    </row>
    <row r="231" spans="1:12" s="26" customFormat="1" x14ac:dyDescent="0.25">
      <c r="A231" s="50">
        <v>47</v>
      </c>
      <c r="B231" s="50" t="s">
        <v>57</v>
      </c>
      <c r="C231" s="50">
        <v>4</v>
      </c>
      <c r="D231" s="50">
        <v>3</v>
      </c>
      <c r="E231" s="142"/>
      <c r="G231" s="93"/>
      <c r="H231" s="161"/>
      <c r="I231" s="161"/>
      <c r="J231" s="161"/>
      <c r="K231" s="93"/>
      <c r="L231" s="93"/>
    </row>
    <row r="232" spans="1:12" x14ac:dyDescent="0.25">
      <c r="A232" s="50">
        <v>20</v>
      </c>
      <c r="B232" s="50" t="s">
        <v>324</v>
      </c>
      <c r="C232" s="50">
        <v>9</v>
      </c>
      <c r="D232" s="50">
        <v>3</v>
      </c>
      <c r="G232" s="26"/>
      <c r="H232" s="81"/>
      <c r="I232" s="81"/>
      <c r="J232" s="81"/>
      <c r="K232" s="26"/>
      <c r="L232" s="26"/>
    </row>
    <row r="233" spans="1:12" s="26" customFormat="1" x14ac:dyDescent="0.25">
      <c r="A233" s="50">
        <v>26</v>
      </c>
      <c r="B233" s="50" t="s">
        <v>324</v>
      </c>
      <c r="C233" s="50">
        <v>6</v>
      </c>
      <c r="D233" s="50">
        <v>3</v>
      </c>
      <c r="E233" s="142"/>
      <c r="G233" s="93"/>
      <c r="H233" s="161"/>
      <c r="I233" s="161"/>
      <c r="J233" s="161"/>
      <c r="K233" s="93"/>
      <c r="L233" s="93"/>
    </row>
    <row r="234" spans="1:12" x14ac:dyDescent="0.25">
      <c r="A234" s="50">
        <v>48</v>
      </c>
      <c r="B234" s="50" t="s">
        <v>57</v>
      </c>
      <c r="C234" s="50">
        <v>6</v>
      </c>
      <c r="D234" s="50">
        <v>3</v>
      </c>
      <c r="G234" s="26"/>
      <c r="H234" s="81"/>
      <c r="I234" s="81"/>
      <c r="J234" s="81"/>
      <c r="K234" s="26"/>
      <c r="L234" s="26"/>
    </row>
    <row r="235" spans="1:12" s="26" customFormat="1" x14ac:dyDescent="0.25">
      <c r="A235" s="50">
        <v>26</v>
      </c>
      <c r="B235" s="50" t="s">
        <v>324</v>
      </c>
      <c r="C235" s="50">
        <v>8</v>
      </c>
      <c r="D235" s="50">
        <v>3</v>
      </c>
      <c r="E235" s="142"/>
      <c r="H235" s="81"/>
      <c r="I235" s="81"/>
      <c r="J235" s="81"/>
    </row>
    <row r="236" spans="1:12" s="26" customFormat="1" x14ac:dyDescent="0.25">
      <c r="A236" s="50">
        <v>32</v>
      </c>
      <c r="B236" s="50" t="s">
        <v>324</v>
      </c>
      <c r="C236" s="50">
        <v>8</v>
      </c>
      <c r="D236" s="50">
        <v>3</v>
      </c>
      <c r="E236" s="142"/>
      <c r="H236" s="81"/>
      <c r="I236" s="81"/>
      <c r="J236" s="81"/>
    </row>
    <row r="237" spans="1:12" s="26" customFormat="1" x14ac:dyDescent="0.25">
      <c r="A237" s="50">
        <v>42</v>
      </c>
      <c r="B237" s="50" t="s">
        <v>57</v>
      </c>
      <c r="C237" s="50">
        <v>5</v>
      </c>
      <c r="D237" s="50">
        <v>3</v>
      </c>
      <c r="E237" s="142"/>
      <c r="G237" s="93"/>
      <c r="H237" s="161"/>
      <c r="I237" s="161"/>
      <c r="J237" s="161"/>
      <c r="K237" s="93"/>
      <c r="L237" s="93"/>
    </row>
    <row r="238" spans="1:12" x14ac:dyDescent="0.25">
      <c r="A238" s="50">
        <v>24</v>
      </c>
      <c r="B238" s="50" t="s">
        <v>324</v>
      </c>
      <c r="C238" s="50">
        <v>16</v>
      </c>
      <c r="D238" s="50">
        <v>3</v>
      </c>
      <c r="G238" s="26"/>
      <c r="H238" s="81"/>
      <c r="I238" s="81"/>
      <c r="J238" s="81"/>
      <c r="K238" s="26"/>
      <c r="L238" s="26"/>
    </row>
    <row r="239" spans="1:12" s="26" customFormat="1" x14ac:dyDescent="0.25">
      <c r="A239" s="50">
        <v>16</v>
      </c>
      <c r="B239" s="50" t="s">
        <v>324</v>
      </c>
      <c r="C239" s="50">
        <v>7</v>
      </c>
      <c r="D239" s="50">
        <v>3</v>
      </c>
      <c r="E239" s="142"/>
      <c r="G239" s="93"/>
      <c r="H239" s="161"/>
      <c r="I239" s="161"/>
      <c r="J239" s="161"/>
      <c r="K239" s="93"/>
      <c r="L239" s="93"/>
    </row>
    <row r="240" spans="1:12" x14ac:dyDescent="0.25">
      <c r="A240" s="50">
        <v>23</v>
      </c>
      <c r="B240" s="50" t="s">
        <v>324</v>
      </c>
      <c r="C240" s="50">
        <v>26</v>
      </c>
      <c r="D240" s="50">
        <v>3</v>
      </c>
    </row>
    <row r="241" spans="1:4" x14ac:dyDescent="0.25">
      <c r="A241" s="50">
        <v>14</v>
      </c>
      <c r="B241" s="50" t="s">
        <v>57</v>
      </c>
      <c r="C241" s="50">
        <v>10</v>
      </c>
      <c r="D241" s="50">
        <v>3</v>
      </c>
    </row>
    <row r="242" spans="1:4" x14ac:dyDescent="0.25">
      <c r="A242" s="50">
        <v>28</v>
      </c>
      <c r="B242" s="50" t="s">
        <v>324</v>
      </c>
      <c r="C242" s="50">
        <v>4</v>
      </c>
      <c r="D242" s="50">
        <v>3</v>
      </c>
    </row>
    <row r="243" spans="1:4" x14ac:dyDescent="0.25">
      <c r="A243" s="50">
        <v>28</v>
      </c>
      <c r="B243" s="50" t="s">
        <v>324</v>
      </c>
      <c r="C243" s="50">
        <v>5</v>
      </c>
      <c r="D243" s="50">
        <v>3</v>
      </c>
    </row>
    <row r="244" spans="1:4" x14ac:dyDescent="0.25">
      <c r="A244" s="50">
        <v>37</v>
      </c>
      <c r="B244" s="50" t="s">
        <v>57</v>
      </c>
      <c r="C244" s="50">
        <v>4</v>
      </c>
      <c r="D244" s="50">
        <v>3</v>
      </c>
    </row>
    <row r="245" spans="1:4" x14ac:dyDescent="0.25">
      <c r="A245" s="50">
        <v>33</v>
      </c>
      <c r="B245" s="50" t="s">
        <v>324</v>
      </c>
      <c r="C245" s="50">
        <v>5</v>
      </c>
      <c r="D245" s="50">
        <v>3</v>
      </c>
    </row>
    <row r="246" spans="1:4" x14ac:dyDescent="0.25">
      <c r="A246" s="50">
        <v>8</v>
      </c>
      <c r="B246" s="50" t="s">
        <v>66</v>
      </c>
      <c r="C246" s="50">
        <v>4</v>
      </c>
      <c r="D246" s="50">
        <v>3</v>
      </c>
    </row>
    <row r="247" spans="1:4" x14ac:dyDescent="0.25">
      <c r="A247" s="50">
        <v>1</v>
      </c>
      <c r="B247" s="50" t="s">
        <v>66</v>
      </c>
      <c r="C247" s="50">
        <v>1</v>
      </c>
      <c r="D247" s="50">
        <v>3</v>
      </c>
    </row>
    <row r="248" spans="1:4" x14ac:dyDescent="0.25">
      <c r="A248" s="56">
        <v>15</v>
      </c>
      <c r="B248" s="50" t="s">
        <v>72</v>
      </c>
      <c r="C248" s="50">
        <v>1</v>
      </c>
      <c r="D248" s="50">
        <v>3</v>
      </c>
    </row>
    <row r="249" spans="1:4" x14ac:dyDescent="0.25">
      <c r="A249" s="50">
        <v>28</v>
      </c>
      <c r="B249" s="50" t="s">
        <v>72</v>
      </c>
      <c r="C249" s="50">
        <v>1</v>
      </c>
      <c r="D249" s="50">
        <v>3</v>
      </c>
    </row>
    <row r="250" spans="1:4" x14ac:dyDescent="0.25">
      <c r="A250" s="50">
        <v>50</v>
      </c>
      <c r="B250" s="50" t="s">
        <v>72</v>
      </c>
      <c r="C250" s="50">
        <v>1</v>
      </c>
      <c r="D250" s="50">
        <v>3</v>
      </c>
    </row>
    <row r="251" spans="1:4" x14ac:dyDescent="0.25">
      <c r="A251" s="50">
        <v>39</v>
      </c>
      <c r="B251" s="50" t="s">
        <v>76</v>
      </c>
      <c r="C251" s="50">
        <v>7</v>
      </c>
      <c r="D251" s="50">
        <v>3</v>
      </c>
    </row>
    <row r="252" spans="1:4" x14ac:dyDescent="0.25">
      <c r="A252" s="50">
        <v>48</v>
      </c>
      <c r="B252" s="50" t="s">
        <v>76</v>
      </c>
      <c r="C252" s="50">
        <v>2</v>
      </c>
      <c r="D252" s="50">
        <v>3</v>
      </c>
    </row>
    <row r="253" spans="1:4" x14ac:dyDescent="0.25">
      <c r="A253" s="56">
        <v>49</v>
      </c>
      <c r="B253" s="50" t="s">
        <v>76</v>
      </c>
      <c r="C253" s="50">
        <v>2</v>
      </c>
      <c r="D253" s="50">
        <v>3</v>
      </c>
    </row>
    <row r="254" spans="1:4" x14ac:dyDescent="0.25">
      <c r="A254" s="50">
        <v>50</v>
      </c>
      <c r="B254" s="50" t="s">
        <v>76</v>
      </c>
      <c r="C254" s="50">
        <v>6</v>
      </c>
      <c r="D254" s="50">
        <v>3</v>
      </c>
    </row>
    <row r="255" spans="1:4" x14ac:dyDescent="0.25">
      <c r="A255" s="50">
        <v>37</v>
      </c>
      <c r="B255" s="50" t="s">
        <v>81</v>
      </c>
      <c r="C255" s="50">
        <v>1</v>
      </c>
      <c r="D255" s="50">
        <v>3</v>
      </c>
    </row>
    <row r="256" spans="1:4" x14ac:dyDescent="0.25">
      <c r="A256" s="50">
        <v>47</v>
      </c>
      <c r="B256" s="50" t="s">
        <v>81</v>
      </c>
      <c r="C256" s="50">
        <v>1</v>
      </c>
      <c r="D256" s="50">
        <v>3</v>
      </c>
    </row>
    <row r="257" spans="1:12" x14ac:dyDescent="0.25">
      <c r="A257" s="50">
        <v>47</v>
      </c>
      <c r="B257" s="50" t="s">
        <v>81</v>
      </c>
      <c r="C257" s="50">
        <v>3</v>
      </c>
      <c r="D257" s="50">
        <v>3</v>
      </c>
      <c r="G257" s="26"/>
      <c r="H257" s="81"/>
      <c r="I257" s="81"/>
      <c r="J257" s="81"/>
      <c r="K257" s="26"/>
      <c r="L257" s="26"/>
    </row>
    <row r="258" spans="1:12" s="26" customFormat="1" x14ac:dyDescent="0.25">
      <c r="A258" s="50">
        <v>32</v>
      </c>
      <c r="B258" s="50" t="s">
        <v>83</v>
      </c>
      <c r="C258" s="50">
        <v>5</v>
      </c>
      <c r="D258" s="50">
        <v>3</v>
      </c>
      <c r="E258" s="142"/>
      <c r="G258" s="93"/>
      <c r="H258" s="161"/>
      <c r="I258" s="161"/>
      <c r="J258" s="161"/>
      <c r="K258" s="93"/>
      <c r="L258" s="93"/>
    </row>
    <row r="259" spans="1:12" x14ac:dyDescent="0.25">
      <c r="A259" s="50">
        <v>38</v>
      </c>
      <c r="B259" s="50" t="s">
        <v>83</v>
      </c>
      <c r="C259" s="50">
        <v>5</v>
      </c>
      <c r="D259" s="50">
        <v>3</v>
      </c>
      <c r="G259" s="26"/>
      <c r="H259" s="81"/>
      <c r="I259" s="81"/>
      <c r="J259" s="81"/>
      <c r="K259" s="26"/>
      <c r="L259" s="26"/>
    </row>
    <row r="260" spans="1:12" s="26" customFormat="1" x14ac:dyDescent="0.25">
      <c r="A260" s="50">
        <v>2</v>
      </c>
      <c r="B260" s="50" t="s">
        <v>85</v>
      </c>
      <c r="C260" s="50">
        <v>1</v>
      </c>
      <c r="D260" s="50">
        <v>3</v>
      </c>
      <c r="E260" s="142"/>
      <c r="G260" s="93"/>
      <c r="H260" s="161"/>
      <c r="I260" s="161"/>
      <c r="J260" s="161"/>
      <c r="K260" s="93"/>
      <c r="L260" s="93"/>
    </row>
    <row r="261" spans="1:12" x14ac:dyDescent="0.25">
      <c r="A261" s="50">
        <v>4</v>
      </c>
      <c r="B261" s="50" t="s">
        <v>85</v>
      </c>
      <c r="C261" s="50">
        <v>1</v>
      </c>
      <c r="D261" s="50">
        <v>3</v>
      </c>
    </row>
    <row r="262" spans="1:12" x14ac:dyDescent="0.25">
      <c r="A262" s="50">
        <v>17</v>
      </c>
      <c r="B262" s="50" t="s">
        <v>85</v>
      </c>
      <c r="C262" s="50">
        <v>3</v>
      </c>
      <c r="D262" s="50">
        <v>3</v>
      </c>
    </row>
    <row r="263" spans="1:12" x14ac:dyDescent="0.25">
      <c r="A263" s="50">
        <v>19</v>
      </c>
      <c r="B263" s="50" t="s">
        <v>85</v>
      </c>
      <c r="C263" s="50">
        <v>3</v>
      </c>
      <c r="D263" s="50">
        <v>3</v>
      </c>
    </row>
    <row r="264" spans="1:12" x14ac:dyDescent="0.25">
      <c r="A264" s="50">
        <v>28</v>
      </c>
      <c r="B264" s="50" t="s">
        <v>85</v>
      </c>
      <c r="C264" s="50">
        <v>1</v>
      </c>
      <c r="D264" s="50">
        <v>3</v>
      </c>
    </row>
    <row r="265" spans="1:12" x14ac:dyDescent="0.25">
      <c r="A265" s="50">
        <v>49</v>
      </c>
      <c r="B265" s="50" t="s">
        <v>85</v>
      </c>
      <c r="C265" s="50">
        <v>2</v>
      </c>
      <c r="D265" s="50">
        <v>3</v>
      </c>
    </row>
    <row r="266" spans="1:12" x14ac:dyDescent="0.25">
      <c r="A266" s="50">
        <v>46</v>
      </c>
      <c r="B266" s="50" t="s">
        <v>98</v>
      </c>
      <c r="C266" s="50">
        <v>1</v>
      </c>
      <c r="D266" s="50">
        <v>3</v>
      </c>
    </row>
    <row r="267" spans="1:12" ht="30" x14ac:dyDescent="0.25">
      <c r="A267" s="50">
        <v>20</v>
      </c>
      <c r="B267" s="60" t="s">
        <v>322</v>
      </c>
      <c r="C267" s="50">
        <v>2</v>
      </c>
      <c r="D267" s="50">
        <v>3</v>
      </c>
    </row>
    <row r="268" spans="1:12" ht="30" x14ac:dyDescent="0.25">
      <c r="A268" s="50">
        <v>27</v>
      </c>
      <c r="B268" s="60" t="s">
        <v>322</v>
      </c>
      <c r="C268" s="50">
        <v>1</v>
      </c>
      <c r="D268" s="50">
        <v>3</v>
      </c>
    </row>
    <row r="269" spans="1:12" ht="30" x14ac:dyDescent="0.25">
      <c r="A269" s="50">
        <v>30</v>
      </c>
      <c r="B269" s="60" t="s">
        <v>322</v>
      </c>
      <c r="C269" s="50">
        <v>1</v>
      </c>
      <c r="D269" s="50">
        <v>3</v>
      </c>
    </row>
    <row r="270" spans="1:12" ht="30" x14ac:dyDescent="0.25">
      <c r="A270" s="50">
        <v>34</v>
      </c>
      <c r="B270" s="60" t="s">
        <v>322</v>
      </c>
      <c r="C270" s="50">
        <v>3</v>
      </c>
      <c r="D270" s="50">
        <v>3</v>
      </c>
    </row>
    <row r="271" spans="1:12" x14ac:dyDescent="0.25">
      <c r="A271" s="50">
        <v>24</v>
      </c>
      <c r="B271" s="50" t="s">
        <v>313</v>
      </c>
      <c r="C271" s="50">
        <v>2</v>
      </c>
      <c r="D271" s="50">
        <v>3</v>
      </c>
    </row>
    <row r="272" spans="1:12" x14ac:dyDescent="0.25">
      <c r="A272" s="50">
        <v>26</v>
      </c>
      <c r="B272" s="50" t="s">
        <v>313</v>
      </c>
      <c r="C272" s="50">
        <v>3</v>
      </c>
      <c r="D272" s="50">
        <v>3</v>
      </c>
    </row>
    <row r="273" spans="1:5" x14ac:dyDescent="0.25">
      <c r="A273" s="50">
        <v>28</v>
      </c>
      <c r="B273" s="63" t="s">
        <v>102</v>
      </c>
      <c r="C273" s="50">
        <v>1</v>
      </c>
      <c r="D273" s="50">
        <v>3</v>
      </c>
    </row>
    <row r="274" spans="1:5" x14ac:dyDescent="0.25">
      <c r="A274" s="50">
        <v>29</v>
      </c>
      <c r="B274" s="50" t="s">
        <v>313</v>
      </c>
      <c r="C274" s="50">
        <v>1</v>
      </c>
      <c r="D274" s="50">
        <v>3</v>
      </c>
    </row>
    <row r="275" spans="1:5" x14ac:dyDescent="0.25">
      <c r="A275" s="50">
        <v>29</v>
      </c>
      <c r="B275" s="50" t="s">
        <v>313</v>
      </c>
      <c r="C275" s="50">
        <v>1</v>
      </c>
      <c r="D275" s="50">
        <v>3</v>
      </c>
    </row>
    <row r="276" spans="1:5" x14ac:dyDescent="0.25">
      <c r="A276" s="50">
        <v>34</v>
      </c>
      <c r="B276" s="50" t="s">
        <v>102</v>
      </c>
      <c r="C276" s="50">
        <v>4</v>
      </c>
      <c r="D276" s="50">
        <v>3</v>
      </c>
    </row>
    <row r="277" spans="1:5" x14ac:dyDescent="0.25">
      <c r="A277" s="50">
        <v>43</v>
      </c>
      <c r="B277" s="50" t="s">
        <v>102</v>
      </c>
      <c r="C277" s="50">
        <v>1</v>
      </c>
      <c r="D277" s="50">
        <v>3</v>
      </c>
    </row>
    <row r="278" spans="1:5" x14ac:dyDescent="0.25">
      <c r="A278" s="50">
        <v>31</v>
      </c>
      <c r="B278" s="50" t="s">
        <v>107</v>
      </c>
      <c r="C278" s="50">
        <v>1</v>
      </c>
      <c r="D278" s="50">
        <v>3</v>
      </c>
      <c r="E278" s="32"/>
    </row>
    <row r="279" spans="1:5" x14ac:dyDescent="0.25">
      <c r="A279" s="50">
        <v>37</v>
      </c>
      <c r="B279" s="50" t="s">
        <v>107</v>
      </c>
      <c r="C279" s="50">
        <v>4</v>
      </c>
      <c r="D279" s="50">
        <v>3</v>
      </c>
    </row>
    <row r="280" spans="1:5" x14ac:dyDescent="0.25">
      <c r="A280" s="50">
        <v>17</v>
      </c>
      <c r="B280" s="50" t="s">
        <v>111</v>
      </c>
      <c r="C280" s="50">
        <v>9</v>
      </c>
      <c r="D280" s="50">
        <v>3</v>
      </c>
    </row>
    <row r="281" spans="1:5" x14ac:dyDescent="0.25">
      <c r="A281" s="50">
        <v>18</v>
      </c>
      <c r="B281" s="50" t="s">
        <v>111</v>
      </c>
      <c r="C281" s="50">
        <v>25</v>
      </c>
      <c r="D281" s="50">
        <v>3</v>
      </c>
    </row>
    <row r="282" spans="1:5" x14ac:dyDescent="0.25">
      <c r="A282" s="50">
        <v>27</v>
      </c>
      <c r="B282" s="50" t="s">
        <v>111</v>
      </c>
      <c r="C282" s="50">
        <v>10</v>
      </c>
      <c r="D282" s="50">
        <v>3</v>
      </c>
    </row>
    <row r="283" spans="1:5" x14ac:dyDescent="0.25">
      <c r="A283" s="50">
        <v>28</v>
      </c>
      <c r="B283" s="50" t="s">
        <v>111</v>
      </c>
      <c r="C283" s="50">
        <v>7</v>
      </c>
      <c r="D283" s="50">
        <v>3</v>
      </c>
    </row>
    <row r="284" spans="1:5" x14ac:dyDescent="0.25">
      <c r="A284" s="50">
        <v>36</v>
      </c>
      <c r="B284" s="50" t="s">
        <v>111</v>
      </c>
      <c r="C284" s="50">
        <v>1</v>
      </c>
      <c r="D284" s="50">
        <v>3</v>
      </c>
    </row>
    <row r="285" spans="1:5" x14ac:dyDescent="0.25">
      <c r="A285" s="50">
        <v>38</v>
      </c>
      <c r="B285" s="50" t="s">
        <v>111</v>
      </c>
      <c r="C285" s="50">
        <v>5</v>
      </c>
      <c r="D285" s="50">
        <v>3</v>
      </c>
    </row>
    <row r="286" spans="1:5" x14ac:dyDescent="0.25">
      <c r="A286" s="50">
        <v>39</v>
      </c>
      <c r="B286" s="50" t="s">
        <v>111</v>
      </c>
      <c r="C286" s="50">
        <v>6</v>
      </c>
      <c r="D286" s="50">
        <v>3</v>
      </c>
    </row>
    <row r="287" spans="1:5" x14ac:dyDescent="0.25">
      <c r="A287" s="50">
        <v>43</v>
      </c>
      <c r="B287" s="50" t="s">
        <v>111</v>
      </c>
      <c r="C287" s="50">
        <v>6</v>
      </c>
      <c r="D287" s="50">
        <v>3</v>
      </c>
    </row>
    <row r="288" spans="1:5" x14ac:dyDescent="0.25">
      <c r="A288" s="50">
        <v>47</v>
      </c>
      <c r="B288" s="50" t="s">
        <v>111</v>
      </c>
      <c r="C288" s="50">
        <v>4</v>
      </c>
      <c r="D288" s="50">
        <v>3</v>
      </c>
    </row>
    <row r="289" spans="1:4" x14ac:dyDescent="0.25">
      <c r="A289" s="50">
        <v>47</v>
      </c>
      <c r="B289" s="50" t="s">
        <v>111</v>
      </c>
      <c r="C289" s="50">
        <v>5</v>
      </c>
      <c r="D289" s="50">
        <v>3</v>
      </c>
    </row>
    <row r="290" spans="1:4" x14ac:dyDescent="0.25">
      <c r="A290" s="50">
        <v>49</v>
      </c>
      <c r="B290" s="50" t="s">
        <v>111</v>
      </c>
      <c r="C290" s="50">
        <v>5</v>
      </c>
      <c r="D290" s="50">
        <v>3</v>
      </c>
    </row>
    <row r="291" spans="1:4" x14ac:dyDescent="0.25">
      <c r="A291" s="50">
        <v>42</v>
      </c>
      <c r="B291" s="50" t="s">
        <v>116</v>
      </c>
      <c r="C291" s="50">
        <v>15</v>
      </c>
      <c r="D291" s="50">
        <v>3</v>
      </c>
    </row>
    <row r="292" spans="1:4" x14ac:dyDescent="0.25">
      <c r="A292" s="50">
        <v>1</v>
      </c>
      <c r="B292" s="50" t="s">
        <v>118</v>
      </c>
      <c r="C292" s="50">
        <v>1</v>
      </c>
      <c r="D292" s="50">
        <v>3</v>
      </c>
    </row>
    <row r="293" spans="1:4" x14ac:dyDescent="0.25">
      <c r="A293" s="50">
        <v>28</v>
      </c>
      <c r="B293" s="50" t="s">
        <v>123</v>
      </c>
      <c r="C293" s="50">
        <v>10</v>
      </c>
      <c r="D293" s="50">
        <v>3</v>
      </c>
    </row>
    <row r="294" spans="1:4" x14ac:dyDescent="0.25">
      <c r="A294" s="50">
        <v>39</v>
      </c>
      <c r="B294" s="50" t="s">
        <v>123</v>
      </c>
      <c r="C294" s="50">
        <v>2</v>
      </c>
      <c r="D294" s="50">
        <v>3</v>
      </c>
    </row>
    <row r="295" spans="1:4" x14ac:dyDescent="0.25">
      <c r="A295" s="50">
        <v>21</v>
      </c>
      <c r="B295" s="50" t="s">
        <v>129</v>
      </c>
      <c r="C295" s="50">
        <v>3</v>
      </c>
      <c r="D295" s="50">
        <v>3</v>
      </c>
    </row>
    <row r="296" spans="1:4" x14ac:dyDescent="0.25">
      <c r="A296" s="50">
        <v>25</v>
      </c>
      <c r="B296" s="50" t="s">
        <v>129</v>
      </c>
      <c r="C296" s="50">
        <v>3</v>
      </c>
      <c r="D296" s="50">
        <v>3</v>
      </c>
    </row>
    <row r="297" spans="1:4" x14ac:dyDescent="0.25">
      <c r="A297" s="50">
        <v>26</v>
      </c>
      <c r="B297" s="50" t="s">
        <v>326</v>
      </c>
      <c r="C297" s="50">
        <v>3</v>
      </c>
      <c r="D297" s="50">
        <v>3</v>
      </c>
    </row>
    <row r="298" spans="1:4" x14ac:dyDescent="0.25">
      <c r="A298" s="50">
        <v>27</v>
      </c>
      <c r="B298" s="50" t="s">
        <v>129</v>
      </c>
      <c r="C298" s="50">
        <v>1</v>
      </c>
      <c r="D298" s="50">
        <v>3</v>
      </c>
    </row>
    <row r="299" spans="1:4" x14ac:dyDescent="0.25">
      <c r="A299" s="50">
        <v>46</v>
      </c>
      <c r="B299" s="50" t="s">
        <v>129</v>
      </c>
      <c r="C299" s="50">
        <v>23</v>
      </c>
      <c r="D299" s="50">
        <v>3</v>
      </c>
    </row>
    <row r="300" spans="1:4" x14ac:dyDescent="0.25">
      <c r="A300" s="50">
        <v>46</v>
      </c>
      <c r="B300" s="50" t="s">
        <v>129</v>
      </c>
      <c r="C300" s="50">
        <v>4</v>
      </c>
      <c r="D300" s="50">
        <v>3</v>
      </c>
    </row>
    <row r="301" spans="1:4" x14ac:dyDescent="0.25">
      <c r="A301" s="50">
        <v>49</v>
      </c>
      <c r="B301" s="50" t="s">
        <v>129</v>
      </c>
      <c r="C301" s="50">
        <v>7</v>
      </c>
      <c r="D301" s="50">
        <v>3</v>
      </c>
    </row>
    <row r="302" spans="1:4" x14ac:dyDescent="0.25">
      <c r="A302" s="50">
        <v>31</v>
      </c>
      <c r="B302" s="50" t="s">
        <v>132</v>
      </c>
      <c r="C302" s="50">
        <v>2</v>
      </c>
      <c r="D302" s="50">
        <v>3</v>
      </c>
    </row>
    <row r="303" spans="1:4" x14ac:dyDescent="0.25">
      <c r="A303" s="50">
        <v>34</v>
      </c>
      <c r="B303" s="50" t="s">
        <v>140</v>
      </c>
      <c r="C303" s="50">
        <v>1</v>
      </c>
      <c r="D303" s="50">
        <v>3</v>
      </c>
    </row>
    <row r="304" spans="1:4" x14ac:dyDescent="0.25">
      <c r="A304" s="50">
        <v>13</v>
      </c>
      <c r="B304" s="50" t="s">
        <v>142</v>
      </c>
      <c r="C304" s="50">
        <v>7</v>
      </c>
      <c r="D304" s="50">
        <v>3</v>
      </c>
    </row>
    <row r="305" spans="1:12" x14ac:dyDescent="0.25">
      <c r="A305" s="50">
        <v>16</v>
      </c>
      <c r="B305" s="50" t="s">
        <v>142</v>
      </c>
      <c r="C305" s="50">
        <v>3</v>
      </c>
      <c r="D305" s="50">
        <v>3</v>
      </c>
    </row>
    <row r="306" spans="1:12" x14ac:dyDescent="0.25">
      <c r="A306" s="50">
        <v>16</v>
      </c>
      <c r="B306" s="50" t="s">
        <v>142</v>
      </c>
      <c r="C306" s="50">
        <v>3</v>
      </c>
      <c r="D306" s="50">
        <v>3</v>
      </c>
    </row>
    <row r="307" spans="1:12" x14ac:dyDescent="0.25">
      <c r="A307" s="50">
        <v>25</v>
      </c>
      <c r="B307" s="50" t="s">
        <v>142</v>
      </c>
      <c r="C307" s="50">
        <v>3</v>
      </c>
      <c r="D307" s="50">
        <v>3</v>
      </c>
    </row>
    <row r="308" spans="1:12" x14ac:dyDescent="0.25">
      <c r="A308" s="50">
        <v>30</v>
      </c>
      <c r="B308" s="50" t="s">
        <v>142</v>
      </c>
      <c r="C308" s="50">
        <v>1</v>
      </c>
      <c r="D308" s="50">
        <v>3</v>
      </c>
    </row>
    <row r="309" spans="1:12" x14ac:dyDescent="0.25">
      <c r="A309" s="50">
        <v>35</v>
      </c>
      <c r="B309" s="50" t="s">
        <v>337</v>
      </c>
      <c r="C309" s="50">
        <v>15</v>
      </c>
      <c r="D309" s="50">
        <v>3</v>
      </c>
    </row>
    <row r="310" spans="1:12" x14ac:dyDescent="0.25">
      <c r="A310" s="50">
        <v>44</v>
      </c>
      <c r="B310" s="50" t="s">
        <v>337</v>
      </c>
      <c r="C310" s="50">
        <v>3</v>
      </c>
      <c r="D310" s="50">
        <v>3</v>
      </c>
    </row>
    <row r="311" spans="1:12" x14ac:dyDescent="0.25">
      <c r="A311" s="50">
        <v>49</v>
      </c>
      <c r="B311" s="50" t="s">
        <v>337</v>
      </c>
      <c r="C311" s="50">
        <v>3</v>
      </c>
      <c r="D311" s="50">
        <v>3</v>
      </c>
    </row>
    <row r="312" spans="1:12" x14ac:dyDescent="0.25">
      <c r="A312" s="50">
        <v>31</v>
      </c>
      <c r="B312" s="50" t="s">
        <v>145</v>
      </c>
      <c r="C312" s="50">
        <v>4</v>
      </c>
      <c r="D312" s="50">
        <v>3</v>
      </c>
    </row>
    <row r="313" spans="1:12" x14ac:dyDescent="0.25">
      <c r="A313" s="50">
        <v>33</v>
      </c>
      <c r="B313" s="50" t="s">
        <v>145</v>
      </c>
      <c r="C313" s="50">
        <v>10</v>
      </c>
      <c r="D313" s="50">
        <v>3</v>
      </c>
    </row>
    <row r="314" spans="1:12" x14ac:dyDescent="0.25">
      <c r="A314" s="50">
        <v>42</v>
      </c>
      <c r="B314" s="50" t="s">
        <v>145</v>
      </c>
      <c r="C314" s="50">
        <v>15</v>
      </c>
      <c r="D314" s="50">
        <v>3</v>
      </c>
    </row>
    <row r="315" spans="1:12" x14ac:dyDescent="0.25">
      <c r="A315" s="50">
        <v>47</v>
      </c>
      <c r="B315" s="50" t="s">
        <v>145</v>
      </c>
      <c r="C315" s="50">
        <v>5</v>
      </c>
      <c r="D315" s="50">
        <v>3</v>
      </c>
    </row>
    <row r="316" spans="1:12" x14ac:dyDescent="0.25">
      <c r="A316" s="50">
        <v>28</v>
      </c>
      <c r="B316" s="50" t="s">
        <v>147</v>
      </c>
      <c r="C316" s="50">
        <v>1</v>
      </c>
      <c r="D316" s="50">
        <v>3</v>
      </c>
      <c r="G316" s="26"/>
      <c r="H316" s="81"/>
      <c r="I316" s="81"/>
      <c r="J316" s="81"/>
      <c r="K316" s="26"/>
      <c r="L316" s="26"/>
    </row>
    <row r="317" spans="1:12" s="26" customFormat="1" x14ac:dyDescent="0.25">
      <c r="A317" s="50">
        <v>33</v>
      </c>
      <c r="B317" s="50" t="s">
        <v>147</v>
      </c>
      <c r="C317" s="50">
        <v>2</v>
      </c>
      <c r="D317" s="50">
        <v>3</v>
      </c>
      <c r="E317" s="142"/>
      <c r="G317" s="93"/>
      <c r="H317" s="161"/>
      <c r="I317" s="161"/>
      <c r="J317" s="161"/>
      <c r="K317" s="93"/>
      <c r="L317" s="93"/>
    </row>
    <row r="318" spans="1:12" x14ac:dyDescent="0.25">
      <c r="A318" s="50">
        <v>37</v>
      </c>
      <c r="B318" s="50" t="s">
        <v>147</v>
      </c>
      <c r="C318" s="50">
        <v>1</v>
      </c>
      <c r="D318" s="50">
        <v>3</v>
      </c>
      <c r="G318" s="26"/>
      <c r="H318" s="81"/>
      <c r="I318" s="81"/>
      <c r="J318" s="81"/>
      <c r="K318" s="26"/>
      <c r="L318" s="26"/>
    </row>
    <row r="319" spans="1:12" s="26" customFormat="1" x14ac:dyDescent="0.25">
      <c r="A319" s="50">
        <v>37</v>
      </c>
      <c r="B319" s="50" t="s">
        <v>147</v>
      </c>
      <c r="C319" s="50">
        <v>2</v>
      </c>
      <c r="D319" s="50">
        <v>3</v>
      </c>
      <c r="E319" s="142"/>
      <c r="G319" s="93"/>
      <c r="H319" s="161"/>
      <c r="I319" s="161"/>
      <c r="J319" s="161"/>
      <c r="K319" s="93"/>
      <c r="L319" s="93"/>
    </row>
    <row r="320" spans="1:12" x14ac:dyDescent="0.25">
      <c r="A320" s="50">
        <v>31</v>
      </c>
      <c r="B320" s="50" t="s">
        <v>149</v>
      </c>
      <c r="C320" s="50">
        <v>1</v>
      </c>
      <c r="D320" s="50">
        <v>3</v>
      </c>
    </row>
    <row r="321" spans="1:12" x14ac:dyDescent="0.25">
      <c r="A321" s="50">
        <v>46</v>
      </c>
      <c r="B321" s="50" t="s">
        <v>149</v>
      </c>
      <c r="C321" s="50">
        <v>4</v>
      </c>
      <c r="D321" s="50">
        <v>3</v>
      </c>
    </row>
    <row r="322" spans="1:12" x14ac:dyDescent="0.25">
      <c r="A322" s="50">
        <v>47</v>
      </c>
      <c r="B322" s="50" t="s">
        <v>149</v>
      </c>
      <c r="C322" s="50">
        <v>1</v>
      </c>
      <c r="D322" s="50">
        <v>3</v>
      </c>
    </row>
    <row r="323" spans="1:12" x14ac:dyDescent="0.25">
      <c r="A323" s="50">
        <v>50</v>
      </c>
      <c r="B323" s="50" t="s">
        <v>149</v>
      </c>
      <c r="C323" s="50">
        <v>7</v>
      </c>
      <c r="D323" s="50">
        <v>3</v>
      </c>
    </row>
    <row r="324" spans="1:12" x14ac:dyDescent="0.25">
      <c r="A324" s="50">
        <v>1</v>
      </c>
      <c r="B324" s="50" t="s">
        <v>152</v>
      </c>
      <c r="C324" s="50">
        <v>2</v>
      </c>
      <c r="D324" s="50">
        <v>3</v>
      </c>
    </row>
    <row r="325" spans="1:12" x14ac:dyDescent="0.25">
      <c r="A325" s="50">
        <v>23</v>
      </c>
      <c r="B325" s="50" t="s">
        <v>152</v>
      </c>
      <c r="C325" s="50">
        <v>4</v>
      </c>
      <c r="D325" s="50">
        <v>3</v>
      </c>
    </row>
    <row r="326" spans="1:12" x14ac:dyDescent="0.25">
      <c r="A326" s="50">
        <v>5</v>
      </c>
      <c r="B326" s="50" t="s">
        <v>160</v>
      </c>
      <c r="C326" s="50">
        <v>1</v>
      </c>
      <c r="D326" s="50">
        <v>3</v>
      </c>
    </row>
    <row r="327" spans="1:12" x14ac:dyDescent="0.25">
      <c r="A327" s="50">
        <v>16</v>
      </c>
      <c r="B327" s="50" t="s">
        <v>160</v>
      </c>
      <c r="C327" s="50">
        <v>1</v>
      </c>
      <c r="D327" s="50">
        <v>3</v>
      </c>
    </row>
    <row r="328" spans="1:12" x14ac:dyDescent="0.25">
      <c r="A328" s="50">
        <v>32</v>
      </c>
      <c r="B328" s="50" t="s">
        <v>332</v>
      </c>
      <c r="C328" s="50">
        <v>1</v>
      </c>
      <c r="D328" s="50">
        <v>3</v>
      </c>
    </row>
    <row r="329" spans="1:12" x14ac:dyDescent="0.25">
      <c r="A329" s="50">
        <v>46</v>
      </c>
      <c r="B329" s="50" t="s">
        <v>165</v>
      </c>
      <c r="C329" s="50">
        <v>2</v>
      </c>
      <c r="D329" s="50">
        <v>3</v>
      </c>
    </row>
    <row r="330" spans="1:12" x14ac:dyDescent="0.25">
      <c r="A330" s="50">
        <v>29</v>
      </c>
      <c r="B330" s="50" t="s">
        <v>168</v>
      </c>
      <c r="C330" s="50">
        <v>2</v>
      </c>
      <c r="D330" s="50">
        <v>3</v>
      </c>
    </row>
    <row r="331" spans="1:12" x14ac:dyDescent="0.25">
      <c r="A331" s="50">
        <v>47</v>
      </c>
      <c r="B331" s="50" t="s">
        <v>168</v>
      </c>
      <c r="C331" s="50">
        <v>3</v>
      </c>
      <c r="D331" s="50">
        <v>3</v>
      </c>
    </row>
    <row r="332" spans="1:12" x14ac:dyDescent="0.25">
      <c r="A332" s="50">
        <v>40</v>
      </c>
      <c r="B332" s="50" t="s">
        <v>171</v>
      </c>
      <c r="C332" s="50">
        <v>1</v>
      </c>
      <c r="D332" s="50">
        <v>3</v>
      </c>
    </row>
    <row r="333" spans="1:12" x14ac:dyDescent="0.25">
      <c r="A333" s="50">
        <v>18</v>
      </c>
      <c r="B333" s="50" t="s">
        <v>181</v>
      </c>
      <c r="C333" s="50">
        <v>4</v>
      </c>
      <c r="D333" s="50">
        <v>3</v>
      </c>
    </row>
    <row r="334" spans="1:12" x14ac:dyDescent="0.25">
      <c r="A334" s="50">
        <v>18</v>
      </c>
      <c r="B334" s="50" t="s">
        <v>181</v>
      </c>
      <c r="C334" s="50">
        <v>2</v>
      </c>
      <c r="D334" s="50">
        <v>3</v>
      </c>
      <c r="G334" s="26"/>
      <c r="H334" s="81"/>
      <c r="I334" s="81"/>
      <c r="J334" s="81"/>
      <c r="K334" s="26"/>
      <c r="L334" s="26"/>
    </row>
    <row r="335" spans="1:12" s="26" customFormat="1" x14ac:dyDescent="0.25">
      <c r="A335" s="50">
        <v>46</v>
      </c>
      <c r="B335" s="50" t="s">
        <v>181</v>
      </c>
      <c r="C335" s="50">
        <v>2</v>
      </c>
      <c r="D335" s="50">
        <v>3</v>
      </c>
      <c r="E335" s="142"/>
      <c r="G335" s="93"/>
      <c r="H335" s="161"/>
      <c r="I335" s="161"/>
      <c r="J335" s="161"/>
      <c r="K335" s="93"/>
      <c r="L335" s="93"/>
    </row>
    <row r="336" spans="1:12" x14ac:dyDescent="0.25">
      <c r="A336" s="50">
        <v>46</v>
      </c>
      <c r="B336" s="50" t="s">
        <v>181</v>
      </c>
      <c r="C336" s="50">
        <v>1</v>
      </c>
      <c r="D336" s="50">
        <v>3</v>
      </c>
      <c r="G336" s="26"/>
      <c r="H336" s="81"/>
      <c r="I336" s="81"/>
      <c r="J336" s="81"/>
      <c r="K336" s="26"/>
      <c r="L336" s="26"/>
    </row>
    <row r="337" spans="1:12" s="26" customFormat="1" x14ac:dyDescent="0.25">
      <c r="A337" s="50">
        <v>12</v>
      </c>
      <c r="B337" s="50" t="s">
        <v>29</v>
      </c>
      <c r="C337" s="50">
        <v>12</v>
      </c>
      <c r="D337" s="50">
        <v>3.1</v>
      </c>
      <c r="E337" s="142"/>
      <c r="G337" s="93"/>
      <c r="H337" s="161"/>
      <c r="I337" s="161"/>
      <c r="J337" s="161"/>
      <c r="K337" s="93"/>
      <c r="L337" s="93"/>
    </row>
    <row r="338" spans="1:12" x14ac:dyDescent="0.25">
      <c r="A338" s="50">
        <v>34</v>
      </c>
      <c r="B338" s="50" t="s">
        <v>324</v>
      </c>
      <c r="C338" s="50">
        <v>10</v>
      </c>
      <c r="D338" s="50">
        <v>3.1</v>
      </c>
    </row>
    <row r="339" spans="1:12" x14ac:dyDescent="0.25">
      <c r="A339" s="50">
        <v>50</v>
      </c>
      <c r="B339" s="50" t="s">
        <v>111</v>
      </c>
      <c r="C339" s="50">
        <v>8</v>
      </c>
      <c r="D339" s="50">
        <v>3.1</v>
      </c>
    </row>
    <row r="340" spans="1:12" x14ac:dyDescent="0.25">
      <c r="A340" s="50">
        <v>46</v>
      </c>
      <c r="B340" s="50" t="s">
        <v>129</v>
      </c>
      <c r="C340" s="50">
        <v>3</v>
      </c>
      <c r="D340" s="50">
        <v>3.1</v>
      </c>
    </row>
    <row r="341" spans="1:12" x14ac:dyDescent="0.25">
      <c r="A341" s="50">
        <v>33</v>
      </c>
      <c r="B341" s="50" t="s">
        <v>330</v>
      </c>
      <c r="C341" s="50">
        <v>1</v>
      </c>
      <c r="D341" s="50">
        <v>3.1</v>
      </c>
    </row>
    <row r="342" spans="1:12" x14ac:dyDescent="0.25">
      <c r="A342" s="50">
        <v>1</v>
      </c>
      <c r="B342" s="50" t="s">
        <v>17</v>
      </c>
      <c r="C342" s="50">
        <v>2</v>
      </c>
      <c r="D342" s="50">
        <v>3.2</v>
      </c>
    </row>
    <row r="343" spans="1:12" x14ac:dyDescent="0.25">
      <c r="A343" s="50">
        <v>50</v>
      </c>
      <c r="B343" s="50" t="s">
        <v>17</v>
      </c>
      <c r="C343" s="50">
        <v>7</v>
      </c>
      <c r="D343" s="50">
        <v>3.2</v>
      </c>
    </row>
    <row r="344" spans="1:12" x14ac:dyDescent="0.25">
      <c r="A344" s="50">
        <v>14</v>
      </c>
      <c r="B344" s="50" t="s">
        <v>29</v>
      </c>
      <c r="C344" s="50">
        <v>3</v>
      </c>
      <c r="D344" s="50">
        <v>3.2</v>
      </c>
    </row>
    <row r="345" spans="1:12" x14ac:dyDescent="0.25">
      <c r="A345" s="50">
        <v>12</v>
      </c>
      <c r="B345" s="50" t="s">
        <v>26</v>
      </c>
      <c r="C345" s="50">
        <v>22</v>
      </c>
      <c r="D345" s="50">
        <v>3.2</v>
      </c>
    </row>
    <row r="346" spans="1:12" x14ac:dyDescent="0.25">
      <c r="A346" s="50">
        <v>12</v>
      </c>
      <c r="B346" s="50" t="s">
        <v>26</v>
      </c>
      <c r="C346" s="50">
        <v>33</v>
      </c>
      <c r="D346" s="50">
        <v>3.2</v>
      </c>
    </row>
    <row r="347" spans="1:12" x14ac:dyDescent="0.25">
      <c r="A347" s="50">
        <v>21</v>
      </c>
      <c r="B347" s="50" t="s">
        <v>26</v>
      </c>
      <c r="C347" s="50">
        <v>12</v>
      </c>
      <c r="D347" s="50">
        <v>3.2</v>
      </c>
    </row>
    <row r="348" spans="1:12" x14ac:dyDescent="0.25">
      <c r="A348" s="56">
        <v>11</v>
      </c>
      <c r="B348" s="56" t="s">
        <v>306</v>
      </c>
      <c r="C348" s="56">
        <v>1</v>
      </c>
      <c r="D348" s="56">
        <v>3.2</v>
      </c>
      <c r="E348" s="26"/>
    </row>
    <row r="349" spans="1:12" x14ac:dyDescent="0.25">
      <c r="A349" s="50">
        <v>33</v>
      </c>
      <c r="B349" s="50" t="s">
        <v>338</v>
      </c>
      <c r="C349" s="50">
        <v>5</v>
      </c>
      <c r="D349" s="50">
        <v>3.2</v>
      </c>
    </row>
    <row r="350" spans="1:12" x14ac:dyDescent="0.25">
      <c r="A350" s="50">
        <v>12</v>
      </c>
      <c r="B350" s="50" t="s">
        <v>52</v>
      </c>
      <c r="C350" s="50">
        <v>3</v>
      </c>
      <c r="D350" s="50">
        <v>3.2</v>
      </c>
    </row>
    <row r="351" spans="1:12" x14ac:dyDescent="0.25">
      <c r="A351" s="50">
        <v>41</v>
      </c>
      <c r="B351" s="50" t="s">
        <v>52</v>
      </c>
      <c r="C351" s="50">
        <v>1</v>
      </c>
      <c r="D351" s="50">
        <v>3.2</v>
      </c>
    </row>
    <row r="352" spans="1:12" x14ac:dyDescent="0.25">
      <c r="A352" s="50">
        <v>1</v>
      </c>
      <c r="B352" s="50" t="s">
        <v>57</v>
      </c>
      <c r="C352" s="50">
        <v>2</v>
      </c>
      <c r="D352" s="50">
        <v>3.2</v>
      </c>
    </row>
    <row r="353" spans="1:4" x14ac:dyDescent="0.25">
      <c r="A353" s="50">
        <v>2</v>
      </c>
      <c r="B353" s="50" t="s">
        <v>57</v>
      </c>
      <c r="C353" s="50">
        <v>3</v>
      </c>
      <c r="D353" s="50">
        <v>3.2</v>
      </c>
    </row>
    <row r="354" spans="1:4" x14ac:dyDescent="0.25">
      <c r="A354" s="50">
        <v>2</v>
      </c>
      <c r="B354" s="50" t="s">
        <v>57</v>
      </c>
      <c r="C354" s="50">
        <v>3</v>
      </c>
      <c r="D354" s="50">
        <v>3.2</v>
      </c>
    </row>
    <row r="355" spans="1:4" x14ac:dyDescent="0.25">
      <c r="A355" s="50">
        <v>17</v>
      </c>
      <c r="B355" s="50" t="s">
        <v>324</v>
      </c>
      <c r="C355" s="50">
        <v>6</v>
      </c>
      <c r="D355" s="50">
        <v>3.2</v>
      </c>
    </row>
    <row r="356" spans="1:4" x14ac:dyDescent="0.25">
      <c r="A356" s="50">
        <v>43</v>
      </c>
      <c r="B356" s="50" t="s">
        <v>57</v>
      </c>
      <c r="C356" s="50">
        <v>12</v>
      </c>
      <c r="D356" s="50">
        <v>3.2</v>
      </c>
    </row>
    <row r="357" spans="1:4" x14ac:dyDescent="0.25">
      <c r="A357" s="50">
        <v>43</v>
      </c>
      <c r="B357" s="50" t="s">
        <v>57</v>
      </c>
      <c r="C357" s="50">
        <v>7</v>
      </c>
      <c r="D357" s="50">
        <v>3.2</v>
      </c>
    </row>
    <row r="358" spans="1:4" x14ac:dyDescent="0.25">
      <c r="A358" s="50">
        <v>45</v>
      </c>
      <c r="B358" s="50" t="s">
        <v>57</v>
      </c>
      <c r="C358" s="50">
        <v>6</v>
      </c>
      <c r="D358" s="50">
        <v>3.2</v>
      </c>
    </row>
    <row r="359" spans="1:4" x14ac:dyDescent="0.25">
      <c r="A359" s="56">
        <v>50</v>
      </c>
      <c r="B359" s="56" t="s">
        <v>57</v>
      </c>
      <c r="C359" s="56">
        <v>7</v>
      </c>
      <c r="D359" s="56">
        <v>3.2</v>
      </c>
    </row>
    <row r="360" spans="1:4" x14ac:dyDescent="0.25">
      <c r="A360" s="50">
        <v>46</v>
      </c>
      <c r="B360" s="50" t="s">
        <v>76</v>
      </c>
      <c r="C360" s="50">
        <v>3</v>
      </c>
      <c r="D360" s="50">
        <v>3.2</v>
      </c>
    </row>
    <row r="361" spans="1:4" x14ac:dyDescent="0.25">
      <c r="A361" s="50">
        <v>43</v>
      </c>
      <c r="B361" s="50" t="s">
        <v>78</v>
      </c>
      <c r="C361" s="50">
        <v>3</v>
      </c>
      <c r="D361" s="50">
        <v>3.2</v>
      </c>
    </row>
    <row r="362" spans="1:4" x14ac:dyDescent="0.25">
      <c r="A362" s="50">
        <v>1</v>
      </c>
      <c r="B362" s="50" t="s">
        <v>85</v>
      </c>
      <c r="C362" s="50">
        <v>3</v>
      </c>
      <c r="D362" s="50">
        <v>3.2</v>
      </c>
    </row>
    <row r="363" spans="1:4" x14ac:dyDescent="0.25">
      <c r="A363" s="50">
        <v>11</v>
      </c>
      <c r="B363" s="50" t="s">
        <v>85</v>
      </c>
      <c r="C363" s="50">
        <v>2</v>
      </c>
      <c r="D363" s="50">
        <v>3.2</v>
      </c>
    </row>
    <row r="364" spans="1:4" x14ac:dyDescent="0.25">
      <c r="A364" s="50">
        <v>13</v>
      </c>
      <c r="B364" s="50" t="s">
        <v>85</v>
      </c>
      <c r="C364" s="50">
        <v>7</v>
      </c>
      <c r="D364" s="50">
        <v>3.2</v>
      </c>
    </row>
    <row r="365" spans="1:4" x14ac:dyDescent="0.25">
      <c r="A365" s="50">
        <v>50</v>
      </c>
      <c r="B365" s="50" t="s">
        <v>98</v>
      </c>
      <c r="C365" s="50">
        <v>7</v>
      </c>
      <c r="D365" s="50">
        <v>3.2</v>
      </c>
    </row>
    <row r="366" spans="1:4" x14ac:dyDescent="0.25">
      <c r="A366" s="50">
        <v>16</v>
      </c>
      <c r="B366" s="50" t="s">
        <v>313</v>
      </c>
      <c r="C366" s="50">
        <v>4</v>
      </c>
      <c r="D366" s="50">
        <v>3.2</v>
      </c>
    </row>
    <row r="367" spans="1:4" x14ac:dyDescent="0.25">
      <c r="A367" s="50">
        <v>44</v>
      </c>
      <c r="B367" s="50" t="s">
        <v>107</v>
      </c>
      <c r="C367" s="50">
        <v>4</v>
      </c>
      <c r="D367" s="50">
        <v>3.2</v>
      </c>
    </row>
    <row r="368" spans="1:4" x14ac:dyDescent="0.25">
      <c r="A368" s="50">
        <v>1</v>
      </c>
      <c r="B368" s="50" t="s">
        <v>111</v>
      </c>
      <c r="C368" s="50">
        <v>3</v>
      </c>
      <c r="D368" s="50">
        <v>3.2</v>
      </c>
    </row>
    <row r="369" spans="1:4" x14ac:dyDescent="0.25">
      <c r="A369" s="50">
        <v>2</v>
      </c>
      <c r="B369" s="50" t="s">
        <v>111</v>
      </c>
      <c r="C369" s="50">
        <v>6</v>
      </c>
      <c r="D369" s="50">
        <v>3.2</v>
      </c>
    </row>
    <row r="370" spans="1:4" x14ac:dyDescent="0.25">
      <c r="A370" s="50">
        <v>2</v>
      </c>
      <c r="B370" s="56" t="s">
        <v>111</v>
      </c>
      <c r="C370" s="50">
        <v>8</v>
      </c>
      <c r="D370" s="50">
        <v>3.2</v>
      </c>
    </row>
    <row r="371" spans="1:4" x14ac:dyDescent="0.25">
      <c r="A371" s="50">
        <v>1</v>
      </c>
      <c r="B371" s="50" t="s">
        <v>129</v>
      </c>
      <c r="C371" s="50">
        <v>3</v>
      </c>
      <c r="D371" s="50">
        <v>3.2</v>
      </c>
    </row>
    <row r="372" spans="1:4" x14ac:dyDescent="0.25">
      <c r="A372" s="50">
        <v>17</v>
      </c>
      <c r="B372" s="50" t="s">
        <v>129</v>
      </c>
      <c r="C372" s="50">
        <v>4</v>
      </c>
      <c r="D372" s="50">
        <v>3.2</v>
      </c>
    </row>
    <row r="373" spans="1:4" x14ac:dyDescent="0.25">
      <c r="A373" s="50">
        <v>50</v>
      </c>
      <c r="B373" s="50" t="s">
        <v>129</v>
      </c>
      <c r="C373" s="50">
        <v>3</v>
      </c>
      <c r="D373" s="50">
        <v>3.2</v>
      </c>
    </row>
    <row r="374" spans="1:4" x14ac:dyDescent="0.25">
      <c r="A374" s="50">
        <v>15</v>
      </c>
      <c r="B374" s="50" t="s">
        <v>142</v>
      </c>
      <c r="C374" s="50">
        <v>3</v>
      </c>
      <c r="D374" s="50">
        <v>3.2</v>
      </c>
    </row>
    <row r="375" spans="1:4" x14ac:dyDescent="0.25">
      <c r="A375" s="50">
        <v>26</v>
      </c>
      <c r="B375" s="50" t="s">
        <v>142</v>
      </c>
      <c r="C375" s="50">
        <v>4</v>
      </c>
      <c r="D375" s="50">
        <v>3.2</v>
      </c>
    </row>
    <row r="376" spans="1:4" x14ac:dyDescent="0.25">
      <c r="A376" s="50">
        <v>19</v>
      </c>
      <c r="B376" s="50" t="s">
        <v>149</v>
      </c>
      <c r="C376" s="50">
        <v>3</v>
      </c>
      <c r="D376" s="50">
        <v>3.2</v>
      </c>
    </row>
    <row r="377" spans="1:4" x14ac:dyDescent="0.25">
      <c r="A377" s="50">
        <v>14</v>
      </c>
      <c r="B377" s="50" t="s">
        <v>152</v>
      </c>
      <c r="C377" s="50">
        <v>4</v>
      </c>
      <c r="D377" s="50">
        <v>3.2</v>
      </c>
    </row>
    <row r="378" spans="1:4" x14ac:dyDescent="0.25">
      <c r="A378" s="50">
        <v>39</v>
      </c>
      <c r="B378" s="50" t="s">
        <v>152</v>
      </c>
      <c r="C378" s="50">
        <v>5</v>
      </c>
      <c r="D378" s="50">
        <v>3.2</v>
      </c>
    </row>
    <row r="379" spans="1:4" x14ac:dyDescent="0.25">
      <c r="A379" s="50">
        <v>10</v>
      </c>
      <c r="B379" s="50" t="s">
        <v>176</v>
      </c>
      <c r="C379" s="50">
        <v>5</v>
      </c>
      <c r="D379" s="50">
        <v>3.2</v>
      </c>
    </row>
    <row r="380" spans="1:4" x14ac:dyDescent="0.25">
      <c r="A380" s="50">
        <v>9</v>
      </c>
      <c r="B380" s="50" t="s">
        <v>181</v>
      </c>
      <c r="C380" s="50">
        <v>7</v>
      </c>
      <c r="D380" s="50">
        <v>3.2</v>
      </c>
    </row>
    <row r="381" spans="1:4" x14ac:dyDescent="0.25">
      <c r="A381" s="50">
        <v>48</v>
      </c>
      <c r="B381" s="50" t="s">
        <v>181</v>
      </c>
      <c r="C381" s="50">
        <v>3</v>
      </c>
      <c r="D381" s="50">
        <v>3.2</v>
      </c>
    </row>
    <row r="382" spans="1:4" x14ac:dyDescent="0.25">
      <c r="A382" s="56">
        <v>40</v>
      </c>
      <c r="B382" s="56" t="s">
        <v>54</v>
      </c>
      <c r="C382" s="56">
        <v>8</v>
      </c>
      <c r="D382" s="56">
        <v>3.25</v>
      </c>
    </row>
    <row r="383" spans="1:4" x14ac:dyDescent="0.25">
      <c r="A383" s="50">
        <v>1</v>
      </c>
      <c r="B383" s="50" t="s">
        <v>57</v>
      </c>
      <c r="C383" s="50">
        <v>4</v>
      </c>
      <c r="D383" s="50">
        <v>3.3</v>
      </c>
    </row>
    <row r="384" spans="1:4" x14ac:dyDescent="0.25">
      <c r="A384" s="50">
        <v>10</v>
      </c>
      <c r="B384" s="50" t="s">
        <v>78</v>
      </c>
      <c r="C384" s="50">
        <v>3</v>
      </c>
      <c r="D384" s="50">
        <v>3.3</v>
      </c>
    </row>
    <row r="385" spans="1:4" x14ac:dyDescent="0.25">
      <c r="A385" s="50">
        <v>1</v>
      </c>
      <c r="B385" s="50" t="s">
        <v>111</v>
      </c>
      <c r="C385" s="50">
        <v>4</v>
      </c>
      <c r="D385" s="50">
        <v>3.3</v>
      </c>
    </row>
    <row r="386" spans="1:4" x14ac:dyDescent="0.25">
      <c r="A386" s="50">
        <v>16</v>
      </c>
      <c r="B386" s="50" t="s">
        <v>17</v>
      </c>
      <c r="C386" s="50">
        <v>3</v>
      </c>
      <c r="D386" s="50">
        <v>3.4</v>
      </c>
    </row>
    <row r="387" spans="1:4" x14ac:dyDescent="0.25">
      <c r="A387" s="50">
        <v>26</v>
      </c>
      <c r="B387" s="50" t="s">
        <v>52</v>
      </c>
      <c r="C387" s="50">
        <v>3</v>
      </c>
      <c r="D387" s="50">
        <v>3.4</v>
      </c>
    </row>
    <row r="388" spans="1:4" x14ac:dyDescent="0.25">
      <c r="A388" s="50">
        <v>1</v>
      </c>
      <c r="B388" s="50" t="s">
        <v>57</v>
      </c>
      <c r="C388" s="50">
        <v>4</v>
      </c>
      <c r="D388" s="50">
        <v>3.4</v>
      </c>
    </row>
    <row r="389" spans="1:4" x14ac:dyDescent="0.25">
      <c r="A389" s="50">
        <v>17</v>
      </c>
      <c r="B389" s="50" t="s">
        <v>324</v>
      </c>
      <c r="C389" s="50">
        <v>22</v>
      </c>
      <c r="D389" s="50">
        <v>3.4</v>
      </c>
    </row>
    <row r="390" spans="1:4" x14ac:dyDescent="0.25">
      <c r="A390" s="50">
        <v>26</v>
      </c>
      <c r="B390" s="50" t="s">
        <v>324</v>
      </c>
      <c r="C390" s="50">
        <v>5</v>
      </c>
      <c r="D390" s="50">
        <v>3.4</v>
      </c>
    </row>
    <row r="391" spans="1:4" x14ac:dyDescent="0.25">
      <c r="A391" s="50">
        <v>46</v>
      </c>
      <c r="B391" s="50" t="s">
        <v>57</v>
      </c>
      <c r="C391" s="50">
        <v>6</v>
      </c>
      <c r="D391" s="50">
        <v>3.4</v>
      </c>
    </row>
    <row r="392" spans="1:4" x14ac:dyDescent="0.25">
      <c r="A392" s="50">
        <v>25</v>
      </c>
      <c r="B392" s="50" t="s">
        <v>328</v>
      </c>
      <c r="C392" s="50">
        <v>4</v>
      </c>
      <c r="D392" s="50">
        <v>3.4</v>
      </c>
    </row>
    <row r="393" spans="1:4" x14ac:dyDescent="0.25">
      <c r="A393" s="50">
        <v>1</v>
      </c>
      <c r="B393" s="61" t="s">
        <v>85</v>
      </c>
      <c r="C393" s="50">
        <v>2</v>
      </c>
      <c r="D393" s="50">
        <v>3.4</v>
      </c>
    </row>
    <row r="394" spans="1:4" x14ac:dyDescent="0.25">
      <c r="A394" s="50">
        <v>26</v>
      </c>
      <c r="B394" s="50" t="s">
        <v>85</v>
      </c>
      <c r="C394" s="50">
        <v>6</v>
      </c>
      <c r="D394" s="50">
        <v>3.4</v>
      </c>
    </row>
    <row r="395" spans="1:4" x14ac:dyDescent="0.25">
      <c r="A395" s="50">
        <v>16</v>
      </c>
      <c r="B395" s="50" t="s">
        <v>142</v>
      </c>
      <c r="C395" s="50">
        <v>2</v>
      </c>
      <c r="D395" s="50">
        <v>3.4</v>
      </c>
    </row>
    <row r="396" spans="1:4" x14ac:dyDescent="0.25">
      <c r="A396" s="50">
        <v>50</v>
      </c>
      <c r="B396" s="50" t="s">
        <v>337</v>
      </c>
      <c r="C396" s="50">
        <v>7</v>
      </c>
      <c r="D396" s="50">
        <v>3.4</v>
      </c>
    </row>
    <row r="397" spans="1:4" x14ac:dyDescent="0.25">
      <c r="A397" s="50">
        <v>8</v>
      </c>
      <c r="B397" s="50" t="s">
        <v>17</v>
      </c>
      <c r="C397" s="50">
        <v>7</v>
      </c>
      <c r="D397" s="50">
        <v>3.5</v>
      </c>
    </row>
    <row r="398" spans="1:4" x14ac:dyDescent="0.25">
      <c r="A398" s="50">
        <v>43</v>
      </c>
      <c r="B398" s="50" t="s">
        <v>17</v>
      </c>
      <c r="C398" s="50">
        <v>5</v>
      </c>
      <c r="D398" s="50">
        <v>3.5</v>
      </c>
    </row>
    <row r="399" spans="1:4" x14ac:dyDescent="0.25">
      <c r="A399" s="50">
        <v>6</v>
      </c>
      <c r="B399" s="50" t="s">
        <v>29</v>
      </c>
      <c r="C399" s="50">
        <v>1</v>
      </c>
      <c r="D399" s="50">
        <v>3.5</v>
      </c>
    </row>
    <row r="400" spans="1:4" x14ac:dyDescent="0.25">
      <c r="A400" s="50">
        <v>12</v>
      </c>
      <c r="B400" s="50" t="s">
        <v>26</v>
      </c>
      <c r="C400" s="50">
        <v>12</v>
      </c>
      <c r="D400" s="50">
        <v>3.5</v>
      </c>
    </row>
    <row r="401" spans="1:4" x14ac:dyDescent="0.25">
      <c r="A401" s="50">
        <v>32</v>
      </c>
      <c r="B401" s="50" t="s">
        <v>335</v>
      </c>
      <c r="C401" s="50">
        <v>4</v>
      </c>
      <c r="D401" s="50">
        <v>3.5</v>
      </c>
    </row>
    <row r="402" spans="1:4" x14ac:dyDescent="0.25">
      <c r="A402" s="50">
        <v>32</v>
      </c>
      <c r="B402" s="50" t="s">
        <v>335</v>
      </c>
      <c r="C402" s="50">
        <v>4</v>
      </c>
      <c r="D402" s="50">
        <v>3.5</v>
      </c>
    </row>
    <row r="403" spans="1:4" x14ac:dyDescent="0.25">
      <c r="A403" s="50">
        <v>6</v>
      </c>
      <c r="B403" s="50" t="s">
        <v>309</v>
      </c>
      <c r="C403" s="50">
        <v>4</v>
      </c>
      <c r="D403" s="50">
        <v>3.5</v>
      </c>
    </row>
    <row r="404" spans="1:4" x14ac:dyDescent="0.25">
      <c r="A404" s="56">
        <v>47</v>
      </c>
      <c r="B404" s="56" t="s">
        <v>309</v>
      </c>
      <c r="C404" s="56">
        <v>5</v>
      </c>
      <c r="D404" s="56">
        <v>3.5</v>
      </c>
    </row>
    <row r="405" spans="1:4" x14ac:dyDescent="0.25">
      <c r="A405" s="50">
        <v>4</v>
      </c>
      <c r="B405" s="50" t="s">
        <v>43</v>
      </c>
      <c r="C405" s="50">
        <v>4</v>
      </c>
      <c r="D405" s="50">
        <v>3.5</v>
      </c>
    </row>
    <row r="406" spans="1:4" x14ac:dyDescent="0.25">
      <c r="A406" s="50">
        <v>6</v>
      </c>
      <c r="B406" s="50" t="s">
        <v>43</v>
      </c>
      <c r="C406" s="50">
        <v>3</v>
      </c>
      <c r="D406" s="50">
        <v>3.5</v>
      </c>
    </row>
    <row r="407" spans="1:4" x14ac:dyDescent="0.25">
      <c r="A407" s="50">
        <v>49</v>
      </c>
      <c r="B407" s="50" t="s">
        <v>43</v>
      </c>
      <c r="C407" s="50">
        <v>7</v>
      </c>
      <c r="D407" s="50">
        <v>3.5</v>
      </c>
    </row>
    <row r="408" spans="1:4" x14ac:dyDescent="0.25">
      <c r="A408" s="50">
        <v>5</v>
      </c>
      <c r="B408" s="50" t="s">
        <v>52</v>
      </c>
      <c r="C408" s="50">
        <v>5</v>
      </c>
      <c r="D408" s="50">
        <v>3.5</v>
      </c>
    </row>
    <row r="409" spans="1:4" x14ac:dyDescent="0.25">
      <c r="A409" s="50">
        <v>6</v>
      </c>
      <c r="B409" s="50" t="s">
        <v>52</v>
      </c>
      <c r="C409" s="50">
        <v>3</v>
      </c>
      <c r="D409" s="50">
        <v>3.5</v>
      </c>
    </row>
    <row r="410" spans="1:4" x14ac:dyDescent="0.25">
      <c r="A410" s="50">
        <v>7</v>
      </c>
      <c r="B410" s="50" t="s">
        <v>52</v>
      </c>
      <c r="C410" s="50">
        <v>15</v>
      </c>
      <c r="D410" s="50">
        <v>3.5</v>
      </c>
    </row>
    <row r="411" spans="1:4" x14ac:dyDescent="0.25">
      <c r="A411" s="50">
        <v>27</v>
      </c>
      <c r="B411" s="50" t="s">
        <v>52</v>
      </c>
      <c r="C411" s="50">
        <v>10</v>
      </c>
      <c r="D411" s="50">
        <v>3.5</v>
      </c>
    </row>
    <row r="412" spans="1:4" x14ac:dyDescent="0.25">
      <c r="A412" s="56">
        <v>50</v>
      </c>
      <c r="B412" s="56" t="s">
        <v>52</v>
      </c>
      <c r="C412" s="56">
        <v>3</v>
      </c>
      <c r="D412" s="56">
        <v>3.5</v>
      </c>
    </row>
    <row r="413" spans="1:4" x14ac:dyDescent="0.25">
      <c r="A413" s="50">
        <v>2</v>
      </c>
      <c r="B413" s="50" t="s">
        <v>57</v>
      </c>
      <c r="C413" s="50">
        <v>1</v>
      </c>
      <c r="D413" s="50">
        <v>3.5</v>
      </c>
    </row>
    <row r="414" spans="1:4" x14ac:dyDescent="0.25">
      <c r="A414" s="50">
        <v>4</v>
      </c>
      <c r="B414" s="50" t="s">
        <v>57</v>
      </c>
      <c r="C414" s="50">
        <v>3</v>
      </c>
      <c r="D414" s="50">
        <v>3.5</v>
      </c>
    </row>
    <row r="415" spans="1:4" x14ac:dyDescent="0.25">
      <c r="A415" s="50">
        <v>5</v>
      </c>
      <c r="B415" s="50" t="s">
        <v>57</v>
      </c>
      <c r="C415" s="50">
        <v>5</v>
      </c>
      <c r="D415" s="50">
        <v>3.5</v>
      </c>
    </row>
    <row r="416" spans="1:4" x14ac:dyDescent="0.25">
      <c r="A416" s="50">
        <v>6</v>
      </c>
      <c r="B416" s="50" t="s">
        <v>57</v>
      </c>
      <c r="C416" s="50">
        <v>12</v>
      </c>
      <c r="D416" s="50">
        <v>3.5</v>
      </c>
    </row>
    <row r="417" spans="1:4" x14ac:dyDescent="0.25">
      <c r="A417" s="50">
        <v>27</v>
      </c>
      <c r="B417" s="50" t="s">
        <v>324</v>
      </c>
      <c r="C417" s="50">
        <v>4</v>
      </c>
      <c r="D417" s="50">
        <v>3.5</v>
      </c>
    </row>
    <row r="418" spans="1:4" x14ac:dyDescent="0.25">
      <c r="A418" s="50">
        <v>30</v>
      </c>
      <c r="B418" s="50" t="s">
        <v>324</v>
      </c>
      <c r="C418" s="50">
        <v>40</v>
      </c>
      <c r="D418" s="50">
        <v>3.5</v>
      </c>
    </row>
    <row r="419" spans="1:4" x14ac:dyDescent="0.25">
      <c r="A419" s="50">
        <v>30</v>
      </c>
      <c r="B419" s="50" t="s">
        <v>324</v>
      </c>
      <c r="C419" s="50">
        <v>10</v>
      </c>
      <c r="D419" s="50">
        <v>3.5</v>
      </c>
    </row>
    <row r="420" spans="1:4" x14ac:dyDescent="0.25">
      <c r="A420" s="50">
        <v>33</v>
      </c>
      <c r="B420" s="50" t="s">
        <v>324</v>
      </c>
      <c r="C420" s="50">
        <v>10</v>
      </c>
      <c r="D420" s="50">
        <v>3.5</v>
      </c>
    </row>
    <row r="421" spans="1:4" x14ac:dyDescent="0.25">
      <c r="A421" s="50">
        <v>33</v>
      </c>
      <c r="B421" s="50" t="s">
        <v>324</v>
      </c>
      <c r="C421" s="50">
        <v>7</v>
      </c>
      <c r="D421" s="50">
        <v>3.5</v>
      </c>
    </row>
    <row r="422" spans="1:4" x14ac:dyDescent="0.25">
      <c r="A422" s="50">
        <v>38</v>
      </c>
      <c r="B422" s="50" t="s">
        <v>57</v>
      </c>
      <c r="C422" s="50">
        <v>8</v>
      </c>
      <c r="D422" s="50">
        <v>3.5</v>
      </c>
    </row>
    <row r="423" spans="1:4" x14ac:dyDescent="0.25">
      <c r="A423" s="50">
        <v>24</v>
      </c>
      <c r="B423" s="50" t="s">
        <v>324</v>
      </c>
      <c r="C423" s="50">
        <v>5</v>
      </c>
      <c r="D423" s="50">
        <v>3.5</v>
      </c>
    </row>
    <row r="424" spans="1:4" x14ac:dyDescent="0.25">
      <c r="A424" s="50">
        <v>34</v>
      </c>
      <c r="B424" s="50" t="s">
        <v>66</v>
      </c>
      <c r="C424" s="50">
        <v>2</v>
      </c>
      <c r="D424" s="50">
        <v>3.5</v>
      </c>
    </row>
    <row r="425" spans="1:4" x14ac:dyDescent="0.25">
      <c r="A425" s="50">
        <v>26</v>
      </c>
      <c r="B425" s="50" t="s">
        <v>72</v>
      </c>
      <c r="C425" s="50">
        <v>1</v>
      </c>
      <c r="D425" s="50">
        <v>3.5</v>
      </c>
    </row>
    <row r="426" spans="1:4" x14ac:dyDescent="0.25">
      <c r="A426" s="50">
        <v>28</v>
      </c>
      <c r="B426" s="50" t="s">
        <v>72</v>
      </c>
      <c r="C426" s="50">
        <v>3</v>
      </c>
      <c r="D426" s="50">
        <v>3.5</v>
      </c>
    </row>
    <row r="427" spans="1:4" x14ac:dyDescent="0.25">
      <c r="A427" s="50">
        <v>23</v>
      </c>
      <c r="B427" s="50" t="s">
        <v>334</v>
      </c>
      <c r="C427" s="50">
        <v>1</v>
      </c>
      <c r="D427" s="50">
        <v>3.5</v>
      </c>
    </row>
    <row r="428" spans="1:4" x14ac:dyDescent="0.25">
      <c r="A428" s="50">
        <v>39</v>
      </c>
      <c r="B428" s="50" t="s">
        <v>76</v>
      </c>
      <c r="C428" s="50">
        <v>12</v>
      </c>
      <c r="D428" s="50">
        <v>3.5</v>
      </c>
    </row>
    <row r="429" spans="1:4" x14ac:dyDescent="0.25">
      <c r="A429" s="50">
        <v>44</v>
      </c>
      <c r="B429" s="50" t="s">
        <v>76</v>
      </c>
      <c r="C429" s="50">
        <v>3</v>
      </c>
      <c r="D429" s="50">
        <v>3.5</v>
      </c>
    </row>
    <row r="430" spans="1:4" x14ac:dyDescent="0.25">
      <c r="A430" s="50">
        <v>8</v>
      </c>
      <c r="B430" s="50" t="s">
        <v>83</v>
      </c>
      <c r="C430" s="50">
        <v>2</v>
      </c>
      <c r="D430" s="50">
        <v>3.5</v>
      </c>
    </row>
    <row r="431" spans="1:4" x14ac:dyDescent="0.25">
      <c r="A431" s="50">
        <v>7</v>
      </c>
      <c r="B431" s="50" t="s">
        <v>85</v>
      </c>
      <c r="C431" s="50">
        <v>4</v>
      </c>
      <c r="D431" s="50">
        <v>3.5</v>
      </c>
    </row>
    <row r="432" spans="1:4" x14ac:dyDescent="0.25">
      <c r="A432" s="50">
        <v>3</v>
      </c>
      <c r="B432" s="50" t="s">
        <v>318</v>
      </c>
      <c r="C432" s="50">
        <v>5</v>
      </c>
      <c r="D432" s="50">
        <v>3.5</v>
      </c>
    </row>
    <row r="433" spans="1:4" x14ac:dyDescent="0.25">
      <c r="A433" s="50">
        <v>4</v>
      </c>
      <c r="B433" s="50" t="s">
        <v>102</v>
      </c>
      <c r="C433" s="50">
        <v>2</v>
      </c>
      <c r="D433" s="50">
        <v>3.5</v>
      </c>
    </row>
    <row r="434" spans="1:4" x14ac:dyDescent="0.25">
      <c r="A434" s="50">
        <v>16</v>
      </c>
      <c r="B434" s="50" t="s">
        <v>313</v>
      </c>
      <c r="C434" s="50">
        <v>3</v>
      </c>
      <c r="D434" s="50">
        <v>3.5</v>
      </c>
    </row>
    <row r="435" spans="1:4" x14ac:dyDescent="0.25">
      <c r="A435" s="50">
        <v>29</v>
      </c>
      <c r="B435" s="50" t="s">
        <v>313</v>
      </c>
      <c r="C435" s="50">
        <v>1</v>
      </c>
      <c r="D435" s="50">
        <v>3.5</v>
      </c>
    </row>
    <row r="436" spans="1:4" x14ac:dyDescent="0.25">
      <c r="A436" s="50">
        <v>35</v>
      </c>
      <c r="B436" s="50" t="s">
        <v>102</v>
      </c>
      <c r="C436" s="50">
        <v>5</v>
      </c>
      <c r="D436" s="50">
        <v>3.5</v>
      </c>
    </row>
    <row r="437" spans="1:4" x14ac:dyDescent="0.25">
      <c r="A437" s="50">
        <v>50</v>
      </c>
      <c r="B437" s="50" t="s">
        <v>102</v>
      </c>
      <c r="C437" s="64">
        <v>3</v>
      </c>
      <c r="D437" s="64">
        <v>3.5</v>
      </c>
    </row>
    <row r="438" spans="1:4" x14ac:dyDescent="0.25">
      <c r="A438" s="50">
        <v>7</v>
      </c>
      <c r="B438" s="50" t="s">
        <v>107</v>
      </c>
      <c r="C438" s="50">
        <v>3</v>
      </c>
      <c r="D438" s="50">
        <v>3.5</v>
      </c>
    </row>
    <row r="439" spans="1:4" x14ac:dyDescent="0.25">
      <c r="A439" s="50">
        <v>45</v>
      </c>
      <c r="B439" s="50" t="s">
        <v>107</v>
      </c>
      <c r="C439" s="50">
        <v>3</v>
      </c>
      <c r="D439" s="50">
        <v>3.5</v>
      </c>
    </row>
    <row r="440" spans="1:4" x14ac:dyDescent="0.25">
      <c r="A440" s="50">
        <v>29</v>
      </c>
      <c r="B440" s="50" t="s">
        <v>325</v>
      </c>
      <c r="C440" s="50">
        <v>4</v>
      </c>
      <c r="D440" s="50">
        <v>3.5</v>
      </c>
    </row>
    <row r="441" spans="1:4" x14ac:dyDescent="0.25">
      <c r="A441" s="50">
        <v>1</v>
      </c>
      <c r="B441" s="50" t="s">
        <v>111</v>
      </c>
      <c r="C441" s="50">
        <v>4</v>
      </c>
      <c r="D441" s="50">
        <v>3.5</v>
      </c>
    </row>
    <row r="442" spans="1:4" x14ac:dyDescent="0.25">
      <c r="A442" s="50">
        <v>3</v>
      </c>
      <c r="B442" s="50" t="s">
        <v>111</v>
      </c>
      <c r="C442" s="50">
        <v>11</v>
      </c>
      <c r="D442" s="50">
        <v>3.5</v>
      </c>
    </row>
    <row r="443" spans="1:4" x14ac:dyDescent="0.25">
      <c r="A443" s="50">
        <v>29</v>
      </c>
      <c r="B443" s="50" t="s">
        <v>327</v>
      </c>
      <c r="C443" s="50">
        <v>4</v>
      </c>
      <c r="D443" s="50">
        <v>3.5</v>
      </c>
    </row>
    <row r="444" spans="1:4" x14ac:dyDescent="0.25">
      <c r="A444" s="50">
        <v>31</v>
      </c>
      <c r="B444" s="50" t="s">
        <v>327</v>
      </c>
      <c r="C444" s="50">
        <v>5</v>
      </c>
      <c r="D444" s="50">
        <v>3.5</v>
      </c>
    </row>
    <row r="445" spans="1:4" x14ac:dyDescent="0.25">
      <c r="A445" s="50">
        <v>32</v>
      </c>
      <c r="B445" s="50" t="s">
        <v>327</v>
      </c>
      <c r="C445" s="50">
        <v>5</v>
      </c>
      <c r="D445" s="50">
        <v>3.5</v>
      </c>
    </row>
    <row r="446" spans="1:4" x14ac:dyDescent="0.25">
      <c r="A446" s="50">
        <v>37</v>
      </c>
      <c r="B446" s="50" t="s">
        <v>111</v>
      </c>
      <c r="C446" s="50">
        <v>3</v>
      </c>
      <c r="D446" s="50">
        <v>3.5</v>
      </c>
    </row>
    <row r="447" spans="1:4" x14ac:dyDescent="0.25">
      <c r="A447" s="50">
        <v>35</v>
      </c>
      <c r="B447" s="50" t="s">
        <v>116</v>
      </c>
      <c r="C447" s="50">
        <v>4</v>
      </c>
      <c r="D447" s="50">
        <v>3.5</v>
      </c>
    </row>
    <row r="448" spans="1:4" x14ac:dyDescent="0.25">
      <c r="A448" s="50">
        <v>27</v>
      </c>
      <c r="B448" s="50" t="s">
        <v>126</v>
      </c>
      <c r="C448" s="50">
        <v>10</v>
      </c>
      <c r="D448" s="50">
        <v>3.5</v>
      </c>
    </row>
    <row r="449" spans="1:12" x14ac:dyDescent="0.25">
      <c r="A449" s="50">
        <v>3</v>
      </c>
      <c r="B449" s="50" t="s">
        <v>129</v>
      </c>
      <c r="C449" s="50">
        <v>4</v>
      </c>
      <c r="D449" s="50">
        <v>3.5</v>
      </c>
      <c r="G449" s="26"/>
      <c r="H449" s="81"/>
      <c r="I449" s="81"/>
      <c r="J449" s="81"/>
      <c r="K449" s="26"/>
      <c r="L449" s="26"/>
    </row>
    <row r="450" spans="1:12" s="26" customFormat="1" x14ac:dyDescent="0.25">
      <c r="A450" s="50">
        <v>36</v>
      </c>
      <c r="B450" s="50" t="s">
        <v>129</v>
      </c>
      <c r="C450" s="50">
        <v>2</v>
      </c>
      <c r="D450" s="50">
        <v>3.5</v>
      </c>
      <c r="E450" s="142"/>
      <c r="H450" s="81"/>
      <c r="I450" s="81"/>
      <c r="J450" s="81"/>
    </row>
    <row r="451" spans="1:12" s="26" customFormat="1" x14ac:dyDescent="0.25">
      <c r="A451" s="50">
        <v>39</v>
      </c>
      <c r="B451" s="50" t="s">
        <v>129</v>
      </c>
      <c r="C451" s="50">
        <v>3</v>
      </c>
      <c r="D451" s="50">
        <v>3.5</v>
      </c>
      <c r="E451" s="142"/>
      <c r="H451" s="81"/>
      <c r="I451" s="81"/>
      <c r="J451" s="81"/>
    </row>
    <row r="452" spans="1:12" s="26" customFormat="1" x14ac:dyDescent="0.25">
      <c r="A452" s="50">
        <v>30</v>
      </c>
      <c r="B452" s="50" t="s">
        <v>142</v>
      </c>
      <c r="C452" s="50">
        <v>1</v>
      </c>
      <c r="D452" s="50">
        <v>3.5</v>
      </c>
      <c r="E452" s="142"/>
      <c r="H452" s="81"/>
      <c r="I452" s="81"/>
      <c r="J452" s="81"/>
    </row>
    <row r="453" spans="1:12" s="26" customFormat="1" x14ac:dyDescent="0.25">
      <c r="A453" s="50">
        <v>32</v>
      </c>
      <c r="B453" s="50" t="s">
        <v>337</v>
      </c>
      <c r="C453" s="50">
        <v>5</v>
      </c>
      <c r="D453" s="50">
        <v>3.5</v>
      </c>
      <c r="E453" s="142"/>
      <c r="G453" s="93"/>
      <c r="H453" s="161"/>
      <c r="I453" s="161"/>
      <c r="J453" s="161"/>
      <c r="K453" s="93"/>
      <c r="L453" s="93"/>
    </row>
    <row r="454" spans="1:12" x14ac:dyDescent="0.25">
      <c r="A454" s="50">
        <v>27</v>
      </c>
      <c r="B454" s="50" t="s">
        <v>145</v>
      </c>
      <c r="C454" s="50">
        <v>10</v>
      </c>
      <c r="D454" s="50">
        <v>3.5</v>
      </c>
      <c r="G454" s="26"/>
      <c r="H454" s="81"/>
      <c r="I454" s="81"/>
      <c r="J454" s="81"/>
      <c r="K454" s="26"/>
      <c r="L454" s="26"/>
    </row>
    <row r="455" spans="1:12" s="26" customFormat="1" x14ac:dyDescent="0.25">
      <c r="A455" s="50">
        <v>40</v>
      </c>
      <c r="B455" s="50" t="s">
        <v>145</v>
      </c>
      <c r="C455" s="50">
        <v>8</v>
      </c>
      <c r="D455" s="50">
        <v>3.5</v>
      </c>
      <c r="E455" s="142"/>
      <c r="G455" s="93"/>
      <c r="H455" s="161"/>
      <c r="I455" s="161"/>
      <c r="J455" s="161"/>
      <c r="K455" s="93"/>
      <c r="L455" s="93"/>
    </row>
    <row r="456" spans="1:12" x14ac:dyDescent="0.25">
      <c r="A456" s="50">
        <v>29</v>
      </c>
      <c r="B456" s="50" t="s">
        <v>147</v>
      </c>
      <c r="C456" s="50">
        <v>1</v>
      </c>
      <c r="D456" s="50">
        <v>3.5</v>
      </c>
    </row>
    <row r="457" spans="1:12" x14ac:dyDescent="0.25">
      <c r="A457" s="50">
        <v>4</v>
      </c>
      <c r="B457" s="50" t="s">
        <v>149</v>
      </c>
      <c r="C457" s="50">
        <v>1</v>
      </c>
      <c r="D457" s="50">
        <v>3.5</v>
      </c>
    </row>
    <row r="458" spans="1:12" x14ac:dyDescent="0.25">
      <c r="A458" s="50">
        <v>48</v>
      </c>
      <c r="B458" s="50" t="s">
        <v>149</v>
      </c>
      <c r="C458" s="50">
        <v>1</v>
      </c>
      <c r="D458" s="50">
        <v>3.5</v>
      </c>
    </row>
    <row r="459" spans="1:12" x14ac:dyDescent="0.25">
      <c r="A459" s="50">
        <v>49</v>
      </c>
      <c r="B459" s="50" t="s">
        <v>149</v>
      </c>
      <c r="C459" s="50">
        <v>7</v>
      </c>
      <c r="D459" s="50">
        <v>3.5</v>
      </c>
    </row>
    <row r="460" spans="1:12" x14ac:dyDescent="0.25">
      <c r="A460" s="50">
        <v>30</v>
      </c>
      <c r="B460" s="50" t="s">
        <v>152</v>
      </c>
      <c r="C460" s="50">
        <v>4</v>
      </c>
      <c r="D460" s="50">
        <v>3.5</v>
      </c>
      <c r="G460" s="26"/>
      <c r="H460" s="81"/>
      <c r="I460" s="81"/>
      <c r="J460" s="81"/>
      <c r="K460" s="26"/>
      <c r="L460" s="26"/>
    </row>
    <row r="461" spans="1:12" s="26" customFormat="1" x14ac:dyDescent="0.25">
      <c r="A461" s="50">
        <v>1</v>
      </c>
      <c r="B461" s="50" t="s">
        <v>160</v>
      </c>
      <c r="C461" s="50">
        <v>2</v>
      </c>
      <c r="D461" s="50">
        <v>3.5</v>
      </c>
      <c r="E461" s="142"/>
      <c r="G461" s="93"/>
      <c r="H461" s="161"/>
      <c r="I461" s="161"/>
      <c r="J461" s="161"/>
      <c r="K461" s="93"/>
      <c r="L461" s="93"/>
    </row>
    <row r="462" spans="1:12" x14ac:dyDescent="0.25">
      <c r="A462" s="50">
        <v>39</v>
      </c>
      <c r="B462" s="50" t="s">
        <v>330</v>
      </c>
      <c r="C462" s="50">
        <v>7</v>
      </c>
      <c r="D462" s="50">
        <v>3.5</v>
      </c>
      <c r="G462" s="26"/>
      <c r="H462" s="81"/>
      <c r="I462" s="81"/>
      <c r="J462" s="81"/>
      <c r="K462" s="26"/>
      <c r="L462" s="26"/>
    </row>
    <row r="463" spans="1:12" s="26" customFormat="1" x14ac:dyDescent="0.25">
      <c r="A463" s="50">
        <v>47</v>
      </c>
      <c r="B463" s="50" t="s">
        <v>330</v>
      </c>
      <c r="C463" s="50">
        <v>7</v>
      </c>
      <c r="D463" s="50">
        <v>3.5</v>
      </c>
      <c r="E463" s="142"/>
      <c r="G463" s="93"/>
      <c r="H463" s="161"/>
      <c r="I463" s="161"/>
      <c r="J463" s="161"/>
      <c r="K463" s="93"/>
      <c r="L463" s="93"/>
    </row>
    <row r="464" spans="1:12" x14ac:dyDescent="0.25">
      <c r="A464" s="50">
        <v>38</v>
      </c>
      <c r="B464" s="50" t="s">
        <v>162</v>
      </c>
      <c r="C464" s="50">
        <v>1</v>
      </c>
      <c r="D464" s="50">
        <v>3.5</v>
      </c>
    </row>
    <row r="465" spans="1:12" x14ac:dyDescent="0.25">
      <c r="A465" s="50">
        <v>11</v>
      </c>
      <c r="B465" s="50" t="s">
        <v>168</v>
      </c>
      <c r="C465" s="50">
        <v>1</v>
      </c>
      <c r="D465" s="50">
        <v>3.5</v>
      </c>
    </row>
    <row r="466" spans="1:12" x14ac:dyDescent="0.25">
      <c r="A466" s="50">
        <v>35</v>
      </c>
      <c r="B466" s="50" t="s">
        <v>176</v>
      </c>
      <c r="C466" s="50">
        <v>2</v>
      </c>
      <c r="D466" s="50">
        <v>3.5</v>
      </c>
    </row>
    <row r="467" spans="1:12" x14ac:dyDescent="0.25">
      <c r="A467" s="50">
        <v>35</v>
      </c>
      <c r="B467" s="50" t="s">
        <v>176</v>
      </c>
      <c r="C467" s="50">
        <v>2</v>
      </c>
      <c r="D467" s="50">
        <v>3.5</v>
      </c>
    </row>
    <row r="468" spans="1:12" x14ac:dyDescent="0.25">
      <c r="A468" s="50">
        <v>48</v>
      </c>
      <c r="B468" s="50" t="s">
        <v>24</v>
      </c>
      <c r="C468" s="50">
        <v>2</v>
      </c>
      <c r="D468" s="50">
        <v>3.6</v>
      </c>
      <c r="E468" s="26"/>
    </row>
    <row r="469" spans="1:12" x14ac:dyDescent="0.25">
      <c r="A469" s="50">
        <v>22</v>
      </c>
      <c r="B469" s="50" t="s">
        <v>52</v>
      </c>
      <c r="C469" s="50">
        <v>6</v>
      </c>
      <c r="D469" s="50">
        <v>3.6</v>
      </c>
    </row>
    <row r="470" spans="1:12" x14ac:dyDescent="0.25">
      <c r="A470" s="50">
        <v>11</v>
      </c>
      <c r="B470" s="50" t="s">
        <v>57</v>
      </c>
      <c r="C470" s="50">
        <v>5</v>
      </c>
      <c r="D470" s="50">
        <v>3.6</v>
      </c>
    </row>
    <row r="471" spans="1:12" x14ac:dyDescent="0.25">
      <c r="A471" s="50">
        <v>19</v>
      </c>
      <c r="B471" s="50" t="s">
        <v>324</v>
      </c>
      <c r="C471" s="50">
        <v>16</v>
      </c>
      <c r="D471" s="50">
        <v>3.6</v>
      </c>
    </row>
    <row r="472" spans="1:12" x14ac:dyDescent="0.25">
      <c r="A472" s="50">
        <v>42</v>
      </c>
      <c r="B472" s="50" t="s">
        <v>334</v>
      </c>
      <c r="C472" s="50">
        <v>1</v>
      </c>
      <c r="D472" s="50">
        <v>3.6</v>
      </c>
    </row>
    <row r="473" spans="1:12" x14ac:dyDescent="0.25">
      <c r="A473" s="50">
        <v>25</v>
      </c>
      <c r="B473" s="50" t="s">
        <v>328</v>
      </c>
      <c r="C473" s="50">
        <v>21</v>
      </c>
      <c r="D473" s="50">
        <v>3.6</v>
      </c>
    </row>
    <row r="474" spans="1:12" x14ac:dyDescent="0.25">
      <c r="A474" s="50">
        <v>26</v>
      </c>
      <c r="B474" s="50" t="s">
        <v>76</v>
      </c>
      <c r="C474" s="50">
        <v>2</v>
      </c>
      <c r="D474" s="50">
        <v>3.6</v>
      </c>
    </row>
    <row r="475" spans="1:12" x14ac:dyDescent="0.25">
      <c r="A475" s="50">
        <v>2</v>
      </c>
      <c r="B475" s="50" t="s">
        <v>111</v>
      </c>
      <c r="C475" s="50">
        <v>4</v>
      </c>
      <c r="D475" s="50">
        <v>3.6</v>
      </c>
    </row>
    <row r="476" spans="1:12" x14ac:dyDescent="0.25">
      <c r="A476" s="50">
        <v>40</v>
      </c>
      <c r="B476" s="50" t="s">
        <v>123</v>
      </c>
      <c r="C476" s="50">
        <v>30</v>
      </c>
      <c r="D476" s="50">
        <v>3.6</v>
      </c>
    </row>
    <row r="477" spans="1:12" x14ac:dyDescent="0.25">
      <c r="A477" s="50">
        <v>1</v>
      </c>
      <c r="B477" s="50" t="s">
        <v>129</v>
      </c>
      <c r="C477" s="50">
        <v>3</v>
      </c>
      <c r="D477" s="50">
        <v>3.6</v>
      </c>
    </row>
    <row r="478" spans="1:12" x14ac:dyDescent="0.25">
      <c r="A478" s="50">
        <v>45</v>
      </c>
      <c r="B478" s="50" t="s">
        <v>129</v>
      </c>
      <c r="C478" s="50">
        <v>3</v>
      </c>
      <c r="D478" s="50">
        <v>3.6</v>
      </c>
    </row>
    <row r="479" spans="1:12" x14ac:dyDescent="0.25">
      <c r="A479" s="50">
        <v>48</v>
      </c>
      <c r="B479" s="50" t="s">
        <v>145</v>
      </c>
      <c r="C479" s="50">
        <v>6</v>
      </c>
      <c r="D479" s="50">
        <v>3.6</v>
      </c>
      <c r="G479" s="26"/>
      <c r="H479" s="81"/>
      <c r="I479" s="81"/>
      <c r="J479" s="81"/>
      <c r="K479" s="26"/>
      <c r="L479" s="26"/>
    </row>
    <row r="480" spans="1:12" s="26" customFormat="1" x14ac:dyDescent="0.25">
      <c r="A480" s="50">
        <v>14</v>
      </c>
      <c r="B480" s="50" t="s">
        <v>168</v>
      </c>
      <c r="C480" s="50">
        <v>2</v>
      </c>
      <c r="D480" s="50">
        <v>3.6</v>
      </c>
      <c r="E480" s="142"/>
      <c r="G480" s="93"/>
      <c r="H480" s="161"/>
      <c r="I480" s="161"/>
      <c r="J480" s="161"/>
      <c r="K480" s="93"/>
      <c r="L480" s="93"/>
    </row>
    <row r="481" spans="1:12" x14ac:dyDescent="0.25">
      <c r="A481" s="50">
        <v>41</v>
      </c>
      <c r="B481" s="50" t="s">
        <v>173</v>
      </c>
      <c r="C481" s="50">
        <v>1</v>
      </c>
      <c r="D481" s="50">
        <v>3.6</v>
      </c>
      <c r="G481" s="26"/>
      <c r="H481" s="81"/>
      <c r="I481" s="81"/>
      <c r="J481" s="81"/>
      <c r="K481" s="26"/>
      <c r="L481" s="26"/>
    </row>
    <row r="482" spans="1:12" s="26" customFormat="1" x14ac:dyDescent="0.25">
      <c r="A482" s="50">
        <v>41</v>
      </c>
      <c r="B482" s="50" t="s">
        <v>49</v>
      </c>
      <c r="C482" s="50">
        <v>10</v>
      </c>
      <c r="D482" s="50">
        <v>3.75</v>
      </c>
      <c r="E482" s="142"/>
      <c r="G482" s="93"/>
      <c r="H482" s="161"/>
      <c r="I482" s="161"/>
      <c r="J482" s="161"/>
      <c r="K482" s="93"/>
      <c r="L482" s="93"/>
    </row>
    <row r="483" spans="1:12" x14ac:dyDescent="0.25">
      <c r="A483" s="50">
        <v>41</v>
      </c>
      <c r="B483" s="50" t="s">
        <v>52</v>
      </c>
      <c r="C483" s="50">
        <v>4</v>
      </c>
      <c r="D483" s="50">
        <v>3.75</v>
      </c>
    </row>
    <row r="484" spans="1:12" x14ac:dyDescent="0.25">
      <c r="A484" s="50">
        <v>41</v>
      </c>
      <c r="B484" s="50" t="s">
        <v>102</v>
      </c>
      <c r="C484" s="50">
        <v>7</v>
      </c>
      <c r="D484" s="50">
        <v>3.75</v>
      </c>
    </row>
    <row r="485" spans="1:12" x14ac:dyDescent="0.25">
      <c r="A485" s="50">
        <v>41</v>
      </c>
      <c r="B485" s="50" t="s">
        <v>102</v>
      </c>
      <c r="C485" s="50">
        <v>5</v>
      </c>
      <c r="D485" s="50">
        <v>3.75</v>
      </c>
    </row>
    <row r="486" spans="1:12" x14ac:dyDescent="0.25">
      <c r="A486" s="50">
        <v>41</v>
      </c>
      <c r="B486" s="50" t="s">
        <v>176</v>
      </c>
      <c r="C486" s="50">
        <v>6</v>
      </c>
      <c r="D486" s="50">
        <v>3.75</v>
      </c>
    </row>
    <row r="487" spans="1:12" x14ac:dyDescent="0.25">
      <c r="A487" s="50">
        <v>41</v>
      </c>
      <c r="B487" s="50" t="s">
        <v>176</v>
      </c>
      <c r="C487" s="50">
        <v>35</v>
      </c>
      <c r="D487" s="50">
        <v>3.75</v>
      </c>
    </row>
    <row r="488" spans="1:12" x14ac:dyDescent="0.25">
      <c r="A488" s="50">
        <v>12</v>
      </c>
      <c r="B488" s="50" t="s">
        <v>17</v>
      </c>
      <c r="C488" s="50">
        <v>4</v>
      </c>
      <c r="D488" s="50">
        <v>3.8</v>
      </c>
    </row>
    <row r="489" spans="1:12" x14ac:dyDescent="0.25">
      <c r="A489" s="50">
        <v>19</v>
      </c>
      <c r="B489" s="50" t="s">
        <v>24</v>
      </c>
      <c r="C489" s="50">
        <v>2</v>
      </c>
      <c r="D489" s="50">
        <v>3.8</v>
      </c>
    </row>
    <row r="490" spans="1:12" x14ac:dyDescent="0.25">
      <c r="A490" s="50">
        <v>46</v>
      </c>
      <c r="B490" s="50" t="s">
        <v>24</v>
      </c>
      <c r="C490" s="50">
        <v>6</v>
      </c>
      <c r="D490" s="50">
        <v>3.8</v>
      </c>
    </row>
    <row r="491" spans="1:12" x14ac:dyDescent="0.25">
      <c r="A491" s="50">
        <v>9</v>
      </c>
      <c r="B491" s="50" t="s">
        <v>43</v>
      </c>
      <c r="C491" s="50">
        <v>2</v>
      </c>
      <c r="D491" s="50">
        <v>3.8</v>
      </c>
    </row>
    <row r="492" spans="1:12" x14ac:dyDescent="0.25">
      <c r="A492" s="50">
        <v>48</v>
      </c>
      <c r="B492" s="50" t="s">
        <v>43</v>
      </c>
      <c r="C492" s="50">
        <v>3</v>
      </c>
      <c r="D492" s="50">
        <v>3.8</v>
      </c>
    </row>
    <row r="493" spans="1:12" x14ac:dyDescent="0.25">
      <c r="A493" s="50">
        <v>13</v>
      </c>
      <c r="B493" s="50" t="s">
        <v>52</v>
      </c>
      <c r="C493" s="50">
        <v>6</v>
      </c>
      <c r="D493" s="50">
        <v>3.8</v>
      </c>
    </row>
    <row r="494" spans="1:12" x14ac:dyDescent="0.25">
      <c r="A494" s="50">
        <v>15</v>
      </c>
      <c r="B494" s="50" t="s">
        <v>52</v>
      </c>
      <c r="C494" s="50">
        <v>5</v>
      </c>
      <c r="D494" s="50">
        <v>3.8</v>
      </c>
    </row>
    <row r="495" spans="1:12" x14ac:dyDescent="0.25">
      <c r="A495" s="50">
        <v>1</v>
      </c>
      <c r="B495" s="50" t="s">
        <v>57</v>
      </c>
      <c r="C495" s="50">
        <v>5</v>
      </c>
      <c r="D495" s="50">
        <v>3.8</v>
      </c>
    </row>
    <row r="496" spans="1:12" x14ac:dyDescent="0.25">
      <c r="A496" s="50">
        <v>9</v>
      </c>
      <c r="B496" s="50" t="s">
        <v>57</v>
      </c>
      <c r="C496" s="50">
        <v>6</v>
      </c>
      <c r="D496" s="50">
        <v>3.8</v>
      </c>
    </row>
    <row r="497" spans="1:4" x14ac:dyDescent="0.25">
      <c r="A497" s="50">
        <v>26</v>
      </c>
      <c r="B497" s="50" t="s">
        <v>76</v>
      </c>
      <c r="C497" s="50">
        <v>3</v>
      </c>
      <c r="D497" s="50">
        <v>3.8</v>
      </c>
    </row>
    <row r="498" spans="1:4" x14ac:dyDescent="0.25">
      <c r="A498" s="50">
        <v>18</v>
      </c>
      <c r="B498" s="50" t="s">
        <v>111</v>
      </c>
      <c r="C498" s="56">
        <v>9</v>
      </c>
      <c r="D498" s="56">
        <v>3.8</v>
      </c>
    </row>
    <row r="499" spans="1:4" x14ac:dyDescent="0.25">
      <c r="A499" s="50">
        <v>24</v>
      </c>
      <c r="B499" s="50" t="s">
        <v>111</v>
      </c>
      <c r="C499" s="50">
        <v>7</v>
      </c>
      <c r="D499" s="50">
        <v>3.8</v>
      </c>
    </row>
    <row r="500" spans="1:4" x14ac:dyDescent="0.25">
      <c r="A500" s="50">
        <v>44</v>
      </c>
      <c r="B500" s="50" t="s">
        <v>111</v>
      </c>
      <c r="C500" s="50">
        <v>9</v>
      </c>
      <c r="D500" s="50">
        <v>3.8</v>
      </c>
    </row>
    <row r="501" spans="1:4" x14ac:dyDescent="0.25">
      <c r="A501" s="50">
        <v>10</v>
      </c>
      <c r="B501" s="50" t="s">
        <v>129</v>
      </c>
      <c r="C501" s="50">
        <v>2</v>
      </c>
      <c r="D501" s="50">
        <v>3.8</v>
      </c>
    </row>
    <row r="502" spans="1:4" x14ac:dyDescent="0.25">
      <c r="A502" s="50">
        <v>24</v>
      </c>
      <c r="B502" s="50" t="s">
        <v>129</v>
      </c>
      <c r="C502" s="50">
        <v>6</v>
      </c>
      <c r="D502" s="50">
        <v>3.8</v>
      </c>
    </row>
    <row r="503" spans="1:4" x14ac:dyDescent="0.25">
      <c r="A503" s="50">
        <v>44</v>
      </c>
      <c r="B503" s="50" t="s">
        <v>129</v>
      </c>
      <c r="C503" s="50">
        <v>3</v>
      </c>
      <c r="D503" s="50">
        <v>3.8</v>
      </c>
    </row>
    <row r="504" spans="1:4" x14ac:dyDescent="0.25">
      <c r="A504" s="50">
        <v>50</v>
      </c>
      <c r="B504" s="50" t="s">
        <v>137</v>
      </c>
      <c r="C504" s="50">
        <v>2</v>
      </c>
      <c r="D504" s="50">
        <v>3.8</v>
      </c>
    </row>
    <row r="505" spans="1:4" x14ac:dyDescent="0.25">
      <c r="A505" s="56">
        <v>48</v>
      </c>
      <c r="B505" s="50" t="s">
        <v>145</v>
      </c>
      <c r="C505" s="64">
        <v>5</v>
      </c>
      <c r="D505" s="64">
        <v>3.8</v>
      </c>
    </row>
    <row r="506" spans="1:4" x14ac:dyDescent="0.25">
      <c r="A506" s="50">
        <v>25</v>
      </c>
      <c r="B506" s="50" t="s">
        <v>149</v>
      </c>
      <c r="C506" s="50">
        <v>2</v>
      </c>
      <c r="D506" s="50">
        <v>3.8</v>
      </c>
    </row>
    <row r="507" spans="1:4" x14ac:dyDescent="0.25">
      <c r="A507" s="50">
        <v>46</v>
      </c>
      <c r="B507" s="50" t="s">
        <v>162</v>
      </c>
      <c r="C507" s="50">
        <v>2</v>
      </c>
      <c r="D507" s="50">
        <v>3.8</v>
      </c>
    </row>
    <row r="508" spans="1:4" x14ac:dyDescent="0.25">
      <c r="A508" s="50">
        <v>2</v>
      </c>
      <c r="B508" s="50" t="s">
        <v>181</v>
      </c>
      <c r="C508" s="50">
        <v>4</v>
      </c>
      <c r="D508" s="50">
        <v>3.8</v>
      </c>
    </row>
    <row r="509" spans="1:4" x14ac:dyDescent="0.25">
      <c r="A509" s="50">
        <v>41</v>
      </c>
      <c r="B509" s="50" t="s">
        <v>32</v>
      </c>
      <c r="C509" s="50">
        <v>7</v>
      </c>
      <c r="D509" s="50">
        <v>4</v>
      </c>
    </row>
    <row r="510" spans="1:4" x14ac:dyDescent="0.25">
      <c r="A510" s="50">
        <v>30</v>
      </c>
      <c r="B510" s="50" t="s">
        <v>333</v>
      </c>
      <c r="C510" s="50">
        <v>1</v>
      </c>
      <c r="D510" s="56">
        <v>4</v>
      </c>
    </row>
    <row r="511" spans="1:4" x14ac:dyDescent="0.25">
      <c r="A511" s="50">
        <v>37</v>
      </c>
      <c r="B511" s="50" t="s">
        <v>333</v>
      </c>
      <c r="C511" s="50">
        <v>1</v>
      </c>
      <c r="D511" s="56">
        <v>4</v>
      </c>
    </row>
    <row r="512" spans="1:4" x14ac:dyDescent="0.25">
      <c r="A512" s="50">
        <v>18</v>
      </c>
      <c r="B512" s="50" t="s">
        <v>43</v>
      </c>
      <c r="C512" s="50">
        <v>3</v>
      </c>
      <c r="D512" s="50">
        <v>4</v>
      </c>
    </row>
    <row r="513" spans="1:5" x14ac:dyDescent="0.25">
      <c r="A513" s="56">
        <v>48</v>
      </c>
      <c r="B513" s="56" t="s">
        <v>336</v>
      </c>
      <c r="C513" s="56">
        <v>2</v>
      </c>
      <c r="D513" s="56">
        <v>4</v>
      </c>
    </row>
    <row r="514" spans="1:5" x14ac:dyDescent="0.25">
      <c r="A514" s="50">
        <v>36</v>
      </c>
      <c r="B514" s="50" t="s">
        <v>52</v>
      </c>
      <c r="C514" s="50">
        <v>6</v>
      </c>
      <c r="D514" s="50">
        <v>4</v>
      </c>
    </row>
    <row r="515" spans="1:5" x14ac:dyDescent="0.25">
      <c r="A515" s="50">
        <v>28</v>
      </c>
      <c r="B515" s="50" t="s">
        <v>54</v>
      </c>
      <c r="C515" s="50">
        <v>1</v>
      </c>
      <c r="D515" s="50">
        <v>4</v>
      </c>
    </row>
    <row r="516" spans="1:5" x14ac:dyDescent="0.25">
      <c r="A516" s="50">
        <v>28</v>
      </c>
      <c r="B516" s="50" t="s">
        <v>54</v>
      </c>
      <c r="C516" s="50">
        <v>6</v>
      </c>
      <c r="D516" s="50">
        <v>4</v>
      </c>
    </row>
    <row r="517" spans="1:5" x14ac:dyDescent="0.25">
      <c r="A517" s="50">
        <v>28</v>
      </c>
      <c r="B517" s="50" t="s">
        <v>54</v>
      </c>
      <c r="C517" s="50">
        <v>8</v>
      </c>
      <c r="D517" s="50">
        <v>4</v>
      </c>
    </row>
    <row r="518" spans="1:5" x14ac:dyDescent="0.25">
      <c r="A518" s="50">
        <v>29</v>
      </c>
      <c r="B518" s="50" t="s">
        <v>324</v>
      </c>
      <c r="C518" s="50">
        <v>10</v>
      </c>
      <c r="D518" s="50">
        <v>4</v>
      </c>
    </row>
    <row r="519" spans="1:5" x14ac:dyDescent="0.25">
      <c r="A519" s="50">
        <v>29</v>
      </c>
      <c r="B519" s="50" t="s">
        <v>324</v>
      </c>
      <c r="C519" s="50">
        <v>6</v>
      </c>
      <c r="D519" s="50">
        <v>4</v>
      </c>
    </row>
    <row r="520" spans="1:5" x14ac:dyDescent="0.25">
      <c r="A520" s="50">
        <v>34</v>
      </c>
      <c r="B520" s="50" t="s">
        <v>324</v>
      </c>
      <c r="C520" s="50">
        <v>4</v>
      </c>
      <c r="D520" s="50">
        <v>4</v>
      </c>
    </row>
    <row r="521" spans="1:5" x14ac:dyDescent="0.25">
      <c r="A521" s="50">
        <v>10</v>
      </c>
      <c r="B521" s="50" t="s">
        <v>57</v>
      </c>
      <c r="C521" s="50">
        <v>6</v>
      </c>
      <c r="D521" s="50">
        <v>4</v>
      </c>
    </row>
    <row r="522" spans="1:5" x14ac:dyDescent="0.25">
      <c r="A522" s="50">
        <v>22</v>
      </c>
      <c r="B522" s="50" t="s">
        <v>324</v>
      </c>
      <c r="C522" s="50">
        <v>16</v>
      </c>
      <c r="D522" s="50">
        <v>4</v>
      </c>
    </row>
    <row r="523" spans="1:5" x14ac:dyDescent="0.25">
      <c r="A523" s="50">
        <v>25</v>
      </c>
      <c r="B523" s="50" t="s">
        <v>324</v>
      </c>
      <c r="C523" s="50">
        <v>6</v>
      </c>
      <c r="D523" s="50">
        <v>4</v>
      </c>
    </row>
    <row r="524" spans="1:5" x14ac:dyDescent="0.25">
      <c r="A524" s="50">
        <v>16</v>
      </c>
      <c r="B524" s="50" t="s">
        <v>324</v>
      </c>
      <c r="C524" s="50">
        <v>2</v>
      </c>
      <c r="D524" s="50">
        <v>4</v>
      </c>
    </row>
    <row r="525" spans="1:5" x14ac:dyDescent="0.25">
      <c r="A525" s="50">
        <v>40</v>
      </c>
      <c r="B525" s="50" t="s">
        <v>57</v>
      </c>
      <c r="C525" s="50">
        <v>15</v>
      </c>
      <c r="D525" s="50">
        <v>4</v>
      </c>
      <c r="E525" s="26"/>
    </row>
    <row r="526" spans="1:5" x14ac:dyDescent="0.25">
      <c r="A526" s="56">
        <v>37</v>
      </c>
      <c r="B526" s="56" t="s">
        <v>63</v>
      </c>
      <c r="C526" s="56">
        <v>1</v>
      </c>
      <c r="D526" s="56">
        <v>4</v>
      </c>
    </row>
    <row r="527" spans="1:5" x14ac:dyDescent="0.25">
      <c r="A527" s="50">
        <v>23</v>
      </c>
      <c r="B527" s="50" t="s">
        <v>72</v>
      </c>
      <c r="C527" s="50">
        <v>1</v>
      </c>
      <c r="D527" s="50">
        <v>4</v>
      </c>
    </row>
    <row r="528" spans="1:5" x14ac:dyDescent="0.25">
      <c r="A528" s="50">
        <v>32</v>
      </c>
      <c r="B528" s="50" t="s">
        <v>72</v>
      </c>
      <c r="C528" s="50">
        <v>1</v>
      </c>
      <c r="D528" s="50">
        <v>4</v>
      </c>
    </row>
    <row r="529" spans="1:4" x14ac:dyDescent="0.25">
      <c r="A529" s="50">
        <v>12</v>
      </c>
      <c r="B529" s="50" t="s">
        <v>72</v>
      </c>
      <c r="C529" s="50">
        <v>1</v>
      </c>
      <c r="D529" s="50">
        <v>4</v>
      </c>
    </row>
    <row r="530" spans="1:4" x14ac:dyDescent="0.25">
      <c r="A530" s="50">
        <v>34</v>
      </c>
      <c r="B530" s="50" t="s">
        <v>72</v>
      </c>
      <c r="C530" s="50">
        <v>1</v>
      </c>
      <c r="D530" s="50">
        <v>4</v>
      </c>
    </row>
    <row r="531" spans="1:4" x14ac:dyDescent="0.25">
      <c r="A531" s="50">
        <v>47</v>
      </c>
      <c r="B531" s="50" t="s">
        <v>72</v>
      </c>
      <c r="C531" s="50">
        <v>1</v>
      </c>
      <c r="D531" s="50">
        <v>4</v>
      </c>
    </row>
    <row r="532" spans="1:4" x14ac:dyDescent="0.25">
      <c r="A532" s="50">
        <v>30</v>
      </c>
      <c r="B532" s="50" t="s">
        <v>72</v>
      </c>
      <c r="C532" s="50">
        <v>2</v>
      </c>
      <c r="D532" s="50">
        <v>4</v>
      </c>
    </row>
    <row r="533" spans="1:4" x14ac:dyDescent="0.25">
      <c r="A533" s="56">
        <v>15</v>
      </c>
      <c r="B533" s="50" t="s">
        <v>72</v>
      </c>
      <c r="C533" s="50">
        <v>7</v>
      </c>
      <c r="D533" s="50">
        <v>4</v>
      </c>
    </row>
    <row r="534" spans="1:4" x14ac:dyDescent="0.25">
      <c r="A534" s="50">
        <v>37</v>
      </c>
      <c r="B534" s="50" t="s">
        <v>76</v>
      </c>
      <c r="C534" s="50">
        <v>5</v>
      </c>
      <c r="D534" s="50">
        <v>4</v>
      </c>
    </row>
    <row r="535" spans="1:4" x14ac:dyDescent="0.25">
      <c r="A535" s="50">
        <v>39</v>
      </c>
      <c r="B535" s="50" t="s">
        <v>76</v>
      </c>
      <c r="C535" s="50">
        <v>2</v>
      </c>
      <c r="D535" s="50">
        <v>4</v>
      </c>
    </row>
    <row r="536" spans="1:4" x14ac:dyDescent="0.25">
      <c r="A536" s="50">
        <v>47</v>
      </c>
      <c r="B536" s="50" t="s">
        <v>76</v>
      </c>
      <c r="C536" s="50">
        <v>2</v>
      </c>
      <c r="D536" s="50">
        <v>4</v>
      </c>
    </row>
    <row r="537" spans="1:4" x14ac:dyDescent="0.25">
      <c r="A537" s="50">
        <v>50</v>
      </c>
      <c r="B537" s="50" t="s">
        <v>76</v>
      </c>
      <c r="C537" s="50">
        <v>7</v>
      </c>
      <c r="D537" s="50">
        <v>4</v>
      </c>
    </row>
    <row r="538" spans="1:4" x14ac:dyDescent="0.25">
      <c r="A538" s="50">
        <v>29</v>
      </c>
      <c r="B538" s="50" t="s">
        <v>321</v>
      </c>
      <c r="C538" s="50">
        <v>2</v>
      </c>
      <c r="D538" s="50">
        <v>4</v>
      </c>
    </row>
    <row r="539" spans="1:4" x14ac:dyDescent="0.25">
      <c r="A539" s="50">
        <v>23</v>
      </c>
      <c r="B539" s="50" t="s">
        <v>83</v>
      </c>
      <c r="C539" s="50">
        <v>2</v>
      </c>
      <c r="D539" s="50">
        <v>4</v>
      </c>
    </row>
    <row r="540" spans="1:4" x14ac:dyDescent="0.25">
      <c r="A540" s="50">
        <v>29</v>
      </c>
      <c r="B540" s="50" t="s">
        <v>85</v>
      </c>
      <c r="C540" s="50">
        <v>1</v>
      </c>
      <c r="D540" s="50">
        <v>4</v>
      </c>
    </row>
    <row r="541" spans="1:4" x14ac:dyDescent="0.25">
      <c r="A541" s="50">
        <v>38</v>
      </c>
      <c r="B541" s="50" t="s">
        <v>85</v>
      </c>
      <c r="C541" s="50">
        <v>1</v>
      </c>
      <c r="D541" s="50">
        <v>4</v>
      </c>
    </row>
    <row r="542" spans="1:4" x14ac:dyDescent="0.25">
      <c r="A542" s="50">
        <v>38</v>
      </c>
      <c r="B542" s="50" t="s">
        <v>98</v>
      </c>
      <c r="C542" s="50">
        <v>6</v>
      </c>
      <c r="D542" s="50">
        <v>4</v>
      </c>
    </row>
    <row r="543" spans="1:4" x14ac:dyDescent="0.25">
      <c r="A543" s="50">
        <v>3</v>
      </c>
      <c r="B543" s="50" t="s">
        <v>318</v>
      </c>
      <c r="C543" s="50">
        <v>4</v>
      </c>
      <c r="D543" s="50">
        <v>4</v>
      </c>
    </row>
    <row r="544" spans="1:4" ht="30" x14ac:dyDescent="0.25">
      <c r="A544" s="50">
        <v>19</v>
      </c>
      <c r="B544" s="60" t="s">
        <v>322</v>
      </c>
      <c r="C544" s="50">
        <v>7</v>
      </c>
      <c r="D544" s="50">
        <v>4</v>
      </c>
    </row>
    <row r="545" spans="1:4" ht="30" x14ac:dyDescent="0.25">
      <c r="A545" s="50">
        <v>49</v>
      </c>
      <c r="B545" s="60" t="s">
        <v>319</v>
      </c>
      <c r="C545" s="50">
        <v>7</v>
      </c>
      <c r="D545" s="50">
        <v>4</v>
      </c>
    </row>
    <row r="546" spans="1:4" x14ac:dyDescent="0.25">
      <c r="A546" s="50">
        <v>30</v>
      </c>
      <c r="B546" s="50" t="s">
        <v>331</v>
      </c>
      <c r="C546" s="50">
        <v>3</v>
      </c>
      <c r="D546" s="50">
        <v>4</v>
      </c>
    </row>
    <row r="547" spans="1:4" x14ac:dyDescent="0.25">
      <c r="A547" s="50">
        <v>31</v>
      </c>
      <c r="B547" s="50" t="s">
        <v>102</v>
      </c>
      <c r="C547" s="50">
        <v>1</v>
      </c>
      <c r="D547" s="50">
        <v>4</v>
      </c>
    </row>
    <row r="548" spans="1:4" x14ac:dyDescent="0.25">
      <c r="A548" s="50">
        <v>32</v>
      </c>
      <c r="B548" s="50" t="s">
        <v>102</v>
      </c>
      <c r="C548" s="50">
        <v>1</v>
      </c>
      <c r="D548" s="50">
        <v>4</v>
      </c>
    </row>
    <row r="549" spans="1:4" x14ac:dyDescent="0.25">
      <c r="A549" s="50">
        <v>33</v>
      </c>
      <c r="B549" s="50" t="s">
        <v>102</v>
      </c>
      <c r="C549" s="50">
        <v>1</v>
      </c>
      <c r="D549" s="50">
        <v>4</v>
      </c>
    </row>
    <row r="550" spans="1:4" x14ac:dyDescent="0.25">
      <c r="A550" s="50">
        <v>35</v>
      </c>
      <c r="B550" s="50" t="s">
        <v>102</v>
      </c>
      <c r="C550" s="50">
        <v>5</v>
      </c>
      <c r="D550" s="50">
        <v>4</v>
      </c>
    </row>
    <row r="551" spans="1:4" x14ac:dyDescent="0.25">
      <c r="A551" s="50">
        <v>38</v>
      </c>
      <c r="B551" s="50" t="s">
        <v>102</v>
      </c>
      <c r="C551" s="50">
        <v>1</v>
      </c>
      <c r="D551" s="50">
        <v>4</v>
      </c>
    </row>
    <row r="552" spans="1:4" x14ac:dyDescent="0.25">
      <c r="A552" s="50">
        <v>38</v>
      </c>
      <c r="B552" s="50" t="s">
        <v>102</v>
      </c>
      <c r="C552" s="50">
        <v>1</v>
      </c>
      <c r="D552" s="50">
        <v>4</v>
      </c>
    </row>
    <row r="553" spans="1:4" x14ac:dyDescent="0.25">
      <c r="A553" s="50">
        <v>38</v>
      </c>
      <c r="B553" s="50" t="s">
        <v>102</v>
      </c>
      <c r="C553" s="50">
        <v>1</v>
      </c>
      <c r="D553" s="50">
        <v>4</v>
      </c>
    </row>
    <row r="554" spans="1:4" x14ac:dyDescent="0.25">
      <c r="A554" s="50">
        <v>29</v>
      </c>
      <c r="B554" s="50" t="s">
        <v>325</v>
      </c>
      <c r="C554" s="50">
        <v>2</v>
      </c>
      <c r="D554" s="50">
        <v>4</v>
      </c>
    </row>
    <row r="555" spans="1:4" x14ac:dyDescent="0.25">
      <c r="A555" s="50">
        <v>41</v>
      </c>
      <c r="B555" s="50" t="s">
        <v>111</v>
      </c>
      <c r="C555" s="50">
        <v>8</v>
      </c>
      <c r="D555" s="50">
        <v>4</v>
      </c>
    </row>
    <row r="556" spans="1:4" x14ac:dyDescent="0.25">
      <c r="A556" s="50">
        <v>49</v>
      </c>
      <c r="B556" s="50" t="s">
        <v>111</v>
      </c>
      <c r="C556" s="50">
        <v>5</v>
      </c>
      <c r="D556" s="50">
        <v>4</v>
      </c>
    </row>
    <row r="557" spans="1:4" x14ac:dyDescent="0.25">
      <c r="A557" s="50">
        <v>29</v>
      </c>
      <c r="B557" s="50" t="s">
        <v>123</v>
      </c>
      <c r="C557" s="50">
        <v>7</v>
      </c>
      <c r="D557" s="50">
        <v>4</v>
      </c>
    </row>
    <row r="558" spans="1:4" x14ac:dyDescent="0.25">
      <c r="A558" s="50">
        <v>29</v>
      </c>
      <c r="B558" s="50" t="s">
        <v>129</v>
      </c>
      <c r="C558" s="50">
        <v>3</v>
      </c>
      <c r="D558" s="50">
        <v>4</v>
      </c>
    </row>
    <row r="559" spans="1:4" x14ac:dyDescent="0.25">
      <c r="A559" s="50">
        <v>29</v>
      </c>
      <c r="B559" s="50" t="s">
        <v>129</v>
      </c>
      <c r="C559" s="50">
        <v>1</v>
      </c>
      <c r="D559" s="50">
        <v>4</v>
      </c>
    </row>
    <row r="560" spans="1:4" x14ac:dyDescent="0.25">
      <c r="A560" s="50">
        <v>45</v>
      </c>
      <c r="B560" s="50" t="s">
        <v>129</v>
      </c>
      <c r="C560" s="50">
        <v>1</v>
      </c>
      <c r="D560" s="50">
        <v>4</v>
      </c>
    </row>
    <row r="561" spans="1:4" x14ac:dyDescent="0.25">
      <c r="A561" s="50">
        <v>30</v>
      </c>
      <c r="B561" s="50" t="s">
        <v>137</v>
      </c>
      <c r="C561" s="50">
        <v>1</v>
      </c>
      <c r="D561" s="50">
        <v>4</v>
      </c>
    </row>
    <row r="562" spans="1:4" x14ac:dyDescent="0.25">
      <c r="A562" s="50">
        <v>19</v>
      </c>
      <c r="B562" s="50" t="s">
        <v>142</v>
      </c>
      <c r="C562" s="50">
        <v>3</v>
      </c>
      <c r="D562" s="50">
        <v>4</v>
      </c>
    </row>
    <row r="563" spans="1:4" x14ac:dyDescent="0.25">
      <c r="A563" s="50">
        <v>29</v>
      </c>
      <c r="B563" s="50" t="s">
        <v>142</v>
      </c>
      <c r="C563" s="50">
        <v>2</v>
      </c>
      <c r="D563" s="50">
        <v>4</v>
      </c>
    </row>
    <row r="564" spans="1:4" x14ac:dyDescent="0.25">
      <c r="A564" s="50">
        <v>30</v>
      </c>
      <c r="B564" s="50" t="s">
        <v>142</v>
      </c>
      <c r="C564" s="50">
        <v>1</v>
      </c>
      <c r="D564" s="50">
        <v>4</v>
      </c>
    </row>
    <row r="565" spans="1:4" x14ac:dyDescent="0.25">
      <c r="A565" s="50">
        <v>32</v>
      </c>
      <c r="B565" s="50" t="s">
        <v>337</v>
      </c>
      <c r="C565" s="50">
        <v>1</v>
      </c>
      <c r="D565" s="50">
        <v>4</v>
      </c>
    </row>
    <row r="566" spans="1:4" x14ac:dyDescent="0.25">
      <c r="A566" s="50">
        <v>33</v>
      </c>
      <c r="B566" s="50" t="s">
        <v>337</v>
      </c>
      <c r="C566" s="50">
        <v>2</v>
      </c>
      <c r="D566" s="50">
        <v>4</v>
      </c>
    </row>
    <row r="567" spans="1:4" x14ac:dyDescent="0.25">
      <c r="A567" s="50">
        <v>42</v>
      </c>
      <c r="B567" s="50" t="s">
        <v>337</v>
      </c>
      <c r="C567" s="50">
        <v>3</v>
      </c>
      <c r="D567" s="50">
        <v>4</v>
      </c>
    </row>
    <row r="568" spans="1:4" x14ac:dyDescent="0.25">
      <c r="A568" s="50">
        <v>35</v>
      </c>
      <c r="B568" s="50" t="s">
        <v>145</v>
      </c>
      <c r="C568" s="50">
        <v>10</v>
      </c>
      <c r="D568" s="50">
        <v>4</v>
      </c>
    </row>
    <row r="569" spans="1:4" x14ac:dyDescent="0.25">
      <c r="A569" s="56">
        <v>48</v>
      </c>
      <c r="B569" s="50" t="s">
        <v>145</v>
      </c>
      <c r="C569" s="50">
        <v>2</v>
      </c>
      <c r="D569" s="50">
        <v>4</v>
      </c>
    </row>
    <row r="570" spans="1:4" x14ac:dyDescent="0.25">
      <c r="A570" s="50">
        <v>27</v>
      </c>
      <c r="B570" s="50" t="s">
        <v>147</v>
      </c>
      <c r="C570" s="50">
        <v>1</v>
      </c>
      <c r="D570" s="50">
        <v>4</v>
      </c>
    </row>
    <row r="571" spans="1:4" x14ac:dyDescent="0.25">
      <c r="A571" s="50">
        <v>29</v>
      </c>
      <c r="B571" s="50" t="s">
        <v>147</v>
      </c>
      <c r="C571" s="50">
        <v>1</v>
      </c>
      <c r="D571" s="50">
        <v>4</v>
      </c>
    </row>
    <row r="572" spans="1:4" x14ac:dyDescent="0.25">
      <c r="A572" s="50">
        <v>2</v>
      </c>
      <c r="B572" s="50" t="s">
        <v>149</v>
      </c>
      <c r="C572" s="50">
        <v>1</v>
      </c>
      <c r="D572" s="50">
        <v>4</v>
      </c>
    </row>
    <row r="573" spans="1:4" x14ac:dyDescent="0.25">
      <c r="A573" s="50">
        <v>24</v>
      </c>
      <c r="B573" s="50" t="s">
        <v>149</v>
      </c>
      <c r="C573" s="50">
        <v>2</v>
      </c>
      <c r="D573" s="50">
        <v>4</v>
      </c>
    </row>
    <row r="574" spans="1:4" x14ac:dyDescent="0.25">
      <c r="A574" s="50">
        <v>33</v>
      </c>
      <c r="B574" s="50" t="s">
        <v>149</v>
      </c>
      <c r="C574" s="50">
        <v>1</v>
      </c>
      <c r="D574" s="50">
        <v>4</v>
      </c>
    </row>
    <row r="575" spans="1:4" x14ac:dyDescent="0.25">
      <c r="A575" s="50">
        <v>43</v>
      </c>
      <c r="B575" s="50" t="s">
        <v>149</v>
      </c>
      <c r="C575" s="50">
        <v>5</v>
      </c>
      <c r="D575" s="50">
        <v>4</v>
      </c>
    </row>
    <row r="576" spans="1:4" x14ac:dyDescent="0.25">
      <c r="A576" s="50">
        <v>49</v>
      </c>
      <c r="B576" s="50" t="s">
        <v>149</v>
      </c>
      <c r="C576" s="50">
        <v>7</v>
      </c>
      <c r="D576" s="50">
        <v>4</v>
      </c>
    </row>
    <row r="577" spans="1:12" x14ac:dyDescent="0.25">
      <c r="A577" s="50">
        <v>49</v>
      </c>
      <c r="B577" s="50" t="s">
        <v>149</v>
      </c>
      <c r="C577" s="50">
        <v>7</v>
      </c>
      <c r="D577" s="50">
        <v>4</v>
      </c>
    </row>
    <row r="578" spans="1:12" x14ac:dyDescent="0.25">
      <c r="A578" s="50">
        <v>19</v>
      </c>
      <c r="B578" s="50" t="s">
        <v>152</v>
      </c>
      <c r="C578" s="50">
        <v>6</v>
      </c>
      <c r="D578" s="50">
        <v>4</v>
      </c>
    </row>
    <row r="579" spans="1:12" x14ac:dyDescent="0.25">
      <c r="A579" s="50">
        <v>28</v>
      </c>
      <c r="B579" s="50" t="s">
        <v>152</v>
      </c>
      <c r="C579" s="50">
        <v>6</v>
      </c>
      <c r="D579" s="50">
        <v>4</v>
      </c>
    </row>
    <row r="580" spans="1:12" x14ac:dyDescent="0.25">
      <c r="A580" s="50">
        <v>29</v>
      </c>
      <c r="B580" s="50" t="s">
        <v>152</v>
      </c>
      <c r="C580" s="50">
        <v>2</v>
      </c>
      <c r="D580" s="50">
        <v>4</v>
      </c>
    </row>
    <row r="581" spans="1:12" x14ac:dyDescent="0.25">
      <c r="A581" s="50">
        <v>29</v>
      </c>
      <c r="B581" s="50" t="s">
        <v>152</v>
      </c>
      <c r="C581" s="50">
        <v>2</v>
      </c>
      <c r="D581" s="50">
        <v>4</v>
      </c>
    </row>
    <row r="582" spans="1:12" x14ac:dyDescent="0.25">
      <c r="A582" s="50">
        <v>40</v>
      </c>
      <c r="B582" s="50" t="s">
        <v>152</v>
      </c>
      <c r="C582" s="50">
        <v>10</v>
      </c>
      <c r="D582" s="50">
        <v>4</v>
      </c>
    </row>
    <row r="583" spans="1:12" x14ac:dyDescent="0.25">
      <c r="A583" s="50">
        <v>41</v>
      </c>
      <c r="B583" s="50" t="s">
        <v>152</v>
      </c>
      <c r="C583" s="50">
        <v>3</v>
      </c>
      <c r="D583" s="50">
        <v>4</v>
      </c>
      <c r="G583" s="26"/>
      <c r="H583" s="81"/>
      <c r="I583" s="81"/>
      <c r="J583" s="81"/>
      <c r="K583" s="26"/>
      <c r="L583" s="26"/>
    </row>
    <row r="584" spans="1:12" s="26" customFormat="1" x14ac:dyDescent="0.25">
      <c r="A584" s="50">
        <v>34</v>
      </c>
      <c r="B584" s="50" t="s">
        <v>156</v>
      </c>
      <c r="C584" s="50">
        <v>1</v>
      </c>
      <c r="D584" s="50">
        <v>4</v>
      </c>
      <c r="E584" s="142"/>
      <c r="G584" s="93"/>
      <c r="H584" s="161"/>
      <c r="I584" s="161"/>
      <c r="J584" s="161"/>
      <c r="K584" s="93"/>
      <c r="L584" s="93"/>
    </row>
    <row r="585" spans="1:12" x14ac:dyDescent="0.25">
      <c r="A585" s="50">
        <v>31</v>
      </c>
      <c r="B585" s="50" t="s">
        <v>330</v>
      </c>
      <c r="C585" s="50">
        <v>1</v>
      </c>
      <c r="D585" s="50">
        <v>4</v>
      </c>
      <c r="G585" s="26"/>
      <c r="H585" s="81"/>
      <c r="I585" s="81"/>
      <c r="J585" s="81"/>
      <c r="K585" s="26"/>
      <c r="L585" s="26"/>
    </row>
    <row r="586" spans="1:12" s="26" customFormat="1" x14ac:dyDescent="0.25">
      <c r="A586" s="50">
        <v>33</v>
      </c>
      <c r="B586" s="50" t="s">
        <v>330</v>
      </c>
      <c r="C586" s="50">
        <v>1</v>
      </c>
      <c r="D586" s="50">
        <v>4</v>
      </c>
      <c r="E586" s="142"/>
      <c r="G586" s="93"/>
      <c r="H586" s="161"/>
      <c r="I586" s="161"/>
      <c r="J586" s="161"/>
      <c r="K586" s="93"/>
      <c r="L586" s="93"/>
    </row>
    <row r="587" spans="1:12" x14ac:dyDescent="0.25">
      <c r="A587" s="50">
        <v>40</v>
      </c>
      <c r="B587" s="50" t="s">
        <v>330</v>
      </c>
      <c r="C587" s="50">
        <v>1</v>
      </c>
      <c r="D587" s="50">
        <v>4</v>
      </c>
    </row>
    <row r="588" spans="1:12" x14ac:dyDescent="0.25">
      <c r="A588" s="50">
        <v>29</v>
      </c>
      <c r="B588" s="50" t="s">
        <v>162</v>
      </c>
      <c r="C588" s="50">
        <v>1</v>
      </c>
      <c r="D588" s="50">
        <v>4</v>
      </c>
    </row>
    <row r="589" spans="1:12" x14ac:dyDescent="0.25">
      <c r="A589" s="50">
        <v>18</v>
      </c>
      <c r="B589" s="50" t="s">
        <v>168</v>
      </c>
      <c r="C589" s="50">
        <v>2</v>
      </c>
      <c r="D589" s="50">
        <v>4</v>
      </c>
    </row>
    <row r="590" spans="1:12" x14ac:dyDescent="0.25">
      <c r="A590" s="50">
        <v>28</v>
      </c>
      <c r="B590" s="50" t="s">
        <v>176</v>
      </c>
      <c r="C590" s="50">
        <v>8</v>
      </c>
      <c r="D590" s="50">
        <v>4</v>
      </c>
    </row>
    <row r="591" spans="1:12" x14ac:dyDescent="0.25">
      <c r="A591" s="50">
        <v>39</v>
      </c>
      <c r="B591" s="50" t="s">
        <v>181</v>
      </c>
      <c r="C591" s="50">
        <v>7</v>
      </c>
      <c r="D591" s="50">
        <v>4</v>
      </c>
    </row>
    <row r="592" spans="1:12" x14ac:dyDescent="0.25">
      <c r="A592" s="50">
        <v>39</v>
      </c>
      <c r="B592" s="50" t="s">
        <v>149</v>
      </c>
      <c r="C592" s="50">
        <v>3</v>
      </c>
      <c r="D592" s="50">
        <v>4.0999999999999996</v>
      </c>
    </row>
    <row r="593" spans="1:4" x14ac:dyDescent="0.25">
      <c r="A593" s="50">
        <v>1</v>
      </c>
      <c r="B593" s="61" t="s">
        <v>17</v>
      </c>
      <c r="C593" s="50">
        <v>1</v>
      </c>
      <c r="D593" s="50">
        <v>4.2</v>
      </c>
    </row>
    <row r="594" spans="1:4" x14ac:dyDescent="0.25">
      <c r="A594" s="50">
        <v>2</v>
      </c>
      <c r="B594" s="50" t="s">
        <v>17</v>
      </c>
      <c r="C594" s="50">
        <v>3</v>
      </c>
      <c r="D594" s="50">
        <v>4.2</v>
      </c>
    </row>
    <row r="595" spans="1:4" x14ac:dyDescent="0.25">
      <c r="A595" s="50">
        <v>26</v>
      </c>
      <c r="B595" s="50" t="s">
        <v>24</v>
      </c>
      <c r="C595" s="50">
        <v>12</v>
      </c>
      <c r="D595" s="50">
        <v>4.2</v>
      </c>
    </row>
    <row r="596" spans="1:4" x14ac:dyDescent="0.25">
      <c r="A596" s="50">
        <v>50</v>
      </c>
      <c r="B596" s="50" t="s">
        <v>24</v>
      </c>
      <c r="C596" s="50">
        <v>12</v>
      </c>
      <c r="D596" s="50">
        <v>4.2</v>
      </c>
    </row>
    <row r="597" spans="1:4" x14ac:dyDescent="0.25">
      <c r="A597" s="50">
        <v>2</v>
      </c>
      <c r="B597" s="50" t="s">
        <v>52</v>
      </c>
      <c r="C597" s="50">
        <v>1</v>
      </c>
      <c r="D597" s="50">
        <v>4.2</v>
      </c>
    </row>
    <row r="598" spans="1:4" x14ac:dyDescent="0.25">
      <c r="A598" s="50">
        <v>12</v>
      </c>
      <c r="B598" s="50" t="s">
        <v>52</v>
      </c>
      <c r="C598" s="50">
        <v>4</v>
      </c>
      <c r="D598" s="50">
        <v>4.2</v>
      </c>
    </row>
    <row r="599" spans="1:4" x14ac:dyDescent="0.25">
      <c r="A599" s="50">
        <v>13</v>
      </c>
      <c r="B599" s="50" t="s">
        <v>52</v>
      </c>
      <c r="C599" s="50">
        <v>6</v>
      </c>
      <c r="D599" s="50">
        <v>4.2</v>
      </c>
    </row>
    <row r="600" spans="1:4" x14ac:dyDescent="0.25">
      <c r="A600" s="50">
        <v>15</v>
      </c>
      <c r="B600" s="50" t="s">
        <v>52</v>
      </c>
      <c r="C600" s="50">
        <v>4</v>
      </c>
      <c r="D600" s="50">
        <v>4.2</v>
      </c>
    </row>
    <row r="601" spans="1:4" x14ac:dyDescent="0.25">
      <c r="A601" s="50">
        <v>24</v>
      </c>
      <c r="B601" s="50" t="s">
        <v>52</v>
      </c>
      <c r="C601" s="50">
        <v>3</v>
      </c>
      <c r="D601" s="50">
        <v>4.2</v>
      </c>
    </row>
    <row r="602" spans="1:4" x14ac:dyDescent="0.25">
      <c r="A602" s="50">
        <v>43</v>
      </c>
      <c r="B602" s="50" t="s">
        <v>52</v>
      </c>
      <c r="C602" s="50">
        <v>4</v>
      </c>
      <c r="D602" s="50">
        <v>4.2</v>
      </c>
    </row>
    <row r="603" spans="1:4" x14ac:dyDescent="0.25">
      <c r="A603" s="50">
        <v>11</v>
      </c>
      <c r="B603" s="50" t="s">
        <v>57</v>
      </c>
      <c r="C603" s="50">
        <v>4</v>
      </c>
      <c r="D603" s="50">
        <v>4.2</v>
      </c>
    </row>
    <row r="604" spans="1:4" x14ac:dyDescent="0.25">
      <c r="A604" s="50">
        <v>23</v>
      </c>
      <c r="B604" s="50" t="s">
        <v>324</v>
      </c>
      <c r="C604" s="50">
        <v>6</v>
      </c>
      <c r="D604" s="50">
        <v>4.2</v>
      </c>
    </row>
    <row r="605" spans="1:4" x14ac:dyDescent="0.25">
      <c r="A605" s="50">
        <v>24</v>
      </c>
      <c r="B605" s="50" t="s">
        <v>324</v>
      </c>
      <c r="C605" s="50">
        <v>9</v>
      </c>
      <c r="D605" s="50">
        <v>4.2</v>
      </c>
    </row>
    <row r="606" spans="1:4" x14ac:dyDescent="0.25">
      <c r="A606" s="50">
        <v>24</v>
      </c>
      <c r="B606" s="50" t="s">
        <v>324</v>
      </c>
      <c r="C606" s="50">
        <v>4</v>
      </c>
      <c r="D606" s="50">
        <v>4.2</v>
      </c>
    </row>
    <row r="607" spans="1:4" x14ac:dyDescent="0.25">
      <c r="A607" s="50">
        <v>44</v>
      </c>
      <c r="B607" s="50" t="s">
        <v>57</v>
      </c>
      <c r="C607" s="50">
        <v>16</v>
      </c>
      <c r="D607" s="50">
        <v>4.2</v>
      </c>
    </row>
    <row r="608" spans="1:4" x14ac:dyDescent="0.25">
      <c r="A608" s="50">
        <v>46</v>
      </c>
      <c r="B608" s="50" t="s">
        <v>57</v>
      </c>
      <c r="C608" s="50">
        <v>16</v>
      </c>
      <c r="D608" s="50">
        <v>4.2</v>
      </c>
    </row>
    <row r="609" spans="1:4" x14ac:dyDescent="0.25">
      <c r="A609" s="56">
        <v>49</v>
      </c>
      <c r="B609" s="56" t="s">
        <v>57</v>
      </c>
      <c r="C609" s="56">
        <v>9</v>
      </c>
      <c r="D609" s="56">
        <v>4.2</v>
      </c>
    </row>
    <row r="610" spans="1:4" x14ac:dyDescent="0.25">
      <c r="A610" s="50">
        <v>7</v>
      </c>
      <c r="B610" s="50" t="s">
        <v>72</v>
      </c>
      <c r="C610" s="50">
        <v>1</v>
      </c>
      <c r="D610" s="50">
        <v>4.2</v>
      </c>
    </row>
    <row r="611" spans="1:4" x14ac:dyDescent="0.25">
      <c r="A611" s="50">
        <v>17</v>
      </c>
      <c r="B611" s="50" t="s">
        <v>74</v>
      </c>
      <c r="C611" s="50">
        <v>3</v>
      </c>
      <c r="D611" s="50">
        <v>4.2</v>
      </c>
    </row>
    <row r="612" spans="1:4" x14ac:dyDescent="0.25">
      <c r="A612" s="50">
        <v>17</v>
      </c>
      <c r="B612" s="50" t="s">
        <v>74</v>
      </c>
      <c r="C612" s="50">
        <v>7</v>
      </c>
      <c r="D612" s="50">
        <v>4.2</v>
      </c>
    </row>
    <row r="613" spans="1:4" x14ac:dyDescent="0.25">
      <c r="A613" s="50">
        <v>50</v>
      </c>
      <c r="B613" s="50" t="s">
        <v>74</v>
      </c>
      <c r="C613" s="50">
        <v>2</v>
      </c>
      <c r="D613" s="50">
        <v>4.2</v>
      </c>
    </row>
    <row r="614" spans="1:4" x14ac:dyDescent="0.25">
      <c r="A614" s="50">
        <v>23</v>
      </c>
      <c r="B614" s="50" t="s">
        <v>76</v>
      </c>
      <c r="C614" s="50">
        <v>2</v>
      </c>
      <c r="D614" s="50">
        <v>4.2</v>
      </c>
    </row>
    <row r="615" spans="1:4" x14ac:dyDescent="0.25">
      <c r="A615" s="50">
        <v>44</v>
      </c>
      <c r="B615" s="50" t="s">
        <v>78</v>
      </c>
      <c r="C615" s="50">
        <v>1</v>
      </c>
      <c r="D615" s="50">
        <v>4.2</v>
      </c>
    </row>
    <row r="616" spans="1:4" x14ac:dyDescent="0.25">
      <c r="A616" s="50">
        <v>2</v>
      </c>
      <c r="B616" s="50" t="s">
        <v>85</v>
      </c>
      <c r="C616" s="50">
        <v>1</v>
      </c>
      <c r="D616" s="50">
        <v>4.2</v>
      </c>
    </row>
    <row r="617" spans="1:4" x14ac:dyDescent="0.25">
      <c r="A617" s="50">
        <v>2</v>
      </c>
      <c r="B617" s="50" t="s">
        <v>85</v>
      </c>
      <c r="C617" s="50">
        <v>3</v>
      </c>
      <c r="D617" s="50">
        <v>4.2</v>
      </c>
    </row>
    <row r="618" spans="1:4" x14ac:dyDescent="0.25">
      <c r="A618" s="50">
        <v>18</v>
      </c>
      <c r="B618" s="50" t="s">
        <v>85</v>
      </c>
      <c r="C618" s="50">
        <v>3</v>
      </c>
      <c r="D618" s="50">
        <v>4.2</v>
      </c>
    </row>
    <row r="619" spans="1:4" x14ac:dyDescent="0.25">
      <c r="A619" s="50">
        <v>9</v>
      </c>
      <c r="B619" s="50" t="s">
        <v>102</v>
      </c>
      <c r="C619" s="50">
        <v>4</v>
      </c>
      <c r="D619" s="50">
        <v>4.2</v>
      </c>
    </row>
    <row r="620" spans="1:4" x14ac:dyDescent="0.25">
      <c r="A620" s="50">
        <v>24</v>
      </c>
      <c r="B620" s="50" t="s">
        <v>313</v>
      </c>
      <c r="C620" s="50">
        <v>3</v>
      </c>
      <c r="D620" s="50">
        <v>4.2</v>
      </c>
    </row>
    <row r="621" spans="1:4" x14ac:dyDescent="0.25">
      <c r="A621" s="50">
        <v>43</v>
      </c>
      <c r="B621" s="50" t="s">
        <v>102</v>
      </c>
      <c r="C621" s="50">
        <v>3</v>
      </c>
      <c r="D621" s="50">
        <v>4.2</v>
      </c>
    </row>
    <row r="622" spans="1:4" x14ac:dyDescent="0.25">
      <c r="A622" s="50">
        <v>1</v>
      </c>
      <c r="B622" s="50" t="s">
        <v>111</v>
      </c>
      <c r="C622" s="50">
        <v>4</v>
      </c>
      <c r="D622" s="50">
        <v>4.2</v>
      </c>
    </row>
    <row r="623" spans="1:4" x14ac:dyDescent="0.25">
      <c r="A623" s="50">
        <v>12</v>
      </c>
      <c r="B623" s="50" t="s">
        <v>111</v>
      </c>
      <c r="C623" s="50">
        <v>5</v>
      </c>
      <c r="D623" s="50">
        <v>4.2</v>
      </c>
    </row>
    <row r="624" spans="1:4" x14ac:dyDescent="0.25">
      <c r="A624" s="50">
        <v>19</v>
      </c>
      <c r="B624" s="50" t="s">
        <v>111</v>
      </c>
      <c r="C624" s="50">
        <v>12</v>
      </c>
      <c r="D624" s="50">
        <v>4.2</v>
      </c>
    </row>
    <row r="625" spans="1:4" x14ac:dyDescent="0.25">
      <c r="A625" s="50">
        <v>43</v>
      </c>
      <c r="B625" s="50" t="s">
        <v>111</v>
      </c>
      <c r="C625" s="50">
        <v>6</v>
      </c>
      <c r="D625" s="50">
        <v>4.2</v>
      </c>
    </row>
    <row r="626" spans="1:4" x14ac:dyDescent="0.25">
      <c r="A626" s="50">
        <v>47</v>
      </c>
      <c r="B626" s="50" t="s">
        <v>111</v>
      </c>
      <c r="C626" s="50">
        <v>11</v>
      </c>
      <c r="D626" s="50">
        <v>4.2</v>
      </c>
    </row>
    <row r="627" spans="1:4" x14ac:dyDescent="0.25">
      <c r="A627" s="50">
        <v>13</v>
      </c>
      <c r="B627" s="50" t="s">
        <v>129</v>
      </c>
      <c r="C627" s="50">
        <v>6</v>
      </c>
      <c r="D627" s="50">
        <v>4.2</v>
      </c>
    </row>
    <row r="628" spans="1:4" x14ac:dyDescent="0.25">
      <c r="A628" s="50">
        <v>22</v>
      </c>
      <c r="B628" s="50" t="s">
        <v>129</v>
      </c>
      <c r="C628" s="50">
        <v>5</v>
      </c>
      <c r="D628" s="50">
        <v>4.2</v>
      </c>
    </row>
    <row r="629" spans="1:4" x14ac:dyDescent="0.25">
      <c r="A629" s="50">
        <v>45</v>
      </c>
      <c r="B629" s="50" t="s">
        <v>337</v>
      </c>
      <c r="C629" s="50">
        <v>2</v>
      </c>
      <c r="D629" s="50">
        <v>4.2</v>
      </c>
    </row>
    <row r="630" spans="1:4" x14ac:dyDescent="0.25">
      <c r="A630" s="50">
        <v>43</v>
      </c>
      <c r="B630" s="50" t="s">
        <v>145</v>
      </c>
      <c r="C630" s="50">
        <v>3</v>
      </c>
      <c r="D630" s="50">
        <v>4.2</v>
      </c>
    </row>
    <row r="631" spans="1:4" x14ac:dyDescent="0.25">
      <c r="A631" s="50">
        <v>44</v>
      </c>
      <c r="B631" s="50" t="s">
        <v>145</v>
      </c>
      <c r="C631" s="50">
        <v>12</v>
      </c>
      <c r="D631" s="50">
        <v>4.2</v>
      </c>
    </row>
    <row r="632" spans="1:4" x14ac:dyDescent="0.25">
      <c r="A632" s="50">
        <v>24</v>
      </c>
      <c r="B632" s="50" t="s">
        <v>149</v>
      </c>
      <c r="C632" s="50">
        <v>3</v>
      </c>
      <c r="D632" s="50">
        <v>4.2</v>
      </c>
    </row>
    <row r="633" spans="1:4" x14ac:dyDescent="0.25">
      <c r="A633" s="50">
        <v>26</v>
      </c>
      <c r="B633" s="50" t="s">
        <v>149</v>
      </c>
      <c r="C633" s="50">
        <v>3</v>
      </c>
      <c r="D633" s="50">
        <v>4.2</v>
      </c>
    </row>
    <row r="634" spans="1:4" x14ac:dyDescent="0.25">
      <c r="A634" s="50">
        <v>48</v>
      </c>
      <c r="B634" s="50" t="s">
        <v>149</v>
      </c>
      <c r="C634" s="50">
        <v>2</v>
      </c>
      <c r="D634" s="50">
        <v>4.2</v>
      </c>
    </row>
    <row r="635" spans="1:4" x14ac:dyDescent="0.25">
      <c r="A635" s="50">
        <v>10</v>
      </c>
      <c r="B635" s="50" t="s">
        <v>176</v>
      </c>
      <c r="C635" s="50">
        <v>2</v>
      </c>
      <c r="D635" s="50">
        <v>4.2</v>
      </c>
    </row>
    <row r="636" spans="1:4" x14ac:dyDescent="0.25">
      <c r="A636" s="50">
        <v>10</v>
      </c>
      <c r="B636" s="50" t="s">
        <v>176</v>
      </c>
      <c r="C636" s="50">
        <v>2</v>
      </c>
      <c r="D636" s="50">
        <v>4.2</v>
      </c>
    </row>
    <row r="637" spans="1:4" x14ac:dyDescent="0.25">
      <c r="A637" s="50">
        <v>12</v>
      </c>
      <c r="B637" s="50" t="s">
        <v>176</v>
      </c>
      <c r="C637" s="50">
        <v>5</v>
      </c>
      <c r="D637" s="50">
        <v>4.2</v>
      </c>
    </row>
    <row r="638" spans="1:4" x14ac:dyDescent="0.25">
      <c r="A638" s="50">
        <v>21</v>
      </c>
      <c r="B638" s="50" t="s">
        <v>52</v>
      </c>
      <c r="C638" s="50">
        <v>9</v>
      </c>
      <c r="D638" s="50">
        <v>4.3</v>
      </c>
    </row>
    <row r="639" spans="1:4" x14ac:dyDescent="0.25">
      <c r="A639" s="50">
        <v>35</v>
      </c>
      <c r="B639" s="50" t="s">
        <v>72</v>
      </c>
      <c r="C639" s="50">
        <v>1</v>
      </c>
      <c r="D639" s="50">
        <v>4.3</v>
      </c>
    </row>
    <row r="640" spans="1:4" x14ac:dyDescent="0.25">
      <c r="A640" s="50">
        <v>23</v>
      </c>
      <c r="B640" s="50" t="s">
        <v>76</v>
      </c>
      <c r="C640" s="50">
        <v>3</v>
      </c>
      <c r="D640" s="50">
        <v>4.3</v>
      </c>
    </row>
    <row r="641" spans="1:5" x14ac:dyDescent="0.25">
      <c r="A641" s="50">
        <v>26</v>
      </c>
      <c r="B641" s="50" t="s">
        <v>142</v>
      </c>
      <c r="C641" s="50">
        <v>4</v>
      </c>
      <c r="D641" s="50">
        <v>4.3</v>
      </c>
    </row>
    <row r="642" spans="1:5" x14ac:dyDescent="0.25">
      <c r="A642" s="50">
        <v>9</v>
      </c>
      <c r="B642" s="50" t="s">
        <v>145</v>
      </c>
      <c r="C642" s="50">
        <v>2</v>
      </c>
      <c r="D642" s="50">
        <v>4.3</v>
      </c>
    </row>
    <row r="643" spans="1:5" x14ac:dyDescent="0.25">
      <c r="A643" s="50">
        <v>46</v>
      </c>
      <c r="B643" s="50" t="s">
        <v>149</v>
      </c>
      <c r="C643" s="50">
        <v>3</v>
      </c>
      <c r="D643" s="50">
        <v>4.3</v>
      </c>
    </row>
    <row r="644" spans="1:5" x14ac:dyDescent="0.25">
      <c r="A644" s="50">
        <v>50</v>
      </c>
      <c r="B644" s="50" t="s">
        <v>149</v>
      </c>
      <c r="C644" s="50">
        <v>5</v>
      </c>
      <c r="D644" s="50">
        <v>4.3</v>
      </c>
    </row>
    <row r="645" spans="1:5" x14ac:dyDescent="0.25">
      <c r="A645" s="50">
        <v>46</v>
      </c>
      <c r="B645" s="50" t="s">
        <v>176</v>
      </c>
      <c r="C645" s="50">
        <v>1</v>
      </c>
      <c r="D645" s="50">
        <v>4.3</v>
      </c>
    </row>
    <row r="646" spans="1:5" x14ac:dyDescent="0.25">
      <c r="A646" s="50">
        <v>9</v>
      </c>
      <c r="B646" s="50" t="s">
        <v>181</v>
      </c>
      <c r="C646" s="50">
        <v>2</v>
      </c>
      <c r="D646" s="50">
        <v>4.3</v>
      </c>
    </row>
    <row r="647" spans="1:5" x14ac:dyDescent="0.25">
      <c r="A647" s="50">
        <v>40</v>
      </c>
      <c r="B647" s="50" t="s">
        <v>330</v>
      </c>
      <c r="C647" s="50">
        <v>1</v>
      </c>
      <c r="D647" s="50">
        <v>4.3499999999999996</v>
      </c>
    </row>
    <row r="648" spans="1:5" x14ac:dyDescent="0.25">
      <c r="A648" s="50">
        <v>5</v>
      </c>
      <c r="B648" s="50" t="s">
        <v>17</v>
      </c>
      <c r="C648" s="50">
        <v>2</v>
      </c>
      <c r="D648" s="50">
        <v>4.5</v>
      </c>
    </row>
    <row r="649" spans="1:5" x14ac:dyDescent="0.25">
      <c r="A649" s="50">
        <v>6</v>
      </c>
      <c r="B649" s="50" t="s">
        <v>17</v>
      </c>
      <c r="C649" s="50">
        <v>3</v>
      </c>
      <c r="D649" s="50">
        <v>4.5</v>
      </c>
    </row>
    <row r="650" spans="1:5" x14ac:dyDescent="0.25">
      <c r="A650" s="50">
        <v>7</v>
      </c>
      <c r="B650" s="50" t="s">
        <v>17</v>
      </c>
      <c r="C650" s="50">
        <v>2</v>
      </c>
      <c r="D650" s="50">
        <v>4.5</v>
      </c>
    </row>
    <row r="651" spans="1:5" x14ac:dyDescent="0.25">
      <c r="A651" s="50">
        <v>37</v>
      </c>
      <c r="B651" s="50" t="s">
        <v>333</v>
      </c>
      <c r="C651" s="50">
        <v>3</v>
      </c>
      <c r="D651" s="56">
        <v>4.5</v>
      </c>
    </row>
    <row r="652" spans="1:5" ht="15.75" x14ac:dyDescent="0.25">
      <c r="A652" s="50">
        <v>8</v>
      </c>
      <c r="B652" s="51" t="s">
        <v>38</v>
      </c>
      <c r="C652" s="50">
        <v>1</v>
      </c>
      <c r="D652" s="50">
        <v>4.5</v>
      </c>
    </row>
    <row r="653" spans="1:5" x14ac:dyDescent="0.25">
      <c r="A653" s="28">
        <v>25</v>
      </c>
      <c r="B653" s="28" t="s">
        <v>40</v>
      </c>
      <c r="C653" s="28">
        <v>4</v>
      </c>
      <c r="D653" s="28">
        <v>4.5</v>
      </c>
      <c r="E653" s="29"/>
    </row>
    <row r="654" spans="1:5" x14ac:dyDescent="0.25">
      <c r="A654" s="50">
        <v>6</v>
      </c>
      <c r="B654" s="50" t="s">
        <v>43</v>
      </c>
      <c r="C654" s="50">
        <v>1</v>
      </c>
      <c r="D654" s="50">
        <v>4.5</v>
      </c>
    </row>
    <row r="655" spans="1:5" x14ac:dyDescent="0.25">
      <c r="A655" s="50">
        <v>7</v>
      </c>
      <c r="B655" s="50" t="s">
        <v>43</v>
      </c>
      <c r="C655" s="50">
        <v>3</v>
      </c>
      <c r="D655" s="50">
        <v>4.5</v>
      </c>
    </row>
    <row r="656" spans="1:5" x14ac:dyDescent="0.25">
      <c r="A656" s="50">
        <v>32</v>
      </c>
      <c r="B656" s="50" t="s">
        <v>336</v>
      </c>
      <c r="C656" s="50">
        <v>4</v>
      </c>
      <c r="D656" s="50">
        <v>4.5</v>
      </c>
    </row>
    <row r="657" spans="1:4" x14ac:dyDescent="0.25">
      <c r="A657" s="50">
        <v>32</v>
      </c>
      <c r="B657" s="50" t="s">
        <v>336</v>
      </c>
      <c r="C657" s="50">
        <v>2</v>
      </c>
      <c r="D657" s="50">
        <v>4.5</v>
      </c>
    </row>
    <row r="658" spans="1:4" x14ac:dyDescent="0.25">
      <c r="A658" s="50">
        <v>32</v>
      </c>
      <c r="B658" s="50" t="s">
        <v>336</v>
      </c>
      <c r="C658" s="50">
        <v>5</v>
      </c>
      <c r="D658" s="50">
        <v>4.5</v>
      </c>
    </row>
    <row r="659" spans="1:4" x14ac:dyDescent="0.25">
      <c r="A659" s="50">
        <v>36</v>
      </c>
      <c r="B659" s="50" t="s">
        <v>43</v>
      </c>
      <c r="C659" s="50">
        <v>2</v>
      </c>
      <c r="D659" s="50">
        <v>4.5</v>
      </c>
    </row>
    <row r="660" spans="1:4" x14ac:dyDescent="0.25">
      <c r="A660" s="50">
        <v>42</v>
      </c>
      <c r="B660" s="50" t="s">
        <v>43</v>
      </c>
      <c r="C660" s="50">
        <v>3</v>
      </c>
      <c r="D660" s="50">
        <v>4.5</v>
      </c>
    </row>
    <row r="661" spans="1:4" x14ac:dyDescent="0.25">
      <c r="A661" s="50">
        <v>31</v>
      </c>
      <c r="B661" s="50" t="s">
        <v>49</v>
      </c>
      <c r="C661" s="50">
        <v>11</v>
      </c>
      <c r="D661" s="50">
        <v>4.5</v>
      </c>
    </row>
    <row r="662" spans="1:4" x14ac:dyDescent="0.25">
      <c r="A662" s="50">
        <v>5</v>
      </c>
      <c r="B662" s="50" t="s">
        <v>52</v>
      </c>
      <c r="C662" s="50">
        <v>8</v>
      </c>
      <c r="D662" s="50">
        <v>4.5</v>
      </c>
    </row>
    <row r="663" spans="1:4" x14ac:dyDescent="0.25">
      <c r="A663" s="50">
        <v>31</v>
      </c>
      <c r="B663" s="50" t="s">
        <v>52</v>
      </c>
      <c r="C663" s="50">
        <v>7</v>
      </c>
      <c r="D663" s="50">
        <v>4.5</v>
      </c>
    </row>
    <row r="664" spans="1:4" x14ac:dyDescent="0.25">
      <c r="A664" s="50">
        <v>35</v>
      </c>
      <c r="B664" s="50" t="s">
        <v>52</v>
      </c>
      <c r="C664" s="50">
        <v>6</v>
      </c>
      <c r="D664" s="50">
        <v>4.5</v>
      </c>
    </row>
    <row r="665" spans="1:4" x14ac:dyDescent="0.25">
      <c r="A665" s="50">
        <v>35</v>
      </c>
      <c r="B665" s="50" t="s">
        <v>52</v>
      </c>
      <c r="C665" s="50">
        <v>12</v>
      </c>
      <c r="D665" s="50">
        <v>4.5</v>
      </c>
    </row>
    <row r="666" spans="1:4" x14ac:dyDescent="0.25">
      <c r="A666" s="50">
        <v>41</v>
      </c>
      <c r="B666" s="50" t="s">
        <v>52</v>
      </c>
      <c r="C666" s="50">
        <v>6</v>
      </c>
      <c r="D666" s="50">
        <v>4.5</v>
      </c>
    </row>
    <row r="667" spans="1:4" x14ac:dyDescent="0.25">
      <c r="A667" s="50">
        <v>42</v>
      </c>
      <c r="B667" s="50" t="s">
        <v>52</v>
      </c>
      <c r="C667" s="50">
        <v>2</v>
      </c>
      <c r="D667" s="50">
        <v>4.5</v>
      </c>
    </row>
    <row r="668" spans="1:4" x14ac:dyDescent="0.25">
      <c r="A668" s="50">
        <v>26</v>
      </c>
      <c r="B668" s="50" t="s">
        <v>54</v>
      </c>
      <c r="C668" s="50">
        <v>3</v>
      </c>
      <c r="D668" s="50">
        <v>4.5</v>
      </c>
    </row>
    <row r="669" spans="1:4" x14ac:dyDescent="0.25">
      <c r="A669" s="50">
        <v>33</v>
      </c>
      <c r="B669" s="50" t="s">
        <v>54</v>
      </c>
      <c r="C669" s="50">
        <v>4</v>
      </c>
      <c r="D669" s="50">
        <v>4.5</v>
      </c>
    </row>
    <row r="670" spans="1:4" x14ac:dyDescent="0.25">
      <c r="A670" s="50">
        <v>2</v>
      </c>
      <c r="B670" s="50" t="s">
        <v>57</v>
      </c>
      <c r="C670" s="50">
        <v>6</v>
      </c>
      <c r="D670" s="50">
        <v>4.5</v>
      </c>
    </row>
    <row r="671" spans="1:4" x14ac:dyDescent="0.25">
      <c r="A671" s="50">
        <v>22</v>
      </c>
      <c r="B671" s="50" t="s">
        <v>324</v>
      </c>
      <c r="C671" s="50">
        <v>7</v>
      </c>
      <c r="D671" s="50">
        <v>4.5</v>
      </c>
    </row>
    <row r="672" spans="1:4" x14ac:dyDescent="0.25">
      <c r="A672" s="50">
        <v>32</v>
      </c>
      <c r="B672" s="50" t="s">
        <v>324</v>
      </c>
      <c r="C672" s="50">
        <v>10</v>
      </c>
      <c r="D672" s="50">
        <v>4.5</v>
      </c>
    </row>
    <row r="673" spans="1:5" x14ac:dyDescent="0.25">
      <c r="A673" s="50">
        <v>35</v>
      </c>
      <c r="B673" s="50" t="s">
        <v>324</v>
      </c>
      <c r="C673" s="50">
        <v>11</v>
      </c>
      <c r="D673" s="50">
        <v>4.5</v>
      </c>
    </row>
    <row r="674" spans="1:5" x14ac:dyDescent="0.25">
      <c r="A674" s="50">
        <v>39</v>
      </c>
      <c r="B674" s="50" t="s">
        <v>57</v>
      </c>
      <c r="C674" s="50">
        <v>6</v>
      </c>
      <c r="D674" s="50">
        <v>4.5</v>
      </c>
    </row>
    <row r="675" spans="1:5" x14ac:dyDescent="0.25">
      <c r="A675" s="50">
        <v>40</v>
      </c>
      <c r="B675" s="50" t="s">
        <v>57</v>
      </c>
      <c r="C675" s="50">
        <v>30</v>
      </c>
      <c r="D675" s="50">
        <v>4.5</v>
      </c>
    </row>
    <row r="676" spans="1:5" x14ac:dyDescent="0.25">
      <c r="A676" s="50">
        <v>47</v>
      </c>
      <c r="B676" s="50" t="s">
        <v>57</v>
      </c>
      <c r="C676" s="50">
        <v>4</v>
      </c>
      <c r="D676" s="50">
        <v>4.5</v>
      </c>
    </row>
    <row r="677" spans="1:5" x14ac:dyDescent="0.25">
      <c r="A677" s="50">
        <v>13</v>
      </c>
      <c r="B677" s="50" t="s">
        <v>57</v>
      </c>
      <c r="C677" s="50">
        <v>7</v>
      </c>
      <c r="D677" s="50">
        <v>4.5</v>
      </c>
      <c r="E677" s="26"/>
    </row>
    <row r="678" spans="1:5" x14ac:dyDescent="0.25">
      <c r="A678" s="50">
        <v>25</v>
      </c>
      <c r="B678" s="50" t="s">
        <v>72</v>
      </c>
      <c r="C678" s="50">
        <v>4</v>
      </c>
      <c r="D678" s="50">
        <v>4.5</v>
      </c>
    </row>
    <row r="679" spans="1:5" x14ac:dyDescent="0.25">
      <c r="A679" s="50">
        <v>33</v>
      </c>
      <c r="B679" s="50" t="s">
        <v>72</v>
      </c>
      <c r="C679" s="50">
        <v>1</v>
      </c>
      <c r="D679" s="50">
        <v>4.5</v>
      </c>
    </row>
    <row r="680" spans="1:5" x14ac:dyDescent="0.25">
      <c r="A680" s="50">
        <v>32</v>
      </c>
      <c r="B680" s="50" t="s">
        <v>72</v>
      </c>
      <c r="C680" s="50">
        <v>1</v>
      </c>
      <c r="D680" s="50">
        <v>4.5</v>
      </c>
    </row>
    <row r="681" spans="1:5" x14ac:dyDescent="0.25">
      <c r="A681" s="50">
        <v>28</v>
      </c>
      <c r="B681" s="50" t="s">
        <v>72</v>
      </c>
      <c r="C681" s="50">
        <v>1</v>
      </c>
      <c r="D681" s="50">
        <v>4.5</v>
      </c>
    </row>
    <row r="682" spans="1:5" x14ac:dyDescent="0.25">
      <c r="A682" s="50">
        <v>37</v>
      </c>
      <c r="B682" s="50" t="s">
        <v>334</v>
      </c>
      <c r="C682" s="50">
        <v>2</v>
      </c>
      <c r="D682" s="50">
        <v>4.5</v>
      </c>
    </row>
    <row r="683" spans="1:5" x14ac:dyDescent="0.25">
      <c r="A683" s="50">
        <v>17</v>
      </c>
      <c r="B683" s="50" t="s">
        <v>74</v>
      </c>
      <c r="C683" s="50">
        <v>1</v>
      </c>
      <c r="D683" s="50">
        <v>4.5</v>
      </c>
    </row>
    <row r="684" spans="1:5" x14ac:dyDescent="0.25">
      <c r="A684" s="50">
        <v>13</v>
      </c>
      <c r="B684" s="50" t="s">
        <v>76</v>
      </c>
      <c r="C684" s="50">
        <v>3</v>
      </c>
      <c r="D684" s="50">
        <v>4.5</v>
      </c>
    </row>
    <row r="685" spans="1:5" x14ac:dyDescent="0.25">
      <c r="A685" s="50">
        <v>40</v>
      </c>
      <c r="B685" s="50" t="s">
        <v>78</v>
      </c>
      <c r="C685" s="50">
        <v>3</v>
      </c>
      <c r="D685" s="50">
        <v>4.5</v>
      </c>
    </row>
    <row r="686" spans="1:5" x14ac:dyDescent="0.25">
      <c r="A686" s="50">
        <v>29</v>
      </c>
      <c r="B686" s="50" t="s">
        <v>321</v>
      </c>
      <c r="C686" s="50">
        <v>1</v>
      </c>
      <c r="D686" s="50">
        <v>4.5</v>
      </c>
    </row>
    <row r="687" spans="1:5" x14ac:dyDescent="0.25">
      <c r="A687" s="50">
        <v>3</v>
      </c>
      <c r="B687" s="50" t="s">
        <v>83</v>
      </c>
      <c r="C687" s="50">
        <v>1</v>
      </c>
      <c r="D687" s="50">
        <v>4.5</v>
      </c>
    </row>
    <row r="688" spans="1:5" x14ac:dyDescent="0.25">
      <c r="A688" s="50">
        <v>40</v>
      </c>
      <c r="B688" s="50" t="s">
        <v>85</v>
      </c>
      <c r="C688" s="50">
        <v>3</v>
      </c>
      <c r="D688" s="50">
        <v>4.5</v>
      </c>
    </row>
    <row r="689" spans="1:4" x14ac:dyDescent="0.25">
      <c r="A689" s="50">
        <v>40</v>
      </c>
      <c r="B689" s="50" t="s">
        <v>85</v>
      </c>
      <c r="C689" s="50">
        <v>2</v>
      </c>
      <c r="D689" s="50">
        <v>4.5</v>
      </c>
    </row>
    <row r="690" spans="1:4" ht="30" x14ac:dyDescent="0.25">
      <c r="A690" s="50">
        <v>22</v>
      </c>
      <c r="B690" s="60" t="s">
        <v>322</v>
      </c>
      <c r="C690" s="50">
        <v>7</v>
      </c>
      <c r="D690" s="50">
        <v>4.5</v>
      </c>
    </row>
    <row r="691" spans="1:4" ht="30" x14ac:dyDescent="0.25">
      <c r="A691" s="50">
        <v>34</v>
      </c>
      <c r="B691" s="60" t="s">
        <v>322</v>
      </c>
      <c r="C691" s="50">
        <v>6</v>
      </c>
      <c r="D691" s="50">
        <v>4.5</v>
      </c>
    </row>
    <row r="692" spans="1:4" x14ac:dyDescent="0.25">
      <c r="A692" s="50">
        <v>7</v>
      </c>
      <c r="B692" s="50" t="s">
        <v>102</v>
      </c>
      <c r="C692" s="50">
        <v>4</v>
      </c>
      <c r="D692" s="50">
        <v>4.5</v>
      </c>
    </row>
    <row r="693" spans="1:4" x14ac:dyDescent="0.25">
      <c r="A693" s="50">
        <v>10</v>
      </c>
      <c r="B693" s="50" t="s">
        <v>102</v>
      </c>
      <c r="C693" s="50">
        <v>3</v>
      </c>
      <c r="D693" s="50">
        <v>4.5</v>
      </c>
    </row>
    <row r="694" spans="1:4" x14ac:dyDescent="0.25">
      <c r="A694" s="50">
        <v>27</v>
      </c>
      <c r="B694" s="50" t="s">
        <v>313</v>
      </c>
      <c r="C694" s="50">
        <v>6</v>
      </c>
      <c r="D694" s="50">
        <v>4.5</v>
      </c>
    </row>
    <row r="695" spans="1:4" x14ac:dyDescent="0.25">
      <c r="A695" s="50">
        <v>34</v>
      </c>
      <c r="B695" s="50" t="s">
        <v>102</v>
      </c>
      <c r="C695" s="50">
        <v>5</v>
      </c>
      <c r="D695" s="50">
        <v>4.5</v>
      </c>
    </row>
    <row r="696" spans="1:4" x14ac:dyDescent="0.25">
      <c r="A696" s="50">
        <v>41</v>
      </c>
      <c r="B696" s="50" t="s">
        <v>102</v>
      </c>
      <c r="C696" s="50">
        <v>4</v>
      </c>
      <c r="D696" s="50">
        <v>4.5</v>
      </c>
    </row>
    <row r="697" spans="1:4" x14ac:dyDescent="0.25">
      <c r="A697" s="50">
        <v>39</v>
      </c>
      <c r="B697" s="50" t="s">
        <v>107</v>
      </c>
      <c r="C697" s="50">
        <v>5</v>
      </c>
      <c r="D697" s="50">
        <v>4.5</v>
      </c>
    </row>
    <row r="698" spans="1:4" x14ac:dyDescent="0.25">
      <c r="A698" s="50">
        <v>49</v>
      </c>
      <c r="B698" s="50" t="s">
        <v>121</v>
      </c>
      <c r="C698" s="50">
        <v>1</v>
      </c>
      <c r="D698" s="50">
        <v>4.5</v>
      </c>
    </row>
    <row r="699" spans="1:4" x14ac:dyDescent="0.25">
      <c r="A699" s="50">
        <v>5</v>
      </c>
      <c r="B699" s="50" t="s">
        <v>111</v>
      </c>
      <c r="C699" s="50">
        <v>5</v>
      </c>
      <c r="D699" s="50">
        <v>4.5</v>
      </c>
    </row>
    <row r="700" spans="1:4" x14ac:dyDescent="0.25">
      <c r="A700" s="50">
        <v>27</v>
      </c>
      <c r="B700" s="50" t="s">
        <v>111</v>
      </c>
      <c r="C700" s="50">
        <v>7</v>
      </c>
      <c r="D700" s="50">
        <v>4.5</v>
      </c>
    </row>
    <row r="701" spans="1:4" x14ac:dyDescent="0.25">
      <c r="A701" s="50">
        <v>29</v>
      </c>
      <c r="B701" s="50" t="s">
        <v>327</v>
      </c>
      <c r="C701" s="50">
        <v>10</v>
      </c>
      <c r="D701" s="50">
        <v>4.5</v>
      </c>
    </row>
    <row r="702" spans="1:4" x14ac:dyDescent="0.25">
      <c r="A702" s="50">
        <v>33</v>
      </c>
      <c r="B702" s="50" t="s">
        <v>327</v>
      </c>
      <c r="C702" s="50">
        <v>10</v>
      </c>
      <c r="D702" s="50">
        <v>4.5</v>
      </c>
    </row>
    <row r="703" spans="1:4" x14ac:dyDescent="0.25">
      <c r="A703" s="50">
        <v>34</v>
      </c>
      <c r="B703" s="50" t="s">
        <v>327</v>
      </c>
      <c r="C703" s="50">
        <v>10</v>
      </c>
      <c r="D703" s="50">
        <v>4.5</v>
      </c>
    </row>
    <row r="704" spans="1:4" x14ac:dyDescent="0.25">
      <c r="A704" s="50">
        <v>36</v>
      </c>
      <c r="B704" s="50" t="s">
        <v>111</v>
      </c>
      <c r="C704" s="50">
        <v>20</v>
      </c>
      <c r="D704" s="50">
        <v>4.5</v>
      </c>
    </row>
    <row r="705" spans="1:4" x14ac:dyDescent="0.25">
      <c r="A705" s="50">
        <v>42</v>
      </c>
      <c r="B705" s="50" t="s">
        <v>111</v>
      </c>
      <c r="C705" s="50">
        <v>15</v>
      </c>
      <c r="D705" s="50">
        <v>4.5</v>
      </c>
    </row>
    <row r="706" spans="1:4" x14ac:dyDescent="0.25">
      <c r="A706" s="50">
        <v>17</v>
      </c>
      <c r="B706" s="50" t="s">
        <v>129</v>
      </c>
      <c r="C706" s="50">
        <v>4</v>
      </c>
      <c r="D706" s="50">
        <v>4.5</v>
      </c>
    </row>
    <row r="707" spans="1:4" x14ac:dyDescent="0.25">
      <c r="A707" s="50">
        <v>40</v>
      </c>
      <c r="B707" s="50" t="s">
        <v>129</v>
      </c>
      <c r="C707" s="50">
        <v>5</v>
      </c>
      <c r="D707" s="50">
        <v>4.5</v>
      </c>
    </row>
    <row r="708" spans="1:4" x14ac:dyDescent="0.25">
      <c r="A708" s="50">
        <v>49</v>
      </c>
      <c r="B708" s="50" t="s">
        <v>129</v>
      </c>
      <c r="C708" s="50">
        <v>3</v>
      </c>
      <c r="D708" s="50">
        <v>4.5</v>
      </c>
    </row>
    <row r="709" spans="1:4" x14ac:dyDescent="0.25">
      <c r="A709" s="50">
        <v>8</v>
      </c>
      <c r="B709" s="50" t="s">
        <v>142</v>
      </c>
      <c r="C709" s="50">
        <v>2</v>
      </c>
      <c r="D709" s="50">
        <v>4.5</v>
      </c>
    </row>
    <row r="710" spans="1:4" x14ac:dyDescent="0.25">
      <c r="A710" s="50">
        <v>26</v>
      </c>
      <c r="B710" s="50" t="s">
        <v>142</v>
      </c>
      <c r="C710" s="50">
        <v>6</v>
      </c>
      <c r="D710" s="50">
        <v>4.5</v>
      </c>
    </row>
    <row r="711" spans="1:4" x14ac:dyDescent="0.25">
      <c r="A711" s="50">
        <v>5</v>
      </c>
      <c r="B711" s="50" t="s">
        <v>145</v>
      </c>
      <c r="C711" s="50">
        <v>3</v>
      </c>
      <c r="D711" s="50">
        <v>4.5</v>
      </c>
    </row>
    <row r="712" spans="1:4" x14ac:dyDescent="0.25">
      <c r="A712" s="50">
        <v>36</v>
      </c>
      <c r="B712" s="50" t="s">
        <v>145</v>
      </c>
      <c r="C712" s="50">
        <v>20</v>
      </c>
      <c r="D712" s="50">
        <v>4.5</v>
      </c>
    </row>
    <row r="713" spans="1:4" x14ac:dyDescent="0.25">
      <c r="A713" s="50">
        <v>42</v>
      </c>
      <c r="B713" s="50" t="s">
        <v>145</v>
      </c>
      <c r="C713" s="50">
        <v>10</v>
      </c>
      <c r="D713" s="50">
        <v>4.5</v>
      </c>
    </row>
    <row r="714" spans="1:4" x14ac:dyDescent="0.25">
      <c r="A714" s="50">
        <v>42</v>
      </c>
      <c r="B714" s="50" t="s">
        <v>147</v>
      </c>
      <c r="C714" s="50">
        <v>4</v>
      </c>
      <c r="D714" s="50">
        <v>4.5</v>
      </c>
    </row>
    <row r="715" spans="1:4" x14ac:dyDescent="0.25">
      <c r="A715" s="50">
        <v>4</v>
      </c>
      <c r="B715" s="50" t="s">
        <v>149</v>
      </c>
      <c r="C715" s="50">
        <v>2</v>
      </c>
      <c r="D715" s="50">
        <v>4.5</v>
      </c>
    </row>
    <row r="716" spans="1:4" x14ac:dyDescent="0.25">
      <c r="A716" s="50">
        <v>40</v>
      </c>
      <c r="B716" s="50" t="s">
        <v>149</v>
      </c>
      <c r="C716" s="50">
        <v>2</v>
      </c>
      <c r="D716" s="50">
        <v>4.5</v>
      </c>
    </row>
    <row r="717" spans="1:4" x14ac:dyDescent="0.25">
      <c r="A717" s="50">
        <v>8</v>
      </c>
      <c r="B717" s="50" t="s">
        <v>165</v>
      </c>
      <c r="C717" s="50">
        <v>5</v>
      </c>
      <c r="D717" s="50">
        <v>4.5</v>
      </c>
    </row>
    <row r="718" spans="1:4" x14ac:dyDescent="0.25">
      <c r="A718" s="50">
        <v>2</v>
      </c>
      <c r="B718" s="50" t="s">
        <v>176</v>
      </c>
      <c r="C718" s="50">
        <v>1</v>
      </c>
      <c r="D718" s="50">
        <v>4.5</v>
      </c>
    </row>
    <row r="719" spans="1:4" x14ac:dyDescent="0.25">
      <c r="A719" s="50">
        <v>41</v>
      </c>
      <c r="B719" s="50" t="s">
        <v>176</v>
      </c>
      <c r="C719" s="50">
        <v>12</v>
      </c>
      <c r="D719" s="50">
        <v>4.5</v>
      </c>
    </row>
    <row r="720" spans="1:4" x14ac:dyDescent="0.25">
      <c r="A720" s="50">
        <v>10</v>
      </c>
      <c r="B720" s="50" t="s">
        <v>43</v>
      </c>
      <c r="C720" s="50">
        <v>3</v>
      </c>
      <c r="D720" s="50">
        <v>4.5999999999999996</v>
      </c>
    </row>
    <row r="721" spans="1:4" x14ac:dyDescent="0.25">
      <c r="A721" s="50">
        <v>20</v>
      </c>
      <c r="B721" s="50" t="s">
        <v>43</v>
      </c>
      <c r="C721" s="50">
        <v>2</v>
      </c>
      <c r="D721" s="50">
        <v>4.5999999999999996</v>
      </c>
    </row>
    <row r="722" spans="1:4" x14ac:dyDescent="0.25">
      <c r="A722" s="50">
        <v>42</v>
      </c>
      <c r="B722" s="50" t="s">
        <v>52</v>
      </c>
      <c r="C722" s="50">
        <v>7</v>
      </c>
      <c r="D722" s="50">
        <v>4.5999999999999996</v>
      </c>
    </row>
    <row r="723" spans="1:4" x14ac:dyDescent="0.25">
      <c r="A723" s="50">
        <v>1</v>
      </c>
      <c r="B723" s="50" t="s">
        <v>54</v>
      </c>
      <c r="C723" s="50">
        <v>2</v>
      </c>
      <c r="D723" s="50">
        <v>4.5999999999999996</v>
      </c>
    </row>
    <row r="724" spans="1:4" x14ac:dyDescent="0.25">
      <c r="A724" s="50">
        <v>47</v>
      </c>
      <c r="B724" s="50" t="s">
        <v>57</v>
      </c>
      <c r="C724" s="50">
        <v>12</v>
      </c>
      <c r="D724" s="50">
        <v>4.5999999999999996</v>
      </c>
    </row>
    <row r="725" spans="1:4" x14ac:dyDescent="0.25">
      <c r="A725" s="50">
        <v>28</v>
      </c>
      <c r="B725" s="50" t="s">
        <v>72</v>
      </c>
      <c r="C725" s="50">
        <v>2</v>
      </c>
      <c r="D725" s="50">
        <v>4.5999999999999996</v>
      </c>
    </row>
    <row r="726" spans="1:4" x14ac:dyDescent="0.25">
      <c r="A726" s="50">
        <v>36</v>
      </c>
      <c r="B726" s="50" t="s">
        <v>72</v>
      </c>
      <c r="C726" s="50">
        <v>1</v>
      </c>
      <c r="D726" s="50">
        <v>4.5999999999999996</v>
      </c>
    </row>
    <row r="727" spans="1:4" x14ac:dyDescent="0.25">
      <c r="A727" s="50">
        <v>15</v>
      </c>
      <c r="B727" s="50" t="s">
        <v>107</v>
      </c>
      <c r="C727" s="50">
        <v>3</v>
      </c>
      <c r="D727" s="50">
        <v>4.5999999999999996</v>
      </c>
    </row>
    <row r="728" spans="1:4" x14ac:dyDescent="0.25">
      <c r="A728" s="50">
        <v>20</v>
      </c>
      <c r="B728" s="50" t="s">
        <v>114</v>
      </c>
      <c r="C728" s="50">
        <v>6</v>
      </c>
      <c r="D728" s="50">
        <v>4.5999999999999996</v>
      </c>
    </row>
    <row r="729" spans="1:4" x14ac:dyDescent="0.25">
      <c r="A729" s="50">
        <v>2</v>
      </c>
      <c r="B729" s="50" t="s">
        <v>111</v>
      </c>
      <c r="C729" s="50">
        <v>3</v>
      </c>
      <c r="D729" s="50">
        <v>4.5999999999999996</v>
      </c>
    </row>
    <row r="730" spans="1:4" x14ac:dyDescent="0.25">
      <c r="A730" s="50">
        <v>26</v>
      </c>
      <c r="B730" s="50" t="s">
        <v>111</v>
      </c>
      <c r="C730" s="50">
        <v>5</v>
      </c>
      <c r="D730" s="50">
        <v>4.5999999999999996</v>
      </c>
    </row>
    <row r="731" spans="1:4" x14ac:dyDescent="0.25">
      <c r="A731" s="50">
        <v>11</v>
      </c>
      <c r="B731" s="50" t="s">
        <v>129</v>
      </c>
      <c r="C731" s="50">
        <v>4</v>
      </c>
      <c r="D731" s="50">
        <v>4.5999999999999996</v>
      </c>
    </row>
    <row r="732" spans="1:4" x14ac:dyDescent="0.25">
      <c r="A732" s="50">
        <v>20</v>
      </c>
      <c r="B732" s="50" t="s">
        <v>129</v>
      </c>
      <c r="C732" s="50">
        <v>3</v>
      </c>
      <c r="D732" s="50">
        <v>4.5999999999999996</v>
      </c>
    </row>
    <row r="733" spans="1:4" x14ac:dyDescent="0.25">
      <c r="A733" s="50">
        <v>22</v>
      </c>
      <c r="B733" s="50" t="s">
        <v>149</v>
      </c>
      <c r="C733" s="50">
        <v>4</v>
      </c>
      <c r="D733" s="50">
        <v>4.5999999999999996</v>
      </c>
    </row>
    <row r="734" spans="1:4" x14ac:dyDescent="0.25">
      <c r="A734" s="50">
        <v>41</v>
      </c>
      <c r="B734" s="50" t="s">
        <v>32</v>
      </c>
      <c r="C734" s="50">
        <v>7</v>
      </c>
      <c r="D734" s="50">
        <v>4.7</v>
      </c>
    </row>
    <row r="735" spans="1:4" x14ac:dyDescent="0.25">
      <c r="A735" s="50">
        <v>41</v>
      </c>
      <c r="B735" s="50" t="s">
        <v>49</v>
      </c>
      <c r="C735" s="50">
        <v>1</v>
      </c>
      <c r="D735" s="50">
        <v>4.75</v>
      </c>
    </row>
    <row r="736" spans="1:4" x14ac:dyDescent="0.25">
      <c r="A736" s="50">
        <v>11</v>
      </c>
      <c r="B736" s="50" t="s">
        <v>72</v>
      </c>
      <c r="C736" s="50">
        <v>3</v>
      </c>
      <c r="D736" s="50">
        <v>4.75</v>
      </c>
    </row>
    <row r="737" spans="1:4" x14ac:dyDescent="0.25">
      <c r="A737" s="50">
        <v>36</v>
      </c>
      <c r="B737" s="50" t="s">
        <v>111</v>
      </c>
      <c r="C737" s="50">
        <v>7</v>
      </c>
      <c r="D737" s="50">
        <v>4.75</v>
      </c>
    </row>
    <row r="738" spans="1:4" x14ac:dyDescent="0.25">
      <c r="A738" s="50">
        <v>40</v>
      </c>
      <c r="B738" s="50" t="s">
        <v>330</v>
      </c>
      <c r="C738" s="50">
        <v>2</v>
      </c>
      <c r="D738" s="50">
        <v>4.75</v>
      </c>
    </row>
    <row r="739" spans="1:4" x14ac:dyDescent="0.25">
      <c r="A739" s="50">
        <v>16</v>
      </c>
      <c r="B739" s="50" t="s">
        <v>17</v>
      </c>
      <c r="C739" s="50">
        <v>4</v>
      </c>
      <c r="D739" s="50">
        <v>4.8</v>
      </c>
    </row>
    <row r="740" spans="1:4" x14ac:dyDescent="0.25">
      <c r="A740" s="50">
        <v>16</v>
      </c>
      <c r="B740" s="50" t="s">
        <v>17</v>
      </c>
      <c r="C740" s="50">
        <v>3</v>
      </c>
      <c r="D740" s="50">
        <v>4.8</v>
      </c>
    </row>
    <row r="741" spans="1:4" x14ac:dyDescent="0.25">
      <c r="A741" s="55">
        <v>9</v>
      </c>
      <c r="B741" s="55" t="s">
        <v>24</v>
      </c>
      <c r="C741" s="55">
        <v>2</v>
      </c>
      <c r="D741" s="55">
        <v>4.8</v>
      </c>
    </row>
    <row r="742" spans="1:4" x14ac:dyDescent="0.25">
      <c r="A742" s="50">
        <v>10</v>
      </c>
      <c r="B742" s="50" t="s">
        <v>57</v>
      </c>
      <c r="C742" s="50">
        <v>3</v>
      </c>
      <c r="D742" s="50">
        <v>4.8</v>
      </c>
    </row>
    <row r="743" spans="1:4" x14ac:dyDescent="0.25">
      <c r="A743" s="50">
        <v>17</v>
      </c>
      <c r="B743" s="50" t="s">
        <v>78</v>
      </c>
      <c r="C743" s="50">
        <v>3</v>
      </c>
      <c r="D743" s="50">
        <v>4.8</v>
      </c>
    </row>
    <row r="744" spans="1:4" x14ac:dyDescent="0.25">
      <c r="A744" s="50">
        <v>10</v>
      </c>
      <c r="B744" s="50" t="s">
        <v>321</v>
      </c>
      <c r="C744" s="50">
        <v>3</v>
      </c>
      <c r="D744" s="50">
        <v>4.8</v>
      </c>
    </row>
    <row r="745" spans="1:4" x14ac:dyDescent="0.25">
      <c r="A745" s="50">
        <v>10</v>
      </c>
      <c r="B745" s="62" t="s">
        <v>321</v>
      </c>
      <c r="C745" s="50">
        <v>4</v>
      </c>
      <c r="D745" s="50">
        <v>4.8</v>
      </c>
    </row>
    <row r="746" spans="1:4" x14ac:dyDescent="0.25">
      <c r="A746" s="50">
        <v>2</v>
      </c>
      <c r="B746" s="50" t="s">
        <v>85</v>
      </c>
      <c r="C746" s="50">
        <v>1</v>
      </c>
      <c r="D746" s="50">
        <v>4.8</v>
      </c>
    </row>
    <row r="747" spans="1:4" x14ac:dyDescent="0.25">
      <c r="A747" s="50">
        <v>2</v>
      </c>
      <c r="B747" s="50" t="s">
        <v>85</v>
      </c>
      <c r="C747" s="50">
        <v>3</v>
      </c>
      <c r="D747" s="50">
        <v>4.8</v>
      </c>
    </row>
    <row r="748" spans="1:4" x14ac:dyDescent="0.25">
      <c r="A748" s="50">
        <v>9</v>
      </c>
      <c r="B748" s="50" t="s">
        <v>85</v>
      </c>
      <c r="C748" s="50">
        <v>3</v>
      </c>
      <c r="D748" s="50">
        <v>4.8</v>
      </c>
    </row>
    <row r="749" spans="1:4" x14ac:dyDescent="0.25">
      <c r="A749" s="50">
        <v>16</v>
      </c>
      <c r="B749" s="50" t="s">
        <v>85</v>
      </c>
      <c r="C749" s="50">
        <v>4</v>
      </c>
      <c r="D749" s="50">
        <v>4.8</v>
      </c>
    </row>
    <row r="750" spans="1:4" x14ac:dyDescent="0.25">
      <c r="A750" s="50">
        <v>14</v>
      </c>
      <c r="B750" s="50" t="s">
        <v>313</v>
      </c>
      <c r="C750" s="50">
        <v>2</v>
      </c>
      <c r="D750" s="50">
        <v>4.8</v>
      </c>
    </row>
    <row r="751" spans="1:4" x14ac:dyDescent="0.25">
      <c r="A751" s="50">
        <v>20</v>
      </c>
      <c r="B751" s="50" t="s">
        <v>121</v>
      </c>
      <c r="C751" s="50">
        <v>2</v>
      </c>
      <c r="D751" s="50">
        <v>4.8</v>
      </c>
    </row>
    <row r="752" spans="1:4" x14ac:dyDescent="0.25">
      <c r="A752" s="50">
        <v>9</v>
      </c>
      <c r="B752" s="50" t="s">
        <v>111</v>
      </c>
      <c r="C752" s="50">
        <v>3</v>
      </c>
      <c r="D752" s="50">
        <v>4.8</v>
      </c>
    </row>
    <row r="753" spans="1:4" x14ac:dyDescent="0.25">
      <c r="A753" s="50">
        <v>9</v>
      </c>
      <c r="B753" s="50" t="s">
        <v>111</v>
      </c>
      <c r="C753" s="50">
        <v>3</v>
      </c>
      <c r="D753" s="50">
        <v>4.8</v>
      </c>
    </row>
    <row r="754" spans="1:4" x14ac:dyDescent="0.25">
      <c r="A754" s="50">
        <v>11</v>
      </c>
      <c r="B754" s="50" t="s">
        <v>111</v>
      </c>
      <c r="C754" s="50">
        <v>5</v>
      </c>
      <c r="D754" s="50">
        <v>4.8</v>
      </c>
    </row>
    <row r="755" spans="1:4" x14ac:dyDescent="0.25">
      <c r="A755" s="50">
        <v>24</v>
      </c>
      <c r="B755" s="50" t="s">
        <v>118</v>
      </c>
      <c r="C755" s="50">
        <v>3</v>
      </c>
      <c r="D755" s="50">
        <v>4.8</v>
      </c>
    </row>
    <row r="756" spans="1:4" x14ac:dyDescent="0.25">
      <c r="A756" s="50">
        <v>25</v>
      </c>
      <c r="B756" s="50" t="s">
        <v>129</v>
      </c>
      <c r="C756" s="50">
        <v>3</v>
      </c>
      <c r="D756" s="50">
        <v>4.8</v>
      </c>
    </row>
    <row r="757" spans="1:4" x14ac:dyDescent="0.25">
      <c r="A757" s="50">
        <v>9</v>
      </c>
      <c r="B757" s="50" t="s">
        <v>142</v>
      </c>
      <c r="C757" s="50">
        <v>1</v>
      </c>
      <c r="D757" s="50">
        <v>4.8</v>
      </c>
    </row>
    <row r="758" spans="1:4" x14ac:dyDescent="0.25">
      <c r="A758" s="50">
        <v>13</v>
      </c>
      <c r="B758" s="50" t="s">
        <v>142</v>
      </c>
      <c r="C758" s="50">
        <v>7</v>
      </c>
      <c r="D758" s="50">
        <v>4.8</v>
      </c>
    </row>
    <row r="759" spans="1:4" x14ac:dyDescent="0.25">
      <c r="A759" s="50">
        <v>14</v>
      </c>
      <c r="B759" s="50" t="s">
        <v>142</v>
      </c>
      <c r="C759" s="50">
        <v>3</v>
      </c>
      <c r="D759" s="50">
        <v>4.8</v>
      </c>
    </row>
    <row r="760" spans="1:4" x14ac:dyDescent="0.25">
      <c r="A760" s="50">
        <v>26</v>
      </c>
      <c r="B760" s="50" t="s">
        <v>142</v>
      </c>
      <c r="C760" s="50">
        <v>4</v>
      </c>
      <c r="D760" s="50">
        <v>4.8</v>
      </c>
    </row>
    <row r="761" spans="1:4" x14ac:dyDescent="0.25">
      <c r="A761" s="50">
        <v>45</v>
      </c>
      <c r="B761" s="50" t="s">
        <v>337</v>
      </c>
      <c r="C761" s="50">
        <v>5</v>
      </c>
      <c r="D761" s="50">
        <v>4.8</v>
      </c>
    </row>
    <row r="762" spans="1:4" x14ac:dyDescent="0.25">
      <c r="A762" s="50">
        <v>9</v>
      </c>
      <c r="B762" s="50" t="s">
        <v>149</v>
      </c>
      <c r="C762" s="50">
        <v>2</v>
      </c>
      <c r="D762" s="50">
        <v>4.8</v>
      </c>
    </row>
    <row r="763" spans="1:4" x14ac:dyDescent="0.25">
      <c r="A763" s="50">
        <v>13</v>
      </c>
      <c r="B763" s="50" t="s">
        <v>160</v>
      </c>
      <c r="C763" s="50">
        <v>2</v>
      </c>
      <c r="D763" s="50">
        <v>4.8</v>
      </c>
    </row>
    <row r="764" spans="1:4" x14ac:dyDescent="0.25">
      <c r="A764" s="50">
        <v>26</v>
      </c>
      <c r="B764" s="50" t="s">
        <v>160</v>
      </c>
      <c r="C764" s="50">
        <v>1</v>
      </c>
      <c r="D764" s="50">
        <v>4.8</v>
      </c>
    </row>
    <row r="765" spans="1:4" x14ac:dyDescent="0.25">
      <c r="A765" s="50">
        <v>46</v>
      </c>
      <c r="B765" s="50" t="s">
        <v>330</v>
      </c>
      <c r="C765" s="50">
        <v>1</v>
      </c>
      <c r="D765" s="50">
        <v>4.8</v>
      </c>
    </row>
    <row r="766" spans="1:4" x14ac:dyDescent="0.25">
      <c r="A766" s="50">
        <v>16</v>
      </c>
      <c r="B766" s="50" t="s">
        <v>17</v>
      </c>
      <c r="C766" s="50">
        <v>2</v>
      </c>
      <c r="D766" s="50">
        <v>5</v>
      </c>
    </row>
    <row r="767" spans="1:4" x14ac:dyDescent="0.25">
      <c r="A767" s="50">
        <v>28</v>
      </c>
      <c r="B767" s="50" t="s">
        <v>17</v>
      </c>
      <c r="C767" s="50">
        <v>1</v>
      </c>
      <c r="D767" s="50">
        <v>5</v>
      </c>
    </row>
    <row r="768" spans="1:4" x14ac:dyDescent="0.25">
      <c r="A768" s="50">
        <v>33</v>
      </c>
      <c r="B768" s="50" t="s">
        <v>17</v>
      </c>
      <c r="C768" s="50">
        <v>3</v>
      </c>
      <c r="D768" s="50">
        <v>5</v>
      </c>
    </row>
    <row r="769" spans="1:5" x14ac:dyDescent="0.25">
      <c r="A769" s="50">
        <v>34</v>
      </c>
      <c r="B769" s="50" t="s">
        <v>17</v>
      </c>
      <c r="C769" s="50">
        <v>6</v>
      </c>
      <c r="D769" s="50">
        <v>5</v>
      </c>
    </row>
    <row r="770" spans="1:5" x14ac:dyDescent="0.25">
      <c r="A770" s="50">
        <v>50</v>
      </c>
      <c r="B770" s="50" t="s">
        <v>17</v>
      </c>
      <c r="C770" s="50">
        <v>7</v>
      </c>
      <c r="D770" s="50">
        <v>5</v>
      </c>
    </row>
    <row r="771" spans="1:5" x14ac:dyDescent="0.25">
      <c r="A771" s="50">
        <v>30</v>
      </c>
      <c r="B771" s="50" t="s">
        <v>333</v>
      </c>
      <c r="C771" s="50">
        <v>3</v>
      </c>
      <c r="D771" s="56">
        <v>5</v>
      </c>
    </row>
    <row r="772" spans="1:5" x14ac:dyDescent="0.25">
      <c r="A772" s="50">
        <v>21</v>
      </c>
      <c r="B772" s="50" t="s">
        <v>43</v>
      </c>
      <c r="C772" s="50">
        <v>3</v>
      </c>
      <c r="D772" s="50">
        <v>5</v>
      </c>
    </row>
    <row r="773" spans="1:5" x14ac:dyDescent="0.25">
      <c r="A773" s="50">
        <v>29</v>
      </c>
      <c r="B773" s="50" t="s">
        <v>43</v>
      </c>
      <c r="C773" s="50">
        <v>3</v>
      </c>
      <c r="D773" s="50">
        <v>5</v>
      </c>
    </row>
    <row r="774" spans="1:5" x14ac:dyDescent="0.25">
      <c r="A774" s="50">
        <v>32</v>
      </c>
      <c r="B774" s="50" t="s">
        <v>336</v>
      </c>
      <c r="C774" s="50">
        <v>2</v>
      </c>
      <c r="D774" s="50">
        <v>5</v>
      </c>
    </row>
    <row r="775" spans="1:5" x14ac:dyDescent="0.25">
      <c r="A775" s="50">
        <v>30</v>
      </c>
      <c r="B775" s="50" t="s">
        <v>324</v>
      </c>
      <c r="C775" s="50">
        <v>20</v>
      </c>
      <c r="D775" s="50">
        <v>5</v>
      </c>
    </row>
    <row r="776" spans="1:5" x14ac:dyDescent="0.25">
      <c r="A776" s="50">
        <v>34</v>
      </c>
      <c r="B776" s="50" t="s">
        <v>324</v>
      </c>
      <c r="C776" s="50">
        <v>10</v>
      </c>
      <c r="D776" s="50">
        <v>5</v>
      </c>
    </row>
    <row r="777" spans="1:5" x14ac:dyDescent="0.25">
      <c r="A777" s="50">
        <v>45</v>
      </c>
      <c r="B777" s="50" t="s">
        <v>57</v>
      </c>
      <c r="C777" s="50">
        <v>6</v>
      </c>
      <c r="D777" s="50">
        <v>5</v>
      </c>
    </row>
    <row r="778" spans="1:5" x14ac:dyDescent="0.25">
      <c r="A778" s="50">
        <v>29</v>
      </c>
      <c r="B778" s="50" t="s">
        <v>324</v>
      </c>
      <c r="C778" s="50">
        <v>15</v>
      </c>
      <c r="D778" s="50">
        <v>5</v>
      </c>
    </row>
    <row r="779" spans="1:5" x14ac:dyDescent="0.25">
      <c r="A779" s="50">
        <v>28</v>
      </c>
      <c r="B779" s="50" t="s">
        <v>63</v>
      </c>
      <c r="C779" s="50">
        <v>4</v>
      </c>
      <c r="D779" s="50">
        <v>5</v>
      </c>
      <c r="E779" s="26"/>
    </row>
    <row r="780" spans="1:5" x14ac:dyDescent="0.25">
      <c r="A780" s="50">
        <v>12</v>
      </c>
      <c r="B780" s="50" t="s">
        <v>72</v>
      </c>
      <c r="C780" s="50">
        <v>1</v>
      </c>
      <c r="D780" s="50">
        <v>5</v>
      </c>
    </row>
    <row r="781" spans="1:5" x14ac:dyDescent="0.25">
      <c r="A781" s="50">
        <v>21</v>
      </c>
      <c r="B781" s="50" t="s">
        <v>72</v>
      </c>
      <c r="C781" s="50">
        <v>3</v>
      </c>
      <c r="D781" s="50">
        <v>5</v>
      </c>
    </row>
    <row r="782" spans="1:5" x14ac:dyDescent="0.25">
      <c r="A782" s="50">
        <v>6</v>
      </c>
      <c r="B782" s="50" t="s">
        <v>72</v>
      </c>
      <c r="C782" s="50">
        <v>1</v>
      </c>
      <c r="D782" s="50">
        <v>5</v>
      </c>
    </row>
    <row r="783" spans="1:5" x14ac:dyDescent="0.25">
      <c r="A783" s="50">
        <v>23</v>
      </c>
      <c r="B783" s="50" t="s">
        <v>334</v>
      </c>
      <c r="C783" s="50">
        <v>3</v>
      </c>
      <c r="D783" s="50">
        <v>5</v>
      </c>
    </row>
    <row r="784" spans="1:5" x14ac:dyDescent="0.25">
      <c r="A784" s="50">
        <v>28</v>
      </c>
      <c r="B784" s="50" t="s">
        <v>334</v>
      </c>
      <c r="C784" s="50">
        <v>1</v>
      </c>
      <c r="D784" s="50">
        <v>5</v>
      </c>
    </row>
    <row r="785" spans="1:4" x14ac:dyDescent="0.25">
      <c r="A785" s="50">
        <v>35</v>
      </c>
      <c r="B785" s="50" t="s">
        <v>334</v>
      </c>
      <c r="C785" s="50">
        <v>2</v>
      </c>
      <c r="D785" s="50">
        <v>5</v>
      </c>
    </row>
    <row r="786" spans="1:4" x14ac:dyDescent="0.25">
      <c r="A786" s="50">
        <v>36</v>
      </c>
      <c r="B786" s="50" t="s">
        <v>72</v>
      </c>
      <c r="C786" s="50">
        <v>1</v>
      </c>
      <c r="D786" s="50">
        <v>5</v>
      </c>
    </row>
    <row r="787" spans="1:4" x14ac:dyDescent="0.25">
      <c r="A787" s="50">
        <v>37</v>
      </c>
      <c r="B787" s="50" t="s">
        <v>74</v>
      </c>
      <c r="C787" s="50">
        <v>1</v>
      </c>
      <c r="D787" s="50">
        <v>5</v>
      </c>
    </row>
    <row r="788" spans="1:4" x14ac:dyDescent="0.25">
      <c r="A788" s="50">
        <v>20</v>
      </c>
      <c r="B788" s="50" t="s">
        <v>76</v>
      </c>
      <c r="C788" s="50">
        <v>7</v>
      </c>
      <c r="D788" s="50">
        <v>5</v>
      </c>
    </row>
    <row r="789" spans="1:4" x14ac:dyDescent="0.25">
      <c r="A789" s="50">
        <v>37</v>
      </c>
      <c r="B789" s="50" t="s">
        <v>76</v>
      </c>
      <c r="C789" s="50">
        <v>5</v>
      </c>
      <c r="D789" s="50">
        <v>5</v>
      </c>
    </row>
    <row r="790" spans="1:4" x14ac:dyDescent="0.25">
      <c r="A790" s="50">
        <v>19</v>
      </c>
      <c r="B790" s="50" t="s">
        <v>78</v>
      </c>
      <c r="C790" s="50">
        <v>3</v>
      </c>
      <c r="D790" s="50">
        <v>5</v>
      </c>
    </row>
    <row r="791" spans="1:4" x14ac:dyDescent="0.25">
      <c r="A791" s="50">
        <v>21</v>
      </c>
      <c r="B791" s="50" t="s">
        <v>78</v>
      </c>
      <c r="C791" s="50">
        <v>7</v>
      </c>
      <c r="D791" s="50">
        <v>5</v>
      </c>
    </row>
    <row r="792" spans="1:4" x14ac:dyDescent="0.25">
      <c r="A792" s="50">
        <v>8</v>
      </c>
      <c r="B792" s="50" t="s">
        <v>83</v>
      </c>
      <c r="C792" s="50">
        <v>1</v>
      </c>
      <c r="D792" s="50">
        <v>5</v>
      </c>
    </row>
    <row r="793" spans="1:4" x14ac:dyDescent="0.25">
      <c r="A793" s="50">
        <v>23</v>
      </c>
      <c r="B793" s="50" t="s">
        <v>83</v>
      </c>
      <c r="C793" s="50">
        <v>1</v>
      </c>
      <c r="D793" s="50">
        <v>5</v>
      </c>
    </row>
    <row r="794" spans="1:4" x14ac:dyDescent="0.25">
      <c r="A794" s="50">
        <v>30</v>
      </c>
      <c r="B794" s="50" t="s">
        <v>83</v>
      </c>
      <c r="C794" s="50">
        <v>2</v>
      </c>
      <c r="D794" s="50">
        <v>5</v>
      </c>
    </row>
    <row r="795" spans="1:4" ht="30" x14ac:dyDescent="0.25">
      <c r="A795" s="50">
        <v>32</v>
      </c>
      <c r="B795" s="60" t="s">
        <v>322</v>
      </c>
      <c r="C795" s="50">
        <v>1</v>
      </c>
      <c r="D795" s="50">
        <v>5</v>
      </c>
    </row>
    <row r="796" spans="1:4" ht="30" x14ac:dyDescent="0.25">
      <c r="A796" s="50">
        <v>44</v>
      </c>
      <c r="B796" s="60" t="s">
        <v>319</v>
      </c>
      <c r="C796" s="50">
        <v>1</v>
      </c>
      <c r="D796" s="50">
        <v>5</v>
      </c>
    </row>
    <row r="797" spans="1:4" ht="30" x14ac:dyDescent="0.25">
      <c r="A797" s="50">
        <v>45</v>
      </c>
      <c r="B797" s="60" t="s">
        <v>319</v>
      </c>
      <c r="C797" s="50">
        <v>1</v>
      </c>
      <c r="D797" s="50">
        <v>5</v>
      </c>
    </row>
    <row r="798" spans="1:4" ht="30" x14ac:dyDescent="0.25">
      <c r="A798" s="50">
        <v>47</v>
      </c>
      <c r="B798" s="60" t="s">
        <v>319</v>
      </c>
      <c r="C798" s="50">
        <v>1</v>
      </c>
      <c r="D798" s="50">
        <v>5</v>
      </c>
    </row>
    <row r="799" spans="1:4" x14ac:dyDescent="0.25">
      <c r="A799" s="50">
        <v>27</v>
      </c>
      <c r="B799" s="50" t="s">
        <v>313</v>
      </c>
      <c r="C799" s="50">
        <v>1</v>
      </c>
      <c r="D799" s="50">
        <v>5</v>
      </c>
    </row>
    <row r="800" spans="1:4" x14ac:dyDescent="0.25">
      <c r="A800" s="50">
        <v>28</v>
      </c>
      <c r="B800" s="63" t="s">
        <v>102</v>
      </c>
      <c r="C800" s="50">
        <v>3</v>
      </c>
      <c r="D800" s="50">
        <v>5</v>
      </c>
    </row>
    <row r="801" spans="1:4" x14ac:dyDescent="0.25">
      <c r="A801" s="50">
        <v>30</v>
      </c>
      <c r="B801" s="50" t="s">
        <v>313</v>
      </c>
      <c r="C801" s="50">
        <v>1</v>
      </c>
      <c r="D801" s="50">
        <v>5</v>
      </c>
    </row>
    <row r="802" spans="1:4" x14ac:dyDescent="0.25">
      <c r="A802" s="50">
        <v>33</v>
      </c>
      <c r="B802" s="50" t="s">
        <v>102</v>
      </c>
      <c r="C802" s="50">
        <v>3</v>
      </c>
      <c r="D802" s="50">
        <v>5</v>
      </c>
    </row>
    <row r="803" spans="1:4" x14ac:dyDescent="0.25">
      <c r="A803" s="50">
        <v>2</v>
      </c>
      <c r="B803" s="50" t="s">
        <v>111</v>
      </c>
      <c r="C803" s="50">
        <v>2</v>
      </c>
      <c r="D803" s="50">
        <v>5</v>
      </c>
    </row>
    <row r="804" spans="1:4" x14ac:dyDescent="0.25">
      <c r="A804" s="50">
        <v>28</v>
      </c>
      <c r="B804" s="50" t="s">
        <v>111</v>
      </c>
      <c r="C804" s="50">
        <v>1</v>
      </c>
      <c r="D804" s="50">
        <v>5</v>
      </c>
    </row>
    <row r="805" spans="1:4" x14ac:dyDescent="0.25">
      <c r="A805" s="50">
        <v>20</v>
      </c>
      <c r="B805" s="50" t="s">
        <v>129</v>
      </c>
      <c r="C805" s="50">
        <v>3</v>
      </c>
      <c r="D805" s="50">
        <v>5</v>
      </c>
    </row>
    <row r="806" spans="1:4" x14ac:dyDescent="0.25">
      <c r="A806" s="50">
        <v>28</v>
      </c>
      <c r="B806" s="50" t="s">
        <v>326</v>
      </c>
      <c r="C806" s="50">
        <v>1</v>
      </c>
      <c r="D806" s="50">
        <v>5</v>
      </c>
    </row>
    <row r="807" spans="1:4" x14ac:dyDescent="0.25">
      <c r="A807" s="50">
        <v>33</v>
      </c>
      <c r="B807" s="50" t="s">
        <v>129</v>
      </c>
      <c r="C807" s="50">
        <v>4</v>
      </c>
      <c r="D807" s="50">
        <v>5</v>
      </c>
    </row>
    <row r="808" spans="1:4" x14ac:dyDescent="0.25">
      <c r="A808" s="50">
        <v>33</v>
      </c>
      <c r="B808" s="50" t="s">
        <v>129</v>
      </c>
      <c r="C808" s="50">
        <v>3</v>
      </c>
      <c r="D808" s="50">
        <v>5</v>
      </c>
    </row>
    <row r="809" spans="1:4" x14ac:dyDescent="0.25">
      <c r="A809" s="50">
        <v>48</v>
      </c>
      <c r="B809" s="50" t="s">
        <v>129</v>
      </c>
      <c r="C809" s="50">
        <v>7</v>
      </c>
      <c r="D809" s="50">
        <v>5</v>
      </c>
    </row>
    <row r="810" spans="1:4" x14ac:dyDescent="0.25">
      <c r="A810" s="50">
        <v>37</v>
      </c>
      <c r="B810" s="50" t="s">
        <v>132</v>
      </c>
      <c r="C810" s="50">
        <v>1</v>
      </c>
      <c r="D810" s="50">
        <v>5</v>
      </c>
    </row>
    <row r="811" spans="1:4" x14ac:dyDescent="0.25">
      <c r="A811" s="50">
        <v>6</v>
      </c>
      <c r="B811" s="50" t="s">
        <v>142</v>
      </c>
      <c r="C811" s="50">
        <v>1</v>
      </c>
      <c r="D811" s="50">
        <v>5</v>
      </c>
    </row>
    <row r="812" spans="1:4" x14ac:dyDescent="0.25">
      <c r="A812" s="50">
        <v>44</v>
      </c>
      <c r="B812" s="50" t="s">
        <v>145</v>
      </c>
      <c r="C812" s="50">
        <v>6</v>
      </c>
      <c r="D812" s="50">
        <v>5</v>
      </c>
    </row>
    <row r="813" spans="1:4" x14ac:dyDescent="0.25">
      <c r="A813" s="50">
        <v>50</v>
      </c>
      <c r="B813" s="50" t="s">
        <v>145</v>
      </c>
      <c r="C813" s="50">
        <v>5</v>
      </c>
      <c r="D813" s="50">
        <v>5</v>
      </c>
    </row>
    <row r="814" spans="1:4" x14ac:dyDescent="0.25">
      <c r="A814" s="50">
        <v>2</v>
      </c>
      <c r="B814" s="50" t="s">
        <v>149</v>
      </c>
      <c r="C814" s="50">
        <v>1</v>
      </c>
      <c r="D814" s="50">
        <v>5</v>
      </c>
    </row>
    <row r="815" spans="1:4" x14ac:dyDescent="0.25">
      <c r="A815" s="50">
        <v>4</v>
      </c>
      <c r="B815" s="50" t="s">
        <v>149</v>
      </c>
      <c r="C815" s="50">
        <v>1</v>
      </c>
      <c r="D815" s="50">
        <v>5</v>
      </c>
    </row>
    <row r="816" spans="1:4" x14ac:dyDescent="0.25">
      <c r="A816" s="50">
        <v>8</v>
      </c>
      <c r="B816" s="50" t="s">
        <v>149</v>
      </c>
      <c r="C816" s="50">
        <v>2</v>
      </c>
      <c r="D816" s="50">
        <v>5</v>
      </c>
    </row>
    <row r="817" spans="1:5" x14ac:dyDescent="0.25">
      <c r="A817" s="50">
        <v>33</v>
      </c>
      <c r="B817" s="50" t="s">
        <v>149</v>
      </c>
      <c r="C817" s="50">
        <v>1</v>
      </c>
      <c r="D817" s="50">
        <v>5</v>
      </c>
    </row>
    <row r="818" spans="1:5" x14ac:dyDescent="0.25">
      <c r="A818" s="50">
        <v>37</v>
      </c>
      <c r="B818" s="50" t="s">
        <v>149</v>
      </c>
      <c r="C818" s="50">
        <v>1</v>
      </c>
      <c r="D818" s="50">
        <v>5</v>
      </c>
    </row>
    <row r="819" spans="1:5" x14ac:dyDescent="0.25">
      <c r="A819" s="50">
        <v>37</v>
      </c>
      <c r="B819" s="50" t="s">
        <v>149</v>
      </c>
      <c r="C819" s="50">
        <v>2</v>
      </c>
      <c r="D819" s="50">
        <v>5</v>
      </c>
    </row>
    <row r="820" spans="1:5" x14ac:dyDescent="0.25">
      <c r="A820" s="50">
        <v>38</v>
      </c>
      <c r="B820" s="50" t="s">
        <v>149</v>
      </c>
      <c r="C820" s="50">
        <v>3</v>
      </c>
      <c r="D820" s="50">
        <v>5</v>
      </c>
    </row>
    <row r="821" spans="1:5" x14ac:dyDescent="0.25">
      <c r="A821" s="50">
        <v>30</v>
      </c>
      <c r="B821" s="50" t="s">
        <v>330</v>
      </c>
      <c r="C821" s="50">
        <v>1</v>
      </c>
      <c r="D821" s="50">
        <v>5</v>
      </c>
    </row>
    <row r="822" spans="1:5" x14ac:dyDescent="0.25">
      <c r="A822" s="50">
        <v>31</v>
      </c>
      <c r="B822" s="50" t="s">
        <v>330</v>
      </c>
      <c r="C822" s="50">
        <v>1</v>
      </c>
      <c r="D822" s="50">
        <v>5</v>
      </c>
    </row>
    <row r="823" spans="1:5" x14ac:dyDescent="0.25">
      <c r="A823" s="50">
        <v>39</v>
      </c>
      <c r="B823" s="50" t="s">
        <v>330</v>
      </c>
      <c r="C823" s="50">
        <v>7</v>
      </c>
      <c r="D823" s="50">
        <v>5</v>
      </c>
    </row>
    <row r="824" spans="1:5" x14ac:dyDescent="0.25">
      <c r="A824" s="50">
        <v>43</v>
      </c>
      <c r="B824" s="50" t="s">
        <v>330</v>
      </c>
      <c r="C824" s="50">
        <v>1</v>
      </c>
      <c r="D824" s="50">
        <v>5</v>
      </c>
    </row>
    <row r="825" spans="1:5" x14ac:dyDescent="0.25">
      <c r="A825" s="50">
        <v>45</v>
      </c>
      <c r="B825" s="50" t="s">
        <v>168</v>
      </c>
      <c r="C825" s="50">
        <v>3</v>
      </c>
      <c r="D825" s="50">
        <v>5</v>
      </c>
    </row>
    <row r="826" spans="1:5" x14ac:dyDescent="0.25">
      <c r="A826" s="50">
        <v>50</v>
      </c>
      <c r="B826" s="50" t="s">
        <v>181</v>
      </c>
      <c r="C826" s="50">
        <v>7</v>
      </c>
      <c r="D826" s="50">
        <v>5</v>
      </c>
      <c r="E826" s="93">
        <f>SUM(C2:C826)</f>
        <v>4190</v>
      </c>
    </row>
    <row r="827" spans="1:5" x14ac:dyDescent="0.25">
      <c r="A827" s="56">
        <v>50</v>
      </c>
      <c r="B827" s="56" t="s">
        <v>54</v>
      </c>
      <c r="C827" s="56">
        <v>3</v>
      </c>
      <c r="D827" s="56">
        <v>5.0999999999999996</v>
      </c>
    </row>
    <row r="828" spans="1:5" x14ac:dyDescent="0.25">
      <c r="A828" s="50">
        <v>14</v>
      </c>
      <c r="B828" s="50" t="s">
        <v>76</v>
      </c>
      <c r="C828" s="50">
        <v>2</v>
      </c>
      <c r="D828" s="50">
        <v>5.0999999999999996</v>
      </c>
    </row>
    <row r="829" spans="1:5" x14ac:dyDescent="0.25">
      <c r="A829" s="50">
        <v>15</v>
      </c>
      <c r="B829" s="50" t="s">
        <v>162</v>
      </c>
      <c r="C829" s="50">
        <v>7</v>
      </c>
      <c r="D829" s="50">
        <v>5.0999999999999996</v>
      </c>
    </row>
    <row r="830" spans="1:5" x14ac:dyDescent="0.25">
      <c r="A830" s="50">
        <v>1</v>
      </c>
      <c r="B830" s="61" t="s">
        <v>17</v>
      </c>
      <c r="C830" s="50">
        <v>1</v>
      </c>
      <c r="D830" s="50">
        <v>5.2</v>
      </c>
    </row>
    <row r="831" spans="1:5" x14ac:dyDescent="0.25">
      <c r="A831" s="50">
        <v>7</v>
      </c>
      <c r="B831" s="50" t="s">
        <v>17</v>
      </c>
      <c r="C831" s="50">
        <v>5</v>
      </c>
      <c r="D831" s="50">
        <v>5.2</v>
      </c>
    </row>
    <row r="832" spans="1:5" x14ac:dyDescent="0.25">
      <c r="A832" s="50">
        <v>12</v>
      </c>
      <c r="B832" s="50" t="s">
        <v>17</v>
      </c>
      <c r="C832" s="50">
        <v>1</v>
      </c>
      <c r="D832" s="50">
        <v>5.2</v>
      </c>
    </row>
    <row r="833" spans="1:5" x14ac:dyDescent="0.25">
      <c r="A833" s="50">
        <v>16</v>
      </c>
      <c r="B833" s="50" t="s">
        <v>17</v>
      </c>
      <c r="C833" s="50">
        <v>2</v>
      </c>
      <c r="D833" s="50">
        <v>5.2</v>
      </c>
    </row>
    <row r="834" spans="1:5" x14ac:dyDescent="0.25">
      <c r="A834" s="50">
        <v>39</v>
      </c>
      <c r="B834" s="50" t="s">
        <v>17</v>
      </c>
      <c r="C834" s="50">
        <v>4</v>
      </c>
      <c r="D834" s="50">
        <v>5.2</v>
      </c>
    </row>
    <row r="835" spans="1:5" x14ac:dyDescent="0.25">
      <c r="A835" s="50">
        <v>10</v>
      </c>
      <c r="B835" s="50" t="s">
        <v>29</v>
      </c>
      <c r="C835" s="50">
        <v>6</v>
      </c>
      <c r="D835" s="50">
        <v>5.2</v>
      </c>
    </row>
    <row r="836" spans="1:5" x14ac:dyDescent="0.25">
      <c r="A836" s="56">
        <v>44</v>
      </c>
      <c r="B836" s="56" t="s">
        <v>32</v>
      </c>
      <c r="C836" s="56">
        <v>2</v>
      </c>
      <c r="D836" s="56">
        <v>5.2</v>
      </c>
    </row>
    <row r="837" spans="1:5" x14ac:dyDescent="0.25">
      <c r="A837" s="50">
        <v>13</v>
      </c>
      <c r="B837" s="50" t="s">
        <v>52</v>
      </c>
      <c r="C837" s="50">
        <v>5</v>
      </c>
      <c r="D837" s="50">
        <v>5.2</v>
      </c>
    </row>
    <row r="838" spans="1:5" x14ac:dyDescent="0.25">
      <c r="A838" s="50">
        <v>18</v>
      </c>
      <c r="B838" s="50" t="s">
        <v>52</v>
      </c>
      <c r="C838" s="50">
        <v>5</v>
      </c>
      <c r="D838" s="50">
        <v>5.2</v>
      </c>
    </row>
    <row r="839" spans="1:5" x14ac:dyDescent="0.25">
      <c r="A839" s="50">
        <v>10</v>
      </c>
      <c r="B839" s="50" t="s">
        <v>57</v>
      </c>
      <c r="C839" s="50">
        <v>4</v>
      </c>
      <c r="D839" s="50">
        <v>5.2</v>
      </c>
    </row>
    <row r="840" spans="1:5" x14ac:dyDescent="0.25">
      <c r="A840" s="50">
        <v>14</v>
      </c>
      <c r="B840" s="50" t="s">
        <v>57</v>
      </c>
      <c r="C840" s="50">
        <v>6</v>
      </c>
      <c r="D840" s="50">
        <v>5.2</v>
      </c>
    </row>
    <row r="841" spans="1:5" x14ac:dyDescent="0.25">
      <c r="A841" s="50">
        <v>13</v>
      </c>
      <c r="B841" s="50" t="s">
        <v>60</v>
      </c>
      <c r="C841" s="50">
        <v>2</v>
      </c>
      <c r="D841" s="50">
        <v>5.2</v>
      </c>
      <c r="E841" s="26"/>
    </row>
    <row r="842" spans="1:5" x14ac:dyDescent="0.25">
      <c r="A842" s="56">
        <v>37</v>
      </c>
      <c r="B842" s="50" t="s">
        <v>66</v>
      </c>
      <c r="C842" s="50">
        <v>1</v>
      </c>
      <c r="D842" s="50">
        <v>5.2</v>
      </c>
    </row>
    <row r="843" spans="1:5" x14ac:dyDescent="0.25">
      <c r="A843" s="50">
        <v>4</v>
      </c>
      <c r="B843" s="50" t="s">
        <v>72</v>
      </c>
      <c r="C843" s="50">
        <v>7</v>
      </c>
      <c r="D843" s="50">
        <v>5.2</v>
      </c>
    </row>
    <row r="844" spans="1:5" x14ac:dyDescent="0.25">
      <c r="A844" s="50">
        <v>33</v>
      </c>
      <c r="B844" s="50" t="s">
        <v>72</v>
      </c>
      <c r="C844" s="50">
        <v>2</v>
      </c>
      <c r="D844" s="50">
        <v>5.2</v>
      </c>
    </row>
    <row r="845" spans="1:5" x14ac:dyDescent="0.25">
      <c r="A845" s="50">
        <v>37</v>
      </c>
      <c r="B845" s="50" t="s">
        <v>72</v>
      </c>
      <c r="C845" s="50">
        <v>1</v>
      </c>
      <c r="D845" s="50">
        <v>5.2</v>
      </c>
    </row>
    <row r="846" spans="1:5" x14ac:dyDescent="0.25">
      <c r="A846" s="50">
        <v>38</v>
      </c>
      <c r="B846" s="50" t="s">
        <v>72</v>
      </c>
      <c r="C846" s="50">
        <v>4</v>
      </c>
      <c r="D846" s="50">
        <v>5.2</v>
      </c>
    </row>
    <row r="847" spans="1:5" x14ac:dyDescent="0.25">
      <c r="A847" s="50">
        <v>16</v>
      </c>
      <c r="B847" s="50" t="s">
        <v>74</v>
      </c>
      <c r="C847" s="50">
        <v>2</v>
      </c>
      <c r="D847" s="50">
        <v>5.2</v>
      </c>
    </row>
    <row r="848" spans="1:5" x14ac:dyDescent="0.25">
      <c r="A848" s="50">
        <v>14</v>
      </c>
      <c r="B848" s="50" t="s">
        <v>76</v>
      </c>
      <c r="C848" s="50">
        <v>4</v>
      </c>
      <c r="D848" s="50">
        <v>5.2</v>
      </c>
    </row>
    <row r="849" spans="1:4" x14ac:dyDescent="0.25">
      <c r="A849" s="50">
        <v>14</v>
      </c>
      <c r="B849" s="50" t="s">
        <v>76</v>
      </c>
      <c r="C849" s="50">
        <v>1</v>
      </c>
      <c r="D849" s="50">
        <v>5.2</v>
      </c>
    </row>
    <row r="850" spans="1:4" x14ac:dyDescent="0.25">
      <c r="A850" s="50">
        <v>15</v>
      </c>
      <c r="B850" s="50" t="s">
        <v>76</v>
      </c>
      <c r="C850" s="50">
        <v>3</v>
      </c>
      <c r="D850" s="50">
        <v>5.2</v>
      </c>
    </row>
    <row r="851" spans="1:4" x14ac:dyDescent="0.25">
      <c r="A851" s="50">
        <v>17</v>
      </c>
      <c r="B851" s="50" t="s">
        <v>76</v>
      </c>
      <c r="C851" s="50">
        <v>2</v>
      </c>
      <c r="D851" s="50">
        <v>5.2</v>
      </c>
    </row>
    <row r="852" spans="1:4" x14ac:dyDescent="0.25">
      <c r="A852" s="50">
        <v>25</v>
      </c>
      <c r="B852" s="50" t="s">
        <v>328</v>
      </c>
      <c r="C852" s="50">
        <v>2</v>
      </c>
      <c r="D852" s="50">
        <v>5.2</v>
      </c>
    </row>
    <row r="853" spans="1:4" x14ac:dyDescent="0.25">
      <c r="A853" s="50">
        <v>22</v>
      </c>
      <c r="B853" s="50" t="s">
        <v>321</v>
      </c>
      <c r="C853" s="50">
        <v>12</v>
      </c>
      <c r="D853" s="50">
        <v>5.2</v>
      </c>
    </row>
    <row r="854" spans="1:4" x14ac:dyDescent="0.25">
      <c r="A854" s="50">
        <v>50</v>
      </c>
      <c r="B854" s="50" t="s">
        <v>81</v>
      </c>
      <c r="C854" s="50">
        <v>7</v>
      </c>
      <c r="D854" s="50">
        <v>5.2</v>
      </c>
    </row>
    <row r="855" spans="1:4" x14ac:dyDescent="0.25">
      <c r="A855" s="50">
        <v>13</v>
      </c>
      <c r="B855" s="50" t="s">
        <v>83</v>
      </c>
      <c r="C855" s="50">
        <v>2</v>
      </c>
      <c r="D855" s="50">
        <v>5.2</v>
      </c>
    </row>
    <row r="856" spans="1:4" x14ac:dyDescent="0.25">
      <c r="A856" s="50">
        <v>10</v>
      </c>
      <c r="B856" s="50" t="s">
        <v>85</v>
      </c>
      <c r="C856" s="50">
        <v>8</v>
      </c>
      <c r="D856" s="50">
        <v>5.2</v>
      </c>
    </row>
    <row r="857" spans="1:4" x14ac:dyDescent="0.25">
      <c r="A857" s="50">
        <v>11</v>
      </c>
      <c r="B857" s="50" t="s">
        <v>85</v>
      </c>
      <c r="C857" s="50">
        <v>1</v>
      </c>
      <c r="D857" s="50">
        <v>5.2</v>
      </c>
    </row>
    <row r="858" spans="1:4" x14ac:dyDescent="0.25">
      <c r="A858" s="50">
        <v>9</v>
      </c>
      <c r="B858" s="50" t="s">
        <v>102</v>
      </c>
      <c r="C858" s="50">
        <v>1</v>
      </c>
      <c r="D858" s="50">
        <v>5.2</v>
      </c>
    </row>
    <row r="859" spans="1:4" x14ac:dyDescent="0.25">
      <c r="A859" s="50">
        <v>24</v>
      </c>
      <c r="B859" s="50" t="s">
        <v>313</v>
      </c>
      <c r="C859" s="50">
        <v>6</v>
      </c>
      <c r="D859" s="50">
        <v>5.2</v>
      </c>
    </row>
    <row r="860" spans="1:4" x14ac:dyDescent="0.25">
      <c r="A860" s="50">
        <v>10</v>
      </c>
      <c r="B860" s="50" t="s">
        <v>121</v>
      </c>
      <c r="C860" s="50">
        <v>4</v>
      </c>
      <c r="D860" s="50">
        <v>5.2</v>
      </c>
    </row>
    <row r="861" spans="1:4" x14ac:dyDescent="0.25">
      <c r="A861" s="50">
        <v>2</v>
      </c>
      <c r="B861" s="50" t="s">
        <v>111</v>
      </c>
      <c r="C861" s="50">
        <v>6</v>
      </c>
      <c r="D861" s="50">
        <v>5.2</v>
      </c>
    </row>
    <row r="862" spans="1:4" x14ac:dyDescent="0.25">
      <c r="A862" s="50">
        <v>2</v>
      </c>
      <c r="B862" s="50" t="s">
        <v>111</v>
      </c>
      <c r="C862" s="50">
        <v>4</v>
      </c>
      <c r="D862" s="50">
        <v>5.2</v>
      </c>
    </row>
    <row r="863" spans="1:4" x14ac:dyDescent="0.25">
      <c r="A863" s="50">
        <v>10</v>
      </c>
      <c r="B863" s="50" t="s">
        <v>111</v>
      </c>
      <c r="C863" s="50">
        <v>16</v>
      </c>
      <c r="D863" s="50">
        <v>5.2</v>
      </c>
    </row>
    <row r="864" spans="1:4" x14ac:dyDescent="0.25">
      <c r="A864" s="50">
        <v>10</v>
      </c>
      <c r="B864" s="50" t="s">
        <v>111</v>
      </c>
      <c r="C864" s="50">
        <v>3</v>
      </c>
      <c r="D864" s="50">
        <v>5.2</v>
      </c>
    </row>
    <row r="865" spans="1:12" x14ac:dyDescent="0.25">
      <c r="A865" s="56">
        <v>15</v>
      </c>
      <c r="B865" s="50" t="s">
        <v>111</v>
      </c>
      <c r="C865" s="50">
        <v>2</v>
      </c>
      <c r="D865" s="50">
        <v>5.2</v>
      </c>
    </row>
    <row r="866" spans="1:12" x14ac:dyDescent="0.25">
      <c r="A866" s="50">
        <v>45</v>
      </c>
      <c r="B866" s="50" t="s">
        <v>111</v>
      </c>
      <c r="C866" s="50">
        <v>5</v>
      </c>
      <c r="D866" s="50">
        <v>5.2</v>
      </c>
    </row>
    <row r="867" spans="1:12" x14ac:dyDescent="0.25">
      <c r="A867" s="50">
        <v>45</v>
      </c>
      <c r="B867" s="50" t="s">
        <v>111</v>
      </c>
      <c r="C867" s="50">
        <v>8</v>
      </c>
      <c r="D867" s="50">
        <v>5.2</v>
      </c>
    </row>
    <row r="868" spans="1:12" x14ac:dyDescent="0.25">
      <c r="A868" s="50">
        <v>2</v>
      </c>
      <c r="B868" s="50" t="s">
        <v>129</v>
      </c>
      <c r="C868" s="50">
        <v>3</v>
      </c>
      <c r="D868" s="50">
        <v>5.2</v>
      </c>
    </row>
    <row r="869" spans="1:12" x14ac:dyDescent="0.25">
      <c r="A869" s="50">
        <v>13</v>
      </c>
      <c r="B869" s="50" t="s">
        <v>129</v>
      </c>
      <c r="C869" s="50">
        <v>4</v>
      </c>
      <c r="D869" s="50">
        <v>5.2</v>
      </c>
    </row>
    <row r="870" spans="1:12" x14ac:dyDescent="0.25">
      <c r="A870" s="50">
        <v>23</v>
      </c>
      <c r="B870" s="50" t="s">
        <v>326</v>
      </c>
      <c r="C870" s="50">
        <v>4</v>
      </c>
      <c r="D870" s="50">
        <v>5.2</v>
      </c>
    </row>
    <row r="871" spans="1:12" x14ac:dyDescent="0.25">
      <c r="A871" s="50">
        <v>48</v>
      </c>
      <c r="B871" s="50" t="s">
        <v>129</v>
      </c>
      <c r="C871" s="50">
        <v>3</v>
      </c>
      <c r="D871" s="50">
        <v>5.2</v>
      </c>
    </row>
    <row r="872" spans="1:12" x14ac:dyDescent="0.25">
      <c r="A872" s="50">
        <v>20</v>
      </c>
      <c r="B872" s="50" t="s">
        <v>137</v>
      </c>
      <c r="C872" s="50">
        <v>2</v>
      </c>
      <c r="D872" s="50">
        <v>5.2</v>
      </c>
      <c r="G872" s="32"/>
      <c r="H872" s="165"/>
      <c r="I872" s="165"/>
      <c r="J872" s="165"/>
      <c r="K872" s="32"/>
      <c r="L872" s="32"/>
    </row>
    <row r="873" spans="1:12" s="32" customFormat="1" x14ac:dyDescent="0.25">
      <c r="A873" s="50">
        <v>25</v>
      </c>
      <c r="B873" s="50" t="s">
        <v>142</v>
      </c>
      <c r="C873" s="50">
        <v>4</v>
      </c>
      <c r="D873" s="50">
        <v>5.2</v>
      </c>
      <c r="E873" s="142"/>
      <c r="G873" s="93"/>
      <c r="H873" s="161"/>
      <c r="I873" s="161"/>
      <c r="J873" s="161"/>
      <c r="K873" s="93"/>
      <c r="L873" s="93"/>
    </row>
    <row r="874" spans="1:12" x14ac:dyDescent="0.25">
      <c r="A874" s="50">
        <v>39</v>
      </c>
      <c r="B874" s="50" t="s">
        <v>337</v>
      </c>
      <c r="C874" s="50">
        <v>8</v>
      </c>
      <c r="D874" s="50">
        <v>5.2</v>
      </c>
    </row>
    <row r="875" spans="1:12" x14ac:dyDescent="0.25">
      <c r="A875" s="50">
        <v>9</v>
      </c>
      <c r="B875" s="50" t="s">
        <v>145</v>
      </c>
      <c r="C875" s="50">
        <v>6</v>
      </c>
      <c r="D875" s="50">
        <v>5.2</v>
      </c>
    </row>
    <row r="876" spans="1:12" x14ac:dyDescent="0.25">
      <c r="A876" s="50">
        <v>10</v>
      </c>
      <c r="B876" s="50" t="s">
        <v>145</v>
      </c>
      <c r="C876" s="50">
        <v>6</v>
      </c>
      <c r="D876" s="50">
        <v>5.2</v>
      </c>
    </row>
    <row r="877" spans="1:12" x14ac:dyDescent="0.25">
      <c r="A877" s="50">
        <v>18</v>
      </c>
      <c r="B877" s="50" t="s">
        <v>145</v>
      </c>
      <c r="C877" s="50">
        <v>4</v>
      </c>
      <c r="D877" s="50">
        <v>5.2</v>
      </c>
    </row>
    <row r="878" spans="1:12" x14ac:dyDescent="0.25">
      <c r="A878" s="50">
        <v>23</v>
      </c>
      <c r="B878" s="50" t="s">
        <v>145</v>
      </c>
      <c r="C878" s="50">
        <v>16</v>
      </c>
      <c r="D878" s="50">
        <v>5.2</v>
      </c>
    </row>
    <row r="879" spans="1:12" x14ac:dyDescent="0.25">
      <c r="A879" s="50">
        <v>43</v>
      </c>
      <c r="B879" s="50" t="s">
        <v>145</v>
      </c>
      <c r="C879" s="50">
        <v>6</v>
      </c>
      <c r="D879" s="50">
        <v>5.2</v>
      </c>
    </row>
    <row r="880" spans="1:12" x14ac:dyDescent="0.25">
      <c r="A880" s="50">
        <v>19</v>
      </c>
      <c r="B880" s="50" t="s">
        <v>149</v>
      </c>
      <c r="C880" s="50">
        <v>3</v>
      </c>
      <c r="D880" s="50">
        <v>5.2</v>
      </c>
    </row>
    <row r="881" spans="1:4" x14ac:dyDescent="0.25">
      <c r="A881" s="50">
        <v>48</v>
      </c>
      <c r="B881" s="50" t="s">
        <v>149</v>
      </c>
      <c r="C881" s="50">
        <v>7</v>
      </c>
      <c r="D881" s="50">
        <v>5.2</v>
      </c>
    </row>
    <row r="882" spans="1:4" x14ac:dyDescent="0.25">
      <c r="A882" s="50">
        <v>48</v>
      </c>
      <c r="B882" s="50" t="s">
        <v>149</v>
      </c>
      <c r="C882" s="50">
        <v>7</v>
      </c>
      <c r="D882" s="50">
        <v>5.2</v>
      </c>
    </row>
    <row r="883" spans="1:4" x14ac:dyDescent="0.25">
      <c r="A883" s="50">
        <v>48</v>
      </c>
      <c r="B883" s="50" t="s">
        <v>149</v>
      </c>
      <c r="C883" s="50">
        <v>5</v>
      </c>
      <c r="D883" s="50">
        <v>5.2</v>
      </c>
    </row>
    <row r="884" spans="1:4" x14ac:dyDescent="0.25">
      <c r="A884" s="50">
        <v>13</v>
      </c>
      <c r="B884" s="50" t="s">
        <v>160</v>
      </c>
      <c r="C884" s="50">
        <v>2</v>
      </c>
      <c r="D884" s="50">
        <v>5.2</v>
      </c>
    </row>
    <row r="885" spans="1:4" x14ac:dyDescent="0.25">
      <c r="A885" s="50">
        <v>29</v>
      </c>
      <c r="B885" s="50" t="s">
        <v>168</v>
      </c>
      <c r="C885" s="50">
        <v>3</v>
      </c>
      <c r="D885" s="50">
        <v>5.2</v>
      </c>
    </row>
    <row r="886" spans="1:4" x14ac:dyDescent="0.25">
      <c r="A886" s="50">
        <v>44</v>
      </c>
      <c r="B886" s="50" t="s">
        <v>168</v>
      </c>
      <c r="C886" s="50">
        <v>3</v>
      </c>
      <c r="D886" s="50">
        <v>5.2</v>
      </c>
    </row>
    <row r="887" spans="1:4" x14ac:dyDescent="0.25">
      <c r="A887" s="50">
        <v>16</v>
      </c>
      <c r="B887" s="50" t="s">
        <v>54</v>
      </c>
      <c r="C887" s="50">
        <v>4</v>
      </c>
      <c r="D887" s="50">
        <v>5.3</v>
      </c>
    </row>
    <row r="888" spans="1:4" x14ac:dyDescent="0.25">
      <c r="A888" s="50">
        <v>32</v>
      </c>
      <c r="B888" s="50" t="s">
        <v>324</v>
      </c>
      <c r="C888" s="50">
        <v>8</v>
      </c>
      <c r="D888" s="50">
        <v>5.3</v>
      </c>
    </row>
    <row r="889" spans="1:4" x14ac:dyDescent="0.25">
      <c r="A889" s="50">
        <v>46</v>
      </c>
      <c r="B889" s="50" t="s">
        <v>74</v>
      </c>
      <c r="C889" s="50">
        <v>5</v>
      </c>
      <c r="D889" s="50">
        <v>5.3</v>
      </c>
    </row>
    <row r="890" spans="1:4" x14ac:dyDescent="0.25">
      <c r="A890" s="50">
        <v>14</v>
      </c>
      <c r="B890" s="50" t="s">
        <v>85</v>
      </c>
      <c r="C890" s="50">
        <v>4</v>
      </c>
      <c r="D890" s="50">
        <v>5.3</v>
      </c>
    </row>
    <row r="891" spans="1:4" x14ac:dyDescent="0.25">
      <c r="A891" s="50">
        <v>33</v>
      </c>
      <c r="B891" s="50" t="s">
        <v>85</v>
      </c>
      <c r="C891" s="50">
        <v>2</v>
      </c>
      <c r="D891" s="50">
        <v>5.3</v>
      </c>
    </row>
    <row r="892" spans="1:4" x14ac:dyDescent="0.25">
      <c r="A892" s="50">
        <v>36</v>
      </c>
      <c r="B892" s="50" t="s">
        <v>102</v>
      </c>
      <c r="C892" s="50">
        <v>2</v>
      </c>
      <c r="D892" s="50">
        <v>5.3</v>
      </c>
    </row>
    <row r="893" spans="1:4" x14ac:dyDescent="0.25">
      <c r="A893" s="50">
        <v>44</v>
      </c>
      <c r="B893" s="50" t="s">
        <v>129</v>
      </c>
      <c r="C893" s="50">
        <v>2</v>
      </c>
      <c r="D893" s="50">
        <v>5.3</v>
      </c>
    </row>
    <row r="894" spans="1:4" x14ac:dyDescent="0.25">
      <c r="A894" s="50">
        <v>45</v>
      </c>
      <c r="B894" s="50" t="s">
        <v>337</v>
      </c>
      <c r="C894" s="50">
        <v>5</v>
      </c>
      <c r="D894" s="50">
        <v>5.3</v>
      </c>
    </row>
    <row r="895" spans="1:4" x14ac:dyDescent="0.25">
      <c r="A895" s="50">
        <v>26</v>
      </c>
      <c r="B895" s="50" t="s">
        <v>149</v>
      </c>
      <c r="C895" s="50">
        <v>2</v>
      </c>
      <c r="D895" s="50">
        <v>5.3</v>
      </c>
    </row>
    <row r="896" spans="1:4" x14ac:dyDescent="0.25">
      <c r="A896" s="50">
        <v>16</v>
      </c>
      <c r="B896" s="50" t="s">
        <v>17</v>
      </c>
      <c r="C896" s="50">
        <v>3</v>
      </c>
      <c r="D896" s="50">
        <v>5.4</v>
      </c>
    </row>
    <row r="897" spans="1:4" x14ac:dyDescent="0.25">
      <c r="A897" s="56">
        <v>9</v>
      </c>
      <c r="B897" s="56" t="s">
        <v>24</v>
      </c>
      <c r="C897" s="56">
        <v>2</v>
      </c>
      <c r="D897" s="56">
        <v>5.4</v>
      </c>
    </row>
    <row r="898" spans="1:4" x14ac:dyDescent="0.25">
      <c r="A898" s="50">
        <v>19</v>
      </c>
      <c r="B898" s="50" t="s">
        <v>24</v>
      </c>
      <c r="C898" s="50">
        <v>7</v>
      </c>
      <c r="D898" s="50">
        <v>5.4</v>
      </c>
    </row>
    <row r="899" spans="1:4" x14ac:dyDescent="0.25">
      <c r="A899" s="50">
        <v>26</v>
      </c>
      <c r="B899" s="50" t="s">
        <v>43</v>
      </c>
      <c r="C899" s="50">
        <v>4</v>
      </c>
      <c r="D899" s="50">
        <v>5.4</v>
      </c>
    </row>
    <row r="900" spans="1:4" x14ac:dyDescent="0.25">
      <c r="A900" s="50">
        <v>13</v>
      </c>
      <c r="B900" s="50" t="s">
        <v>52</v>
      </c>
      <c r="C900" s="50">
        <v>3</v>
      </c>
      <c r="D900" s="50">
        <v>5.4</v>
      </c>
    </row>
    <row r="901" spans="1:4" x14ac:dyDescent="0.25">
      <c r="A901" s="50">
        <v>16</v>
      </c>
      <c r="B901" s="50" t="s">
        <v>323</v>
      </c>
      <c r="C901" s="50">
        <v>8</v>
      </c>
      <c r="D901" s="50">
        <v>5.4</v>
      </c>
    </row>
    <row r="902" spans="1:4" x14ac:dyDescent="0.25">
      <c r="A902" s="56">
        <v>13</v>
      </c>
      <c r="B902" s="56" t="s">
        <v>60</v>
      </c>
      <c r="C902" s="56">
        <v>7</v>
      </c>
      <c r="D902" s="56">
        <v>5.4</v>
      </c>
    </row>
    <row r="903" spans="1:4" x14ac:dyDescent="0.25">
      <c r="A903" s="50">
        <v>10</v>
      </c>
      <c r="B903" s="50" t="s">
        <v>72</v>
      </c>
      <c r="C903" s="50">
        <v>1</v>
      </c>
      <c r="D903" s="50">
        <v>5.4</v>
      </c>
    </row>
    <row r="904" spans="1:4" x14ac:dyDescent="0.25">
      <c r="A904" s="50">
        <v>50</v>
      </c>
      <c r="B904" s="50" t="s">
        <v>81</v>
      </c>
      <c r="C904" s="50">
        <v>7</v>
      </c>
      <c r="D904" s="50">
        <v>5.4</v>
      </c>
    </row>
    <row r="905" spans="1:4" x14ac:dyDescent="0.25">
      <c r="A905" s="50">
        <v>9</v>
      </c>
      <c r="B905" s="50" t="s">
        <v>85</v>
      </c>
      <c r="C905" s="50">
        <v>4</v>
      </c>
      <c r="D905" s="50">
        <v>5.4</v>
      </c>
    </row>
    <row r="906" spans="1:4" x14ac:dyDescent="0.25">
      <c r="A906" s="50">
        <v>13</v>
      </c>
      <c r="B906" s="50" t="s">
        <v>85</v>
      </c>
      <c r="C906" s="50">
        <v>3</v>
      </c>
      <c r="D906" s="50">
        <v>5.4</v>
      </c>
    </row>
    <row r="907" spans="1:4" x14ac:dyDescent="0.25">
      <c r="A907" s="50">
        <v>14</v>
      </c>
      <c r="B907" s="50" t="s">
        <v>313</v>
      </c>
      <c r="C907" s="50">
        <v>3</v>
      </c>
      <c r="D907" s="50">
        <v>5.4</v>
      </c>
    </row>
    <row r="908" spans="1:4" x14ac:dyDescent="0.25">
      <c r="A908" s="50">
        <v>32</v>
      </c>
      <c r="B908" s="50" t="s">
        <v>102</v>
      </c>
      <c r="C908" s="50">
        <v>1</v>
      </c>
      <c r="D908" s="50">
        <v>5.4</v>
      </c>
    </row>
    <row r="909" spans="1:4" x14ac:dyDescent="0.25">
      <c r="A909" s="50">
        <v>11</v>
      </c>
      <c r="B909" s="50" t="s">
        <v>111</v>
      </c>
      <c r="C909" s="50">
        <v>5</v>
      </c>
      <c r="D909" s="50">
        <v>5.4</v>
      </c>
    </row>
    <row r="910" spans="1:4" x14ac:dyDescent="0.25">
      <c r="A910" s="50">
        <v>14</v>
      </c>
      <c r="B910" s="50" t="s">
        <v>129</v>
      </c>
      <c r="C910" s="50">
        <v>2</v>
      </c>
      <c r="D910" s="50">
        <v>5.4</v>
      </c>
    </row>
    <row r="911" spans="1:4" x14ac:dyDescent="0.25">
      <c r="A911" s="50">
        <v>43</v>
      </c>
      <c r="B911" s="50" t="s">
        <v>129</v>
      </c>
      <c r="C911" s="50">
        <v>4</v>
      </c>
      <c r="D911" s="50">
        <v>5.4</v>
      </c>
    </row>
    <row r="912" spans="1:4" x14ac:dyDescent="0.25">
      <c r="A912" s="50">
        <v>39</v>
      </c>
      <c r="B912" s="50" t="s">
        <v>140</v>
      </c>
      <c r="C912" s="50">
        <v>9</v>
      </c>
      <c r="D912" s="50">
        <v>5.4</v>
      </c>
    </row>
    <row r="913" spans="1:4" x14ac:dyDescent="0.25">
      <c r="A913" s="50">
        <v>13</v>
      </c>
      <c r="B913" s="50" t="s">
        <v>145</v>
      </c>
      <c r="C913" s="50">
        <v>7</v>
      </c>
      <c r="D913" s="50">
        <v>5.4</v>
      </c>
    </row>
    <row r="914" spans="1:4" x14ac:dyDescent="0.25">
      <c r="A914" s="50">
        <v>26</v>
      </c>
      <c r="B914" s="50" t="s">
        <v>149</v>
      </c>
      <c r="C914" s="50">
        <v>4</v>
      </c>
      <c r="D914" s="50">
        <v>5.4</v>
      </c>
    </row>
    <row r="915" spans="1:4" x14ac:dyDescent="0.25">
      <c r="A915" s="50">
        <v>43</v>
      </c>
      <c r="B915" s="50" t="s">
        <v>330</v>
      </c>
      <c r="C915" s="50">
        <v>1</v>
      </c>
      <c r="D915" s="50">
        <v>5.4</v>
      </c>
    </row>
    <row r="916" spans="1:4" x14ac:dyDescent="0.25">
      <c r="A916" s="50">
        <v>6</v>
      </c>
      <c r="B916" s="50" t="s">
        <v>57</v>
      </c>
      <c r="C916" s="50">
        <v>4</v>
      </c>
      <c r="D916" s="50">
        <v>5.5</v>
      </c>
    </row>
    <row r="917" spans="1:4" x14ac:dyDescent="0.25">
      <c r="A917" s="50">
        <v>1</v>
      </c>
      <c r="B917" s="50" t="s">
        <v>72</v>
      </c>
      <c r="C917" s="50">
        <v>2</v>
      </c>
      <c r="D917" s="50">
        <v>5.5</v>
      </c>
    </row>
    <row r="918" spans="1:4" x14ac:dyDescent="0.25">
      <c r="A918" s="50">
        <v>46</v>
      </c>
      <c r="B918" s="50" t="s">
        <v>72</v>
      </c>
      <c r="C918" s="50">
        <v>2</v>
      </c>
      <c r="D918" s="50">
        <v>5.5</v>
      </c>
    </row>
    <row r="919" spans="1:4" x14ac:dyDescent="0.25">
      <c r="A919" s="50">
        <v>34</v>
      </c>
      <c r="B919" s="50" t="s">
        <v>72</v>
      </c>
      <c r="C919" s="50">
        <v>2</v>
      </c>
      <c r="D919" s="50">
        <v>5.5</v>
      </c>
    </row>
    <row r="920" spans="1:4" x14ac:dyDescent="0.25">
      <c r="A920" s="50">
        <v>37</v>
      </c>
      <c r="B920" s="50" t="s">
        <v>76</v>
      </c>
      <c r="C920" s="50">
        <v>1</v>
      </c>
      <c r="D920" s="50">
        <v>5.5</v>
      </c>
    </row>
    <row r="921" spans="1:4" x14ac:dyDescent="0.25">
      <c r="A921" s="50">
        <v>23</v>
      </c>
      <c r="B921" s="50" t="s">
        <v>85</v>
      </c>
      <c r="C921" s="50">
        <v>5</v>
      </c>
      <c r="D921" s="50">
        <v>5.5</v>
      </c>
    </row>
    <row r="922" spans="1:4" ht="30" x14ac:dyDescent="0.25">
      <c r="A922" s="50">
        <v>23</v>
      </c>
      <c r="B922" s="60" t="s">
        <v>322</v>
      </c>
      <c r="C922" s="50">
        <v>2</v>
      </c>
      <c r="D922" s="50">
        <v>5.5</v>
      </c>
    </row>
    <row r="923" spans="1:4" x14ac:dyDescent="0.25">
      <c r="A923" s="50">
        <v>22</v>
      </c>
      <c r="B923" s="50" t="s">
        <v>313</v>
      </c>
      <c r="C923" s="50">
        <v>4</v>
      </c>
      <c r="D923" s="50">
        <v>5.5</v>
      </c>
    </row>
    <row r="924" spans="1:4" x14ac:dyDescent="0.25">
      <c r="A924" s="50">
        <v>28</v>
      </c>
      <c r="B924" s="50" t="s">
        <v>325</v>
      </c>
      <c r="C924" s="50">
        <v>1</v>
      </c>
      <c r="D924" s="50">
        <v>5.5</v>
      </c>
    </row>
    <row r="925" spans="1:4" x14ac:dyDescent="0.25">
      <c r="A925" s="50">
        <v>37</v>
      </c>
      <c r="B925" s="50" t="s">
        <v>149</v>
      </c>
      <c r="C925" s="50">
        <v>2</v>
      </c>
      <c r="D925" s="50">
        <v>5.5</v>
      </c>
    </row>
    <row r="926" spans="1:4" x14ac:dyDescent="0.25">
      <c r="A926" s="50">
        <v>29</v>
      </c>
      <c r="B926" s="50" t="s">
        <v>168</v>
      </c>
      <c r="C926" s="50">
        <v>2</v>
      </c>
      <c r="D926" s="50">
        <v>5.5</v>
      </c>
    </row>
    <row r="927" spans="1:4" x14ac:dyDescent="0.25">
      <c r="A927" s="50">
        <v>46</v>
      </c>
      <c r="B927" s="50" t="s">
        <v>171</v>
      </c>
      <c r="C927" s="50">
        <v>2</v>
      </c>
      <c r="D927" s="50">
        <v>5.5</v>
      </c>
    </row>
    <row r="928" spans="1:4" x14ac:dyDescent="0.25">
      <c r="A928" s="50">
        <v>46</v>
      </c>
      <c r="B928" s="50" t="s">
        <v>171</v>
      </c>
      <c r="C928" s="50">
        <v>1</v>
      </c>
      <c r="D928" s="50">
        <v>5.5</v>
      </c>
    </row>
    <row r="929" spans="1:4" x14ac:dyDescent="0.25">
      <c r="A929" s="50">
        <v>13</v>
      </c>
      <c r="B929" s="50" t="s">
        <v>181</v>
      </c>
      <c r="C929" s="50">
        <v>2</v>
      </c>
      <c r="D929" s="50">
        <v>5.5</v>
      </c>
    </row>
    <row r="930" spans="1:4" x14ac:dyDescent="0.25">
      <c r="A930" s="50">
        <v>25</v>
      </c>
      <c r="B930" s="50" t="s">
        <v>24</v>
      </c>
      <c r="C930" s="50">
        <v>1</v>
      </c>
      <c r="D930" s="50">
        <v>5.6</v>
      </c>
    </row>
    <row r="931" spans="1:4" x14ac:dyDescent="0.25">
      <c r="A931" s="50">
        <v>5</v>
      </c>
      <c r="B931" s="50" t="s">
        <v>57</v>
      </c>
      <c r="C931" s="50">
        <v>4</v>
      </c>
      <c r="D931" s="50">
        <v>5.6</v>
      </c>
    </row>
    <row r="932" spans="1:4" x14ac:dyDescent="0.25">
      <c r="A932" s="50">
        <v>13</v>
      </c>
      <c r="B932" s="50" t="s">
        <v>57</v>
      </c>
      <c r="C932" s="50">
        <v>5</v>
      </c>
      <c r="D932" s="50">
        <v>5.6</v>
      </c>
    </row>
    <row r="933" spans="1:4" x14ac:dyDescent="0.25">
      <c r="A933" s="50">
        <v>16</v>
      </c>
      <c r="B933" s="50" t="s">
        <v>72</v>
      </c>
      <c r="C933" s="50">
        <v>2</v>
      </c>
      <c r="D933" s="50">
        <v>5.6</v>
      </c>
    </row>
    <row r="934" spans="1:4" x14ac:dyDescent="0.25">
      <c r="A934" s="50">
        <v>25</v>
      </c>
      <c r="B934" s="50" t="s">
        <v>328</v>
      </c>
      <c r="C934" s="50">
        <v>12</v>
      </c>
      <c r="D934" s="50">
        <v>5.6</v>
      </c>
    </row>
    <row r="935" spans="1:4" x14ac:dyDescent="0.25">
      <c r="A935" s="50">
        <v>16</v>
      </c>
      <c r="B935" s="50" t="s">
        <v>85</v>
      </c>
      <c r="C935" s="50">
        <v>2</v>
      </c>
      <c r="D935" s="50">
        <v>5.6</v>
      </c>
    </row>
    <row r="936" spans="1:4" x14ac:dyDescent="0.25">
      <c r="A936" s="50">
        <v>25</v>
      </c>
      <c r="B936" s="50" t="s">
        <v>105</v>
      </c>
      <c r="C936" s="50">
        <v>2</v>
      </c>
      <c r="D936" s="50">
        <v>5.6</v>
      </c>
    </row>
    <row r="937" spans="1:4" x14ac:dyDescent="0.25">
      <c r="A937" s="50">
        <v>10</v>
      </c>
      <c r="B937" s="50" t="s">
        <v>121</v>
      </c>
      <c r="C937" s="50">
        <v>3</v>
      </c>
      <c r="D937" s="50">
        <v>5.6</v>
      </c>
    </row>
    <row r="938" spans="1:4" x14ac:dyDescent="0.25">
      <c r="A938" s="50">
        <v>9</v>
      </c>
      <c r="B938" s="50" t="s">
        <v>111</v>
      </c>
      <c r="C938" s="50">
        <v>3</v>
      </c>
      <c r="D938" s="50">
        <v>5.6</v>
      </c>
    </row>
    <row r="939" spans="1:4" x14ac:dyDescent="0.25">
      <c r="A939" s="50">
        <v>24</v>
      </c>
      <c r="B939" s="50" t="s">
        <v>129</v>
      </c>
      <c r="C939" s="50">
        <v>4</v>
      </c>
      <c r="D939" s="50">
        <v>5.6</v>
      </c>
    </row>
    <row r="940" spans="1:4" x14ac:dyDescent="0.25">
      <c r="A940" s="50">
        <v>9</v>
      </c>
      <c r="B940" s="50" t="s">
        <v>137</v>
      </c>
      <c r="C940" s="50">
        <v>1</v>
      </c>
      <c r="D940" s="50">
        <v>5.6</v>
      </c>
    </row>
    <row r="941" spans="1:4" x14ac:dyDescent="0.25">
      <c r="A941" s="50">
        <v>26</v>
      </c>
      <c r="B941" s="50" t="s">
        <v>142</v>
      </c>
      <c r="C941" s="50">
        <v>5</v>
      </c>
      <c r="D941" s="50">
        <v>5.6</v>
      </c>
    </row>
    <row r="942" spans="1:4" x14ac:dyDescent="0.25">
      <c r="A942" s="50">
        <v>17</v>
      </c>
      <c r="B942" s="50" t="s">
        <v>17</v>
      </c>
      <c r="C942" s="50">
        <v>2</v>
      </c>
      <c r="D942" s="50">
        <v>5.8</v>
      </c>
    </row>
    <row r="943" spans="1:4" x14ac:dyDescent="0.25">
      <c r="A943" s="50">
        <v>46</v>
      </c>
      <c r="B943" s="50" t="s">
        <v>24</v>
      </c>
      <c r="C943" s="50">
        <v>4</v>
      </c>
      <c r="D943" s="50">
        <v>5.8</v>
      </c>
    </row>
    <row r="944" spans="1:4" x14ac:dyDescent="0.25">
      <c r="A944" s="50">
        <v>18</v>
      </c>
      <c r="B944" s="50" t="s">
        <v>32</v>
      </c>
      <c r="C944" s="50">
        <v>4</v>
      </c>
      <c r="D944" s="50">
        <v>5.8</v>
      </c>
    </row>
    <row r="945" spans="1:4" x14ac:dyDescent="0.25">
      <c r="A945" s="50">
        <v>13</v>
      </c>
      <c r="B945" s="50" t="s">
        <v>43</v>
      </c>
      <c r="C945" s="50">
        <v>2</v>
      </c>
      <c r="D945" s="50">
        <v>5.8</v>
      </c>
    </row>
    <row r="946" spans="1:4" x14ac:dyDescent="0.25">
      <c r="A946" s="50">
        <v>45</v>
      </c>
      <c r="B946" s="50" t="s">
        <v>43</v>
      </c>
      <c r="C946" s="50">
        <v>1</v>
      </c>
      <c r="D946" s="50">
        <v>5.8</v>
      </c>
    </row>
    <row r="947" spans="1:4" x14ac:dyDescent="0.25">
      <c r="A947" s="50">
        <v>13</v>
      </c>
      <c r="B947" s="50" t="s">
        <v>57</v>
      </c>
      <c r="C947" s="50">
        <v>6</v>
      </c>
      <c r="D947" s="50">
        <v>5.8</v>
      </c>
    </row>
    <row r="948" spans="1:4" x14ac:dyDescent="0.25">
      <c r="A948" s="50">
        <v>16</v>
      </c>
      <c r="B948" s="50" t="s">
        <v>324</v>
      </c>
      <c r="C948" s="50">
        <v>6</v>
      </c>
      <c r="D948" s="50">
        <v>5.8</v>
      </c>
    </row>
    <row r="949" spans="1:4" x14ac:dyDescent="0.25">
      <c r="A949" s="50">
        <v>23</v>
      </c>
      <c r="B949" s="50" t="s">
        <v>324</v>
      </c>
      <c r="C949" s="50">
        <v>6</v>
      </c>
      <c r="D949" s="50">
        <v>5.8</v>
      </c>
    </row>
    <row r="950" spans="1:4" x14ac:dyDescent="0.25">
      <c r="A950" s="50">
        <v>45</v>
      </c>
      <c r="B950" s="50" t="s">
        <v>57</v>
      </c>
      <c r="C950" s="50">
        <v>11</v>
      </c>
      <c r="D950" s="50">
        <v>5.8</v>
      </c>
    </row>
    <row r="951" spans="1:4" x14ac:dyDescent="0.25">
      <c r="A951" s="50">
        <v>14</v>
      </c>
      <c r="B951" s="50" t="s">
        <v>85</v>
      </c>
      <c r="C951" s="50">
        <v>3</v>
      </c>
      <c r="D951" s="50">
        <v>5.8</v>
      </c>
    </row>
    <row r="952" spans="1:4" x14ac:dyDescent="0.25">
      <c r="A952" s="50">
        <v>14</v>
      </c>
      <c r="B952" s="50" t="s">
        <v>85</v>
      </c>
      <c r="C952" s="50">
        <v>4</v>
      </c>
      <c r="D952" s="50">
        <v>5.8</v>
      </c>
    </row>
    <row r="953" spans="1:4" x14ac:dyDescent="0.25">
      <c r="A953" s="56">
        <v>15</v>
      </c>
      <c r="B953" s="50" t="s">
        <v>85</v>
      </c>
      <c r="C953" s="50">
        <v>2</v>
      </c>
      <c r="D953" s="50">
        <v>5.8</v>
      </c>
    </row>
    <row r="954" spans="1:4" x14ac:dyDescent="0.25">
      <c r="A954" s="50">
        <v>16</v>
      </c>
      <c r="B954" s="50" t="s">
        <v>313</v>
      </c>
      <c r="C954" s="50">
        <v>2</v>
      </c>
      <c r="D954" s="50">
        <v>5.8</v>
      </c>
    </row>
    <row r="955" spans="1:4" x14ac:dyDescent="0.25">
      <c r="A955" s="50">
        <v>9</v>
      </c>
      <c r="B955" s="50" t="s">
        <v>111</v>
      </c>
      <c r="C955" s="50">
        <v>5</v>
      </c>
      <c r="D955" s="50">
        <v>5.8</v>
      </c>
    </row>
    <row r="956" spans="1:4" x14ac:dyDescent="0.25">
      <c r="A956" s="50">
        <v>44</v>
      </c>
      <c r="B956" s="50" t="s">
        <v>129</v>
      </c>
      <c r="C956" s="50">
        <v>2</v>
      </c>
      <c r="D956" s="50">
        <v>5.8</v>
      </c>
    </row>
    <row r="957" spans="1:4" x14ac:dyDescent="0.25">
      <c r="A957" s="50">
        <v>12</v>
      </c>
      <c r="B957" s="50" t="s">
        <v>142</v>
      </c>
      <c r="C957" s="50">
        <v>4</v>
      </c>
      <c r="D957" s="50">
        <v>5.8</v>
      </c>
    </row>
    <row r="958" spans="1:4" x14ac:dyDescent="0.25">
      <c r="A958" s="50">
        <v>9</v>
      </c>
      <c r="B958" s="50" t="s">
        <v>149</v>
      </c>
      <c r="C958" s="50">
        <v>4</v>
      </c>
      <c r="D958" s="50">
        <v>5.8</v>
      </c>
    </row>
    <row r="959" spans="1:4" x14ac:dyDescent="0.25">
      <c r="A959" s="50">
        <v>11</v>
      </c>
      <c r="B959" s="50" t="s">
        <v>152</v>
      </c>
      <c r="C959" s="50">
        <v>7</v>
      </c>
      <c r="D959" s="50">
        <v>5.8</v>
      </c>
    </row>
    <row r="960" spans="1:4" x14ac:dyDescent="0.25">
      <c r="A960" s="50">
        <v>46</v>
      </c>
      <c r="B960" s="50" t="s">
        <v>152</v>
      </c>
      <c r="C960" s="50">
        <v>6</v>
      </c>
      <c r="D960" s="50">
        <v>5.8</v>
      </c>
    </row>
    <row r="961" spans="1:5" x14ac:dyDescent="0.25">
      <c r="A961" s="50">
        <v>12</v>
      </c>
      <c r="B961" s="50" t="s">
        <v>176</v>
      </c>
      <c r="C961" s="50">
        <v>6</v>
      </c>
      <c r="D961" s="50">
        <v>5.8</v>
      </c>
    </row>
    <row r="962" spans="1:5" x14ac:dyDescent="0.25">
      <c r="A962" s="50">
        <v>4</v>
      </c>
      <c r="B962" s="50" t="s">
        <v>17</v>
      </c>
      <c r="C962" s="50">
        <v>2</v>
      </c>
      <c r="D962" s="50">
        <v>6</v>
      </c>
    </row>
    <row r="963" spans="1:5" x14ac:dyDescent="0.25">
      <c r="A963" s="50">
        <v>28</v>
      </c>
      <c r="B963" s="50" t="s">
        <v>17</v>
      </c>
      <c r="C963" s="50">
        <v>4</v>
      </c>
      <c r="D963" s="50">
        <v>6</v>
      </c>
    </row>
    <row r="964" spans="1:5" x14ac:dyDescent="0.25">
      <c r="A964" s="50">
        <v>34</v>
      </c>
      <c r="B964" s="50" t="s">
        <v>17</v>
      </c>
      <c r="C964" s="50">
        <v>8</v>
      </c>
      <c r="D964" s="50">
        <v>6</v>
      </c>
    </row>
    <row r="965" spans="1:5" x14ac:dyDescent="0.25">
      <c r="A965" s="50">
        <v>35</v>
      </c>
      <c r="B965" s="50" t="s">
        <v>17</v>
      </c>
      <c r="C965" s="50">
        <v>1</v>
      </c>
      <c r="D965" s="50">
        <v>6</v>
      </c>
    </row>
    <row r="966" spans="1:5" x14ac:dyDescent="0.25">
      <c r="A966" s="50">
        <v>36</v>
      </c>
      <c r="B966" s="50" t="s">
        <v>17</v>
      </c>
      <c r="C966" s="50">
        <v>2</v>
      </c>
      <c r="D966" s="50">
        <v>6</v>
      </c>
    </row>
    <row r="967" spans="1:5" x14ac:dyDescent="0.25">
      <c r="A967" s="50">
        <v>29</v>
      </c>
      <c r="B967" s="50" t="s">
        <v>32</v>
      </c>
      <c r="C967" s="50">
        <v>2</v>
      </c>
      <c r="D967" s="50">
        <v>6</v>
      </c>
      <c r="E967" s="26"/>
    </row>
    <row r="968" spans="1:5" x14ac:dyDescent="0.25">
      <c r="A968" s="50">
        <v>33</v>
      </c>
      <c r="B968" s="50" t="s">
        <v>38</v>
      </c>
      <c r="C968" s="50">
        <v>2</v>
      </c>
      <c r="D968" s="50">
        <v>6</v>
      </c>
    </row>
    <row r="969" spans="1:5" x14ac:dyDescent="0.25">
      <c r="A969" s="50">
        <v>14</v>
      </c>
      <c r="B969" s="50" t="s">
        <v>43</v>
      </c>
      <c r="C969" s="50">
        <v>3</v>
      </c>
      <c r="D969" s="50">
        <v>6</v>
      </c>
    </row>
    <row r="970" spans="1:5" x14ac:dyDescent="0.25">
      <c r="A970" s="50">
        <v>28</v>
      </c>
      <c r="B970" s="50" t="s">
        <v>43</v>
      </c>
      <c r="C970" s="50">
        <v>10</v>
      </c>
      <c r="D970" s="50">
        <v>6</v>
      </c>
    </row>
    <row r="971" spans="1:5" x14ac:dyDescent="0.25">
      <c r="A971" s="50">
        <v>28</v>
      </c>
      <c r="B971" s="50" t="s">
        <v>43</v>
      </c>
      <c r="C971" s="50">
        <v>5</v>
      </c>
      <c r="D971" s="50">
        <v>6</v>
      </c>
    </row>
    <row r="972" spans="1:5" x14ac:dyDescent="0.25">
      <c r="A972" s="50">
        <v>30</v>
      </c>
      <c r="B972" s="50" t="s">
        <v>43</v>
      </c>
      <c r="C972" s="50">
        <v>1</v>
      </c>
      <c r="D972" s="50">
        <v>6</v>
      </c>
    </row>
    <row r="973" spans="1:5" x14ac:dyDescent="0.25">
      <c r="A973" s="50">
        <v>21</v>
      </c>
      <c r="B973" s="50" t="s">
        <v>49</v>
      </c>
      <c r="C973" s="50">
        <v>6</v>
      </c>
      <c r="D973" s="50">
        <v>6</v>
      </c>
    </row>
    <row r="974" spans="1:5" x14ac:dyDescent="0.25">
      <c r="A974" s="50">
        <v>35</v>
      </c>
      <c r="B974" s="50" t="s">
        <v>49</v>
      </c>
      <c r="C974" s="50">
        <v>5</v>
      </c>
      <c r="D974" s="50">
        <v>6</v>
      </c>
    </row>
    <row r="975" spans="1:5" x14ac:dyDescent="0.25">
      <c r="A975" s="50">
        <v>35</v>
      </c>
      <c r="B975" s="50" t="s">
        <v>52</v>
      </c>
      <c r="C975" s="50">
        <v>32</v>
      </c>
      <c r="D975" s="50">
        <v>6</v>
      </c>
    </row>
    <row r="976" spans="1:5" x14ac:dyDescent="0.25">
      <c r="A976" s="50">
        <v>31</v>
      </c>
      <c r="B976" s="50" t="s">
        <v>54</v>
      </c>
      <c r="C976" s="50">
        <v>1</v>
      </c>
      <c r="D976" s="50">
        <v>6</v>
      </c>
    </row>
    <row r="977" spans="1:5" x14ac:dyDescent="0.25">
      <c r="A977" s="50">
        <v>32</v>
      </c>
      <c r="B977" s="50" t="s">
        <v>63</v>
      </c>
      <c r="C977" s="50">
        <v>2</v>
      </c>
      <c r="D977" s="50">
        <v>6</v>
      </c>
    </row>
    <row r="978" spans="1:5" x14ac:dyDescent="0.25">
      <c r="A978" s="50">
        <v>6</v>
      </c>
      <c r="B978" s="50" t="s">
        <v>66</v>
      </c>
      <c r="C978" s="50">
        <v>1</v>
      </c>
      <c r="D978" s="50">
        <v>6</v>
      </c>
    </row>
    <row r="979" spans="1:5" x14ac:dyDescent="0.25">
      <c r="A979" s="50">
        <v>26</v>
      </c>
      <c r="B979" s="50" t="s">
        <v>72</v>
      </c>
      <c r="C979" s="50">
        <v>2</v>
      </c>
      <c r="D979" s="50">
        <v>6</v>
      </c>
    </row>
    <row r="980" spans="1:5" x14ac:dyDescent="0.25">
      <c r="A980" s="50">
        <v>50</v>
      </c>
      <c r="B980" s="50" t="s">
        <v>334</v>
      </c>
      <c r="C980" s="50">
        <v>2</v>
      </c>
      <c r="D980" s="50">
        <v>6</v>
      </c>
    </row>
    <row r="981" spans="1:5" x14ac:dyDescent="0.25">
      <c r="A981" s="50">
        <v>28</v>
      </c>
      <c r="B981" s="50" t="s">
        <v>334</v>
      </c>
      <c r="C981" s="50">
        <v>1</v>
      </c>
      <c r="D981" s="50">
        <v>6</v>
      </c>
    </row>
    <row r="982" spans="1:5" x14ac:dyDescent="0.25">
      <c r="A982" s="50">
        <v>32</v>
      </c>
      <c r="B982" s="50" t="s">
        <v>334</v>
      </c>
      <c r="C982" s="50">
        <v>1</v>
      </c>
      <c r="D982" s="50">
        <v>6</v>
      </c>
    </row>
    <row r="983" spans="1:5" x14ac:dyDescent="0.25">
      <c r="A983" s="50">
        <v>35</v>
      </c>
      <c r="B983" s="50" t="s">
        <v>334</v>
      </c>
      <c r="C983" s="50">
        <v>5</v>
      </c>
      <c r="D983" s="50">
        <v>6</v>
      </c>
    </row>
    <row r="984" spans="1:5" x14ac:dyDescent="0.25">
      <c r="A984" s="50">
        <v>12</v>
      </c>
      <c r="B984" s="50" t="s">
        <v>72</v>
      </c>
      <c r="C984" s="50">
        <v>3</v>
      </c>
      <c r="D984" s="50">
        <v>6</v>
      </c>
    </row>
    <row r="985" spans="1:5" x14ac:dyDescent="0.25">
      <c r="A985" s="50">
        <v>16</v>
      </c>
      <c r="B985" s="50" t="s">
        <v>72</v>
      </c>
      <c r="C985" s="50">
        <v>2</v>
      </c>
      <c r="D985" s="50">
        <v>6</v>
      </c>
    </row>
    <row r="986" spans="1:5" x14ac:dyDescent="0.25">
      <c r="A986" s="50">
        <v>28</v>
      </c>
      <c r="B986" s="50" t="s">
        <v>72</v>
      </c>
      <c r="C986" s="50">
        <v>1</v>
      </c>
      <c r="D986" s="50">
        <v>6</v>
      </c>
    </row>
    <row r="987" spans="1:5" x14ac:dyDescent="0.25">
      <c r="A987" s="50">
        <v>22</v>
      </c>
      <c r="B987" s="50" t="s">
        <v>72</v>
      </c>
      <c r="C987" s="50">
        <v>7</v>
      </c>
      <c r="D987" s="50">
        <v>6</v>
      </c>
      <c r="E987" s="26"/>
    </row>
    <row r="988" spans="1:5" x14ac:dyDescent="0.25">
      <c r="A988" s="50">
        <v>20</v>
      </c>
      <c r="B988" s="50" t="s">
        <v>74</v>
      </c>
      <c r="C988" s="50">
        <v>7</v>
      </c>
      <c r="D988" s="50">
        <v>6</v>
      </c>
    </row>
    <row r="989" spans="1:5" x14ac:dyDescent="0.25">
      <c r="A989" s="50">
        <v>32</v>
      </c>
      <c r="B989" s="50" t="s">
        <v>74</v>
      </c>
      <c r="C989" s="50">
        <v>1</v>
      </c>
      <c r="D989" s="50">
        <v>6</v>
      </c>
    </row>
    <row r="990" spans="1:5" x14ac:dyDescent="0.25">
      <c r="A990" s="50">
        <v>32</v>
      </c>
      <c r="B990" s="50" t="s">
        <v>98</v>
      </c>
      <c r="C990" s="50">
        <v>5</v>
      </c>
      <c r="D990" s="50">
        <v>6</v>
      </c>
    </row>
    <row r="991" spans="1:5" ht="30" x14ac:dyDescent="0.25">
      <c r="A991" s="50">
        <v>37</v>
      </c>
      <c r="B991" s="60" t="s">
        <v>319</v>
      </c>
      <c r="C991" s="50">
        <v>2</v>
      </c>
      <c r="D991" s="50">
        <v>6</v>
      </c>
    </row>
    <row r="992" spans="1:5" ht="30" x14ac:dyDescent="0.25">
      <c r="A992" s="50">
        <v>48</v>
      </c>
      <c r="B992" s="60" t="s">
        <v>319</v>
      </c>
      <c r="C992" s="50">
        <v>7</v>
      </c>
      <c r="D992" s="50">
        <v>6</v>
      </c>
    </row>
    <row r="993" spans="1:4" x14ac:dyDescent="0.25">
      <c r="A993" s="50">
        <v>30</v>
      </c>
      <c r="B993" s="50" t="s">
        <v>331</v>
      </c>
      <c r="C993" s="50">
        <v>1</v>
      </c>
      <c r="D993" s="50">
        <v>6</v>
      </c>
    </row>
    <row r="994" spans="1:4" x14ac:dyDescent="0.25">
      <c r="A994" s="50">
        <v>28</v>
      </c>
      <c r="B994" s="50" t="s">
        <v>313</v>
      </c>
      <c r="C994" s="50">
        <v>3</v>
      </c>
      <c r="D994" s="50">
        <v>6</v>
      </c>
    </row>
    <row r="995" spans="1:4" x14ac:dyDescent="0.25">
      <c r="A995" s="50">
        <v>33</v>
      </c>
      <c r="B995" s="50" t="s">
        <v>102</v>
      </c>
      <c r="C995" s="50">
        <v>1</v>
      </c>
      <c r="D995" s="50">
        <v>6</v>
      </c>
    </row>
    <row r="996" spans="1:4" x14ac:dyDescent="0.25">
      <c r="A996" s="50">
        <v>36</v>
      </c>
      <c r="B996" s="50" t="s">
        <v>102</v>
      </c>
      <c r="C996" s="50">
        <v>2</v>
      </c>
      <c r="D996" s="50">
        <v>6</v>
      </c>
    </row>
    <row r="997" spans="1:4" x14ac:dyDescent="0.25">
      <c r="A997" s="50">
        <v>37</v>
      </c>
      <c r="B997" s="50" t="s">
        <v>102</v>
      </c>
      <c r="C997" s="50">
        <v>1</v>
      </c>
      <c r="D997" s="50">
        <v>6</v>
      </c>
    </row>
    <row r="998" spans="1:4" x14ac:dyDescent="0.25">
      <c r="A998" s="50">
        <v>28</v>
      </c>
      <c r="B998" s="50" t="s">
        <v>325</v>
      </c>
      <c r="C998" s="50">
        <v>2</v>
      </c>
      <c r="D998" s="50">
        <v>6</v>
      </c>
    </row>
    <row r="999" spans="1:4" x14ac:dyDescent="0.25">
      <c r="A999" s="50">
        <v>27</v>
      </c>
      <c r="B999" s="50" t="s">
        <v>111</v>
      </c>
      <c r="C999" s="50">
        <v>2</v>
      </c>
      <c r="D999" s="50">
        <v>6</v>
      </c>
    </row>
    <row r="1000" spans="1:4" x14ac:dyDescent="0.25">
      <c r="A1000" s="50">
        <v>28</v>
      </c>
      <c r="B1000" s="50" t="s">
        <v>111</v>
      </c>
      <c r="C1000" s="50">
        <v>10</v>
      </c>
      <c r="D1000" s="50">
        <v>6</v>
      </c>
    </row>
    <row r="1001" spans="1:4" x14ac:dyDescent="0.25">
      <c r="A1001" s="50">
        <v>36</v>
      </c>
      <c r="B1001" s="50" t="s">
        <v>111</v>
      </c>
      <c r="C1001" s="50">
        <v>8</v>
      </c>
      <c r="D1001" s="50">
        <v>6</v>
      </c>
    </row>
    <row r="1002" spans="1:4" x14ac:dyDescent="0.25">
      <c r="A1002" s="50">
        <v>28</v>
      </c>
      <c r="B1002" s="50" t="s">
        <v>123</v>
      </c>
      <c r="C1002" s="50">
        <v>10</v>
      </c>
      <c r="D1002" s="50">
        <v>6</v>
      </c>
    </row>
    <row r="1003" spans="1:4" x14ac:dyDescent="0.25">
      <c r="A1003" s="50">
        <v>23</v>
      </c>
      <c r="B1003" s="50" t="s">
        <v>326</v>
      </c>
      <c r="C1003" s="50">
        <v>7</v>
      </c>
      <c r="D1003" s="50">
        <v>6</v>
      </c>
    </row>
    <row r="1004" spans="1:4" x14ac:dyDescent="0.25">
      <c r="A1004" s="50">
        <v>38</v>
      </c>
      <c r="B1004" s="50" t="s">
        <v>132</v>
      </c>
      <c r="C1004" s="50">
        <v>1</v>
      </c>
      <c r="D1004" s="50">
        <v>6</v>
      </c>
    </row>
    <row r="1005" spans="1:4" x14ac:dyDescent="0.25">
      <c r="A1005" s="50">
        <v>30</v>
      </c>
      <c r="B1005" s="50" t="s">
        <v>142</v>
      </c>
      <c r="C1005" s="50">
        <v>1</v>
      </c>
      <c r="D1005" s="50">
        <v>6</v>
      </c>
    </row>
    <row r="1006" spans="1:4" x14ac:dyDescent="0.25">
      <c r="A1006" s="50">
        <v>21</v>
      </c>
      <c r="B1006" s="50" t="s">
        <v>149</v>
      </c>
      <c r="C1006" s="50">
        <v>7</v>
      </c>
      <c r="D1006" s="50">
        <v>6</v>
      </c>
    </row>
    <row r="1007" spans="1:4" x14ac:dyDescent="0.25">
      <c r="A1007" s="50">
        <v>29</v>
      </c>
      <c r="B1007" s="50" t="s">
        <v>149</v>
      </c>
      <c r="C1007" s="50">
        <v>2</v>
      </c>
      <c r="D1007" s="50">
        <v>6</v>
      </c>
    </row>
    <row r="1008" spans="1:4" x14ac:dyDescent="0.25">
      <c r="A1008" s="50">
        <v>42</v>
      </c>
      <c r="B1008" s="50" t="s">
        <v>149</v>
      </c>
      <c r="C1008" s="50">
        <v>2</v>
      </c>
      <c r="D1008" s="50">
        <v>6</v>
      </c>
    </row>
    <row r="1009" spans="1:5" x14ac:dyDescent="0.25">
      <c r="A1009" s="50">
        <v>30</v>
      </c>
      <c r="B1009" s="50" t="s">
        <v>330</v>
      </c>
      <c r="C1009" s="50">
        <v>1</v>
      </c>
      <c r="D1009" s="50">
        <v>6</v>
      </c>
    </row>
    <row r="1010" spans="1:5" x14ac:dyDescent="0.25">
      <c r="A1010" s="50">
        <v>46</v>
      </c>
      <c r="B1010" s="50" t="s">
        <v>165</v>
      </c>
      <c r="C1010" s="50">
        <v>2</v>
      </c>
      <c r="D1010" s="50">
        <v>6</v>
      </c>
    </row>
    <row r="1011" spans="1:5" x14ac:dyDescent="0.25">
      <c r="A1011" s="50">
        <v>29</v>
      </c>
      <c r="B1011" s="50" t="s">
        <v>168</v>
      </c>
      <c r="C1011" s="50">
        <v>2</v>
      </c>
      <c r="D1011" s="50">
        <v>6</v>
      </c>
    </row>
    <row r="1012" spans="1:5" x14ac:dyDescent="0.25">
      <c r="A1012" s="50">
        <v>28</v>
      </c>
      <c r="B1012" s="50" t="s">
        <v>176</v>
      </c>
      <c r="C1012" s="50">
        <v>2</v>
      </c>
      <c r="D1012" s="50">
        <v>6</v>
      </c>
    </row>
    <row r="1013" spans="1:5" x14ac:dyDescent="0.25">
      <c r="A1013" s="50">
        <v>27</v>
      </c>
      <c r="B1013" s="50" t="s">
        <v>181</v>
      </c>
      <c r="C1013" s="50">
        <v>8</v>
      </c>
      <c r="D1013" s="50">
        <v>6</v>
      </c>
    </row>
    <row r="1014" spans="1:5" x14ac:dyDescent="0.25">
      <c r="A1014" s="50">
        <v>27</v>
      </c>
      <c r="B1014" s="50" t="s">
        <v>181</v>
      </c>
      <c r="C1014" s="50">
        <v>4</v>
      </c>
      <c r="D1014" s="50">
        <v>6</v>
      </c>
    </row>
    <row r="1015" spans="1:5" x14ac:dyDescent="0.25">
      <c r="A1015" s="50">
        <v>37</v>
      </c>
      <c r="B1015" s="50" t="s">
        <v>181</v>
      </c>
      <c r="C1015" s="50">
        <v>1</v>
      </c>
      <c r="D1015" s="50">
        <v>6</v>
      </c>
    </row>
    <row r="1016" spans="1:5" x14ac:dyDescent="0.25">
      <c r="A1016" s="50">
        <v>17</v>
      </c>
      <c r="B1016" s="50" t="s">
        <v>107</v>
      </c>
      <c r="C1016" s="50">
        <v>2</v>
      </c>
      <c r="D1016" s="50">
        <v>6.1</v>
      </c>
    </row>
    <row r="1017" spans="1:5" x14ac:dyDescent="0.25">
      <c r="A1017" s="50">
        <v>39</v>
      </c>
      <c r="B1017" s="50" t="s">
        <v>129</v>
      </c>
      <c r="C1017" s="50">
        <v>3</v>
      </c>
      <c r="D1017" s="50">
        <v>6.1</v>
      </c>
    </row>
    <row r="1018" spans="1:5" x14ac:dyDescent="0.25">
      <c r="A1018" s="50">
        <v>16</v>
      </c>
      <c r="B1018" s="50" t="s">
        <v>17</v>
      </c>
      <c r="C1018" s="50">
        <v>2</v>
      </c>
      <c r="D1018" s="50">
        <v>6.2</v>
      </c>
    </row>
    <row r="1019" spans="1:5" x14ac:dyDescent="0.25">
      <c r="A1019" s="50">
        <v>12</v>
      </c>
      <c r="B1019" s="50" t="s">
        <v>26</v>
      </c>
      <c r="C1019" s="50">
        <v>9</v>
      </c>
      <c r="D1019" s="50">
        <v>6.2</v>
      </c>
    </row>
    <row r="1020" spans="1:5" x14ac:dyDescent="0.25">
      <c r="A1020" s="50">
        <v>47</v>
      </c>
      <c r="B1020" s="50" t="s">
        <v>309</v>
      </c>
      <c r="C1020" s="50">
        <v>4</v>
      </c>
      <c r="D1020" s="50">
        <v>6.2</v>
      </c>
      <c r="E1020" s="26"/>
    </row>
    <row r="1021" spans="1:5" x14ac:dyDescent="0.25">
      <c r="A1021" s="50">
        <v>26</v>
      </c>
      <c r="B1021" s="50" t="s">
        <v>43</v>
      </c>
      <c r="C1021" s="50">
        <v>3</v>
      </c>
      <c r="D1021" s="50">
        <v>6.2</v>
      </c>
    </row>
    <row r="1022" spans="1:5" x14ac:dyDescent="0.25">
      <c r="A1022" s="50">
        <v>13</v>
      </c>
      <c r="B1022" s="50" t="s">
        <v>52</v>
      </c>
      <c r="C1022" s="50">
        <v>5</v>
      </c>
      <c r="D1022" s="50">
        <v>6.2</v>
      </c>
      <c r="E1022" s="26"/>
    </row>
    <row r="1023" spans="1:5" x14ac:dyDescent="0.25">
      <c r="A1023" s="50">
        <v>7</v>
      </c>
      <c r="B1023" s="50" t="s">
        <v>72</v>
      </c>
      <c r="C1023" s="50">
        <v>5</v>
      </c>
      <c r="D1023" s="50">
        <v>6.2</v>
      </c>
    </row>
    <row r="1024" spans="1:5" x14ac:dyDescent="0.25">
      <c r="A1024" s="50">
        <v>41</v>
      </c>
      <c r="B1024" s="50" t="s">
        <v>72</v>
      </c>
      <c r="C1024" s="50">
        <v>2</v>
      </c>
      <c r="D1024" s="50">
        <v>6.2</v>
      </c>
    </row>
    <row r="1025" spans="1:4" x14ac:dyDescent="0.25">
      <c r="A1025" s="50">
        <v>26</v>
      </c>
      <c r="B1025" s="50" t="s">
        <v>72</v>
      </c>
      <c r="C1025" s="50">
        <v>1</v>
      </c>
      <c r="D1025" s="50">
        <v>6.2</v>
      </c>
    </row>
    <row r="1026" spans="1:4" x14ac:dyDescent="0.25">
      <c r="A1026" s="50">
        <v>10</v>
      </c>
      <c r="B1026" s="50" t="s">
        <v>72</v>
      </c>
      <c r="C1026" s="50">
        <v>3</v>
      </c>
      <c r="D1026" s="50">
        <v>6.2</v>
      </c>
    </row>
    <row r="1027" spans="1:4" x14ac:dyDescent="0.25">
      <c r="A1027" s="50">
        <v>13</v>
      </c>
      <c r="B1027" s="50" t="s">
        <v>72</v>
      </c>
      <c r="C1027" s="50">
        <v>4</v>
      </c>
      <c r="D1027" s="50">
        <v>6.2</v>
      </c>
    </row>
    <row r="1028" spans="1:4" x14ac:dyDescent="0.25">
      <c r="A1028" s="50">
        <v>10</v>
      </c>
      <c r="B1028" s="50" t="s">
        <v>334</v>
      </c>
      <c r="C1028" s="50">
        <v>3</v>
      </c>
      <c r="D1028" s="50">
        <v>6.2</v>
      </c>
    </row>
    <row r="1029" spans="1:4" x14ac:dyDescent="0.25">
      <c r="A1029" s="50">
        <v>21</v>
      </c>
      <c r="B1029" s="50" t="s">
        <v>72</v>
      </c>
      <c r="C1029" s="50">
        <v>2</v>
      </c>
      <c r="D1029" s="50">
        <v>6.2</v>
      </c>
    </row>
    <row r="1030" spans="1:4" x14ac:dyDescent="0.25">
      <c r="A1030" s="50">
        <v>10</v>
      </c>
      <c r="B1030" s="50" t="s">
        <v>76</v>
      </c>
      <c r="C1030" s="50">
        <v>4</v>
      </c>
      <c r="D1030" s="50">
        <v>6.2</v>
      </c>
    </row>
    <row r="1031" spans="1:4" x14ac:dyDescent="0.25">
      <c r="A1031" s="50">
        <v>14</v>
      </c>
      <c r="B1031" s="50" t="s">
        <v>76</v>
      </c>
      <c r="C1031" s="50">
        <v>9</v>
      </c>
      <c r="D1031" s="50">
        <v>6.2</v>
      </c>
    </row>
    <row r="1032" spans="1:4" x14ac:dyDescent="0.25">
      <c r="A1032" s="50">
        <v>23</v>
      </c>
      <c r="B1032" s="50" t="s">
        <v>76</v>
      </c>
      <c r="C1032" s="50">
        <v>4</v>
      </c>
      <c r="D1032" s="50">
        <v>6.2</v>
      </c>
    </row>
    <row r="1033" spans="1:4" x14ac:dyDescent="0.25">
      <c r="A1033" s="50">
        <v>44</v>
      </c>
      <c r="B1033" s="50" t="s">
        <v>76</v>
      </c>
      <c r="C1033" s="50">
        <v>2</v>
      </c>
      <c r="D1033" s="50">
        <v>6.2</v>
      </c>
    </row>
    <row r="1034" spans="1:4" x14ac:dyDescent="0.25">
      <c r="A1034" s="50">
        <v>20</v>
      </c>
      <c r="B1034" s="50" t="s">
        <v>78</v>
      </c>
      <c r="C1034" s="50">
        <v>2</v>
      </c>
      <c r="D1034" s="50">
        <v>6.2</v>
      </c>
    </row>
    <row r="1035" spans="1:4" x14ac:dyDescent="0.25">
      <c r="A1035" s="50">
        <v>46</v>
      </c>
      <c r="B1035" s="50" t="s">
        <v>81</v>
      </c>
      <c r="C1035" s="50">
        <v>2</v>
      </c>
      <c r="D1035" s="50">
        <v>6.2</v>
      </c>
    </row>
    <row r="1036" spans="1:4" x14ac:dyDescent="0.25">
      <c r="A1036" s="50">
        <v>9</v>
      </c>
      <c r="B1036" s="50" t="s">
        <v>83</v>
      </c>
      <c r="C1036" s="50">
        <v>3</v>
      </c>
      <c r="D1036" s="50">
        <v>6.2</v>
      </c>
    </row>
    <row r="1037" spans="1:4" x14ac:dyDescent="0.25">
      <c r="A1037" s="50">
        <v>9</v>
      </c>
      <c r="B1037" s="50" t="s">
        <v>85</v>
      </c>
      <c r="C1037" s="50">
        <v>2</v>
      </c>
      <c r="D1037" s="50">
        <v>6.2</v>
      </c>
    </row>
    <row r="1038" spans="1:4" ht="30" x14ac:dyDescent="0.25">
      <c r="A1038" s="50">
        <v>48</v>
      </c>
      <c r="B1038" s="60" t="s">
        <v>319</v>
      </c>
      <c r="C1038" s="50">
        <v>1</v>
      </c>
      <c r="D1038" s="50">
        <v>6.2</v>
      </c>
    </row>
    <row r="1039" spans="1:4" x14ac:dyDescent="0.25">
      <c r="A1039" s="50">
        <v>10</v>
      </c>
      <c r="B1039" s="50" t="s">
        <v>121</v>
      </c>
      <c r="C1039" s="50">
        <v>4</v>
      </c>
      <c r="D1039" s="50">
        <v>6.2</v>
      </c>
    </row>
    <row r="1040" spans="1:4" x14ac:dyDescent="0.25">
      <c r="A1040" s="50">
        <v>21</v>
      </c>
      <c r="B1040" s="50" t="s">
        <v>325</v>
      </c>
      <c r="C1040" s="50">
        <v>3</v>
      </c>
      <c r="D1040" s="50">
        <v>6.2</v>
      </c>
    </row>
    <row r="1041" spans="1:4" x14ac:dyDescent="0.25">
      <c r="A1041" s="50">
        <v>20</v>
      </c>
      <c r="B1041" s="50" t="s">
        <v>114</v>
      </c>
      <c r="C1041" s="50">
        <v>2</v>
      </c>
      <c r="D1041" s="50">
        <v>6.2</v>
      </c>
    </row>
    <row r="1042" spans="1:4" x14ac:dyDescent="0.25">
      <c r="A1042" s="50">
        <v>11</v>
      </c>
      <c r="B1042" s="50" t="s">
        <v>111</v>
      </c>
      <c r="C1042" s="50">
        <v>7</v>
      </c>
      <c r="D1042" s="50">
        <v>6.2</v>
      </c>
    </row>
    <row r="1043" spans="1:4" x14ac:dyDescent="0.25">
      <c r="A1043" s="50">
        <v>12</v>
      </c>
      <c r="B1043" s="50" t="s">
        <v>111</v>
      </c>
      <c r="C1043" s="50">
        <v>9</v>
      </c>
      <c r="D1043" s="50">
        <v>6.2</v>
      </c>
    </row>
    <row r="1044" spans="1:4" x14ac:dyDescent="0.25">
      <c r="A1044" s="50">
        <v>21</v>
      </c>
      <c r="B1044" s="50" t="s">
        <v>111</v>
      </c>
      <c r="C1044" s="50">
        <v>3</v>
      </c>
      <c r="D1044" s="50">
        <v>6.2</v>
      </c>
    </row>
    <row r="1045" spans="1:4" x14ac:dyDescent="0.25">
      <c r="A1045" s="50">
        <v>25</v>
      </c>
      <c r="B1045" s="50" t="s">
        <v>327</v>
      </c>
      <c r="C1045" s="50">
        <v>4</v>
      </c>
      <c r="D1045" s="50">
        <v>6.2</v>
      </c>
    </row>
    <row r="1046" spans="1:4" x14ac:dyDescent="0.25">
      <c r="A1046" s="50">
        <v>45</v>
      </c>
      <c r="B1046" s="50" t="s">
        <v>111</v>
      </c>
      <c r="C1046" s="50">
        <v>5</v>
      </c>
      <c r="D1046" s="50">
        <v>6.2</v>
      </c>
    </row>
    <row r="1047" spans="1:4" x14ac:dyDescent="0.25">
      <c r="A1047" s="50">
        <v>14</v>
      </c>
      <c r="B1047" s="50" t="s">
        <v>129</v>
      </c>
      <c r="C1047" s="50">
        <v>5</v>
      </c>
      <c r="D1047" s="50">
        <v>6.2</v>
      </c>
    </row>
    <row r="1048" spans="1:4" x14ac:dyDescent="0.25">
      <c r="A1048" s="50">
        <v>14</v>
      </c>
      <c r="B1048" s="50" t="s">
        <v>129</v>
      </c>
      <c r="C1048" s="50">
        <v>2</v>
      </c>
      <c r="D1048" s="50">
        <v>6.2</v>
      </c>
    </row>
    <row r="1049" spans="1:4" x14ac:dyDescent="0.25">
      <c r="A1049" s="50">
        <v>25</v>
      </c>
      <c r="B1049" s="50" t="s">
        <v>129</v>
      </c>
      <c r="C1049" s="50">
        <v>3</v>
      </c>
      <c r="D1049" s="50">
        <v>6.2</v>
      </c>
    </row>
    <row r="1050" spans="1:4" x14ac:dyDescent="0.25">
      <c r="A1050" s="50">
        <v>26</v>
      </c>
      <c r="B1050" s="50" t="s">
        <v>326</v>
      </c>
      <c r="C1050" s="50">
        <v>1</v>
      </c>
      <c r="D1050" s="50">
        <v>6.2</v>
      </c>
    </row>
    <row r="1051" spans="1:4" x14ac:dyDescent="0.25">
      <c r="A1051" s="50">
        <v>16</v>
      </c>
      <c r="B1051" s="50" t="s">
        <v>142</v>
      </c>
      <c r="C1051" s="50">
        <v>4</v>
      </c>
      <c r="D1051" s="50">
        <v>6.2</v>
      </c>
    </row>
    <row r="1052" spans="1:4" x14ac:dyDescent="0.25">
      <c r="A1052" s="50">
        <v>16</v>
      </c>
      <c r="B1052" s="50" t="s">
        <v>142</v>
      </c>
      <c r="C1052" s="50">
        <v>1</v>
      </c>
      <c r="D1052" s="50">
        <v>6.2</v>
      </c>
    </row>
    <row r="1053" spans="1:4" x14ac:dyDescent="0.25">
      <c r="A1053" s="50">
        <v>43</v>
      </c>
      <c r="B1053" s="50" t="s">
        <v>337</v>
      </c>
      <c r="C1053" s="50">
        <v>1</v>
      </c>
      <c r="D1053" s="50">
        <v>6.2</v>
      </c>
    </row>
    <row r="1054" spans="1:4" x14ac:dyDescent="0.25">
      <c r="A1054" s="50">
        <v>9</v>
      </c>
      <c r="B1054" s="50" t="s">
        <v>145</v>
      </c>
      <c r="C1054" s="50">
        <v>6</v>
      </c>
      <c r="D1054" s="50">
        <v>6.2</v>
      </c>
    </row>
    <row r="1055" spans="1:4" x14ac:dyDescent="0.25">
      <c r="A1055" s="50">
        <v>2</v>
      </c>
      <c r="B1055" s="56" t="s">
        <v>149</v>
      </c>
      <c r="C1055" s="50">
        <v>3</v>
      </c>
      <c r="D1055" s="50">
        <v>6.2</v>
      </c>
    </row>
    <row r="1056" spans="1:4" x14ac:dyDescent="0.25">
      <c r="A1056" s="50">
        <v>9</v>
      </c>
      <c r="B1056" s="50" t="s">
        <v>149</v>
      </c>
      <c r="C1056" s="50">
        <v>3</v>
      </c>
      <c r="D1056" s="50">
        <v>6.2</v>
      </c>
    </row>
    <row r="1057" spans="1:5" x14ac:dyDescent="0.25">
      <c r="A1057" s="50">
        <v>17</v>
      </c>
      <c r="B1057" s="50" t="s">
        <v>149</v>
      </c>
      <c r="C1057" s="50">
        <v>4</v>
      </c>
      <c r="D1057" s="50">
        <v>6.2</v>
      </c>
    </row>
    <row r="1058" spans="1:5" x14ac:dyDescent="0.25">
      <c r="A1058" s="50">
        <v>43</v>
      </c>
      <c r="B1058" s="50" t="s">
        <v>149</v>
      </c>
      <c r="C1058" s="50">
        <v>4</v>
      </c>
      <c r="D1058" s="50">
        <v>6.2</v>
      </c>
    </row>
    <row r="1059" spans="1:5" x14ac:dyDescent="0.25">
      <c r="A1059" s="50">
        <v>13</v>
      </c>
      <c r="B1059" s="50" t="s">
        <v>181</v>
      </c>
      <c r="C1059" s="50">
        <v>2</v>
      </c>
      <c r="D1059" s="50">
        <v>6.2</v>
      </c>
    </row>
    <row r="1060" spans="1:5" x14ac:dyDescent="0.25">
      <c r="A1060" s="50">
        <v>16</v>
      </c>
      <c r="B1060" s="50" t="s">
        <v>83</v>
      </c>
      <c r="C1060" s="50">
        <v>2</v>
      </c>
      <c r="D1060" s="50">
        <v>6.3</v>
      </c>
    </row>
    <row r="1061" spans="1:5" x14ac:dyDescent="0.25">
      <c r="A1061" s="50">
        <v>16</v>
      </c>
      <c r="B1061" s="50" t="s">
        <v>17</v>
      </c>
      <c r="C1061" s="50">
        <v>2</v>
      </c>
      <c r="D1061" s="50">
        <v>6.4</v>
      </c>
    </row>
    <row r="1062" spans="1:5" x14ac:dyDescent="0.25">
      <c r="A1062" s="50">
        <v>13</v>
      </c>
      <c r="B1062" s="50" t="s">
        <v>43</v>
      </c>
      <c r="C1062" s="50">
        <v>3</v>
      </c>
      <c r="D1062" s="50">
        <v>6.4</v>
      </c>
    </row>
    <row r="1063" spans="1:5" x14ac:dyDescent="0.25">
      <c r="A1063" s="50">
        <v>12</v>
      </c>
      <c r="B1063" s="50" t="s">
        <v>72</v>
      </c>
      <c r="C1063" s="50">
        <v>3</v>
      </c>
      <c r="D1063" s="50">
        <v>6.4</v>
      </c>
    </row>
    <row r="1064" spans="1:5" x14ac:dyDescent="0.25">
      <c r="A1064" s="50">
        <v>23</v>
      </c>
      <c r="B1064" s="50" t="s">
        <v>76</v>
      </c>
      <c r="C1064" s="50">
        <v>9</v>
      </c>
      <c r="D1064" s="50">
        <v>6.4</v>
      </c>
    </row>
    <row r="1065" spans="1:5" x14ac:dyDescent="0.25">
      <c r="A1065" s="50">
        <v>39</v>
      </c>
      <c r="B1065" s="50" t="s">
        <v>76</v>
      </c>
      <c r="C1065" s="50">
        <v>3</v>
      </c>
      <c r="D1065" s="50">
        <v>6.4</v>
      </c>
    </row>
    <row r="1066" spans="1:5" x14ac:dyDescent="0.25">
      <c r="A1066" s="50">
        <v>17</v>
      </c>
      <c r="B1066" s="50" t="s">
        <v>78</v>
      </c>
      <c r="C1066" s="50">
        <v>3</v>
      </c>
      <c r="D1066" s="50">
        <v>6.4</v>
      </c>
    </row>
    <row r="1067" spans="1:5" x14ac:dyDescent="0.25">
      <c r="A1067" s="50">
        <v>26</v>
      </c>
      <c r="B1067" s="50" t="s">
        <v>313</v>
      </c>
      <c r="C1067" s="50">
        <v>9</v>
      </c>
      <c r="D1067" s="50">
        <v>6.4</v>
      </c>
    </row>
    <row r="1068" spans="1:5" x14ac:dyDescent="0.25">
      <c r="A1068" s="50">
        <v>42</v>
      </c>
      <c r="B1068" s="50" t="s">
        <v>49</v>
      </c>
      <c r="C1068" s="50">
        <v>3</v>
      </c>
      <c r="D1068" s="50">
        <v>6.5</v>
      </c>
    </row>
    <row r="1069" spans="1:5" x14ac:dyDescent="0.25">
      <c r="A1069" s="50">
        <v>36</v>
      </c>
      <c r="B1069" s="50" t="s">
        <v>54</v>
      </c>
      <c r="C1069" s="50">
        <v>8</v>
      </c>
      <c r="D1069" s="50">
        <v>6.5</v>
      </c>
    </row>
    <row r="1070" spans="1:5" x14ac:dyDescent="0.25">
      <c r="A1070" s="50">
        <v>36</v>
      </c>
      <c r="B1070" s="50" t="s">
        <v>54</v>
      </c>
      <c r="C1070" s="50">
        <v>25</v>
      </c>
      <c r="D1070" s="50">
        <v>6.5</v>
      </c>
      <c r="E1070" s="26"/>
    </row>
    <row r="1071" spans="1:5" x14ac:dyDescent="0.25">
      <c r="A1071" s="50">
        <v>7</v>
      </c>
      <c r="B1071" s="50" t="s">
        <v>72</v>
      </c>
      <c r="C1071" s="50">
        <v>5</v>
      </c>
      <c r="D1071" s="50">
        <v>6.5</v>
      </c>
    </row>
    <row r="1072" spans="1:5" x14ac:dyDescent="0.25">
      <c r="A1072" s="50">
        <v>2</v>
      </c>
      <c r="B1072" s="50" t="s">
        <v>72</v>
      </c>
      <c r="C1072" s="50">
        <v>1</v>
      </c>
      <c r="D1072" s="50">
        <v>6.5</v>
      </c>
    </row>
    <row r="1073" spans="1:4" x14ac:dyDescent="0.25">
      <c r="A1073" s="50">
        <v>24</v>
      </c>
      <c r="B1073" s="50" t="s">
        <v>72</v>
      </c>
      <c r="C1073" s="50">
        <v>5</v>
      </c>
      <c r="D1073" s="50">
        <v>6.5</v>
      </c>
    </row>
    <row r="1074" spans="1:4" x14ac:dyDescent="0.25">
      <c r="A1074" s="50">
        <v>24</v>
      </c>
      <c r="B1074" s="50" t="s">
        <v>72</v>
      </c>
      <c r="C1074" s="50">
        <v>2</v>
      </c>
      <c r="D1074" s="50">
        <v>6.5</v>
      </c>
    </row>
    <row r="1075" spans="1:4" x14ac:dyDescent="0.25">
      <c r="A1075" s="50">
        <v>32</v>
      </c>
      <c r="B1075" s="50" t="s">
        <v>334</v>
      </c>
      <c r="C1075" s="50">
        <v>9</v>
      </c>
      <c r="D1075" s="50">
        <v>6.5</v>
      </c>
    </row>
    <row r="1076" spans="1:4" x14ac:dyDescent="0.25">
      <c r="A1076" s="50">
        <v>41</v>
      </c>
      <c r="B1076" s="50" t="s">
        <v>334</v>
      </c>
      <c r="C1076" s="50">
        <v>2</v>
      </c>
      <c r="D1076" s="50">
        <v>6.5</v>
      </c>
    </row>
    <row r="1077" spans="1:4" x14ac:dyDescent="0.25">
      <c r="A1077" s="50">
        <v>45</v>
      </c>
      <c r="B1077" s="56" t="s">
        <v>72</v>
      </c>
      <c r="C1077" s="56">
        <v>2</v>
      </c>
      <c r="D1077" s="56">
        <v>6.5</v>
      </c>
    </row>
    <row r="1078" spans="1:4" x14ac:dyDescent="0.25">
      <c r="A1078" s="50">
        <v>40</v>
      </c>
      <c r="B1078" s="50" t="s">
        <v>102</v>
      </c>
      <c r="C1078" s="50">
        <v>5</v>
      </c>
      <c r="D1078" s="50">
        <v>6.5</v>
      </c>
    </row>
    <row r="1079" spans="1:4" x14ac:dyDescent="0.25">
      <c r="A1079" s="50">
        <v>20</v>
      </c>
      <c r="B1079" s="50" t="s">
        <v>121</v>
      </c>
      <c r="C1079" s="50">
        <v>3</v>
      </c>
      <c r="D1079" s="50">
        <v>6.5</v>
      </c>
    </row>
    <row r="1080" spans="1:4" x14ac:dyDescent="0.25">
      <c r="A1080" s="50">
        <v>20</v>
      </c>
      <c r="B1080" s="50" t="s">
        <v>114</v>
      </c>
      <c r="C1080" s="50">
        <v>3</v>
      </c>
      <c r="D1080" s="50">
        <v>6.5</v>
      </c>
    </row>
    <row r="1081" spans="1:4" x14ac:dyDescent="0.25">
      <c r="A1081" s="50">
        <v>42</v>
      </c>
      <c r="B1081" s="50" t="s">
        <v>114</v>
      </c>
      <c r="C1081" s="50">
        <v>12</v>
      </c>
      <c r="D1081" s="50">
        <v>6.5</v>
      </c>
    </row>
    <row r="1082" spans="1:4" x14ac:dyDescent="0.25">
      <c r="A1082" s="50">
        <v>36</v>
      </c>
      <c r="B1082" s="50" t="s">
        <v>116</v>
      </c>
      <c r="C1082" s="50">
        <v>5</v>
      </c>
      <c r="D1082" s="50">
        <v>6.5</v>
      </c>
    </row>
    <row r="1083" spans="1:4" x14ac:dyDescent="0.25">
      <c r="A1083" s="50">
        <v>36</v>
      </c>
      <c r="B1083" s="50" t="s">
        <v>145</v>
      </c>
      <c r="C1083" s="50">
        <v>10</v>
      </c>
      <c r="D1083" s="50">
        <v>6.5</v>
      </c>
    </row>
    <row r="1084" spans="1:4" x14ac:dyDescent="0.25">
      <c r="A1084" s="50">
        <v>45</v>
      </c>
      <c r="B1084" s="50" t="s">
        <v>145</v>
      </c>
      <c r="C1084" s="50">
        <v>5</v>
      </c>
      <c r="D1084" s="50">
        <v>6.5</v>
      </c>
    </row>
    <row r="1085" spans="1:4" x14ac:dyDescent="0.25">
      <c r="A1085" s="50">
        <v>31</v>
      </c>
      <c r="B1085" s="50" t="s">
        <v>149</v>
      </c>
      <c r="C1085" s="50">
        <v>3</v>
      </c>
      <c r="D1085" s="50">
        <v>6.5</v>
      </c>
    </row>
    <row r="1086" spans="1:4" x14ac:dyDescent="0.25">
      <c r="A1086" s="50">
        <v>45</v>
      </c>
      <c r="B1086" s="50" t="s">
        <v>111</v>
      </c>
      <c r="C1086" s="50">
        <v>4</v>
      </c>
      <c r="D1086" s="50">
        <v>6.7</v>
      </c>
    </row>
    <row r="1087" spans="1:4" x14ac:dyDescent="0.25">
      <c r="A1087" s="50">
        <v>45</v>
      </c>
      <c r="B1087" s="50" t="s">
        <v>149</v>
      </c>
      <c r="C1087" s="50">
        <v>1</v>
      </c>
      <c r="D1087" s="50">
        <v>6.7</v>
      </c>
    </row>
    <row r="1088" spans="1:4" x14ac:dyDescent="0.25">
      <c r="A1088" s="50">
        <v>41</v>
      </c>
      <c r="B1088" s="50" t="s">
        <v>43</v>
      </c>
      <c r="C1088" s="50">
        <v>3</v>
      </c>
      <c r="D1088" s="50">
        <v>6.75</v>
      </c>
    </row>
    <row r="1089" spans="1:4" x14ac:dyDescent="0.25">
      <c r="A1089" s="50">
        <v>41</v>
      </c>
      <c r="B1089" s="50" t="s">
        <v>176</v>
      </c>
      <c r="C1089" s="50">
        <v>6</v>
      </c>
      <c r="D1089" s="50">
        <v>6.75</v>
      </c>
    </row>
    <row r="1090" spans="1:4" x14ac:dyDescent="0.25">
      <c r="A1090" s="50">
        <v>11</v>
      </c>
      <c r="B1090" s="50" t="s">
        <v>111</v>
      </c>
      <c r="C1090" s="50">
        <v>9</v>
      </c>
      <c r="D1090" s="50">
        <v>6.8</v>
      </c>
    </row>
    <row r="1091" spans="1:4" x14ac:dyDescent="0.25">
      <c r="A1091" s="50">
        <v>14</v>
      </c>
      <c r="B1091" s="50" t="s">
        <v>129</v>
      </c>
      <c r="C1091" s="50">
        <v>4</v>
      </c>
      <c r="D1091" s="50">
        <v>6.8</v>
      </c>
    </row>
    <row r="1092" spans="1:4" x14ac:dyDescent="0.25">
      <c r="A1092" s="50">
        <v>9</v>
      </c>
      <c r="B1092" s="50" t="s">
        <v>137</v>
      </c>
      <c r="C1092" s="50">
        <v>2</v>
      </c>
      <c r="D1092" s="50">
        <v>6.8</v>
      </c>
    </row>
    <row r="1093" spans="1:4" x14ac:dyDescent="0.25">
      <c r="A1093" s="50">
        <v>16</v>
      </c>
      <c r="B1093" s="50" t="s">
        <v>149</v>
      </c>
      <c r="C1093" s="50">
        <v>3</v>
      </c>
      <c r="D1093" s="50">
        <v>6.8</v>
      </c>
    </row>
    <row r="1094" spans="1:4" x14ac:dyDescent="0.25">
      <c r="A1094" s="50">
        <v>26</v>
      </c>
      <c r="B1094" s="50" t="s">
        <v>149</v>
      </c>
      <c r="C1094" s="50">
        <v>5</v>
      </c>
      <c r="D1094" s="50">
        <v>6.8</v>
      </c>
    </row>
    <row r="1095" spans="1:4" x14ac:dyDescent="0.25">
      <c r="A1095" s="50">
        <v>32</v>
      </c>
      <c r="B1095" s="50" t="s">
        <v>17</v>
      </c>
      <c r="C1095" s="50">
        <v>1</v>
      </c>
      <c r="D1095" s="50">
        <v>7</v>
      </c>
    </row>
    <row r="1096" spans="1:4" x14ac:dyDescent="0.25">
      <c r="A1096" s="50">
        <v>33</v>
      </c>
      <c r="B1096" s="50" t="s">
        <v>17</v>
      </c>
      <c r="C1096" s="50">
        <v>2</v>
      </c>
      <c r="D1096" s="50">
        <v>7</v>
      </c>
    </row>
    <row r="1097" spans="1:4" x14ac:dyDescent="0.25">
      <c r="A1097" s="50">
        <v>18</v>
      </c>
      <c r="B1097" s="50" t="s">
        <v>24</v>
      </c>
      <c r="C1097" s="50">
        <v>7</v>
      </c>
      <c r="D1097" s="50">
        <v>7</v>
      </c>
    </row>
    <row r="1098" spans="1:4" x14ac:dyDescent="0.25">
      <c r="A1098" s="50">
        <v>38</v>
      </c>
      <c r="B1098" s="50" t="s">
        <v>24</v>
      </c>
      <c r="C1098" s="50">
        <v>1</v>
      </c>
      <c r="D1098" s="50">
        <v>7</v>
      </c>
    </row>
    <row r="1099" spans="1:4" x14ac:dyDescent="0.25">
      <c r="A1099" s="50">
        <v>4</v>
      </c>
      <c r="B1099" s="50" t="s">
        <v>35</v>
      </c>
      <c r="C1099" s="50">
        <v>4</v>
      </c>
      <c r="D1099" s="56">
        <v>7</v>
      </c>
    </row>
    <row r="1100" spans="1:4" x14ac:dyDescent="0.25">
      <c r="A1100" s="56">
        <v>27</v>
      </c>
      <c r="B1100" s="56" t="s">
        <v>309</v>
      </c>
      <c r="C1100" s="56">
        <v>1</v>
      </c>
      <c r="D1100" s="56">
        <v>7</v>
      </c>
    </row>
    <row r="1101" spans="1:4" x14ac:dyDescent="0.25">
      <c r="A1101" s="50">
        <v>40</v>
      </c>
      <c r="B1101" s="50" t="s">
        <v>52</v>
      </c>
      <c r="C1101" s="50">
        <v>3</v>
      </c>
      <c r="D1101" s="50">
        <v>7</v>
      </c>
    </row>
    <row r="1102" spans="1:4" x14ac:dyDescent="0.25">
      <c r="A1102" s="50">
        <v>19</v>
      </c>
      <c r="B1102" s="50" t="s">
        <v>72</v>
      </c>
      <c r="C1102" s="50">
        <v>3</v>
      </c>
      <c r="D1102" s="50">
        <v>7</v>
      </c>
    </row>
    <row r="1103" spans="1:4" x14ac:dyDescent="0.25">
      <c r="A1103" s="50">
        <v>35</v>
      </c>
      <c r="B1103" s="50" t="s">
        <v>334</v>
      </c>
      <c r="C1103" s="50">
        <v>5</v>
      </c>
      <c r="D1103" s="50">
        <v>7</v>
      </c>
    </row>
    <row r="1104" spans="1:4" x14ac:dyDescent="0.25">
      <c r="A1104" s="50">
        <v>13</v>
      </c>
      <c r="B1104" s="50" t="s">
        <v>334</v>
      </c>
      <c r="C1104" s="50">
        <v>1</v>
      </c>
      <c r="D1104" s="50">
        <v>7</v>
      </c>
    </row>
    <row r="1105" spans="1:4" x14ac:dyDescent="0.25">
      <c r="A1105" s="50">
        <v>10</v>
      </c>
      <c r="B1105" s="50" t="s">
        <v>72</v>
      </c>
      <c r="C1105" s="50">
        <v>5</v>
      </c>
      <c r="D1105" s="50">
        <v>7</v>
      </c>
    </row>
    <row r="1106" spans="1:4" x14ac:dyDescent="0.25">
      <c r="A1106" s="50">
        <v>37</v>
      </c>
      <c r="B1106" s="50" t="s">
        <v>76</v>
      </c>
      <c r="C1106" s="50">
        <v>1</v>
      </c>
      <c r="D1106" s="50">
        <v>7</v>
      </c>
    </row>
    <row r="1107" spans="1:4" x14ac:dyDescent="0.25">
      <c r="A1107" s="50">
        <v>50</v>
      </c>
      <c r="B1107" s="50" t="s">
        <v>76</v>
      </c>
      <c r="C1107" s="50">
        <v>7</v>
      </c>
      <c r="D1107" s="50">
        <v>7</v>
      </c>
    </row>
    <row r="1108" spans="1:4" x14ac:dyDescent="0.25">
      <c r="A1108" s="50">
        <v>38</v>
      </c>
      <c r="B1108" s="50" t="s">
        <v>83</v>
      </c>
      <c r="C1108" s="50">
        <v>3</v>
      </c>
      <c r="D1108" s="50">
        <v>7</v>
      </c>
    </row>
    <row r="1109" spans="1:4" x14ac:dyDescent="0.25">
      <c r="A1109" s="50">
        <v>31</v>
      </c>
      <c r="B1109" s="50" t="s">
        <v>102</v>
      </c>
      <c r="C1109" s="50">
        <v>1</v>
      </c>
      <c r="D1109" s="50">
        <v>7</v>
      </c>
    </row>
    <row r="1110" spans="1:4" x14ac:dyDescent="0.25">
      <c r="A1110" s="50">
        <v>38</v>
      </c>
      <c r="B1110" s="64" t="s">
        <v>102</v>
      </c>
      <c r="C1110" s="64">
        <v>4</v>
      </c>
      <c r="D1110" s="64">
        <v>7</v>
      </c>
    </row>
    <row r="1111" spans="1:4" x14ac:dyDescent="0.25">
      <c r="A1111" s="50">
        <v>40</v>
      </c>
      <c r="B1111" s="50" t="s">
        <v>102</v>
      </c>
      <c r="C1111" s="50">
        <v>2</v>
      </c>
      <c r="D1111" s="50">
        <v>7</v>
      </c>
    </row>
    <row r="1112" spans="1:4" x14ac:dyDescent="0.25">
      <c r="A1112" s="50">
        <v>27</v>
      </c>
      <c r="B1112" s="50" t="s">
        <v>107</v>
      </c>
      <c r="C1112" s="50">
        <v>1</v>
      </c>
      <c r="D1112" s="50">
        <v>7</v>
      </c>
    </row>
    <row r="1113" spans="1:4" x14ac:dyDescent="0.25">
      <c r="A1113" s="50">
        <v>31</v>
      </c>
      <c r="B1113" s="50" t="s">
        <v>129</v>
      </c>
      <c r="C1113" s="50">
        <v>5</v>
      </c>
      <c r="D1113" s="50">
        <v>7</v>
      </c>
    </row>
    <row r="1114" spans="1:4" x14ac:dyDescent="0.25">
      <c r="A1114" s="50">
        <v>32</v>
      </c>
      <c r="B1114" s="50" t="s">
        <v>337</v>
      </c>
      <c r="C1114" s="50">
        <v>3</v>
      </c>
      <c r="D1114" s="50">
        <v>7</v>
      </c>
    </row>
    <row r="1115" spans="1:4" x14ac:dyDescent="0.25">
      <c r="A1115" s="50">
        <v>32</v>
      </c>
      <c r="B1115" s="50" t="s">
        <v>337</v>
      </c>
      <c r="C1115" s="50">
        <v>3</v>
      </c>
      <c r="D1115" s="50">
        <v>7</v>
      </c>
    </row>
    <row r="1116" spans="1:4" x14ac:dyDescent="0.25">
      <c r="A1116" s="50">
        <v>31</v>
      </c>
      <c r="B1116" s="50" t="s">
        <v>149</v>
      </c>
      <c r="C1116" s="50">
        <v>4</v>
      </c>
      <c r="D1116" s="50">
        <v>7</v>
      </c>
    </row>
    <row r="1117" spans="1:4" x14ac:dyDescent="0.25">
      <c r="A1117" s="50">
        <v>31</v>
      </c>
      <c r="B1117" s="50" t="s">
        <v>149</v>
      </c>
      <c r="C1117" s="50">
        <v>1</v>
      </c>
      <c r="D1117" s="50">
        <v>7</v>
      </c>
    </row>
    <row r="1118" spans="1:4" x14ac:dyDescent="0.25">
      <c r="A1118" s="50">
        <v>32</v>
      </c>
      <c r="B1118" s="50" t="s">
        <v>149</v>
      </c>
      <c r="C1118" s="50">
        <v>3</v>
      </c>
      <c r="D1118" s="50">
        <v>7</v>
      </c>
    </row>
    <row r="1119" spans="1:4" x14ac:dyDescent="0.25">
      <c r="A1119" s="50">
        <v>28</v>
      </c>
      <c r="B1119" s="50" t="s">
        <v>179</v>
      </c>
      <c r="C1119" s="50">
        <v>2</v>
      </c>
      <c r="D1119" s="50">
        <v>7</v>
      </c>
    </row>
    <row r="1120" spans="1:4" x14ac:dyDescent="0.25">
      <c r="A1120" s="50">
        <v>24</v>
      </c>
      <c r="B1120" s="50" t="s">
        <v>111</v>
      </c>
      <c r="C1120" s="50">
        <v>3</v>
      </c>
      <c r="D1120" s="50">
        <v>7.1</v>
      </c>
    </row>
    <row r="1121" spans="1:4" x14ac:dyDescent="0.25">
      <c r="A1121" s="50">
        <v>17</v>
      </c>
      <c r="B1121" s="50" t="s">
        <v>17</v>
      </c>
      <c r="C1121" s="50">
        <v>2</v>
      </c>
      <c r="D1121" s="50">
        <v>7.2</v>
      </c>
    </row>
    <row r="1122" spans="1:4" x14ac:dyDescent="0.25">
      <c r="A1122" s="50">
        <v>26</v>
      </c>
      <c r="B1122" s="50" t="s">
        <v>24</v>
      </c>
      <c r="C1122" s="50">
        <v>3</v>
      </c>
      <c r="D1122" s="50">
        <v>7.2</v>
      </c>
    </row>
    <row r="1123" spans="1:4" x14ac:dyDescent="0.25">
      <c r="A1123" s="50">
        <v>12</v>
      </c>
      <c r="B1123" s="50" t="s">
        <v>49</v>
      </c>
      <c r="C1123" s="50">
        <v>4</v>
      </c>
      <c r="D1123" s="50">
        <v>7.2</v>
      </c>
    </row>
    <row r="1124" spans="1:4" x14ac:dyDescent="0.25">
      <c r="A1124" s="50">
        <v>16</v>
      </c>
      <c r="B1124" s="50" t="s">
        <v>72</v>
      </c>
      <c r="C1124" s="50">
        <v>7</v>
      </c>
      <c r="D1124" s="50">
        <v>7.2</v>
      </c>
    </row>
    <row r="1125" spans="1:4" x14ac:dyDescent="0.25">
      <c r="A1125" s="50">
        <v>22</v>
      </c>
      <c r="B1125" s="50" t="s">
        <v>76</v>
      </c>
      <c r="C1125" s="50">
        <v>6</v>
      </c>
      <c r="D1125" s="50">
        <v>7.2</v>
      </c>
    </row>
    <row r="1126" spans="1:4" x14ac:dyDescent="0.25">
      <c r="A1126" s="50">
        <v>23</v>
      </c>
      <c r="B1126" s="50" t="s">
        <v>76</v>
      </c>
      <c r="C1126" s="50">
        <v>6</v>
      </c>
      <c r="D1126" s="50">
        <v>7.2</v>
      </c>
    </row>
    <row r="1127" spans="1:4" x14ac:dyDescent="0.25">
      <c r="A1127" s="50">
        <v>21</v>
      </c>
      <c r="B1127" s="50" t="s">
        <v>78</v>
      </c>
      <c r="C1127" s="50">
        <v>4</v>
      </c>
      <c r="D1127" s="50">
        <v>7.2</v>
      </c>
    </row>
    <row r="1128" spans="1:4" x14ac:dyDescent="0.25">
      <c r="A1128" s="50">
        <v>15</v>
      </c>
      <c r="B1128" s="50" t="s">
        <v>85</v>
      </c>
      <c r="C1128" s="50">
        <v>7</v>
      </c>
      <c r="D1128" s="50">
        <v>7.2</v>
      </c>
    </row>
    <row r="1129" spans="1:4" ht="30" x14ac:dyDescent="0.25">
      <c r="A1129" s="50">
        <v>45</v>
      </c>
      <c r="B1129" s="60" t="s">
        <v>319</v>
      </c>
      <c r="C1129" s="50">
        <v>1</v>
      </c>
      <c r="D1129" s="50">
        <v>7.2</v>
      </c>
    </row>
    <row r="1130" spans="1:4" ht="30" x14ac:dyDescent="0.25">
      <c r="A1130" s="50">
        <v>45</v>
      </c>
      <c r="B1130" s="60" t="s">
        <v>319</v>
      </c>
      <c r="C1130" s="50">
        <v>1</v>
      </c>
      <c r="D1130" s="50">
        <v>7.2</v>
      </c>
    </row>
    <row r="1131" spans="1:4" x14ac:dyDescent="0.25">
      <c r="A1131" s="50">
        <v>24</v>
      </c>
      <c r="B1131" s="50" t="s">
        <v>313</v>
      </c>
      <c r="C1131" s="50">
        <v>2</v>
      </c>
      <c r="D1131" s="50">
        <v>7.2</v>
      </c>
    </row>
    <row r="1132" spans="1:4" x14ac:dyDescent="0.25">
      <c r="A1132" s="50">
        <v>11</v>
      </c>
      <c r="B1132" s="50" t="s">
        <v>121</v>
      </c>
      <c r="C1132" s="50">
        <v>3</v>
      </c>
      <c r="D1132" s="50">
        <v>7.2</v>
      </c>
    </row>
    <row r="1133" spans="1:4" x14ac:dyDescent="0.25">
      <c r="A1133" s="50">
        <v>11</v>
      </c>
      <c r="B1133" s="50" t="s">
        <v>121</v>
      </c>
      <c r="C1133" s="50">
        <v>6</v>
      </c>
      <c r="D1133" s="50">
        <v>7.2</v>
      </c>
    </row>
    <row r="1134" spans="1:4" x14ac:dyDescent="0.25">
      <c r="A1134" s="50">
        <v>20</v>
      </c>
      <c r="B1134" s="50" t="s">
        <v>121</v>
      </c>
      <c r="C1134" s="50">
        <v>6</v>
      </c>
      <c r="D1134" s="50">
        <v>7.2</v>
      </c>
    </row>
    <row r="1135" spans="1:4" x14ac:dyDescent="0.25">
      <c r="A1135" s="50">
        <v>11</v>
      </c>
      <c r="B1135" s="50" t="s">
        <v>111</v>
      </c>
      <c r="C1135" s="50">
        <v>5</v>
      </c>
      <c r="D1135" s="50">
        <v>7.2</v>
      </c>
    </row>
    <row r="1136" spans="1:4" x14ac:dyDescent="0.25">
      <c r="A1136" s="50">
        <v>20</v>
      </c>
      <c r="B1136" s="50" t="s">
        <v>111</v>
      </c>
      <c r="C1136" s="50">
        <v>9</v>
      </c>
      <c r="D1136" s="50">
        <v>7.2</v>
      </c>
    </row>
    <row r="1137" spans="1:4" x14ac:dyDescent="0.25">
      <c r="A1137" s="50">
        <v>9</v>
      </c>
      <c r="B1137" s="50" t="s">
        <v>129</v>
      </c>
      <c r="C1137" s="50">
        <v>6</v>
      </c>
      <c r="D1137" s="50">
        <v>7.2</v>
      </c>
    </row>
    <row r="1138" spans="1:4" x14ac:dyDescent="0.25">
      <c r="A1138" s="50">
        <v>15</v>
      </c>
      <c r="B1138" s="50" t="s">
        <v>142</v>
      </c>
      <c r="C1138" s="50">
        <v>2</v>
      </c>
      <c r="D1138" s="50">
        <v>7.2</v>
      </c>
    </row>
    <row r="1139" spans="1:4" x14ac:dyDescent="0.25">
      <c r="A1139" s="50">
        <v>24</v>
      </c>
      <c r="B1139" s="50" t="s">
        <v>142</v>
      </c>
      <c r="C1139" s="50">
        <v>6</v>
      </c>
      <c r="D1139" s="50">
        <v>7.2</v>
      </c>
    </row>
    <row r="1140" spans="1:4" x14ac:dyDescent="0.25">
      <c r="A1140" s="50">
        <v>41</v>
      </c>
      <c r="B1140" s="50" t="s">
        <v>149</v>
      </c>
      <c r="C1140" s="50">
        <v>2</v>
      </c>
      <c r="D1140" s="50">
        <v>7.2</v>
      </c>
    </row>
    <row r="1141" spans="1:4" x14ac:dyDescent="0.25">
      <c r="A1141" s="50">
        <v>44</v>
      </c>
      <c r="B1141" s="50" t="s">
        <v>149</v>
      </c>
      <c r="C1141" s="50">
        <v>4</v>
      </c>
      <c r="D1141" s="50">
        <v>7.2</v>
      </c>
    </row>
    <row r="1142" spans="1:4" x14ac:dyDescent="0.25">
      <c r="A1142" s="50">
        <v>13</v>
      </c>
      <c r="B1142" s="50" t="s">
        <v>160</v>
      </c>
      <c r="C1142" s="50">
        <v>7</v>
      </c>
      <c r="D1142" s="50">
        <v>7.2</v>
      </c>
    </row>
    <row r="1143" spans="1:4" x14ac:dyDescent="0.25">
      <c r="A1143" s="50">
        <v>25</v>
      </c>
      <c r="B1143" s="50" t="s">
        <v>24</v>
      </c>
      <c r="C1143" s="50">
        <v>3</v>
      </c>
      <c r="D1143" s="50">
        <v>7.4</v>
      </c>
    </row>
    <row r="1144" spans="1:4" x14ac:dyDescent="0.25">
      <c r="A1144" s="50">
        <v>30</v>
      </c>
      <c r="B1144" s="50" t="s">
        <v>72</v>
      </c>
      <c r="C1144" s="50">
        <v>2</v>
      </c>
      <c r="D1144" s="50">
        <v>7.4</v>
      </c>
    </row>
    <row r="1145" spans="1:4" x14ac:dyDescent="0.25">
      <c r="A1145" s="50">
        <v>24</v>
      </c>
      <c r="B1145" s="50" t="s">
        <v>78</v>
      </c>
      <c r="C1145" s="50">
        <v>1</v>
      </c>
      <c r="D1145" s="50">
        <v>7.4</v>
      </c>
    </row>
    <row r="1146" spans="1:4" x14ac:dyDescent="0.25">
      <c r="A1146" s="50">
        <v>39</v>
      </c>
      <c r="B1146" s="50" t="s">
        <v>78</v>
      </c>
      <c r="C1146" s="50">
        <v>1</v>
      </c>
      <c r="D1146" s="50">
        <v>7.4</v>
      </c>
    </row>
    <row r="1147" spans="1:4" ht="30" x14ac:dyDescent="0.25">
      <c r="A1147" s="50">
        <v>22</v>
      </c>
      <c r="B1147" s="60" t="s">
        <v>322</v>
      </c>
      <c r="C1147" s="50">
        <v>7</v>
      </c>
      <c r="D1147" s="50">
        <v>7.4</v>
      </c>
    </row>
    <row r="1148" spans="1:4" ht="30" x14ac:dyDescent="0.25">
      <c r="A1148" s="50">
        <v>50</v>
      </c>
      <c r="B1148" s="60" t="s">
        <v>319</v>
      </c>
      <c r="C1148" s="50">
        <v>2</v>
      </c>
      <c r="D1148" s="50">
        <v>7.4</v>
      </c>
    </row>
    <row r="1149" spans="1:4" x14ac:dyDescent="0.25">
      <c r="A1149" s="50">
        <v>15</v>
      </c>
      <c r="B1149" s="50" t="s">
        <v>149</v>
      </c>
      <c r="C1149" s="50">
        <v>3</v>
      </c>
      <c r="D1149" s="50">
        <v>7.4</v>
      </c>
    </row>
    <row r="1150" spans="1:4" x14ac:dyDescent="0.25">
      <c r="A1150" s="50">
        <v>42</v>
      </c>
      <c r="B1150" s="50" t="s">
        <v>43</v>
      </c>
      <c r="C1150" s="50">
        <v>2</v>
      </c>
      <c r="D1150" s="50">
        <v>7.5</v>
      </c>
    </row>
    <row r="1151" spans="1:4" x14ac:dyDescent="0.25">
      <c r="A1151" s="50">
        <v>36</v>
      </c>
      <c r="B1151" s="50" t="s">
        <v>54</v>
      </c>
      <c r="C1151" s="50">
        <v>6</v>
      </c>
      <c r="D1151" s="50">
        <v>7.5</v>
      </c>
    </row>
    <row r="1152" spans="1:4" x14ac:dyDescent="0.25">
      <c r="A1152" s="50">
        <v>24</v>
      </c>
      <c r="B1152" s="50" t="s">
        <v>334</v>
      </c>
      <c r="C1152" s="50">
        <v>2</v>
      </c>
      <c r="D1152" s="50">
        <v>7.5</v>
      </c>
    </row>
    <row r="1153" spans="1:4" x14ac:dyDescent="0.25">
      <c r="A1153" s="50">
        <v>23</v>
      </c>
      <c r="B1153" s="50" t="s">
        <v>72</v>
      </c>
      <c r="C1153" s="50">
        <v>8</v>
      </c>
      <c r="D1153" s="50">
        <v>7.5</v>
      </c>
    </row>
    <row r="1154" spans="1:4" x14ac:dyDescent="0.25">
      <c r="A1154" s="50">
        <v>6</v>
      </c>
      <c r="B1154" s="50" t="s">
        <v>93</v>
      </c>
      <c r="C1154" s="50">
        <v>5</v>
      </c>
      <c r="D1154" s="50">
        <v>7.5</v>
      </c>
    </row>
    <row r="1155" spans="1:4" x14ac:dyDescent="0.25">
      <c r="A1155" s="50">
        <v>29</v>
      </c>
      <c r="B1155" s="50" t="s">
        <v>313</v>
      </c>
      <c r="C1155" s="50">
        <v>1</v>
      </c>
      <c r="D1155" s="50">
        <v>7.5</v>
      </c>
    </row>
    <row r="1156" spans="1:4" x14ac:dyDescent="0.25">
      <c r="A1156" s="50">
        <v>36</v>
      </c>
      <c r="B1156" s="50" t="s">
        <v>102</v>
      </c>
      <c r="C1156" s="50">
        <v>4</v>
      </c>
      <c r="D1156" s="50">
        <v>7.5</v>
      </c>
    </row>
    <row r="1157" spans="1:4" x14ac:dyDescent="0.25">
      <c r="A1157" s="50">
        <v>40</v>
      </c>
      <c r="B1157" s="50" t="s">
        <v>102</v>
      </c>
      <c r="C1157" s="50">
        <v>3</v>
      </c>
      <c r="D1157" s="50">
        <v>7.5</v>
      </c>
    </row>
    <row r="1158" spans="1:4" x14ac:dyDescent="0.25">
      <c r="A1158" s="50">
        <v>36</v>
      </c>
      <c r="B1158" s="50" t="s">
        <v>116</v>
      </c>
      <c r="C1158" s="50">
        <v>1</v>
      </c>
      <c r="D1158" s="50">
        <v>7.5</v>
      </c>
    </row>
    <row r="1159" spans="1:4" x14ac:dyDescent="0.25">
      <c r="A1159" s="50">
        <v>50</v>
      </c>
      <c r="B1159" s="50" t="s">
        <v>123</v>
      </c>
      <c r="C1159" s="50">
        <v>2</v>
      </c>
      <c r="D1159" s="50">
        <v>7.5</v>
      </c>
    </row>
    <row r="1160" spans="1:4" x14ac:dyDescent="0.25">
      <c r="A1160" s="50">
        <v>40</v>
      </c>
      <c r="B1160" s="50" t="s">
        <v>337</v>
      </c>
      <c r="C1160" s="50">
        <v>3</v>
      </c>
      <c r="D1160" s="50">
        <v>7.5</v>
      </c>
    </row>
    <row r="1161" spans="1:4" x14ac:dyDescent="0.25">
      <c r="A1161" s="50">
        <v>30</v>
      </c>
      <c r="B1161" s="50" t="s">
        <v>147</v>
      </c>
      <c r="C1161" s="50">
        <v>1</v>
      </c>
      <c r="D1161" s="50">
        <v>7.5</v>
      </c>
    </row>
    <row r="1162" spans="1:4" x14ac:dyDescent="0.25">
      <c r="A1162" s="50">
        <v>41</v>
      </c>
      <c r="B1162" s="50" t="s">
        <v>149</v>
      </c>
      <c r="C1162" s="50">
        <v>3</v>
      </c>
      <c r="D1162" s="50">
        <v>7.5</v>
      </c>
    </row>
    <row r="1163" spans="1:4" x14ac:dyDescent="0.25">
      <c r="A1163" s="50">
        <v>42</v>
      </c>
      <c r="B1163" s="50" t="s">
        <v>149</v>
      </c>
      <c r="C1163" s="50">
        <v>6</v>
      </c>
      <c r="D1163" s="50">
        <v>7.5</v>
      </c>
    </row>
    <row r="1164" spans="1:4" x14ac:dyDescent="0.25">
      <c r="A1164" s="50">
        <v>40</v>
      </c>
      <c r="B1164" s="50" t="s">
        <v>152</v>
      </c>
      <c r="C1164" s="50">
        <v>4</v>
      </c>
      <c r="D1164" s="50">
        <v>7.5</v>
      </c>
    </row>
    <row r="1165" spans="1:4" x14ac:dyDescent="0.25">
      <c r="A1165" s="50">
        <v>47</v>
      </c>
      <c r="B1165" s="50" t="s">
        <v>168</v>
      </c>
      <c r="C1165" s="50">
        <v>7</v>
      </c>
      <c r="D1165" s="50">
        <v>7.5</v>
      </c>
    </row>
    <row r="1166" spans="1:4" x14ac:dyDescent="0.25">
      <c r="A1166" s="50">
        <v>32</v>
      </c>
      <c r="B1166" s="50" t="s">
        <v>337</v>
      </c>
      <c r="C1166" s="50">
        <v>1</v>
      </c>
      <c r="D1166" s="50">
        <v>7.6</v>
      </c>
    </row>
    <row r="1167" spans="1:4" x14ac:dyDescent="0.25">
      <c r="A1167" s="50">
        <v>11</v>
      </c>
      <c r="B1167" s="50" t="s">
        <v>24</v>
      </c>
      <c r="C1167" s="50">
        <v>2</v>
      </c>
      <c r="D1167" s="50">
        <v>7.8</v>
      </c>
    </row>
    <row r="1168" spans="1:4" x14ac:dyDescent="0.25">
      <c r="A1168" s="50">
        <v>31</v>
      </c>
      <c r="B1168" s="50" t="s">
        <v>72</v>
      </c>
      <c r="C1168" s="50">
        <v>7</v>
      </c>
      <c r="D1168" s="50">
        <v>7.8</v>
      </c>
    </row>
    <row r="1169" spans="1:5" x14ac:dyDescent="0.25">
      <c r="A1169" s="50">
        <v>24</v>
      </c>
      <c r="B1169" s="50" t="s">
        <v>76</v>
      </c>
      <c r="C1169" s="50">
        <v>1</v>
      </c>
      <c r="D1169" s="50">
        <v>7.8</v>
      </c>
    </row>
    <row r="1170" spans="1:5" x14ac:dyDescent="0.25">
      <c r="A1170" s="50">
        <v>45</v>
      </c>
      <c r="B1170" s="50" t="s">
        <v>121</v>
      </c>
      <c r="C1170" s="50">
        <v>4</v>
      </c>
      <c r="D1170" s="50">
        <v>7.8</v>
      </c>
    </row>
    <row r="1171" spans="1:5" x14ac:dyDescent="0.25">
      <c r="A1171" s="56">
        <v>42</v>
      </c>
      <c r="B1171" s="56" t="s">
        <v>49</v>
      </c>
      <c r="C1171" s="56">
        <v>8</v>
      </c>
      <c r="D1171" s="56">
        <v>7.9</v>
      </c>
    </row>
    <row r="1172" spans="1:5" x14ac:dyDescent="0.25">
      <c r="A1172" s="50">
        <v>36</v>
      </c>
      <c r="B1172" s="50" t="s">
        <v>54</v>
      </c>
      <c r="C1172" s="50">
        <v>15</v>
      </c>
      <c r="D1172" s="50">
        <v>7.9</v>
      </c>
      <c r="E1172" s="26"/>
    </row>
    <row r="1173" spans="1:5" x14ac:dyDescent="0.25">
      <c r="A1173" s="50">
        <v>36</v>
      </c>
      <c r="B1173" s="50" t="s">
        <v>116</v>
      </c>
      <c r="C1173" s="50">
        <v>1</v>
      </c>
      <c r="D1173" s="50">
        <v>7.9</v>
      </c>
    </row>
    <row r="1174" spans="1:5" x14ac:dyDescent="0.25">
      <c r="A1174" s="50">
        <v>49</v>
      </c>
      <c r="B1174" s="50" t="s">
        <v>168</v>
      </c>
      <c r="C1174" s="50">
        <v>1</v>
      </c>
      <c r="D1174" s="50">
        <v>7.9</v>
      </c>
    </row>
    <row r="1175" spans="1:5" x14ac:dyDescent="0.25">
      <c r="A1175" s="50">
        <v>29</v>
      </c>
      <c r="B1175" s="50" t="s">
        <v>24</v>
      </c>
      <c r="C1175" s="50">
        <v>2</v>
      </c>
      <c r="D1175" s="50">
        <v>8</v>
      </c>
    </row>
    <row r="1176" spans="1:5" x14ac:dyDescent="0.25">
      <c r="A1176" s="50">
        <v>38</v>
      </c>
      <c r="B1176" s="50" t="s">
        <v>24</v>
      </c>
      <c r="C1176" s="50">
        <v>4</v>
      </c>
      <c r="D1176" s="50">
        <v>8</v>
      </c>
    </row>
    <row r="1177" spans="1:5" x14ac:dyDescent="0.25">
      <c r="A1177" s="50">
        <v>5</v>
      </c>
      <c r="B1177" s="50" t="s">
        <v>43</v>
      </c>
      <c r="C1177" s="50">
        <v>6</v>
      </c>
      <c r="D1177" s="50">
        <v>8</v>
      </c>
    </row>
    <row r="1178" spans="1:5" x14ac:dyDescent="0.25">
      <c r="A1178" s="50">
        <v>29</v>
      </c>
      <c r="B1178" s="50" t="s">
        <v>43</v>
      </c>
      <c r="C1178" s="50">
        <v>6</v>
      </c>
      <c r="D1178" s="50">
        <v>8</v>
      </c>
    </row>
    <row r="1179" spans="1:5" x14ac:dyDescent="0.25">
      <c r="A1179" s="50">
        <v>29</v>
      </c>
      <c r="B1179" s="50" t="s">
        <v>43</v>
      </c>
      <c r="C1179" s="50">
        <v>2</v>
      </c>
      <c r="D1179" s="50">
        <v>8</v>
      </c>
    </row>
    <row r="1180" spans="1:5" x14ac:dyDescent="0.25">
      <c r="A1180" s="50">
        <v>35</v>
      </c>
      <c r="B1180" s="50" t="s">
        <v>336</v>
      </c>
      <c r="C1180" s="50">
        <v>6</v>
      </c>
      <c r="D1180" s="50">
        <v>8</v>
      </c>
    </row>
    <row r="1181" spans="1:5" x14ac:dyDescent="0.25">
      <c r="A1181" s="50">
        <v>36</v>
      </c>
      <c r="B1181" s="50" t="s">
        <v>43</v>
      </c>
      <c r="C1181" s="50">
        <v>19</v>
      </c>
      <c r="D1181" s="50">
        <v>8</v>
      </c>
    </row>
    <row r="1182" spans="1:5" x14ac:dyDescent="0.25">
      <c r="A1182" s="50">
        <v>33</v>
      </c>
      <c r="B1182" s="50" t="s">
        <v>49</v>
      </c>
      <c r="C1182" s="50">
        <v>2</v>
      </c>
      <c r="D1182" s="50">
        <v>8</v>
      </c>
    </row>
    <row r="1183" spans="1:5" x14ac:dyDescent="0.25">
      <c r="A1183" s="50">
        <v>35</v>
      </c>
      <c r="B1183" s="50" t="s">
        <v>49</v>
      </c>
      <c r="C1183" s="50">
        <v>7</v>
      </c>
      <c r="D1183" s="50">
        <v>8</v>
      </c>
    </row>
    <row r="1184" spans="1:5" x14ac:dyDescent="0.25">
      <c r="A1184" s="50">
        <v>36</v>
      </c>
      <c r="B1184" s="50" t="s">
        <v>49</v>
      </c>
      <c r="C1184" s="50">
        <v>4</v>
      </c>
      <c r="D1184" s="50">
        <v>8</v>
      </c>
    </row>
    <row r="1185" spans="1:5" x14ac:dyDescent="0.25">
      <c r="A1185" s="50">
        <v>36</v>
      </c>
      <c r="B1185" s="50" t="s">
        <v>52</v>
      </c>
      <c r="C1185" s="50">
        <v>5</v>
      </c>
      <c r="D1185" s="50">
        <v>8</v>
      </c>
      <c r="E1185" s="26"/>
    </row>
    <row r="1186" spans="1:5" x14ac:dyDescent="0.25">
      <c r="A1186" s="50">
        <v>6</v>
      </c>
      <c r="B1186" s="50" t="s">
        <v>72</v>
      </c>
      <c r="C1186" s="50">
        <v>1</v>
      </c>
      <c r="D1186" s="50">
        <v>8</v>
      </c>
    </row>
    <row r="1187" spans="1:5" x14ac:dyDescent="0.25">
      <c r="A1187" s="50">
        <v>5</v>
      </c>
      <c r="B1187" s="50" t="s">
        <v>334</v>
      </c>
      <c r="C1187" s="50">
        <v>2</v>
      </c>
      <c r="D1187" s="50">
        <v>8</v>
      </c>
    </row>
    <row r="1188" spans="1:5" x14ac:dyDescent="0.25">
      <c r="A1188" s="50">
        <v>32</v>
      </c>
      <c r="B1188" s="50" t="s">
        <v>72</v>
      </c>
      <c r="C1188" s="50">
        <v>2</v>
      </c>
      <c r="D1188" s="50">
        <v>8</v>
      </c>
    </row>
    <row r="1189" spans="1:5" x14ac:dyDescent="0.25">
      <c r="A1189" s="50">
        <v>31</v>
      </c>
      <c r="B1189" s="50" t="s">
        <v>74</v>
      </c>
      <c r="C1189" s="50">
        <v>1</v>
      </c>
      <c r="D1189" s="50">
        <v>8</v>
      </c>
    </row>
    <row r="1190" spans="1:5" x14ac:dyDescent="0.25">
      <c r="A1190" s="50">
        <v>30</v>
      </c>
      <c r="B1190" s="50" t="s">
        <v>328</v>
      </c>
      <c r="C1190" s="50">
        <v>1</v>
      </c>
      <c r="D1190" s="50">
        <v>8</v>
      </c>
    </row>
    <row r="1191" spans="1:5" x14ac:dyDescent="0.25">
      <c r="A1191" s="50">
        <v>39</v>
      </c>
      <c r="B1191" s="50" t="s">
        <v>78</v>
      </c>
      <c r="C1191" s="50">
        <v>1</v>
      </c>
      <c r="D1191" s="50">
        <v>8</v>
      </c>
    </row>
    <row r="1192" spans="1:5" x14ac:dyDescent="0.25">
      <c r="A1192" s="50">
        <v>23</v>
      </c>
      <c r="B1192" s="50" t="s">
        <v>83</v>
      </c>
      <c r="C1192" s="50">
        <v>1</v>
      </c>
      <c r="D1192" s="50">
        <v>8</v>
      </c>
    </row>
    <row r="1193" spans="1:5" x14ac:dyDescent="0.25">
      <c r="A1193" s="50">
        <v>31</v>
      </c>
      <c r="B1193" s="50" t="s">
        <v>83</v>
      </c>
      <c r="C1193" s="50">
        <v>1</v>
      </c>
      <c r="D1193" s="50">
        <v>8</v>
      </c>
    </row>
    <row r="1194" spans="1:5" x14ac:dyDescent="0.25">
      <c r="A1194" s="50">
        <v>31</v>
      </c>
      <c r="B1194" s="50" t="s">
        <v>88</v>
      </c>
      <c r="C1194" s="64">
        <v>2</v>
      </c>
      <c r="D1194" s="64">
        <v>8</v>
      </c>
    </row>
    <row r="1195" spans="1:5" ht="30" x14ac:dyDescent="0.25">
      <c r="A1195" s="50">
        <v>30</v>
      </c>
      <c r="B1195" s="60" t="s">
        <v>322</v>
      </c>
      <c r="C1195" s="64">
        <v>1</v>
      </c>
      <c r="D1195" s="64">
        <v>8</v>
      </c>
    </row>
    <row r="1196" spans="1:5" ht="30" x14ac:dyDescent="0.25">
      <c r="A1196" s="50">
        <v>31</v>
      </c>
      <c r="B1196" s="60" t="s">
        <v>322</v>
      </c>
      <c r="C1196" s="50">
        <v>1</v>
      </c>
      <c r="D1196" s="50">
        <v>8</v>
      </c>
    </row>
    <row r="1197" spans="1:5" x14ac:dyDescent="0.25">
      <c r="A1197" s="50">
        <v>28</v>
      </c>
      <c r="B1197" s="63" t="s">
        <v>102</v>
      </c>
      <c r="C1197" s="50">
        <v>4</v>
      </c>
      <c r="D1197" s="50">
        <v>8</v>
      </c>
    </row>
    <row r="1198" spans="1:5" x14ac:dyDescent="0.25">
      <c r="A1198" s="50">
        <v>34</v>
      </c>
      <c r="B1198" s="50" t="s">
        <v>102</v>
      </c>
      <c r="C1198" s="50">
        <v>6</v>
      </c>
      <c r="D1198" s="50">
        <v>8</v>
      </c>
    </row>
    <row r="1199" spans="1:5" x14ac:dyDescent="0.25">
      <c r="A1199" s="50">
        <v>47</v>
      </c>
      <c r="B1199" s="50" t="s">
        <v>111</v>
      </c>
      <c r="C1199" s="50">
        <v>4</v>
      </c>
      <c r="D1199" s="50">
        <v>8</v>
      </c>
    </row>
    <row r="1200" spans="1:5" x14ac:dyDescent="0.25">
      <c r="A1200" s="50">
        <v>49</v>
      </c>
      <c r="B1200" s="50" t="s">
        <v>111</v>
      </c>
      <c r="C1200" s="50">
        <v>11</v>
      </c>
      <c r="D1200" s="50">
        <v>8</v>
      </c>
    </row>
    <row r="1201" spans="1:5" x14ac:dyDescent="0.25">
      <c r="A1201" s="50">
        <v>35</v>
      </c>
      <c r="B1201" s="50" t="s">
        <v>116</v>
      </c>
      <c r="C1201" s="50">
        <v>6</v>
      </c>
      <c r="D1201" s="50">
        <v>8</v>
      </c>
    </row>
    <row r="1202" spans="1:5" x14ac:dyDescent="0.25">
      <c r="A1202" s="50">
        <v>42</v>
      </c>
      <c r="B1202" s="50" t="s">
        <v>116</v>
      </c>
      <c r="C1202" s="50">
        <v>1</v>
      </c>
      <c r="D1202" s="50">
        <v>8</v>
      </c>
    </row>
    <row r="1203" spans="1:5" x14ac:dyDescent="0.25">
      <c r="A1203" s="50">
        <v>37</v>
      </c>
      <c r="B1203" s="50" t="s">
        <v>137</v>
      </c>
      <c r="C1203" s="50">
        <v>1</v>
      </c>
      <c r="D1203" s="50">
        <v>8</v>
      </c>
    </row>
    <row r="1204" spans="1:5" x14ac:dyDescent="0.25">
      <c r="A1204" s="50">
        <v>21</v>
      </c>
      <c r="B1204" s="50" t="s">
        <v>26</v>
      </c>
      <c r="C1204" s="50">
        <v>7</v>
      </c>
      <c r="D1204" s="50">
        <v>8.1999999999999993</v>
      </c>
      <c r="E1204" s="26"/>
    </row>
    <row r="1205" spans="1:5" x14ac:dyDescent="0.25">
      <c r="A1205" s="56">
        <v>50</v>
      </c>
      <c r="B1205" s="56" t="s">
        <v>43</v>
      </c>
      <c r="C1205" s="56">
        <v>7</v>
      </c>
      <c r="D1205" s="56">
        <v>8.1999999999999993</v>
      </c>
    </row>
    <row r="1206" spans="1:5" x14ac:dyDescent="0.25">
      <c r="A1206" s="50">
        <v>5</v>
      </c>
      <c r="B1206" s="50" t="s">
        <v>72</v>
      </c>
      <c r="C1206" s="50">
        <v>4</v>
      </c>
      <c r="D1206" s="50">
        <v>8.1999999999999993</v>
      </c>
    </row>
    <row r="1207" spans="1:5" x14ac:dyDescent="0.25">
      <c r="A1207" s="50">
        <v>27</v>
      </c>
      <c r="B1207" s="50" t="s">
        <v>72</v>
      </c>
      <c r="C1207" s="50">
        <v>2</v>
      </c>
      <c r="D1207" s="50">
        <v>8.1999999999999993</v>
      </c>
    </row>
    <row r="1208" spans="1:5" x14ac:dyDescent="0.25">
      <c r="A1208" s="50">
        <v>45</v>
      </c>
      <c r="B1208" s="50" t="s">
        <v>85</v>
      </c>
      <c r="C1208" s="50">
        <v>1</v>
      </c>
      <c r="D1208" s="50">
        <v>8.1999999999999993</v>
      </c>
    </row>
    <row r="1209" spans="1:5" x14ac:dyDescent="0.25">
      <c r="A1209" s="50">
        <v>24</v>
      </c>
      <c r="B1209" s="50" t="s">
        <v>129</v>
      </c>
      <c r="C1209" s="50">
        <v>5</v>
      </c>
      <c r="D1209" s="50">
        <v>8.1999999999999993</v>
      </c>
    </row>
    <row r="1210" spans="1:5" x14ac:dyDescent="0.25">
      <c r="A1210" s="50">
        <v>12</v>
      </c>
      <c r="B1210" s="50" t="s">
        <v>176</v>
      </c>
      <c r="C1210" s="50">
        <v>3</v>
      </c>
      <c r="D1210" s="50">
        <v>8.1999999999999993</v>
      </c>
    </row>
    <row r="1211" spans="1:5" x14ac:dyDescent="0.25">
      <c r="A1211" s="50">
        <v>11</v>
      </c>
      <c r="B1211" s="50" t="s">
        <v>181</v>
      </c>
      <c r="C1211" s="50">
        <v>1</v>
      </c>
      <c r="D1211" s="50">
        <v>8.1999999999999993</v>
      </c>
    </row>
    <row r="1212" spans="1:5" x14ac:dyDescent="0.25">
      <c r="A1212" s="50">
        <v>12</v>
      </c>
      <c r="B1212" s="50" t="s">
        <v>49</v>
      </c>
      <c r="C1212" s="50">
        <v>6</v>
      </c>
      <c r="D1212" s="50">
        <v>8.4</v>
      </c>
    </row>
    <row r="1213" spans="1:5" x14ac:dyDescent="0.25">
      <c r="A1213" s="50">
        <v>26</v>
      </c>
      <c r="B1213" s="50" t="s">
        <v>313</v>
      </c>
      <c r="C1213" s="50">
        <v>2</v>
      </c>
      <c r="D1213" s="50">
        <v>8.4</v>
      </c>
    </row>
    <row r="1214" spans="1:5" x14ac:dyDescent="0.25">
      <c r="A1214" s="50">
        <v>14</v>
      </c>
      <c r="B1214" s="50" t="s">
        <v>176</v>
      </c>
      <c r="C1214" s="50">
        <v>3</v>
      </c>
      <c r="D1214" s="50">
        <v>8.4</v>
      </c>
    </row>
    <row r="1215" spans="1:5" x14ac:dyDescent="0.25">
      <c r="A1215" s="50">
        <v>40</v>
      </c>
      <c r="B1215" s="50" t="s">
        <v>43</v>
      </c>
      <c r="C1215" s="50">
        <v>3</v>
      </c>
      <c r="D1215" s="50">
        <v>8.5</v>
      </c>
    </row>
    <row r="1216" spans="1:5" x14ac:dyDescent="0.25">
      <c r="A1216" s="50">
        <v>12</v>
      </c>
      <c r="B1216" s="50" t="s">
        <v>49</v>
      </c>
      <c r="C1216" s="50">
        <v>6</v>
      </c>
      <c r="D1216" s="50">
        <v>8.5</v>
      </c>
    </row>
    <row r="1217" spans="1:5" x14ac:dyDescent="0.25">
      <c r="A1217" s="50">
        <v>6</v>
      </c>
      <c r="B1217" s="50" t="s">
        <v>72</v>
      </c>
      <c r="C1217" s="50">
        <v>2</v>
      </c>
      <c r="D1217" s="50">
        <v>8.5</v>
      </c>
    </row>
    <row r="1218" spans="1:5" x14ac:dyDescent="0.25">
      <c r="A1218" s="50">
        <v>30</v>
      </c>
      <c r="B1218" s="50" t="s">
        <v>328</v>
      </c>
      <c r="C1218" s="50">
        <v>1</v>
      </c>
      <c r="D1218" s="50">
        <v>8.5</v>
      </c>
    </row>
    <row r="1219" spans="1:5" x14ac:dyDescent="0.25">
      <c r="A1219" s="50">
        <v>36</v>
      </c>
      <c r="B1219" s="50" t="s">
        <v>116</v>
      </c>
      <c r="C1219" s="50">
        <v>4</v>
      </c>
      <c r="D1219" s="50">
        <v>8.5</v>
      </c>
    </row>
    <row r="1220" spans="1:5" x14ac:dyDescent="0.25">
      <c r="A1220" s="56">
        <v>46</v>
      </c>
      <c r="B1220" s="56" t="s">
        <v>49</v>
      </c>
      <c r="C1220" s="56">
        <v>4</v>
      </c>
      <c r="D1220" s="56">
        <v>8.6</v>
      </c>
    </row>
    <row r="1221" spans="1:5" ht="30" x14ac:dyDescent="0.25">
      <c r="A1221" s="50">
        <v>16</v>
      </c>
      <c r="B1221" s="60" t="s">
        <v>322</v>
      </c>
      <c r="C1221" s="50">
        <v>1</v>
      </c>
      <c r="D1221" s="50">
        <v>8.6</v>
      </c>
    </row>
    <row r="1222" spans="1:5" x14ac:dyDescent="0.25">
      <c r="A1222" s="50">
        <v>9</v>
      </c>
      <c r="B1222" s="50" t="s">
        <v>107</v>
      </c>
      <c r="C1222" s="50">
        <v>7</v>
      </c>
      <c r="D1222" s="50">
        <v>8.6</v>
      </c>
    </row>
    <row r="1223" spans="1:5" x14ac:dyDescent="0.25">
      <c r="A1223" s="50">
        <v>39</v>
      </c>
      <c r="B1223" s="50" t="s">
        <v>140</v>
      </c>
      <c r="C1223" s="50">
        <v>8</v>
      </c>
      <c r="D1223" s="50">
        <v>8.6</v>
      </c>
    </row>
    <row r="1224" spans="1:5" x14ac:dyDescent="0.25">
      <c r="A1224" s="50">
        <v>26</v>
      </c>
      <c r="B1224" s="50" t="s">
        <v>83</v>
      </c>
      <c r="C1224" s="50">
        <v>1</v>
      </c>
      <c r="D1224" s="50">
        <v>8.9</v>
      </c>
    </row>
    <row r="1225" spans="1:5" x14ac:dyDescent="0.25">
      <c r="A1225" s="50">
        <v>29</v>
      </c>
      <c r="B1225" s="50" t="s">
        <v>24</v>
      </c>
      <c r="C1225" s="50">
        <v>2</v>
      </c>
      <c r="D1225" s="50">
        <v>9</v>
      </c>
    </row>
    <row r="1226" spans="1:5" x14ac:dyDescent="0.25">
      <c r="A1226" s="50">
        <v>36</v>
      </c>
      <c r="B1226" s="50" t="s">
        <v>24</v>
      </c>
      <c r="C1226" s="50">
        <v>2</v>
      </c>
      <c r="D1226" s="50">
        <v>9</v>
      </c>
    </row>
    <row r="1227" spans="1:5" x14ac:dyDescent="0.25">
      <c r="A1227" s="50">
        <v>28</v>
      </c>
      <c r="B1227" s="50" t="s">
        <v>43</v>
      </c>
      <c r="C1227" s="50">
        <v>2</v>
      </c>
      <c r="D1227" s="50">
        <v>9</v>
      </c>
    </row>
    <row r="1228" spans="1:5" x14ac:dyDescent="0.25">
      <c r="A1228" s="56">
        <v>30</v>
      </c>
      <c r="B1228" s="56" t="s">
        <v>46</v>
      </c>
      <c r="C1228" s="56">
        <v>3</v>
      </c>
      <c r="D1228" s="56">
        <v>9</v>
      </c>
    </row>
    <row r="1229" spans="1:5" x14ac:dyDescent="0.25">
      <c r="A1229" s="50">
        <v>36</v>
      </c>
      <c r="B1229" s="50" t="s">
        <v>49</v>
      </c>
      <c r="C1229" s="50">
        <v>7</v>
      </c>
      <c r="D1229" s="50">
        <v>9</v>
      </c>
    </row>
    <row r="1230" spans="1:5" x14ac:dyDescent="0.25">
      <c r="A1230" s="50">
        <v>38</v>
      </c>
      <c r="B1230" s="50" t="s">
        <v>69</v>
      </c>
      <c r="C1230" s="50">
        <v>2</v>
      </c>
      <c r="D1230" s="50">
        <v>9</v>
      </c>
      <c r="E1230" s="26"/>
    </row>
    <row r="1231" spans="1:5" x14ac:dyDescent="0.25">
      <c r="A1231" s="50">
        <v>31</v>
      </c>
      <c r="B1231" s="50" t="s">
        <v>76</v>
      </c>
      <c r="C1231" s="50">
        <v>3</v>
      </c>
      <c r="D1231" s="50">
        <v>9</v>
      </c>
    </row>
    <row r="1232" spans="1:5" x14ac:dyDescent="0.25">
      <c r="A1232" s="50">
        <v>31</v>
      </c>
      <c r="B1232" s="50" t="s">
        <v>83</v>
      </c>
      <c r="C1232" s="50">
        <v>1</v>
      </c>
      <c r="D1232" s="50">
        <v>9</v>
      </c>
    </row>
    <row r="1233" spans="1:4" x14ac:dyDescent="0.25">
      <c r="A1233" s="50">
        <v>30</v>
      </c>
      <c r="B1233" s="50" t="s">
        <v>85</v>
      </c>
      <c r="C1233" s="50">
        <v>2</v>
      </c>
      <c r="D1233" s="50">
        <v>9</v>
      </c>
    </row>
    <row r="1234" spans="1:4" ht="30" x14ac:dyDescent="0.25">
      <c r="A1234" s="50">
        <v>31</v>
      </c>
      <c r="B1234" s="60" t="s">
        <v>322</v>
      </c>
      <c r="C1234" s="50">
        <v>1</v>
      </c>
      <c r="D1234" s="50">
        <v>9</v>
      </c>
    </row>
    <row r="1235" spans="1:4" x14ac:dyDescent="0.25">
      <c r="A1235" s="50">
        <v>29</v>
      </c>
      <c r="B1235" s="50" t="s">
        <v>142</v>
      </c>
      <c r="C1235" s="50">
        <v>1</v>
      </c>
      <c r="D1235" s="50">
        <v>9</v>
      </c>
    </row>
    <row r="1236" spans="1:4" x14ac:dyDescent="0.25">
      <c r="A1236" s="50">
        <v>4</v>
      </c>
      <c r="B1236" s="50" t="s">
        <v>162</v>
      </c>
      <c r="C1236" s="50">
        <v>1</v>
      </c>
      <c r="D1236" s="50">
        <v>9</v>
      </c>
    </row>
    <row r="1237" spans="1:4" x14ac:dyDescent="0.25">
      <c r="A1237" s="50">
        <v>12</v>
      </c>
      <c r="B1237" s="50" t="s">
        <v>49</v>
      </c>
      <c r="C1237" s="50">
        <v>4</v>
      </c>
      <c r="D1237" s="50">
        <v>9.1999999999999993</v>
      </c>
    </row>
    <row r="1238" spans="1:4" x14ac:dyDescent="0.25">
      <c r="A1238" s="50">
        <v>45</v>
      </c>
      <c r="B1238" s="50" t="s">
        <v>72</v>
      </c>
      <c r="C1238" s="50">
        <v>1</v>
      </c>
      <c r="D1238" s="50">
        <v>9.1999999999999993</v>
      </c>
    </row>
    <row r="1239" spans="1:4" x14ac:dyDescent="0.25">
      <c r="A1239" s="50">
        <v>23</v>
      </c>
      <c r="B1239" s="50" t="s">
        <v>76</v>
      </c>
      <c r="C1239" s="50">
        <v>3</v>
      </c>
      <c r="D1239" s="50">
        <v>9.1999999999999993</v>
      </c>
    </row>
    <row r="1240" spans="1:4" x14ac:dyDescent="0.25">
      <c r="A1240" s="50">
        <v>21</v>
      </c>
      <c r="B1240" s="50" t="s">
        <v>105</v>
      </c>
      <c r="C1240" s="50">
        <v>4</v>
      </c>
      <c r="D1240" s="50">
        <v>9.1999999999999993</v>
      </c>
    </row>
    <row r="1241" spans="1:4" x14ac:dyDescent="0.25">
      <c r="A1241" s="50">
        <v>24</v>
      </c>
      <c r="B1241" s="50" t="s">
        <v>160</v>
      </c>
      <c r="C1241" s="50">
        <v>1</v>
      </c>
      <c r="D1241" s="50">
        <v>9.1999999999999993</v>
      </c>
    </row>
    <row r="1242" spans="1:4" x14ac:dyDescent="0.25">
      <c r="A1242" s="56">
        <v>49</v>
      </c>
      <c r="B1242" s="50" t="s">
        <v>168</v>
      </c>
      <c r="C1242" s="50">
        <v>2</v>
      </c>
      <c r="D1242" s="50">
        <v>9.3000000000000007</v>
      </c>
    </row>
    <row r="1243" spans="1:4" x14ac:dyDescent="0.25">
      <c r="A1243" s="50">
        <v>22</v>
      </c>
      <c r="B1243" s="50" t="s">
        <v>72</v>
      </c>
      <c r="C1243" s="50">
        <v>7</v>
      </c>
      <c r="D1243" s="50">
        <v>9.4</v>
      </c>
    </row>
    <row r="1244" spans="1:4" x14ac:dyDescent="0.25">
      <c r="A1244" s="50">
        <v>14</v>
      </c>
      <c r="B1244" s="50" t="s">
        <v>140</v>
      </c>
      <c r="C1244" s="50">
        <v>7</v>
      </c>
      <c r="D1244" s="50">
        <v>9.4</v>
      </c>
    </row>
    <row r="1245" spans="1:4" x14ac:dyDescent="0.25">
      <c r="A1245" s="50">
        <v>22</v>
      </c>
      <c r="B1245" s="50" t="s">
        <v>142</v>
      </c>
      <c r="C1245" s="50">
        <v>2</v>
      </c>
      <c r="D1245" s="50">
        <v>9.4</v>
      </c>
    </row>
    <row r="1246" spans="1:4" x14ac:dyDescent="0.25">
      <c r="A1246" s="50">
        <v>36</v>
      </c>
      <c r="B1246" s="50" t="s">
        <v>24</v>
      </c>
      <c r="C1246" s="50">
        <v>1</v>
      </c>
      <c r="D1246" s="50">
        <v>9.5</v>
      </c>
    </row>
    <row r="1247" spans="1:4" x14ac:dyDescent="0.25">
      <c r="A1247" s="50">
        <v>36</v>
      </c>
      <c r="B1247" s="50" t="s">
        <v>49</v>
      </c>
      <c r="C1247" s="50">
        <v>3</v>
      </c>
      <c r="D1247" s="50">
        <v>9.5</v>
      </c>
    </row>
    <row r="1248" spans="1:4" x14ac:dyDescent="0.25">
      <c r="A1248" s="50">
        <v>24</v>
      </c>
      <c r="B1248" s="50" t="s">
        <v>72</v>
      </c>
      <c r="C1248" s="50">
        <v>3</v>
      </c>
      <c r="D1248" s="50">
        <v>9.5</v>
      </c>
    </row>
    <row r="1249" spans="1:5" x14ac:dyDescent="0.25">
      <c r="A1249" s="50">
        <v>36</v>
      </c>
      <c r="B1249" s="50" t="s">
        <v>116</v>
      </c>
      <c r="C1249" s="50">
        <v>2</v>
      </c>
      <c r="D1249" s="50">
        <v>9.5</v>
      </c>
    </row>
    <row r="1250" spans="1:5" x14ac:dyDescent="0.25">
      <c r="A1250" s="50">
        <v>21</v>
      </c>
      <c r="B1250" s="50" t="s">
        <v>129</v>
      </c>
      <c r="C1250" s="50">
        <v>2</v>
      </c>
      <c r="D1250" s="50">
        <v>9.5</v>
      </c>
    </row>
    <row r="1251" spans="1:5" x14ac:dyDescent="0.25">
      <c r="A1251" s="50">
        <v>15</v>
      </c>
      <c r="B1251" s="50" t="s">
        <v>46</v>
      </c>
      <c r="C1251" s="50">
        <v>7</v>
      </c>
      <c r="D1251" s="50">
        <v>9.6</v>
      </c>
      <c r="E1251" s="26"/>
    </row>
    <row r="1252" spans="1:5" x14ac:dyDescent="0.25">
      <c r="A1252" s="50">
        <v>21</v>
      </c>
      <c r="B1252" s="50" t="s">
        <v>49</v>
      </c>
      <c r="C1252" s="50">
        <v>3</v>
      </c>
      <c r="D1252" s="50">
        <v>9.6</v>
      </c>
    </row>
    <row r="1253" spans="1:5" x14ac:dyDescent="0.25">
      <c r="A1253" s="50">
        <v>15</v>
      </c>
      <c r="B1253" s="50" t="s">
        <v>74</v>
      </c>
      <c r="C1253" s="50">
        <v>2</v>
      </c>
      <c r="D1253" s="50">
        <v>9.6</v>
      </c>
    </row>
    <row r="1254" spans="1:5" x14ac:dyDescent="0.25">
      <c r="A1254" s="50">
        <v>23</v>
      </c>
      <c r="B1254" s="50" t="s">
        <v>78</v>
      </c>
      <c r="C1254" s="50">
        <v>2</v>
      </c>
      <c r="D1254" s="50">
        <v>9.6</v>
      </c>
    </row>
    <row r="1255" spans="1:5" ht="30" x14ac:dyDescent="0.25">
      <c r="A1255" s="50">
        <v>14</v>
      </c>
      <c r="B1255" s="60" t="s">
        <v>322</v>
      </c>
      <c r="C1255" s="50">
        <v>7</v>
      </c>
      <c r="D1255" s="50">
        <v>9.6</v>
      </c>
    </row>
    <row r="1256" spans="1:5" x14ac:dyDescent="0.25">
      <c r="A1256" s="50">
        <v>11</v>
      </c>
      <c r="B1256" s="50" t="s">
        <v>121</v>
      </c>
      <c r="C1256" s="50">
        <v>5</v>
      </c>
      <c r="D1256" s="50">
        <v>9.6</v>
      </c>
    </row>
    <row r="1257" spans="1:5" x14ac:dyDescent="0.25">
      <c r="A1257" s="50">
        <v>16</v>
      </c>
      <c r="B1257" s="50" t="s">
        <v>162</v>
      </c>
      <c r="C1257" s="50">
        <v>2</v>
      </c>
      <c r="D1257" s="50">
        <v>9.6</v>
      </c>
    </row>
    <row r="1258" spans="1:5" x14ac:dyDescent="0.25">
      <c r="A1258" s="50">
        <v>43</v>
      </c>
      <c r="B1258" s="50" t="s">
        <v>83</v>
      </c>
      <c r="C1258" s="50">
        <v>1</v>
      </c>
      <c r="D1258" s="50">
        <v>9.8000000000000007</v>
      </c>
    </row>
    <row r="1259" spans="1:5" ht="30" x14ac:dyDescent="0.25">
      <c r="A1259" s="50">
        <v>15</v>
      </c>
      <c r="B1259" s="60" t="s">
        <v>322</v>
      </c>
      <c r="C1259" s="50">
        <v>2</v>
      </c>
      <c r="D1259" s="50">
        <v>9.8000000000000007</v>
      </c>
    </row>
    <row r="1260" spans="1:5" x14ac:dyDescent="0.25">
      <c r="A1260" s="50">
        <v>35</v>
      </c>
      <c r="B1260" s="50" t="s">
        <v>329</v>
      </c>
      <c r="C1260" s="50">
        <v>1</v>
      </c>
      <c r="D1260" s="50">
        <v>10</v>
      </c>
    </row>
    <row r="1261" spans="1:5" x14ac:dyDescent="0.25">
      <c r="A1261" s="50">
        <v>37</v>
      </c>
      <c r="B1261" s="50" t="s">
        <v>24</v>
      </c>
      <c r="C1261" s="50">
        <v>1</v>
      </c>
      <c r="D1261" s="50">
        <v>10</v>
      </c>
    </row>
    <row r="1262" spans="1:5" x14ac:dyDescent="0.25">
      <c r="A1262" s="50">
        <v>29</v>
      </c>
      <c r="B1262" s="50" t="s">
        <v>38</v>
      </c>
      <c r="C1262" s="50">
        <v>1</v>
      </c>
      <c r="D1262" s="50">
        <v>10</v>
      </c>
    </row>
    <row r="1263" spans="1:5" x14ac:dyDescent="0.25">
      <c r="A1263" s="50">
        <v>30</v>
      </c>
      <c r="B1263" s="50" t="s">
        <v>43</v>
      </c>
      <c r="C1263" s="50">
        <v>2</v>
      </c>
      <c r="D1263" s="50">
        <v>10</v>
      </c>
    </row>
    <row r="1264" spans="1:5" x14ac:dyDescent="0.25">
      <c r="A1264" s="50">
        <v>43</v>
      </c>
      <c r="B1264" s="50" t="s">
        <v>72</v>
      </c>
      <c r="C1264" s="50">
        <v>1</v>
      </c>
      <c r="D1264" s="50">
        <v>10</v>
      </c>
    </row>
    <row r="1265" spans="1:5" x14ac:dyDescent="0.25">
      <c r="A1265" s="50">
        <v>21</v>
      </c>
      <c r="B1265" s="50" t="s">
        <v>334</v>
      </c>
      <c r="C1265" s="50">
        <v>1</v>
      </c>
      <c r="D1265" s="50">
        <v>10</v>
      </c>
    </row>
    <row r="1266" spans="1:5" x14ac:dyDescent="0.25">
      <c r="A1266" s="50">
        <v>40</v>
      </c>
      <c r="B1266" s="50" t="s">
        <v>334</v>
      </c>
      <c r="C1266" s="50">
        <v>5</v>
      </c>
      <c r="D1266" s="50">
        <v>10</v>
      </c>
    </row>
    <row r="1267" spans="1:5" x14ac:dyDescent="0.25">
      <c r="A1267" s="50">
        <v>37</v>
      </c>
      <c r="B1267" s="50" t="s">
        <v>76</v>
      </c>
      <c r="C1267" s="50">
        <v>1</v>
      </c>
      <c r="D1267" s="50">
        <v>10</v>
      </c>
    </row>
    <row r="1268" spans="1:5" x14ac:dyDescent="0.25">
      <c r="A1268" s="50">
        <v>15</v>
      </c>
      <c r="B1268" s="50" t="s">
        <v>88</v>
      </c>
      <c r="C1268" s="50">
        <v>7</v>
      </c>
      <c r="D1268" s="50">
        <v>10</v>
      </c>
    </row>
    <row r="1269" spans="1:5" x14ac:dyDescent="0.25">
      <c r="A1269" s="50">
        <v>28</v>
      </c>
      <c r="B1269" s="50" t="s">
        <v>325</v>
      </c>
      <c r="C1269" s="50">
        <v>4</v>
      </c>
      <c r="D1269" s="50">
        <v>10</v>
      </c>
    </row>
    <row r="1270" spans="1:5" x14ac:dyDescent="0.25">
      <c r="A1270" s="50">
        <v>26</v>
      </c>
      <c r="B1270" s="50" t="s">
        <v>132</v>
      </c>
      <c r="C1270" s="50">
        <v>1</v>
      </c>
      <c r="D1270" s="50">
        <v>10</v>
      </c>
    </row>
    <row r="1271" spans="1:5" x14ac:dyDescent="0.25">
      <c r="A1271" s="50">
        <v>38</v>
      </c>
      <c r="B1271" s="50" t="s">
        <v>132</v>
      </c>
      <c r="C1271" s="50">
        <v>1</v>
      </c>
      <c r="D1271" s="50">
        <v>10</v>
      </c>
    </row>
    <row r="1272" spans="1:5" x14ac:dyDescent="0.25">
      <c r="A1272" s="50">
        <v>30</v>
      </c>
      <c r="B1272" s="50" t="s">
        <v>137</v>
      </c>
      <c r="C1272" s="56">
        <v>1</v>
      </c>
      <c r="D1272" s="56">
        <v>10</v>
      </c>
    </row>
    <row r="1273" spans="1:5" x14ac:dyDescent="0.25">
      <c r="A1273" s="50">
        <v>9</v>
      </c>
      <c r="B1273" s="50" t="s">
        <v>168</v>
      </c>
      <c r="C1273" s="50">
        <v>1</v>
      </c>
      <c r="D1273" s="50">
        <v>10</v>
      </c>
    </row>
    <row r="1274" spans="1:5" x14ac:dyDescent="0.25">
      <c r="A1274" s="50">
        <v>30</v>
      </c>
      <c r="B1274" s="50" t="s">
        <v>179</v>
      </c>
      <c r="C1274" s="50">
        <v>1</v>
      </c>
      <c r="D1274" s="50">
        <v>10</v>
      </c>
      <c r="E1274" s="93">
        <f>SUM(C827:C1274)</f>
        <v>1701</v>
      </c>
    </row>
    <row r="1275" spans="1:5" x14ac:dyDescent="0.25">
      <c r="A1275" s="50">
        <v>25</v>
      </c>
      <c r="B1275" s="50" t="s">
        <v>24</v>
      </c>
      <c r="C1275" s="50">
        <v>1</v>
      </c>
      <c r="D1275" s="50">
        <v>10.199999999999999</v>
      </c>
    </row>
    <row r="1276" spans="1:5" x14ac:dyDescent="0.25">
      <c r="A1276" s="56">
        <v>47</v>
      </c>
      <c r="B1276" s="56" t="s">
        <v>38</v>
      </c>
      <c r="C1276" s="56">
        <v>1</v>
      </c>
      <c r="D1276" s="56">
        <v>10.199999999999999</v>
      </c>
    </row>
    <row r="1277" spans="1:5" x14ac:dyDescent="0.25">
      <c r="A1277" s="50">
        <v>13</v>
      </c>
      <c r="B1277" s="50" t="s">
        <v>72</v>
      </c>
      <c r="C1277" s="50">
        <v>4</v>
      </c>
      <c r="D1277" s="50">
        <v>10.199999999999999</v>
      </c>
    </row>
    <row r="1278" spans="1:5" x14ac:dyDescent="0.25">
      <c r="A1278" s="50">
        <v>16</v>
      </c>
      <c r="B1278" s="50" t="s">
        <v>72</v>
      </c>
      <c r="C1278" s="50">
        <v>2</v>
      </c>
      <c r="D1278" s="50">
        <v>10.199999999999999</v>
      </c>
    </row>
    <row r="1279" spans="1:5" x14ac:dyDescent="0.25">
      <c r="A1279" s="50">
        <v>38</v>
      </c>
      <c r="B1279" s="50" t="s">
        <v>72</v>
      </c>
      <c r="C1279" s="50">
        <v>1</v>
      </c>
      <c r="D1279" s="50">
        <v>10.199999999999999</v>
      </c>
    </row>
    <row r="1280" spans="1:5" x14ac:dyDescent="0.25">
      <c r="A1280" s="50">
        <v>39</v>
      </c>
      <c r="B1280" s="50" t="s">
        <v>102</v>
      </c>
      <c r="C1280" s="50">
        <v>1</v>
      </c>
      <c r="D1280" s="50">
        <v>10.199999999999999</v>
      </c>
    </row>
    <row r="1281" spans="1:5" x14ac:dyDescent="0.25">
      <c r="A1281" s="50">
        <v>11</v>
      </c>
      <c r="B1281" s="50" t="s">
        <v>121</v>
      </c>
      <c r="C1281" s="50">
        <v>6</v>
      </c>
      <c r="D1281" s="50">
        <v>10.199999999999999</v>
      </c>
    </row>
    <row r="1282" spans="1:5" x14ac:dyDescent="0.25">
      <c r="A1282" s="50">
        <v>17</v>
      </c>
      <c r="B1282" s="50" t="s">
        <v>132</v>
      </c>
      <c r="C1282" s="50">
        <v>4</v>
      </c>
      <c r="D1282" s="50">
        <v>10.199999999999999</v>
      </c>
    </row>
    <row r="1283" spans="1:5" x14ac:dyDescent="0.25">
      <c r="A1283" s="50">
        <v>11</v>
      </c>
      <c r="B1283" s="50" t="s">
        <v>137</v>
      </c>
      <c r="C1283" s="50">
        <v>2</v>
      </c>
      <c r="D1283" s="50">
        <v>10.199999999999999</v>
      </c>
    </row>
    <row r="1284" spans="1:5" x14ac:dyDescent="0.25">
      <c r="A1284" s="50">
        <v>20</v>
      </c>
      <c r="B1284" s="50" t="s">
        <v>142</v>
      </c>
      <c r="C1284" s="50">
        <v>3</v>
      </c>
      <c r="D1284" s="50">
        <v>10.199999999999999</v>
      </c>
    </row>
    <row r="1285" spans="1:5" x14ac:dyDescent="0.25">
      <c r="A1285" s="50">
        <v>29</v>
      </c>
      <c r="B1285" s="50" t="s">
        <v>168</v>
      </c>
      <c r="C1285" s="50">
        <v>1</v>
      </c>
      <c r="D1285" s="50">
        <v>10.199999999999999</v>
      </c>
    </row>
    <row r="1286" spans="1:5" x14ac:dyDescent="0.25">
      <c r="A1286" s="50">
        <v>9</v>
      </c>
      <c r="B1286" s="50" t="s">
        <v>168</v>
      </c>
      <c r="C1286" s="50">
        <v>1</v>
      </c>
      <c r="D1286" s="50">
        <v>10.199999999999999</v>
      </c>
    </row>
    <row r="1287" spans="1:5" x14ac:dyDescent="0.25">
      <c r="A1287" s="50">
        <v>12</v>
      </c>
      <c r="B1287" s="50" t="s">
        <v>176</v>
      </c>
      <c r="C1287" s="50">
        <v>2</v>
      </c>
      <c r="D1287" s="50">
        <v>10.199999999999999</v>
      </c>
    </row>
    <row r="1288" spans="1:5" x14ac:dyDescent="0.25">
      <c r="A1288" s="50">
        <v>9</v>
      </c>
      <c r="B1288" s="50" t="s">
        <v>309</v>
      </c>
      <c r="C1288" s="50">
        <v>1</v>
      </c>
      <c r="D1288" s="50">
        <v>10.4</v>
      </c>
      <c r="E1288" s="26"/>
    </row>
    <row r="1289" spans="1:5" x14ac:dyDescent="0.25">
      <c r="A1289" s="50">
        <v>49</v>
      </c>
      <c r="B1289" s="50" t="s">
        <v>72</v>
      </c>
      <c r="C1289" s="50">
        <v>1</v>
      </c>
      <c r="D1289" s="50">
        <v>10.4</v>
      </c>
    </row>
    <row r="1290" spans="1:5" x14ac:dyDescent="0.25">
      <c r="A1290" s="50">
        <v>25</v>
      </c>
      <c r="B1290" s="50" t="s">
        <v>83</v>
      </c>
      <c r="C1290" s="50">
        <v>2</v>
      </c>
      <c r="D1290" s="50">
        <v>10.4</v>
      </c>
    </row>
    <row r="1291" spans="1:5" x14ac:dyDescent="0.25">
      <c r="A1291" s="50">
        <v>11</v>
      </c>
      <c r="B1291" s="50" t="s">
        <v>121</v>
      </c>
      <c r="C1291" s="50">
        <v>4</v>
      </c>
      <c r="D1291" s="50">
        <v>10.4</v>
      </c>
    </row>
    <row r="1292" spans="1:5" x14ac:dyDescent="0.25">
      <c r="A1292" s="50">
        <v>13</v>
      </c>
      <c r="B1292" s="50" t="s">
        <v>129</v>
      </c>
      <c r="C1292" s="50">
        <v>5</v>
      </c>
      <c r="D1292" s="50">
        <v>10.4</v>
      </c>
    </row>
    <row r="1293" spans="1:5" x14ac:dyDescent="0.25">
      <c r="A1293" s="50">
        <v>9</v>
      </c>
      <c r="B1293" s="50" t="s">
        <v>137</v>
      </c>
      <c r="C1293" s="50">
        <v>3</v>
      </c>
      <c r="D1293" s="50">
        <v>10.4</v>
      </c>
    </row>
    <row r="1294" spans="1:5" x14ac:dyDescent="0.25">
      <c r="A1294" s="50">
        <v>9</v>
      </c>
      <c r="B1294" s="50" t="s">
        <v>137</v>
      </c>
      <c r="C1294" s="50">
        <v>3</v>
      </c>
      <c r="D1294" s="50">
        <v>10.4</v>
      </c>
    </row>
    <row r="1295" spans="1:5" x14ac:dyDescent="0.25">
      <c r="A1295" s="50">
        <v>44</v>
      </c>
      <c r="B1295" s="50" t="s">
        <v>168</v>
      </c>
      <c r="C1295" s="50">
        <v>1</v>
      </c>
      <c r="D1295" s="50">
        <v>10.4</v>
      </c>
    </row>
    <row r="1296" spans="1:5" x14ac:dyDescent="0.25">
      <c r="A1296" s="50">
        <v>18</v>
      </c>
      <c r="B1296" s="50" t="s">
        <v>181</v>
      </c>
      <c r="C1296" s="50">
        <v>2</v>
      </c>
      <c r="D1296" s="50">
        <v>10.4</v>
      </c>
    </row>
    <row r="1297" spans="1:4" x14ac:dyDescent="0.25">
      <c r="A1297" s="50">
        <v>16</v>
      </c>
      <c r="B1297" s="50" t="s">
        <v>17</v>
      </c>
      <c r="C1297" s="50">
        <v>5</v>
      </c>
      <c r="D1297" s="50">
        <v>10.5</v>
      </c>
    </row>
    <row r="1298" spans="1:4" x14ac:dyDescent="0.25">
      <c r="A1298" s="50">
        <v>16</v>
      </c>
      <c r="B1298" s="50" t="s">
        <v>17</v>
      </c>
      <c r="C1298" s="50">
        <v>3</v>
      </c>
      <c r="D1298" s="50">
        <v>10.5</v>
      </c>
    </row>
    <row r="1299" spans="1:4" x14ac:dyDescent="0.25">
      <c r="A1299" s="50">
        <v>5</v>
      </c>
      <c r="B1299" s="50" t="s">
        <v>72</v>
      </c>
      <c r="C1299" s="50">
        <v>1</v>
      </c>
      <c r="D1299" s="50">
        <v>10.5</v>
      </c>
    </row>
    <row r="1300" spans="1:4" x14ac:dyDescent="0.25">
      <c r="A1300" s="50">
        <v>31</v>
      </c>
      <c r="B1300" s="50" t="s">
        <v>72</v>
      </c>
      <c r="C1300" s="50">
        <v>2</v>
      </c>
      <c r="D1300" s="50">
        <v>10.5</v>
      </c>
    </row>
    <row r="1301" spans="1:4" x14ac:dyDescent="0.25">
      <c r="A1301" s="50">
        <v>28</v>
      </c>
      <c r="B1301" s="50" t="s">
        <v>334</v>
      </c>
      <c r="C1301" s="50">
        <v>2</v>
      </c>
      <c r="D1301" s="50">
        <v>10.5</v>
      </c>
    </row>
    <row r="1302" spans="1:4" x14ac:dyDescent="0.25">
      <c r="A1302" s="50">
        <v>14</v>
      </c>
      <c r="B1302" s="50" t="s">
        <v>76</v>
      </c>
      <c r="C1302" s="50">
        <v>8</v>
      </c>
      <c r="D1302" s="50">
        <v>10.5</v>
      </c>
    </row>
    <row r="1303" spans="1:4" x14ac:dyDescent="0.25">
      <c r="A1303" s="50">
        <v>20</v>
      </c>
      <c r="B1303" s="50" t="s">
        <v>78</v>
      </c>
      <c r="C1303" s="50">
        <v>7</v>
      </c>
      <c r="D1303" s="50">
        <v>10.5</v>
      </c>
    </row>
    <row r="1304" spans="1:4" x14ac:dyDescent="0.25">
      <c r="A1304" s="50">
        <v>39</v>
      </c>
      <c r="B1304" s="50" t="s">
        <v>137</v>
      </c>
      <c r="C1304" s="50">
        <v>7</v>
      </c>
      <c r="D1304" s="50">
        <v>10.5</v>
      </c>
    </row>
    <row r="1305" spans="1:4" x14ac:dyDescent="0.25">
      <c r="A1305" s="50">
        <v>31</v>
      </c>
      <c r="B1305" s="50" t="s">
        <v>149</v>
      </c>
      <c r="C1305" s="50">
        <v>1</v>
      </c>
      <c r="D1305" s="50">
        <v>10.5</v>
      </c>
    </row>
    <row r="1306" spans="1:4" x14ac:dyDescent="0.25">
      <c r="A1306" s="50">
        <v>50</v>
      </c>
      <c r="B1306" s="50" t="s">
        <v>149</v>
      </c>
      <c r="C1306" s="50">
        <v>7</v>
      </c>
      <c r="D1306" s="50">
        <v>10.5</v>
      </c>
    </row>
    <row r="1307" spans="1:4" x14ac:dyDescent="0.25">
      <c r="A1307" s="50">
        <v>15</v>
      </c>
      <c r="B1307" s="50" t="s">
        <v>162</v>
      </c>
      <c r="C1307" s="50">
        <v>7</v>
      </c>
      <c r="D1307" s="50">
        <v>10.5</v>
      </c>
    </row>
    <row r="1308" spans="1:4" x14ac:dyDescent="0.25">
      <c r="A1308" s="50">
        <v>50</v>
      </c>
      <c r="B1308" s="50" t="s">
        <v>171</v>
      </c>
      <c r="C1308" s="50">
        <v>3</v>
      </c>
      <c r="D1308" s="50">
        <v>10.5</v>
      </c>
    </row>
    <row r="1309" spans="1:4" x14ac:dyDescent="0.25">
      <c r="A1309" s="50">
        <v>8</v>
      </c>
      <c r="B1309" s="50" t="s">
        <v>171</v>
      </c>
      <c r="C1309" s="50">
        <v>1</v>
      </c>
      <c r="D1309" s="50">
        <v>10.5</v>
      </c>
    </row>
    <row r="1310" spans="1:4" x14ac:dyDescent="0.25">
      <c r="A1310" s="50">
        <v>15</v>
      </c>
      <c r="B1310" s="50" t="s">
        <v>171</v>
      </c>
      <c r="C1310" s="50">
        <v>8</v>
      </c>
      <c r="D1310" s="50">
        <v>10.5</v>
      </c>
    </row>
    <row r="1311" spans="1:4" x14ac:dyDescent="0.25">
      <c r="A1311" s="50">
        <v>14</v>
      </c>
      <c r="B1311" s="50" t="s">
        <v>76</v>
      </c>
      <c r="C1311" s="50">
        <v>7</v>
      </c>
      <c r="D1311" s="50">
        <v>10.6</v>
      </c>
    </row>
    <row r="1312" spans="1:4" x14ac:dyDescent="0.25">
      <c r="A1312" s="50">
        <v>22</v>
      </c>
      <c r="B1312" s="50" t="s">
        <v>129</v>
      </c>
      <c r="C1312" s="50">
        <v>1</v>
      </c>
      <c r="D1312" s="50">
        <v>10.6</v>
      </c>
    </row>
    <row r="1313" spans="1:5" x14ac:dyDescent="0.25">
      <c r="A1313" s="50">
        <v>23</v>
      </c>
      <c r="B1313" s="50" t="s">
        <v>326</v>
      </c>
      <c r="C1313" s="50">
        <v>1</v>
      </c>
      <c r="D1313" s="50">
        <v>10.6</v>
      </c>
    </row>
    <row r="1314" spans="1:5" x14ac:dyDescent="0.25">
      <c r="A1314" s="50">
        <v>9</v>
      </c>
      <c r="B1314" s="50" t="s">
        <v>85</v>
      </c>
      <c r="C1314" s="50">
        <v>4</v>
      </c>
      <c r="D1314" s="50">
        <v>10.8</v>
      </c>
    </row>
    <row r="1315" spans="1:5" x14ac:dyDescent="0.25">
      <c r="A1315" s="50">
        <v>27</v>
      </c>
      <c r="B1315" s="50" t="s">
        <v>17</v>
      </c>
      <c r="C1315" s="50">
        <v>2</v>
      </c>
      <c r="D1315" s="50">
        <v>11</v>
      </c>
    </row>
    <row r="1316" spans="1:5" x14ac:dyDescent="0.25">
      <c r="A1316" s="50">
        <v>35</v>
      </c>
      <c r="B1316" s="50" t="s">
        <v>21</v>
      </c>
      <c r="C1316" s="50">
        <v>1</v>
      </c>
      <c r="D1316" s="50">
        <v>11</v>
      </c>
      <c r="E1316" s="26"/>
    </row>
    <row r="1317" spans="1:5" x14ac:dyDescent="0.25">
      <c r="A1317" s="50">
        <v>35</v>
      </c>
      <c r="B1317" s="50" t="s">
        <v>21</v>
      </c>
      <c r="C1317" s="50">
        <v>3</v>
      </c>
      <c r="D1317" s="50">
        <v>11</v>
      </c>
    </row>
    <row r="1318" spans="1:5" x14ac:dyDescent="0.25">
      <c r="A1318" s="50">
        <v>40</v>
      </c>
      <c r="B1318" s="50" t="s">
        <v>43</v>
      </c>
      <c r="C1318" s="50">
        <v>2</v>
      </c>
      <c r="D1318" s="50">
        <v>11</v>
      </c>
    </row>
    <row r="1319" spans="1:5" x14ac:dyDescent="0.25">
      <c r="A1319" s="50">
        <v>45</v>
      </c>
      <c r="B1319" s="50" t="s">
        <v>43</v>
      </c>
      <c r="C1319" s="50">
        <v>1</v>
      </c>
      <c r="D1319" s="50">
        <v>11</v>
      </c>
    </row>
    <row r="1320" spans="1:5" x14ac:dyDescent="0.25">
      <c r="A1320" s="50">
        <v>30</v>
      </c>
      <c r="B1320" s="50" t="s">
        <v>328</v>
      </c>
      <c r="C1320" s="50">
        <v>1</v>
      </c>
      <c r="D1320" s="50">
        <v>11</v>
      </c>
    </row>
    <row r="1321" spans="1:5" x14ac:dyDescent="0.25">
      <c r="A1321" s="50">
        <v>7</v>
      </c>
      <c r="B1321" s="50" t="s">
        <v>93</v>
      </c>
      <c r="C1321" s="50">
        <v>1</v>
      </c>
      <c r="D1321" s="50">
        <v>11</v>
      </c>
    </row>
    <row r="1322" spans="1:5" x14ac:dyDescent="0.25">
      <c r="A1322" s="50">
        <v>28</v>
      </c>
      <c r="B1322" s="50" t="s">
        <v>149</v>
      </c>
      <c r="C1322" s="50">
        <v>6</v>
      </c>
      <c r="D1322" s="50">
        <v>11</v>
      </c>
    </row>
    <row r="1323" spans="1:5" x14ac:dyDescent="0.25">
      <c r="A1323" s="50">
        <v>30</v>
      </c>
      <c r="B1323" s="50" t="s">
        <v>332</v>
      </c>
      <c r="C1323" s="50">
        <v>2</v>
      </c>
      <c r="D1323" s="50">
        <v>11</v>
      </c>
    </row>
    <row r="1324" spans="1:5" x14ac:dyDescent="0.25">
      <c r="A1324" s="50">
        <v>10</v>
      </c>
      <c r="B1324" s="50" t="s">
        <v>72</v>
      </c>
      <c r="C1324" s="50">
        <v>1</v>
      </c>
      <c r="D1324" s="50">
        <v>11.2</v>
      </c>
    </row>
    <row r="1325" spans="1:5" x14ac:dyDescent="0.25">
      <c r="A1325" s="50">
        <v>12</v>
      </c>
      <c r="B1325" s="56" t="s">
        <v>72</v>
      </c>
      <c r="C1325" s="56">
        <v>7</v>
      </c>
      <c r="D1325" s="56">
        <v>11.2</v>
      </c>
    </row>
    <row r="1326" spans="1:5" x14ac:dyDescent="0.25">
      <c r="A1326" s="50">
        <v>10</v>
      </c>
      <c r="B1326" s="50" t="s">
        <v>78</v>
      </c>
      <c r="C1326" s="50">
        <v>2</v>
      </c>
      <c r="D1326" s="50">
        <v>11.2</v>
      </c>
    </row>
    <row r="1327" spans="1:5" x14ac:dyDescent="0.25">
      <c r="A1327" s="50">
        <v>11</v>
      </c>
      <c r="B1327" s="50" t="s">
        <v>121</v>
      </c>
      <c r="C1327" s="50">
        <v>3</v>
      </c>
      <c r="D1327" s="50">
        <v>11.2</v>
      </c>
    </row>
    <row r="1328" spans="1:5" x14ac:dyDescent="0.25">
      <c r="A1328" s="50">
        <v>11</v>
      </c>
      <c r="B1328" s="50" t="s">
        <v>129</v>
      </c>
      <c r="C1328" s="50">
        <v>4</v>
      </c>
      <c r="D1328" s="50">
        <v>11.2</v>
      </c>
    </row>
    <row r="1329" spans="1:5" x14ac:dyDescent="0.25">
      <c r="A1329" s="50">
        <v>39</v>
      </c>
      <c r="B1329" s="50" t="s">
        <v>140</v>
      </c>
      <c r="C1329" s="50">
        <v>7</v>
      </c>
      <c r="D1329" s="50">
        <v>11.2</v>
      </c>
    </row>
    <row r="1330" spans="1:5" x14ac:dyDescent="0.25">
      <c r="A1330" s="50">
        <v>39</v>
      </c>
      <c r="B1330" s="50" t="s">
        <v>137</v>
      </c>
      <c r="C1330" s="50">
        <v>1</v>
      </c>
      <c r="D1330" s="50">
        <v>11.2</v>
      </c>
    </row>
    <row r="1331" spans="1:5" x14ac:dyDescent="0.25">
      <c r="A1331" s="50">
        <v>35</v>
      </c>
      <c r="B1331" s="50" t="s">
        <v>21</v>
      </c>
      <c r="C1331" s="50">
        <v>1</v>
      </c>
      <c r="D1331" s="50">
        <v>12</v>
      </c>
    </row>
    <row r="1332" spans="1:5" x14ac:dyDescent="0.25">
      <c r="A1332" s="50">
        <v>34</v>
      </c>
      <c r="B1332" s="50" t="s">
        <v>35</v>
      </c>
      <c r="C1332" s="50">
        <v>5</v>
      </c>
      <c r="D1332" s="56">
        <v>12</v>
      </c>
    </row>
    <row r="1333" spans="1:5" x14ac:dyDescent="0.25">
      <c r="A1333" s="50">
        <v>35</v>
      </c>
      <c r="B1333" s="50" t="s">
        <v>49</v>
      </c>
      <c r="C1333" s="50">
        <v>5</v>
      </c>
      <c r="D1333" s="50">
        <v>12</v>
      </c>
      <c r="E1333" s="26"/>
    </row>
    <row r="1334" spans="1:5" x14ac:dyDescent="0.25">
      <c r="A1334" s="50">
        <v>5</v>
      </c>
      <c r="B1334" s="50" t="s">
        <v>72</v>
      </c>
      <c r="C1334" s="50">
        <v>2</v>
      </c>
      <c r="D1334" s="50">
        <v>12</v>
      </c>
    </row>
    <row r="1335" spans="1:5" x14ac:dyDescent="0.25">
      <c r="A1335" s="50">
        <v>50</v>
      </c>
      <c r="B1335" s="50" t="s">
        <v>334</v>
      </c>
      <c r="C1335" s="50">
        <v>2</v>
      </c>
      <c r="D1335" s="50">
        <v>12</v>
      </c>
    </row>
    <row r="1336" spans="1:5" x14ac:dyDescent="0.25">
      <c r="A1336" s="50">
        <v>13</v>
      </c>
      <c r="B1336" s="50" t="s">
        <v>78</v>
      </c>
      <c r="C1336" s="50">
        <v>7</v>
      </c>
      <c r="D1336" s="50">
        <v>12</v>
      </c>
    </row>
    <row r="1337" spans="1:5" x14ac:dyDescent="0.25">
      <c r="A1337" s="50">
        <v>7</v>
      </c>
      <c r="B1337" s="50" t="s">
        <v>91</v>
      </c>
      <c r="C1337" s="50">
        <v>1</v>
      </c>
      <c r="D1337" s="50">
        <v>12</v>
      </c>
    </row>
    <row r="1338" spans="1:5" x14ac:dyDescent="0.25">
      <c r="A1338" s="50">
        <v>42</v>
      </c>
      <c r="B1338" s="50" t="s">
        <v>91</v>
      </c>
      <c r="C1338" s="50">
        <v>1</v>
      </c>
      <c r="D1338" s="50">
        <v>12</v>
      </c>
    </row>
    <row r="1339" spans="1:5" ht="30" x14ac:dyDescent="0.25">
      <c r="A1339" s="50">
        <v>34</v>
      </c>
      <c r="B1339" s="60" t="s">
        <v>322</v>
      </c>
      <c r="C1339" s="50">
        <v>1</v>
      </c>
      <c r="D1339" s="50">
        <v>12</v>
      </c>
    </row>
    <row r="1340" spans="1:5" x14ac:dyDescent="0.25">
      <c r="A1340" s="50">
        <v>37</v>
      </c>
      <c r="B1340" s="50" t="s">
        <v>149</v>
      </c>
      <c r="C1340" s="50">
        <v>2</v>
      </c>
      <c r="D1340" s="50">
        <v>12</v>
      </c>
    </row>
    <row r="1341" spans="1:5" x14ac:dyDescent="0.25">
      <c r="A1341" s="50">
        <v>23</v>
      </c>
      <c r="B1341" s="50" t="s">
        <v>149</v>
      </c>
      <c r="C1341" s="50">
        <v>2</v>
      </c>
      <c r="D1341" s="50">
        <v>12</v>
      </c>
    </row>
    <row r="1342" spans="1:5" x14ac:dyDescent="0.25">
      <c r="A1342" s="50">
        <v>28</v>
      </c>
      <c r="B1342" s="50" t="s">
        <v>162</v>
      </c>
      <c r="C1342" s="50">
        <v>1</v>
      </c>
      <c r="D1342" s="50">
        <v>12</v>
      </c>
    </row>
    <row r="1343" spans="1:5" x14ac:dyDescent="0.25">
      <c r="A1343" s="50">
        <v>29</v>
      </c>
      <c r="B1343" s="50" t="s">
        <v>168</v>
      </c>
      <c r="C1343" s="50">
        <v>10</v>
      </c>
      <c r="D1343" s="50">
        <v>12</v>
      </c>
    </row>
    <row r="1344" spans="1:5" x14ac:dyDescent="0.25">
      <c r="A1344" s="50">
        <v>21</v>
      </c>
      <c r="B1344" s="50" t="s">
        <v>176</v>
      </c>
      <c r="C1344" s="50">
        <v>2</v>
      </c>
      <c r="D1344" s="50">
        <v>12.1</v>
      </c>
    </row>
    <row r="1345" spans="1:5" x14ac:dyDescent="0.25">
      <c r="A1345" s="50">
        <v>17</v>
      </c>
      <c r="B1345" s="50" t="s">
        <v>38</v>
      </c>
      <c r="C1345" s="50">
        <v>1</v>
      </c>
      <c r="D1345" s="50">
        <v>12.2</v>
      </c>
    </row>
    <row r="1346" spans="1:5" x14ac:dyDescent="0.25">
      <c r="A1346" s="50">
        <v>23</v>
      </c>
      <c r="B1346" s="50" t="s">
        <v>43</v>
      </c>
      <c r="C1346" s="50">
        <v>7</v>
      </c>
      <c r="D1346" s="50">
        <v>12.2</v>
      </c>
      <c r="E1346" s="26"/>
    </row>
    <row r="1347" spans="1:5" x14ac:dyDescent="0.25">
      <c r="A1347" s="50">
        <v>43</v>
      </c>
      <c r="B1347" s="50" t="s">
        <v>72</v>
      </c>
      <c r="C1347" s="50">
        <v>3</v>
      </c>
      <c r="D1347" s="50">
        <v>12.2</v>
      </c>
    </row>
    <row r="1348" spans="1:5" x14ac:dyDescent="0.25">
      <c r="A1348" s="50">
        <v>32</v>
      </c>
      <c r="B1348" s="50" t="s">
        <v>72</v>
      </c>
      <c r="C1348" s="50">
        <v>7</v>
      </c>
      <c r="D1348" s="50">
        <v>12.2</v>
      </c>
    </row>
    <row r="1349" spans="1:5" x14ac:dyDescent="0.25">
      <c r="A1349" s="50">
        <v>2</v>
      </c>
      <c r="B1349" s="50" t="s">
        <v>72</v>
      </c>
      <c r="C1349" s="50">
        <v>7</v>
      </c>
      <c r="D1349" s="50">
        <v>12.2</v>
      </c>
    </row>
    <row r="1350" spans="1:5" x14ac:dyDescent="0.25">
      <c r="A1350" s="50">
        <v>19</v>
      </c>
      <c r="B1350" s="50" t="s">
        <v>24</v>
      </c>
      <c r="C1350" s="50">
        <v>7</v>
      </c>
      <c r="D1350" s="50">
        <v>12.4</v>
      </c>
    </row>
    <row r="1351" spans="1:5" x14ac:dyDescent="0.25">
      <c r="A1351" s="50">
        <v>20</v>
      </c>
      <c r="B1351" s="50" t="s">
        <v>85</v>
      </c>
      <c r="C1351" s="50">
        <v>7</v>
      </c>
      <c r="D1351" s="50">
        <v>12.5</v>
      </c>
    </row>
    <row r="1352" spans="1:5" x14ac:dyDescent="0.25">
      <c r="A1352" s="50">
        <v>29</v>
      </c>
      <c r="B1352" s="50" t="s">
        <v>168</v>
      </c>
      <c r="C1352" s="50">
        <v>3</v>
      </c>
      <c r="D1352" s="50">
        <v>12.5</v>
      </c>
    </row>
    <row r="1353" spans="1:5" x14ac:dyDescent="0.25">
      <c r="A1353" s="50">
        <v>21</v>
      </c>
      <c r="B1353" s="50" t="s">
        <v>35</v>
      </c>
      <c r="C1353" s="63">
        <v>6</v>
      </c>
      <c r="D1353" s="55">
        <v>12.6</v>
      </c>
    </row>
    <row r="1354" spans="1:5" x14ac:dyDescent="0.25">
      <c r="A1354" s="50">
        <v>15</v>
      </c>
      <c r="B1354" s="50" t="s">
        <v>43</v>
      </c>
      <c r="C1354" s="50">
        <v>3</v>
      </c>
      <c r="D1354" s="50">
        <v>12.6</v>
      </c>
    </row>
    <row r="1355" spans="1:5" x14ac:dyDescent="0.25">
      <c r="A1355" s="50">
        <v>12</v>
      </c>
      <c r="B1355" s="50" t="s">
        <v>176</v>
      </c>
      <c r="C1355" s="50">
        <v>2</v>
      </c>
      <c r="D1355" s="50">
        <v>12.6</v>
      </c>
    </row>
    <row r="1356" spans="1:5" x14ac:dyDescent="0.25">
      <c r="A1356" s="50">
        <v>30</v>
      </c>
      <c r="B1356" s="50" t="s">
        <v>329</v>
      </c>
      <c r="C1356" s="50">
        <v>1</v>
      </c>
      <c r="D1356" s="50">
        <v>13</v>
      </c>
    </row>
    <row r="1357" spans="1:5" x14ac:dyDescent="0.25">
      <c r="A1357" s="50">
        <v>35</v>
      </c>
      <c r="B1357" s="50" t="s">
        <v>49</v>
      </c>
      <c r="C1357" s="50">
        <v>4</v>
      </c>
      <c r="D1357" s="50">
        <v>13</v>
      </c>
    </row>
    <row r="1358" spans="1:5" x14ac:dyDescent="0.25">
      <c r="A1358" s="50">
        <v>44</v>
      </c>
      <c r="B1358" s="50" t="s">
        <v>149</v>
      </c>
      <c r="C1358" s="50">
        <v>3</v>
      </c>
      <c r="D1358" s="50">
        <v>13.2</v>
      </c>
    </row>
    <row r="1359" spans="1:5" x14ac:dyDescent="0.25">
      <c r="A1359" s="50">
        <v>37</v>
      </c>
      <c r="B1359" s="50" t="s">
        <v>149</v>
      </c>
      <c r="C1359" s="50">
        <v>1</v>
      </c>
      <c r="D1359" s="50">
        <v>13.5</v>
      </c>
    </row>
    <row r="1360" spans="1:5" x14ac:dyDescent="0.25">
      <c r="A1360" s="50">
        <v>40</v>
      </c>
      <c r="B1360" s="50" t="s">
        <v>168</v>
      </c>
      <c r="C1360" s="50">
        <v>2</v>
      </c>
      <c r="D1360" s="50">
        <v>13.5</v>
      </c>
    </row>
    <row r="1361" spans="1:5" x14ac:dyDescent="0.25">
      <c r="A1361" s="50">
        <v>27</v>
      </c>
      <c r="B1361" s="50" t="s">
        <v>17</v>
      </c>
      <c r="C1361" s="50">
        <v>1</v>
      </c>
      <c r="D1361" s="50">
        <v>14</v>
      </c>
    </row>
    <row r="1362" spans="1:5" x14ac:dyDescent="0.25">
      <c r="A1362" s="50">
        <v>41</v>
      </c>
      <c r="B1362" s="50" t="s">
        <v>168</v>
      </c>
      <c r="C1362" s="50">
        <v>1</v>
      </c>
      <c r="D1362" s="50">
        <v>14</v>
      </c>
    </row>
    <row r="1363" spans="1:5" x14ac:dyDescent="0.25">
      <c r="A1363" s="50">
        <v>15</v>
      </c>
      <c r="B1363" s="50" t="s">
        <v>83</v>
      </c>
      <c r="C1363" s="50">
        <v>7</v>
      </c>
      <c r="D1363" s="50">
        <v>14.6</v>
      </c>
    </row>
    <row r="1364" spans="1:5" x14ac:dyDescent="0.25">
      <c r="A1364" s="50">
        <v>23</v>
      </c>
      <c r="B1364" s="50" t="s">
        <v>149</v>
      </c>
      <c r="C1364" s="50">
        <v>7</v>
      </c>
      <c r="D1364" s="50">
        <v>14.6</v>
      </c>
    </row>
    <row r="1365" spans="1:5" x14ac:dyDescent="0.25">
      <c r="A1365" s="50">
        <v>28</v>
      </c>
      <c r="B1365" s="50" t="s">
        <v>17</v>
      </c>
      <c r="C1365" s="50">
        <v>10</v>
      </c>
      <c r="D1365" s="50">
        <v>15</v>
      </c>
    </row>
    <row r="1366" spans="1:5" x14ac:dyDescent="0.25">
      <c r="A1366" s="56">
        <v>27</v>
      </c>
      <c r="B1366" s="56" t="s">
        <v>21</v>
      </c>
      <c r="C1366" s="56">
        <v>2</v>
      </c>
      <c r="D1366" s="56">
        <v>15</v>
      </c>
    </row>
    <row r="1367" spans="1:5" x14ac:dyDescent="0.25">
      <c r="A1367" s="50">
        <v>40</v>
      </c>
      <c r="B1367" s="50" t="s">
        <v>21</v>
      </c>
      <c r="C1367" s="50">
        <v>2</v>
      </c>
      <c r="D1367" s="50">
        <v>15</v>
      </c>
    </row>
    <row r="1368" spans="1:5" x14ac:dyDescent="0.25">
      <c r="A1368" s="50">
        <v>31</v>
      </c>
      <c r="B1368" s="50" t="s">
        <v>329</v>
      </c>
      <c r="C1368" s="50">
        <v>1</v>
      </c>
      <c r="D1368" s="50">
        <v>15</v>
      </c>
    </row>
    <row r="1369" spans="1:5" x14ac:dyDescent="0.25">
      <c r="A1369" s="50">
        <v>31</v>
      </c>
      <c r="B1369" s="50" t="s">
        <v>329</v>
      </c>
      <c r="C1369" s="50">
        <v>1</v>
      </c>
      <c r="D1369" s="50">
        <v>15</v>
      </c>
    </row>
    <row r="1370" spans="1:5" x14ac:dyDescent="0.25">
      <c r="A1370" s="50">
        <v>37</v>
      </c>
      <c r="B1370" s="50" t="s">
        <v>24</v>
      </c>
      <c r="C1370" s="50">
        <v>1</v>
      </c>
      <c r="D1370" s="50">
        <v>15</v>
      </c>
    </row>
    <row r="1371" spans="1:5" x14ac:dyDescent="0.25">
      <c r="A1371" s="50">
        <v>31</v>
      </c>
      <c r="B1371" s="50" t="s">
        <v>38</v>
      </c>
      <c r="C1371" s="50">
        <v>1</v>
      </c>
      <c r="D1371" s="50">
        <v>15</v>
      </c>
      <c r="E1371" s="93">
        <f>SUM(C1275:C1371)</f>
        <v>310</v>
      </c>
    </row>
    <row r="1372" spans="1:5" x14ac:dyDescent="0.25">
      <c r="A1372" s="50">
        <v>34</v>
      </c>
      <c r="B1372" s="50" t="s">
        <v>17</v>
      </c>
      <c r="C1372" s="50">
        <v>6</v>
      </c>
      <c r="D1372" s="50">
        <v>15.5</v>
      </c>
    </row>
    <row r="1373" spans="1:5" x14ac:dyDescent="0.25">
      <c r="A1373" s="50">
        <v>27</v>
      </c>
      <c r="B1373" s="50" t="s">
        <v>17</v>
      </c>
      <c r="C1373" s="50">
        <v>8</v>
      </c>
      <c r="D1373" s="50">
        <v>15.5</v>
      </c>
    </row>
    <row r="1374" spans="1:5" x14ac:dyDescent="0.25">
      <c r="A1374" s="63">
        <v>22</v>
      </c>
      <c r="B1374" s="63" t="s">
        <v>35</v>
      </c>
      <c r="C1374" s="50">
        <v>1</v>
      </c>
      <c r="D1374" s="56">
        <v>15.5</v>
      </c>
    </row>
    <row r="1375" spans="1:5" x14ac:dyDescent="0.25">
      <c r="A1375" s="50">
        <v>11</v>
      </c>
      <c r="B1375" s="50" t="s">
        <v>149</v>
      </c>
      <c r="C1375" s="50">
        <v>6</v>
      </c>
      <c r="D1375" s="50">
        <v>15.5</v>
      </c>
    </row>
    <row r="1376" spans="1:5" x14ac:dyDescent="0.25">
      <c r="A1376" s="50">
        <v>15</v>
      </c>
      <c r="B1376" s="50" t="s">
        <v>149</v>
      </c>
      <c r="C1376" s="50">
        <v>3</v>
      </c>
      <c r="D1376" s="50">
        <v>15.5</v>
      </c>
    </row>
    <row r="1377" spans="1:5" x14ac:dyDescent="0.25">
      <c r="A1377" s="50">
        <v>30</v>
      </c>
      <c r="B1377" s="50" t="s">
        <v>149</v>
      </c>
      <c r="C1377" s="50">
        <v>1</v>
      </c>
      <c r="D1377" s="50">
        <v>15.5</v>
      </c>
    </row>
    <row r="1378" spans="1:5" x14ac:dyDescent="0.25">
      <c r="A1378" s="50">
        <v>36</v>
      </c>
      <c r="B1378" s="50" t="s">
        <v>149</v>
      </c>
      <c r="C1378" s="50">
        <v>6</v>
      </c>
      <c r="D1378" s="50">
        <v>15.5</v>
      </c>
    </row>
    <row r="1379" spans="1:5" x14ac:dyDescent="0.25">
      <c r="A1379" s="50">
        <v>39</v>
      </c>
      <c r="B1379" s="50" t="s">
        <v>149</v>
      </c>
      <c r="C1379" s="50">
        <v>1</v>
      </c>
      <c r="D1379" s="50">
        <v>15.5</v>
      </c>
    </row>
    <row r="1380" spans="1:5" x14ac:dyDescent="0.25">
      <c r="A1380" s="50">
        <v>37</v>
      </c>
      <c r="B1380" s="50" t="s">
        <v>171</v>
      </c>
      <c r="C1380" s="50">
        <v>2</v>
      </c>
      <c r="D1380" s="50">
        <v>15.5</v>
      </c>
    </row>
    <row r="1381" spans="1:5" x14ac:dyDescent="0.25">
      <c r="A1381" s="50">
        <v>46</v>
      </c>
      <c r="B1381" s="50" t="s">
        <v>171</v>
      </c>
      <c r="C1381" s="50">
        <v>2</v>
      </c>
      <c r="D1381" s="50">
        <v>15.5</v>
      </c>
    </row>
    <row r="1382" spans="1:5" x14ac:dyDescent="0.25">
      <c r="A1382" s="50">
        <v>49</v>
      </c>
      <c r="B1382" s="50" t="s">
        <v>171</v>
      </c>
      <c r="C1382" s="50">
        <v>7</v>
      </c>
      <c r="D1382" s="50">
        <v>15.5</v>
      </c>
    </row>
    <row r="1383" spans="1:5" x14ac:dyDescent="0.25">
      <c r="A1383" s="50">
        <v>21</v>
      </c>
      <c r="B1383" s="50" t="s">
        <v>176</v>
      </c>
      <c r="C1383" s="50">
        <v>7</v>
      </c>
      <c r="D1383" s="50">
        <v>15.5</v>
      </c>
    </row>
    <row r="1384" spans="1:5" x14ac:dyDescent="0.25">
      <c r="A1384" s="50">
        <v>14</v>
      </c>
      <c r="B1384" s="50" t="s">
        <v>137</v>
      </c>
      <c r="C1384" s="50">
        <v>7</v>
      </c>
      <c r="D1384" s="50">
        <v>15.6</v>
      </c>
    </row>
    <row r="1385" spans="1:5" x14ac:dyDescent="0.25">
      <c r="A1385" s="50">
        <v>15</v>
      </c>
      <c r="B1385" s="50" t="s">
        <v>137</v>
      </c>
      <c r="C1385" s="56">
        <v>7</v>
      </c>
      <c r="D1385" s="56">
        <v>15.8</v>
      </c>
    </row>
    <row r="1386" spans="1:5" x14ac:dyDescent="0.25">
      <c r="A1386" s="50">
        <v>9</v>
      </c>
      <c r="B1386" s="50" t="s">
        <v>137</v>
      </c>
      <c r="C1386" s="56">
        <v>3</v>
      </c>
      <c r="D1386" s="56">
        <v>15.9</v>
      </c>
    </row>
    <row r="1387" spans="1:5" x14ac:dyDescent="0.25">
      <c r="A1387" s="50">
        <v>43</v>
      </c>
      <c r="B1387" s="50" t="s">
        <v>17</v>
      </c>
      <c r="C1387" s="50">
        <v>3</v>
      </c>
      <c r="D1387" s="50">
        <v>16</v>
      </c>
    </row>
    <row r="1388" spans="1:5" x14ac:dyDescent="0.25">
      <c r="A1388" s="50">
        <v>2</v>
      </c>
      <c r="B1388" s="50" t="s">
        <v>35</v>
      </c>
      <c r="C1388" s="50">
        <v>1</v>
      </c>
      <c r="D1388" s="56">
        <v>16</v>
      </c>
      <c r="E1388" s="32"/>
    </row>
    <row r="1389" spans="1:5" x14ac:dyDescent="0.25">
      <c r="A1389" s="56">
        <v>37</v>
      </c>
      <c r="B1389" s="56" t="s">
        <v>38</v>
      </c>
      <c r="C1389" s="56">
        <v>1</v>
      </c>
      <c r="D1389" s="56">
        <v>16</v>
      </c>
    </row>
    <row r="1390" spans="1:5" x14ac:dyDescent="0.25">
      <c r="A1390" s="50">
        <v>14</v>
      </c>
      <c r="B1390" s="50" t="s">
        <v>137</v>
      </c>
      <c r="C1390" s="50">
        <v>7</v>
      </c>
      <c r="D1390" s="50">
        <v>16</v>
      </c>
    </row>
    <row r="1391" spans="1:5" x14ac:dyDescent="0.25">
      <c r="A1391" s="50">
        <v>13</v>
      </c>
      <c r="B1391" s="50" t="s">
        <v>137</v>
      </c>
      <c r="C1391" s="56">
        <v>7</v>
      </c>
      <c r="D1391" s="56">
        <v>16</v>
      </c>
    </row>
    <row r="1392" spans="1:5" x14ac:dyDescent="0.25">
      <c r="A1392" s="50">
        <v>26</v>
      </c>
      <c r="B1392" s="50" t="s">
        <v>149</v>
      </c>
      <c r="C1392" s="50">
        <v>3</v>
      </c>
      <c r="D1392" s="50">
        <v>16</v>
      </c>
    </row>
    <row r="1393" spans="1:5" x14ac:dyDescent="0.25">
      <c r="A1393" s="50">
        <v>40</v>
      </c>
      <c r="B1393" s="50" t="s">
        <v>149</v>
      </c>
      <c r="C1393" s="50">
        <v>3</v>
      </c>
      <c r="D1393" s="50">
        <v>16</v>
      </c>
    </row>
    <row r="1394" spans="1:5" x14ac:dyDescent="0.25">
      <c r="A1394" s="50">
        <v>19</v>
      </c>
      <c r="B1394" s="50" t="s">
        <v>168</v>
      </c>
      <c r="C1394" s="50">
        <v>1</v>
      </c>
      <c r="D1394" s="50">
        <v>16</v>
      </c>
    </row>
    <row r="1395" spans="1:5" x14ac:dyDescent="0.25">
      <c r="A1395" s="56">
        <v>15</v>
      </c>
      <c r="B1395" s="50" t="s">
        <v>85</v>
      </c>
      <c r="C1395" s="50">
        <v>3</v>
      </c>
      <c r="D1395" s="50">
        <v>16.2</v>
      </c>
    </row>
    <row r="1396" spans="1:5" x14ac:dyDescent="0.25">
      <c r="A1396" s="50">
        <v>24</v>
      </c>
      <c r="B1396" s="50" t="s">
        <v>132</v>
      </c>
      <c r="C1396" s="50">
        <v>2</v>
      </c>
      <c r="D1396" s="50">
        <v>16.2</v>
      </c>
    </row>
    <row r="1397" spans="1:5" x14ac:dyDescent="0.25">
      <c r="A1397" s="50">
        <v>14</v>
      </c>
      <c r="B1397" s="50" t="s">
        <v>149</v>
      </c>
      <c r="C1397" s="50">
        <v>2</v>
      </c>
      <c r="D1397" s="50">
        <v>16.2</v>
      </c>
    </row>
    <row r="1398" spans="1:5" x14ac:dyDescent="0.25">
      <c r="A1398" s="50">
        <v>45</v>
      </c>
      <c r="B1398" s="50" t="s">
        <v>24</v>
      </c>
      <c r="C1398" s="50">
        <v>3</v>
      </c>
      <c r="D1398" s="50">
        <v>16.399999999999999</v>
      </c>
    </row>
    <row r="1399" spans="1:5" x14ac:dyDescent="0.25">
      <c r="A1399" s="50">
        <v>21</v>
      </c>
      <c r="B1399" s="50" t="s">
        <v>49</v>
      </c>
      <c r="C1399" s="50">
        <v>2</v>
      </c>
      <c r="D1399" s="50">
        <v>16.5</v>
      </c>
      <c r="E1399" s="26"/>
    </row>
    <row r="1400" spans="1:5" x14ac:dyDescent="0.25">
      <c r="A1400" s="50">
        <v>15</v>
      </c>
      <c r="B1400" s="50" t="s">
        <v>149</v>
      </c>
      <c r="C1400" s="50">
        <v>3</v>
      </c>
      <c r="D1400" s="50">
        <v>16.8</v>
      </c>
    </row>
    <row r="1401" spans="1:5" x14ac:dyDescent="0.25">
      <c r="A1401" s="50">
        <v>45</v>
      </c>
      <c r="B1401" s="50" t="s">
        <v>168</v>
      </c>
      <c r="C1401" s="50">
        <v>2</v>
      </c>
      <c r="D1401" s="50">
        <v>16.8</v>
      </c>
    </row>
    <row r="1402" spans="1:5" x14ac:dyDescent="0.25">
      <c r="A1402" s="50">
        <v>30</v>
      </c>
      <c r="B1402" s="50" t="s">
        <v>38</v>
      </c>
      <c r="C1402" s="50">
        <v>1</v>
      </c>
      <c r="D1402" s="50">
        <v>17</v>
      </c>
      <c r="E1402" s="26"/>
    </row>
    <row r="1403" spans="1:5" x14ac:dyDescent="0.25">
      <c r="A1403" s="50">
        <v>13</v>
      </c>
      <c r="B1403" s="50" t="s">
        <v>137</v>
      </c>
      <c r="C1403" s="56">
        <v>7</v>
      </c>
      <c r="D1403" s="56">
        <v>17</v>
      </c>
    </row>
    <row r="1404" spans="1:5" x14ac:dyDescent="0.25">
      <c r="A1404" s="50">
        <v>29</v>
      </c>
      <c r="B1404" s="50" t="s">
        <v>137</v>
      </c>
      <c r="C1404" s="56">
        <v>1</v>
      </c>
      <c r="D1404" s="56">
        <v>17.5</v>
      </c>
    </row>
    <row r="1405" spans="1:5" x14ac:dyDescent="0.25">
      <c r="A1405" s="50">
        <v>34</v>
      </c>
      <c r="B1405" s="50" t="s">
        <v>35</v>
      </c>
      <c r="C1405" s="55">
        <v>2</v>
      </c>
      <c r="D1405" s="55">
        <v>18</v>
      </c>
      <c r="E1405" s="31"/>
    </row>
    <row r="1406" spans="1:5" x14ac:dyDescent="0.25">
      <c r="A1406" s="50">
        <v>2</v>
      </c>
      <c r="B1406" s="50" t="s">
        <v>168</v>
      </c>
      <c r="C1406" s="50">
        <v>1</v>
      </c>
      <c r="D1406" s="50">
        <v>18</v>
      </c>
    </row>
    <row r="1407" spans="1:5" x14ac:dyDescent="0.25">
      <c r="A1407" s="50">
        <v>21</v>
      </c>
      <c r="B1407" s="50" t="s">
        <v>78</v>
      </c>
      <c r="C1407" s="50">
        <v>7</v>
      </c>
      <c r="D1407" s="50">
        <v>18.2</v>
      </c>
    </row>
    <row r="1408" spans="1:5" x14ac:dyDescent="0.25">
      <c r="A1408" s="50">
        <v>34</v>
      </c>
      <c r="B1408" s="50" t="s">
        <v>72</v>
      </c>
      <c r="C1408" s="50">
        <v>1</v>
      </c>
      <c r="D1408" s="50">
        <v>18.600000000000001</v>
      </c>
    </row>
    <row r="1409" spans="1:5" x14ac:dyDescent="0.25">
      <c r="A1409" s="50">
        <v>30</v>
      </c>
      <c r="B1409" s="50" t="s">
        <v>43</v>
      </c>
      <c r="C1409" s="50">
        <v>1</v>
      </c>
      <c r="D1409" s="50">
        <v>19</v>
      </c>
      <c r="E1409" s="26"/>
    </row>
    <row r="1410" spans="1:5" x14ac:dyDescent="0.25">
      <c r="A1410" s="50">
        <v>32</v>
      </c>
      <c r="B1410" s="50" t="s">
        <v>38</v>
      </c>
      <c r="C1410" s="50">
        <v>1</v>
      </c>
      <c r="D1410" s="50">
        <v>20</v>
      </c>
      <c r="E1410" s="26">
        <f>SUM(C1372:C1410)</f>
        <v>132</v>
      </c>
    </row>
    <row r="1411" spans="1:5" x14ac:dyDescent="0.25">
      <c r="A1411" s="50">
        <v>1</v>
      </c>
      <c r="B1411" s="50" t="s">
        <v>137</v>
      </c>
      <c r="C1411" s="50">
        <v>7</v>
      </c>
      <c r="D1411" s="50">
        <v>20.3</v>
      </c>
    </row>
    <row r="1412" spans="1:5" x14ac:dyDescent="0.25">
      <c r="A1412" s="50">
        <v>9</v>
      </c>
      <c r="B1412" s="50" t="s">
        <v>24</v>
      </c>
      <c r="C1412" s="50">
        <v>2</v>
      </c>
      <c r="D1412" s="50">
        <v>20.399999999999999</v>
      </c>
    </row>
    <row r="1413" spans="1:5" x14ac:dyDescent="0.25">
      <c r="A1413" s="50">
        <v>33</v>
      </c>
      <c r="B1413" s="50" t="s">
        <v>17</v>
      </c>
      <c r="C1413" s="50">
        <v>2</v>
      </c>
      <c r="D1413" s="50">
        <v>20.5</v>
      </c>
    </row>
    <row r="1414" spans="1:5" x14ac:dyDescent="0.25">
      <c r="A1414" s="50">
        <v>44</v>
      </c>
      <c r="B1414" s="50" t="s">
        <v>149</v>
      </c>
      <c r="C1414" s="50">
        <v>3</v>
      </c>
      <c r="D1414" s="50">
        <v>20.5</v>
      </c>
    </row>
    <row r="1415" spans="1:5" x14ac:dyDescent="0.25">
      <c r="A1415" s="50">
        <v>50</v>
      </c>
      <c r="B1415" s="50" t="s">
        <v>149</v>
      </c>
      <c r="C1415" s="50">
        <v>1</v>
      </c>
      <c r="D1415" s="50">
        <v>20.5</v>
      </c>
    </row>
    <row r="1416" spans="1:5" x14ac:dyDescent="0.25">
      <c r="A1416" s="50">
        <v>26</v>
      </c>
      <c r="B1416" s="50" t="s">
        <v>149</v>
      </c>
      <c r="C1416" s="50">
        <v>4</v>
      </c>
      <c r="D1416" s="50">
        <v>20.5</v>
      </c>
    </row>
    <row r="1417" spans="1:5" x14ac:dyDescent="0.25">
      <c r="A1417" s="50">
        <v>26</v>
      </c>
      <c r="B1417" s="50" t="s">
        <v>171</v>
      </c>
      <c r="C1417" s="50">
        <v>1</v>
      </c>
      <c r="D1417" s="50">
        <v>20.5</v>
      </c>
    </row>
    <row r="1418" spans="1:5" x14ac:dyDescent="0.25">
      <c r="A1418" s="50">
        <v>45</v>
      </c>
      <c r="B1418" s="50" t="s">
        <v>171</v>
      </c>
      <c r="C1418" s="50">
        <v>1</v>
      </c>
      <c r="D1418" s="50">
        <v>20.5</v>
      </c>
    </row>
    <row r="1419" spans="1:5" x14ac:dyDescent="0.25">
      <c r="A1419" s="50">
        <v>50</v>
      </c>
      <c r="B1419" s="50" t="s">
        <v>171</v>
      </c>
      <c r="C1419" s="50">
        <v>7</v>
      </c>
      <c r="D1419" s="50">
        <v>20.5</v>
      </c>
    </row>
    <row r="1420" spans="1:5" x14ac:dyDescent="0.25">
      <c r="A1420" s="50">
        <v>17</v>
      </c>
      <c r="B1420" s="50" t="s">
        <v>17</v>
      </c>
      <c r="C1420" s="50">
        <v>6</v>
      </c>
      <c r="D1420" s="50">
        <v>21</v>
      </c>
    </row>
    <row r="1421" spans="1:5" x14ac:dyDescent="0.25">
      <c r="A1421" s="50">
        <v>22</v>
      </c>
      <c r="B1421" s="50" t="s">
        <v>137</v>
      </c>
      <c r="C1421" s="56">
        <v>7</v>
      </c>
      <c r="D1421" s="56">
        <v>21</v>
      </c>
    </row>
    <row r="1422" spans="1:5" x14ac:dyDescent="0.25">
      <c r="A1422" s="50">
        <v>50</v>
      </c>
      <c r="B1422" s="50" t="s">
        <v>149</v>
      </c>
      <c r="C1422" s="50">
        <v>7</v>
      </c>
      <c r="D1422" s="50">
        <v>21</v>
      </c>
    </row>
    <row r="1423" spans="1:5" x14ac:dyDescent="0.25">
      <c r="A1423" s="50">
        <v>30</v>
      </c>
      <c r="B1423" s="50" t="s">
        <v>149</v>
      </c>
      <c r="C1423" s="50">
        <v>1</v>
      </c>
      <c r="D1423" s="50">
        <v>21</v>
      </c>
    </row>
    <row r="1424" spans="1:5" x14ac:dyDescent="0.25">
      <c r="A1424" s="50">
        <v>31</v>
      </c>
      <c r="B1424" s="50" t="s">
        <v>149</v>
      </c>
      <c r="C1424" s="50">
        <v>1</v>
      </c>
      <c r="D1424" s="50">
        <v>21</v>
      </c>
    </row>
    <row r="1425" spans="1:5" x14ac:dyDescent="0.25">
      <c r="A1425" s="50">
        <v>45</v>
      </c>
      <c r="B1425" s="50" t="s">
        <v>149</v>
      </c>
      <c r="C1425" s="50">
        <v>1</v>
      </c>
      <c r="D1425" s="50">
        <v>21</v>
      </c>
    </row>
    <row r="1426" spans="1:5" x14ac:dyDescent="0.25">
      <c r="A1426" s="50">
        <v>34</v>
      </c>
      <c r="B1426" s="50" t="s">
        <v>149</v>
      </c>
      <c r="C1426" s="50">
        <v>1</v>
      </c>
      <c r="D1426" s="50">
        <v>21.2</v>
      </c>
    </row>
    <row r="1427" spans="1:5" x14ac:dyDescent="0.25">
      <c r="A1427" s="50">
        <v>13</v>
      </c>
      <c r="B1427" s="50" t="s">
        <v>24</v>
      </c>
      <c r="C1427" s="50">
        <v>7</v>
      </c>
      <c r="D1427" s="50">
        <v>21.6</v>
      </c>
    </row>
    <row r="1428" spans="1:5" x14ac:dyDescent="0.25">
      <c r="A1428" s="50">
        <v>13</v>
      </c>
      <c r="B1428" s="50" t="s">
        <v>38</v>
      </c>
      <c r="C1428" s="50">
        <v>7</v>
      </c>
      <c r="D1428" s="50">
        <v>21.6</v>
      </c>
      <c r="E1428" s="26"/>
    </row>
    <row r="1429" spans="1:5" x14ac:dyDescent="0.25">
      <c r="A1429" s="50">
        <v>15</v>
      </c>
      <c r="B1429" s="50" t="s">
        <v>72</v>
      </c>
      <c r="C1429" s="50">
        <v>2</v>
      </c>
      <c r="D1429" s="50">
        <v>21.6</v>
      </c>
    </row>
    <row r="1430" spans="1:5" x14ac:dyDescent="0.25">
      <c r="A1430" s="50">
        <v>29</v>
      </c>
      <c r="B1430" s="50" t="s">
        <v>168</v>
      </c>
      <c r="C1430" s="50">
        <v>2</v>
      </c>
      <c r="D1430" s="50">
        <v>21.6</v>
      </c>
    </row>
    <row r="1431" spans="1:5" x14ac:dyDescent="0.25">
      <c r="A1431" s="50">
        <v>16</v>
      </c>
      <c r="B1431" s="50" t="s">
        <v>17</v>
      </c>
      <c r="C1431" s="50">
        <v>2</v>
      </c>
      <c r="D1431" s="50">
        <v>22</v>
      </c>
    </row>
    <row r="1432" spans="1:5" x14ac:dyDescent="0.25">
      <c r="A1432" s="50">
        <v>10</v>
      </c>
      <c r="B1432" s="50" t="s">
        <v>24</v>
      </c>
      <c r="C1432" s="50">
        <v>1</v>
      </c>
      <c r="D1432" s="50">
        <v>22</v>
      </c>
    </row>
    <row r="1433" spans="1:5" x14ac:dyDescent="0.25">
      <c r="A1433" s="50">
        <v>29</v>
      </c>
      <c r="B1433" s="50" t="s">
        <v>83</v>
      </c>
      <c r="C1433" s="50">
        <v>1</v>
      </c>
      <c r="D1433" s="50">
        <v>22</v>
      </c>
    </row>
    <row r="1434" spans="1:5" x14ac:dyDescent="0.25">
      <c r="A1434" s="50">
        <v>31</v>
      </c>
      <c r="B1434" s="50" t="s">
        <v>149</v>
      </c>
      <c r="C1434" s="50">
        <v>1</v>
      </c>
      <c r="D1434" s="50">
        <v>22</v>
      </c>
    </row>
    <row r="1435" spans="1:5" x14ac:dyDescent="0.25">
      <c r="A1435" s="50">
        <v>35</v>
      </c>
      <c r="B1435" s="50" t="s">
        <v>332</v>
      </c>
      <c r="C1435" s="50">
        <v>1</v>
      </c>
      <c r="D1435" s="50">
        <v>22</v>
      </c>
    </row>
    <row r="1436" spans="1:5" x14ac:dyDescent="0.25">
      <c r="A1436" s="50">
        <v>25</v>
      </c>
      <c r="B1436" s="50" t="s">
        <v>149</v>
      </c>
      <c r="C1436" s="50">
        <v>1</v>
      </c>
      <c r="D1436" s="50">
        <v>22.4</v>
      </c>
    </row>
    <row r="1437" spans="1:5" x14ac:dyDescent="0.25">
      <c r="A1437" s="50">
        <v>28</v>
      </c>
      <c r="B1437" s="50" t="s">
        <v>83</v>
      </c>
      <c r="C1437" s="50">
        <v>1</v>
      </c>
      <c r="D1437" s="50">
        <v>23</v>
      </c>
    </row>
    <row r="1438" spans="1:5" x14ac:dyDescent="0.25">
      <c r="A1438" s="50">
        <v>8</v>
      </c>
      <c r="B1438" s="50" t="s">
        <v>66</v>
      </c>
      <c r="C1438" s="50">
        <v>2</v>
      </c>
      <c r="D1438" s="50">
        <v>25</v>
      </c>
    </row>
    <row r="1439" spans="1:5" x14ac:dyDescent="0.25">
      <c r="A1439" s="50">
        <v>6</v>
      </c>
      <c r="B1439" s="50" t="s">
        <v>165</v>
      </c>
      <c r="C1439" s="50">
        <v>1</v>
      </c>
      <c r="D1439" s="50">
        <v>25</v>
      </c>
    </row>
    <row r="1440" spans="1:5" x14ac:dyDescent="0.25">
      <c r="A1440" s="50">
        <v>28</v>
      </c>
      <c r="B1440" s="50" t="s">
        <v>165</v>
      </c>
      <c r="C1440" s="50">
        <v>1</v>
      </c>
      <c r="D1440" s="50">
        <v>26</v>
      </c>
    </row>
    <row r="1441" spans="1:5" x14ac:dyDescent="0.25">
      <c r="A1441" s="50">
        <v>45</v>
      </c>
      <c r="B1441" s="50" t="s">
        <v>29</v>
      </c>
      <c r="C1441" s="50">
        <v>3</v>
      </c>
      <c r="D1441" s="50">
        <v>27</v>
      </c>
    </row>
    <row r="1442" spans="1:5" x14ac:dyDescent="0.25">
      <c r="A1442" s="56">
        <v>50</v>
      </c>
      <c r="B1442" s="50" t="s">
        <v>72</v>
      </c>
      <c r="C1442" s="50">
        <v>1</v>
      </c>
      <c r="D1442" s="50">
        <v>28</v>
      </c>
    </row>
    <row r="1443" spans="1:5" x14ac:dyDescent="0.25">
      <c r="A1443" s="50">
        <v>20</v>
      </c>
      <c r="B1443" s="50" t="s">
        <v>137</v>
      </c>
      <c r="C1443" s="56">
        <v>2</v>
      </c>
      <c r="D1443" s="56">
        <v>28</v>
      </c>
    </row>
    <row r="1444" spans="1:5" x14ac:dyDescent="0.25">
      <c r="A1444" s="50">
        <v>9</v>
      </c>
      <c r="B1444" s="50" t="s">
        <v>137</v>
      </c>
      <c r="C1444" s="50">
        <v>1</v>
      </c>
      <c r="D1444" s="50">
        <v>28.6</v>
      </c>
    </row>
    <row r="1445" spans="1:5" x14ac:dyDescent="0.25">
      <c r="A1445" s="50">
        <v>44</v>
      </c>
      <c r="B1445" s="50" t="s">
        <v>168</v>
      </c>
      <c r="C1445" s="50">
        <v>1</v>
      </c>
      <c r="D1445" s="50">
        <v>30</v>
      </c>
      <c r="E1445" s="93">
        <f>SUM(C1411:C1445)</f>
        <v>90</v>
      </c>
    </row>
    <row r="1446" spans="1:5" x14ac:dyDescent="0.25">
      <c r="A1446" s="50">
        <v>33</v>
      </c>
      <c r="B1446" s="50" t="s">
        <v>17</v>
      </c>
      <c r="C1446" s="50">
        <v>4</v>
      </c>
      <c r="D1446" s="50">
        <v>30.5</v>
      </c>
    </row>
    <row r="1447" spans="1:5" x14ac:dyDescent="0.25">
      <c r="A1447" s="50">
        <v>29</v>
      </c>
      <c r="B1447" s="50" t="s">
        <v>171</v>
      </c>
      <c r="C1447" s="50">
        <v>1</v>
      </c>
      <c r="D1447" s="50">
        <v>30.5</v>
      </c>
    </row>
    <row r="1448" spans="1:5" x14ac:dyDescent="0.25">
      <c r="A1448" s="50">
        <v>43</v>
      </c>
      <c r="B1448" s="50" t="s">
        <v>17</v>
      </c>
      <c r="C1448" s="50">
        <v>2</v>
      </c>
      <c r="D1448" s="50">
        <v>31</v>
      </c>
    </row>
    <row r="1449" spans="1:5" x14ac:dyDescent="0.25">
      <c r="A1449" s="50">
        <v>23</v>
      </c>
      <c r="B1449" s="50" t="s">
        <v>149</v>
      </c>
      <c r="C1449" s="50">
        <v>1</v>
      </c>
      <c r="D1449" s="50">
        <v>31</v>
      </c>
    </row>
    <row r="1450" spans="1:5" x14ac:dyDescent="0.25">
      <c r="A1450" s="50">
        <v>45</v>
      </c>
      <c r="B1450" s="50" t="s">
        <v>171</v>
      </c>
      <c r="C1450" s="50">
        <v>1</v>
      </c>
      <c r="D1450" s="50">
        <v>31</v>
      </c>
    </row>
    <row r="1451" spans="1:5" x14ac:dyDescent="0.25">
      <c r="A1451" s="50">
        <v>43</v>
      </c>
      <c r="B1451" s="50" t="s">
        <v>17</v>
      </c>
      <c r="C1451" s="50">
        <v>1</v>
      </c>
      <c r="D1451" s="50">
        <v>32</v>
      </c>
    </row>
    <row r="1452" spans="1:5" x14ac:dyDescent="0.25">
      <c r="A1452" s="55">
        <v>31</v>
      </c>
      <c r="B1452" s="55" t="s">
        <v>35</v>
      </c>
      <c r="C1452" s="50">
        <v>7</v>
      </c>
      <c r="D1452" s="56">
        <v>32</v>
      </c>
    </row>
    <row r="1453" spans="1:5" x14ac:dyDescent="0.25">
      <c r="A1453" s="50">
        <v>15</v>
      </c>
      <c r="B1453" s="50" t="s">
        <v>156</v>
      </c>
      <c r="C1453" s="50">
        <v>7</v>
      </c>
      <c r="D1453" s="50">
        <v>32.4</v>
      </c>
    </row>
    <row r="1454" spans="1:5" x14ac:dyDescent="0.25">
      <c r="A1454" s="50">
        <v>44</v>
      </c>
      <c r="B1454" s="50" t="s">
        <v>168</v>
      </c>
      <c r="C1454" s="50">
        <v>7</v>
      </c>
      <c r="D1454" s="50">
        <v>36.799999999999997</v>
      </c>
    </row>
    <row r="1455" spans="1:5" x14ac:dyDescent="0.25">
      <c r="A1455" s="50">
        <v>13</v>
      </c>
      <c r="B1455" s="50" t="s">
        <v>137</v>
      </c>
      <c r="C1455" s="50">
        <v>7</v>
      </c>
      <c r="D1455" s="50">
        <v>38.200000000000003</v>
      </c>
    </row>
    <row r="1456" spans="1:5" x14ac:dyDescent="0.25">
      <c r="A1456" s="50">
        <v>13</v>
      </c>
      <c r="B1456" s="50" t="s">
        <v>96</v>
      </c>
      <c r="C1456" s="50">
        <v>7</v>
      </c>
      <c r="D1456" s="50">
        <v>38.6</v>
      </c>
    </row>
    <row r="1457" spans="1:5" x14ac:dyDescent="0.25">
      <c r="A1457" s="50">
        <v>6</v>
      </c>
      <c r="B1457" s="50" t="s">
        <v>93</v>
      </c>
      <c r="C1457" s="50">
        <v>1</v>
      </c>
      <c r="D1457" s="50">
        <v>40</v>
      </c>
    </row>
    <row r="1458" spans="1:5" x14ac:dyDescent="0.25">
      <c r="A1458" s="50">
        <v>3</v>
      </c>
      <c r="B1458" s="50" t="s">
        <v>168</v>
      </c>
      <c r="C1458" s="50">
        <v>1</v>
      </c>
      <c r="D1458" s="50">
        <v>40</v>
      </c>
      <c r="E1458" s="93">
        <f>SUM(C1446:C1458)</f>
        <v>47</v>
      </c>
    </row>
    <row r="1459" spans="1:5" x14ac:dyDescent="0.25">
      <c r="A1459" s="50">
        <v>50</v>
      </c>
      <c r="B1459" s="50" t="s">
        <v>171</v>
      </c>
      <c r="C1459" s="50">
        <v>2</v>
      </c>
      <c r="D1459" s="50">
        <v>40.5</v>
      </c>
    </row>
    <row r="1460" spans="1:5" x14ac:dyDescent="0.25">
      <c r="A1460" s="50">
        <v>39</v>
      </c>
      <c r="B1460" s="50" t="s">
        <v>171</v>
      </c>
      <c r="C1460" s="56">
        <v>7</v>
      </c>
      <c r="D1460" s="56">
        <v>40.5</v>
      </c>
    </row>
    <row r="1461" spans="1:5" x14ac:dyDescent="0.25">
      <c r="A1461" s="50">
        <v>21</v>
      </c>
      <c r="B1461" s="50" t="s">
        <v>171</v>
      </c>
      <c r="C1461" s="50">
        <v>7</v>
      </c>
      <c r="D1461" s="50">
        <v>40.5</v>
      </c>
    </row>
    <row r="1462" spans="1:5" x14ac:dyDescent="0.25">
      <c r="A1462" s="50">
        <v>40</v>
      </c>
      <c r="B1462" s="50" t="s">
        <v>17</v>
      </c>
      <c r="C1462" s="50">
        <v>3</v>
      </c>
      <c r="D1462" s="50">
        <v>41</v>
      </c>
    </row>
    <row r="1463" spans="1:5" x14ac:dyDescent="0.25">
      <c r="A1463" s="50">
        <v>29</v>
      </c>
      <c r="B1463" s="50" t="s">
        <v>137</v>
      </c>
      <c r="C1463" s="56">
        <v>1</v>
      </c>
      <c r="D1463" s="56">
        <v>41</v>
      </c>
    </row>
    <row r="1464" spans="1:5" x14ac:dyDescent="0.25">
      <c r="A1464" s="50">
        <v>41</v>
      </c>
      <c r="B1464" s="50" t="s">
        <v>168</v>
      </c>
      <c r="C1464" s="50">
        <v>2</v>
      </c>
      <c r="D1464" s="50">
        <v>42</v>
      </c>
    </row>
    <row r="1465" spans="1:5" x14ac:dyDescent="0.25">
      <c r="A1465" s="50">
        <v>29</v>
      </c>
      <c r="B1465" s="50" t="s">
        <v>168</v>
      </c>
      <c r="C1465" s="50">
        <v>1</v>
      </c>
      <c r="D1465" s="50">
        <v>45</v>
      </c>
    </row>
    <row r="1466" spans="1:5" x14ac:dyDescent="0.25">
      <c r="A1466" s="50">
        <v>18</v>
      </c>
      <c r="B1466" s="50" t="s">
        <v>168</v>
      </c>
      <c r="C1466" s="50">
        <v>1</v>
      </c>
      <c r="D1466" s="50">
        <v>47</v>
      </c>
    </row>
    <row r="1467" spans="1:5" x14ac:dyDescent="0.25">
      <c r="A1467" s="50">
        <v>20</v>
      </c>
      <c r="B1467" s="50" t="s">
        <v>168</v>
      </c>
      <c r="C1467" s="50">
        <v>7</v>
      </c>
      <c r="D1467" s="50">
        <v>52</v>
      </c>
    </row>
    <row r="1468" spans="1:5" x14ac:dyDescent="0.25">
      <c r="A1468" s="50">
        <v>12</v>
      </c>
      <c r="B1468" s="50" t="s">
        <v>66</v>
      </c>
      <c r="C1468" s="50">
        <v>1</v>
      </c>
      <c r="D1468" s="50">
        <v>56</v>
      </c>
    </row>
    <row r="1469" spans="1:5" x14ac:dyDescent="0.25">
      <c r="A1469" s="50">
        <v>14</v>
      </c>
      <c r="B1469" s="50" t="s">
        <v>35</v>
      </c>
      <c r="C1469" s="50">
        <v>1</v>
      </c>
      <c r="D1469" s="56">
        <v>58</v>
      </c>
    </row>
    <row r="1470" spans="1:5" x14ac:dyDescent="0.25">
      <c r="A1470" s="50">
        <v>42</v>
      </c>
      <c r="B1470" s="50" t="s">
        <v>91</v>
      </c>
      <c r="C1470" s="50">
        <v>1</v>
      </c>
      <c r="D1470" s="50">
        <v>70</v>
      </c>
    </row>
    <row r="1471" spans="1:5" x14ac:dyDescent="0.25">
      <c r="A1471" s="50">
        <v>10</v>
      </c>
      <c r="B1471" s="50" t="s">
        <v>96</v>
      </c>
      <c r="C1471" s="50">
        <v>1</v>
      </c>
      <c r="D1471" s="50">
        <v>140</v>
      </c>
      <c r="E1471" s="93">
        <f>SUM(C1459:C1471)</f>
        <v>35</v>
      </c>
    </row>
    <row r="1472" spans="1:5" x14ac:dyDescent="0.25">
      <c r="A1472" s="50"/>
      <c r="C1472" s="93"/>
      <c r="D1472" s="93"/>
      <c r="E1472" s="93">
        <f>SUM(E826:E1471)</f>
        <v>6505</v>
      </c>
    </row>
    <row r="1473" spans="3:4" x14ac:dyDescent="0.25">
      <c r="C1473" s="93"/>
      <c r="D1473" s="93"/>
    </row>
    <row r="1492" spans="1:4" x14ac:dyDescent="0.25">
      <c r="A1492" s="65"/>
      <c r="B1492" s="65"/>
      <c r="C1492" s="65"/>
      <c r="D1492" s="65"/>
    </row>
    <row r="1493" spans="1:4" x14ac:dyDescent="0.25">
      <c r="A1493" s="65"/>
      <c r="B1493" s="65"/>
      <c r="C1493" s="65"/>
      <c r="D1493" s="65"/>
    </row>
    <row r="1494" spans="1:4" x14ac:dyDescent="0.25">
      <c r="A1494" s="65"/>
      <c r="B1494" s="65"/>
      <c r="C1494" s="65"/>
      <c r="D1494" s="65"/>
    </row>
    <row r="1495" spans="1:4" x14ac:dyDescent="0.25">
      <c r="A1495" s="65"/>
      <c r="B1495" s="65"/>
      <c r="C1495" s="65"/>
      <c r="D1495" s="65"/>
    </row>
    <row r="1496" spans="1:4" x14ac:dyDescent="0.25">
      <c r="A1496" s="65"/>
      <c r="B1496" s="65"/>
      <c r="C1496" s="65"/>
      <c r="D1496" s="65"/>
    </row>
    <row r="1497" spans="1:4" x14ac:dyDescent="0.25">
      <c r="A1497" s="65"/>
      <c r="B1497" s="65"/>
      <c r="C1497" s="65"/>
      <c r="D1497" s="65"/>
    </row>
    <row r="1498" spans="1:4" x14ac:dyDescent="0.25">
      <c r="A1498" s="65"/>
      <c r="B1498" s="65"/>
      <c r="C1498" s="65"/>
      <c r="D1498" s="65"/>
    </row>
    <row r="1499" spans="1:4" x14ac:dyDescent="0.25">
      <c r="A1499" s="65"/>
      <c r="B1499" s="65"/>
      <c r="C1499" s="65"/>
      <c r="D1499" s="65"/>
    </row>
    <row r="1500" spans="1:4" x14ac:dyDescent="0.25">
      <c r="A1500" s="65"/>
      <c r="B1500" s="65"/>
      <c r="C1500" s="65"/>
      <c r="D1500" s="65"/>
    </row>
    <row r="1501" spans="1:4" x14ac:dyDescent="0.25">
      <c r="A1501" s="65"/>
      <c r="B1501" s="65"/>
      <c r="C1501" s="65"/>
      <c r="D1501" s="65"/>
    </row>
    <row r="1502" spans="1:4" x14ac:dyDescent="0.25">
      <c r="A1502" s="65"/>
      <c r="B1502" s="65"/>
      <c r="C1502" s="65"/>
      <c r="D1502" s="65"/>
    </row>
    <row r="1503" spans="1:4" x14ac:dyDescent="0.25">
      <c r="A1503" s="65"/>
      <c r="B1503" s="65"/>
      <c r="C1503" s="65"/>
      <c r="D1503" s="65"/>
    </row>
    <row r="1504" spans="1:4" x14ac:dyDescent="0.25">
      <c r="A1504" s="65"/>
      <c r="B1504" s="65"/>
      <c r="C1504" s="65"/>
      <c r="D1504" s="65"/>
    </row>
    <row r="1505" spans="1:4" x14ac:dyDescent="0.25">
      <c r="A1505" s="65"/>
      <c r="B1505" s="65"/>
      <c r="C1505" s="65"/>
      <c r="D1505" s="65"/>
    </row>
    <row r="1506" spans="1:4" x14ac:dyDescent="0.25">
      <c r="A1506" s="65"/>
      <c r="B1506" s="65"/>
      <c r="C1506" s="65"/>
      <c r="D1506" s="65"/>
    </row>
    <row r="1507" spans="1:4" x14ac:dyDescent="0.25">
      <c r="A1507" s="65"/>
      <c r="B1507" s="65"/>
      <c r="C1507" s="65"/>
      <c r="D1507" s="65"/>
    </row>
    <row r="1508" spans="1:4" x14ac:dyDescent="0.25">
      <c r="A1508" s="65"/>
      <c r="B1508" s="65"/>
      <c r="C1508" s="65"/>
      <c r="D1508" s="65"/>
    </row>
    <row r="1509" spans="1:4" x14ac:dyDescent="0.25">
      <c r="A1509" s="65"/>
      <c r="B1509" s="65"/>
      <c r="C1509" s="65"/>
      <c r="D1509" s="65"/>
    </row>
    <row r="1510" spans="1:4" x14ac:dyDescent="0.25">
      <c r="A1510" s="65"/>
      <c r="B1510" s="65"/>
      <c r="C1510" s="65"/>
      <c r="D1510" s="65"/>
    </row>
    <row r="1511" spans="1:4" x14ac:dyDescent="0.25">
      <c r="A1511" s="65"/>
      <c r="B1511" s="65"/>
      <c r="C1511" s="65"/>
      <c r="D1511" s="65"/>
    </row>
    <row r="1512" spans="1:4" x14ac:dyDescent="0.25">
      <c r="A1512" s="65"/>
      <c r="B1512" s="65"/>
      <c r="C1512" s="65"/>
      <c r="D1512" s="65"/>
    </row>
    <row r="1513" spans="1:4" x14ac:dyDescent="0.25">
      <c r="A1513" s="65"/>
      <c r="B1513" s="65"/>
      <c r="C1513" s="65"/>
      <c r="D1513" s="65"/>
    </row>
    <row r="1514" spans="1:4" x14ac:dyDescent="0.25">
      <c r="A1514" s="65"/>
      <c r="B1514" s="65"/>
      <c r="C1514" s="65"/>
      <c r="D1514" s="65"/>
    </row>
    <row r="1515" spans="1:4" x14ac:dyDescent="0.25">
      <c r="A1515" s="65"/>
      <c r="B1515" s="65"/>
      <c r="C1515" s="65"/>
      <c r="D1515" s="65"/>
    </row>
    <row r="1516" spans="1:4" x14ac:dyDescent="0.25">
      <c r="A1516" s="65"/>
      <c r="B1516" s="65"/>
      <c r="C1516" s="65"/>
      <c r="D1516" s="65"/>
    </row>
    <row r="1517" spans="1:4" x14ac:dyDescent="0.25">
      <c r="A1517" s="65"/>
      <c r="B1517" s="65"/>
      <c r="C1517" s="65"/>
      <c r="D1517" s="65"/>
    </row>
    <row r="1518" spans="1:4" x14ac:dyDescent="0.25">
      <c r="A1518" s="65"/>
      <c r="B1518" s="65"/>
      <c r="C1518" s="65"/>
      <c r="D1518" s="65"/>
    </row>
    <row r="1519" spans="1:4" x14ac:dyDescent="0.25">
      <c r="A1519" s="65"/>
      <c r="B1519" s="65"/>
      <c r="C1519" s="65"/>
      <c r="D1519" s="65"/>
    </row>
    <row r="1520" spans="1:4" x14ac:dyDescent="0.25">
      <c r="A1520" s="65"/>
      <c r="B1520" s="65"/>
      <c r="C1520" s="65"/>
      <c r="D1520" s="65"/>
    </row>
    <row r="1521" spans="1:4" x14ac:dyDescent="0.25">
      <c r="A1521" s="65"/>
      <c r="B1521" s="65"/>
      <c r="C1521" s="65"/>
      <c r="D1521" s="65"/>
    </row>
    <row r="1522" spans="1:4" x14ac:dyDescent="0.25">
      <c r="A1522" s="65"/>
      <c r="B1522" s="65"/>
      <c r="C1522" s="65"/>
      <c r="D1522" s="65"/>
    </row>
    <row r="1523" spans="1:4" x14ac:dyDescent="0.25">
      <c r="A1523" s="65"/>
      <c r="B1523" s="65"/>
      <c r="C1523" s="65"/>
      <c r="D1523" s="65"/>
    </row>
    <row r="1524" spans="1:4" x14ac:dyDescent="0.25">
      <c r="A1524" s="65"/>
      <c r="B1524" s="65"/>
      <c r="C1524" s="65"/>
      <c r="D1524" s="65"/>
    </row>
    <row r="1525" spans="1:4" x14ac:dyDescent="0.25">
      <c r="A1525" s="65"/>
      <c r="B1525" s="65"/>
      <c r="C1525" s="65"/>
      <c r="D1525" s="65"/>
    </row>
    <row r="1526" spans="1:4" x14ac:dyDescent="0.25">
      <c r="A1526" s="65"/>
      <c r="B1526" s="65"/>
      <c r="C1526" s="65"/>
      <c r="D1526" s="65"/>
    </row>
    <row r="1527" spans="1:4" x14ac:dyDescent="0.25">
      <c r="A1527" s="65"/>
      <c r="B1527" s="65"/>
      <c r="C1527" s="65"/>
      <c r="D1527" s="65"/>
    </row>
    <row r="1528" spans="1:4" x14ac:dyDescent="0.25">
      <c r="A1528" s="65"/>
      <c r="B1528" s="65"/>
      <c r="C1528" s="65"/>
      <c r="D1528" s="65"/>
    </row>
    <row r="1529" spans="1:4" x14ac:dyDescent="0.25">
      <c r="A1529" s="65"/>
      <c r="B1529" s="65"/>
      <c r="C1529" s="65"/>
      <c r="D1529" s="65"/>
    </row>
    <row r="1530" spans="1:4" x14ac:dyDescent="0.25">
      <c r="A1530" s="65"/>
      <c r="B1530" s="65"/>
      <c r="C1530" s="65"/>
      <c r="D1530" s="65"/>
    </row>
    <row r="1531" spans="1:4" x14ac:dyDescent="0.25">
      <c r="A1531" s="65"/>
      <c r="B1531" s="65"/>
      <c r="C1531" s="65"/>
      <c r="D1531" s="65"/>
    </row>
    <row r="1532" spans="1:4" x14ac:dyDescent="0.25">
      <c r="A1532" s="65"/>
      <c r="B1532" s="65"/>
      <c r="C1532" s="65"/>
      <c r="D1532" s="65"/>
    </row>
    <row r="1533" spans="1:4" x14ac:dyDescent="0.25">
      <c r="A1533" s="65"/>
      <c r="B1533" s="65"/>
      <c r="C1533" s="65"/>
      <c r="D1533" s="65"/>
    </row>
    <row r="1534" spans="1:4" x14ac:dyDescent="0.25">
      <c r="A1534" s="65"/>
      <c r="B1534" s="65"/>
      <c r="C1534" s="65"/>
      <c r="D1534" s="65"/>
    </row>
    <row r="1535" spans="1:4" x14ac:dyDescent="0.25">
      <c r="A1535" s="65"/>
      <c r="B1535" s="65"/>
      <c r="C1535" s="65"/>
      <c r="D1535" s="65"/>
    </row>
    <row r="1536" spans="1:4" x14ac:dyDescent="0.25">
      <c r="A1536" s="65"/>
      <c r="B1536" s="65"/>
      <c r="C1536" s="65"/>
      <c r="D1536" s="65"/>
    </row>
    <row r="1537" spans="1:4" x14ac:dyDescent="0.25">
      <c r="A1537" s="65"/>
      <c r="B1537" s="65"/>
      <c r="C1537" s="65"/>
      <c r="D1537" s="65"/>
    </row>
    <row r="1538" spans="1:4" x14ac:dyDescent="0.25">
      <c r="A1538" s="65"/>
      <c r="B1538" s="65"/>
      <c r="C1538" s="65"/>
      <c r="D1538" s="65"/>
    </row>
    <row r="1539" spans="1:4" x14ac:dyDescent="0.25">
      <c r="A1539" s="65"/>
      <c r="B1539" s="65"/>
      <c r="C1539" s="65"/>
      <c r="D1539" s="65"/>
    </row>
    <row r="1540" spans="1:4" x14ac:dyDescent="0.25">
      <c r="A1540" s="65"/>
      <c r="B1540" s="65"/>
      <c r="C1540" s="65"/>
      <c r="D1540" s="65"/>
    </row>
    <row r="1541" spans="1:4" x14ac:dyDescent="0.25">
      <c r="A1541" s="65"/>
      <c r="B1541" s="65"/>
      <c r="C1541" s="65"/>
      <c r="D1541" s="65"/>
    </row>
    <row r="1542" spans="1:4" x14ac:dyDescent="0.25">
      <c r="A1542" s="65"/>
      <c r="B1542" s="65"/>
      <c r="C1542" s="65"/>
      <c r="D1542" s="65"/>
    </row>
    <row r="1543" spans="1:4" x14ac:dyDescent="0.25">
      <c r="A1543" s="65"/>
      <c r="B1543" s="65"/>
      <c r="C1543" s="65"/>
      <c r="D1543" s="65"/>
    </row>
    <row r="1544" spans="1:4" x14ac:dyDescent="0.25">
      <c r="A1544" s="65"/>
      <c r="B1544" s="65"/>
      <c r="C1544" s="65"/>
      <c r="D1544" s="65"/>
    </row>
    <row r="1545" spans="1:4" x14ac:dyDescent="0.25">
      <c r="A1545" s="65"/>
      <c r="B1545" s="65"/>
      <c r="C1545" s="65"/>
      <c r="D1545" s="65"/>
    </row>
    <row r="1546" spans="1:4" x14ac:dyDescent="0.25">
      <c r="A1546" s="65"/>
      <c r="B1546" s="65"/>
      <c r="C1546" s="65"/>
      <c r="D1546" s="65"/>
    </row>
    <row r="1547" spans="1:4" x14ac:dyDescent="0.25">
      <c r="A1547" s="65"/>
      <c r="B1547" s="65"/>
      <c r="C1547" s="65"/>
      <c r="D1547" s="65"/>
    </row>
    <row r="1548" spans="1:4" x14ac:dyDescent="0.25">
      <c r="A1548" s="65"/>
      <c r="B1548" s="65"/>
      <c r="C1548" s="65"/>
      <c r="D1548" s="65"/>
    </row>
    <row r="1549" spans="1:4" x14ac:dyDescent="0.25">
      <c r="A1549" s="65"/>
      <c r="B1549" s="65"/>
      <c r="C1549" s="65"/>
      <c r="D1549" s="65"/>
    </row>
    <row r="1550" spans="1:4" x14ac:dyDescent="0.25">
      <c r="A1550" s="65"/>
      <c r="B1550" s="65"/>
      <c r="C1550" s="65"/>
      <c r="D1550" s="65"/>
    </row>
    <row r="1551" spans="1:4" x14ac:dyDescent="0.25">
      <c r="A1551" s="65"/>
      <c r="B1551" s="65"/>
      <c r="C1551" s="65"/>
      <c r="D1551" s="65"/>
    </row>
    <row r="1552" spans="1:4" x14ac:dyDescent="0.25">
      <c r="A1552" s="65"/>
      <c r="B1552" s="65"/>
      <c r="C1552" s="65"/>
      <c r="D1552" s="65"/>
    </row>
    <row r="1553" spans="1:4" x14ac:dyDescent="0.25">
      <c r="A1553" s="65"/>
      <c r="B1553" s="65"/>
      <c r="C1553" s="65"/>
      <c r="D1553" s="65"/>
    </row>
    <row r="1554" spans="1:4" x14ac:dyDescent="0.25">
      <c r="A1554" s="65"/>
      <c r="B1554" s="65"/>
      <c r="C1554" s="65"/>
      <c r="D1554" s="65"/>
    </row>
    <row r="1555" spans="1:4" x14ac:dyDescent="0.25">
      <c r="A1555" s="65"/>
      <c r="B1555" s="65"/>
      <c r="C1555" s="65"/>
      <c r="D1555" s="65"/>
    </row>
    <row r="1556" spans="1:4" x14ac:dyDescent="0.25">
      <c r="A1556" s="65"/>
      <c r="B1556" s="65"/>
      <c r="C1556" s="65"/>
      <c r="D1556" s="65"/>
    </row>
    <row r="1557" spans="1:4" x14ac:dyDescent="0.25">
      <c r="A1557" s="65"/>
      <c r="B1557" s="65"/>
      <c r="C1557" s="65"/>
      <c r="D1557" s="65"/>
    </row>
    <row r="1558" spans="1:4" x14ac:dyDescent="0.25">
      <c r="A1558" s="65"/>
      <c r="B1558" s="65"/>
      <c r="C1558" s="65"/>
      <c r="D1558" s="65"/>
    </row>
    <row r="1559" spans="1:4" x14ac:dyDescent="0.25">
      <c r="A1559" s="65"/>
      <c r="B1559" s="65"/>
      <c r="C1559" s="65"/>
      <c r="D1559" s="65"/>
    </row>
    <row r="1560" spans="1:4" x14ac:dyDescent="0.25">
      <c r="A1560" s="65"/>
      <c r="B1560" s="65"/>
      <c r="C1560" s="65"/>
      <c r="D1560" s="65"/>
    </row>
    <row r="1561" spans="1:4" x14ac:dyDescent="0.25">
      <c r="A1561" s="65"/>
      <c r="B1561" s="65"/>
      <c r="C1561" s="65"/>
      <c r="D1561" s="65"/>
    </row>
    <row r="1562" spans="1:4" x14ac:dyDescent="0.25">
      <c r="A1562" s="65"/>
      <c r="B1562" s="65"/>
      <c r="C1562" s="65"/>
      <c r="D1562" s="65"/>
    </row>
    <row r="1563" spans="1:4" x14ac:dyDescent="0.25">
      <c r="A1563" s="65"/>
      <c r="B1563" s="65"/>
      <c r="C1563" s="65"/>
      <c r="D1563" s="65"/>
    </row>
    <row r="1564" spans="1:4" x14ac:dyDescent="0.25">
      <c r="A1564" s="65"/>
      <c r="B1564" s="65"/>
      <c r="C1564" s="65"/>
      <c r="D1564" s="65"/>
    </row>
  </sheetData>
  <sortState ref="A2:E1564">
    <sortCondition ref="D1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4"/>
  <sheetViews>
    <sheetView topLeftCell="C8" workbookViewId="0">
      <selection activeCell="N14" sqref="N14"/>
    </sheetView>
  </sheetViews>
  <sheetFormatPr defaultRowHeight="15" x14ac:dyDescent="0.25"/>
  <cols>
    <col min="1" max="1" width="5.375" style="133" customWidth="1"/>
    <col min="2" max="2" width="34.125" style="133" customWidth="1"/>
    <col min="3" max="3" width="12" style="133" customWidth="1"/>
    <col min="4" max="4" width="9" style="133"/>
    <col min="5" max="5" width="21.125" style="93" customWidth="1"/>
    <col min="6" max="6" width="9" style="93"/>
    <col min="7" max="7" width="16.125" style="93" customWidth="1"/>
    <col min="8" max="8" width="14.5" style="93" customWidth="1"/>
    <col min="9" max="9" width="11.875" style="93" customWidth="1"/>
    <col min="10" max="10" width="11.5" style="93" customWidth="1"/>
    <col min="11" max="16384" width="9" style="93"/>
  </cols>
  <sheetData>
    <row r="1" spans="1:13" ht="15.75" x14ac:dyDescent="0.25">
      <c r="A1" s="50" t="s">
        <v>1</v>
      </c>
      <c r="B1" s="50" t="s">
        <v>2</v>
      </c>
      <c r="C1" s="50" t="s">
        <v>187</v>
      </c>
      <c r="D1" s="95" t="s">
        <v>190</v>
      </c>
      <c r="E1" s="56" t="s">
        <v>352</v>
      </c>
      <c r="G1" s="135" t="s">
        <v>531</v>
      </c>
      <c r="H1" s="135" t="s">
        <v>534</v>
      </c>
      <c r="I1" s="135" t="s">
        <v>535</v>
      </c>
      <c r="J1" s="135" t="s">
        <v>544</v>
      </c>
    </row>
    <row r="2" spans="1:13" ht="15.75" x14ac:dyDescent="0.25">
      <c r="A2" s="50">
        <v>6</v>
      </c>
      <c r="B2" s="50" t="s">
        <v>29</v>
      </c>
      <c r="C2" s="50">
        <v>5</v>
      </c>
      <c r="D2" s="95">
        <v>2.5</v>
      </c>
      <c r="G2" s="221" t="s">
        <v>546</v>
      </c>
      <c r="H2" s="115">
        <v>5075</v>
      </c>
      <c r="I2" s="115">
        <f>H2/2</f>
        <v>2537.5</v>
      </c>
      <c r="J2" s="115">
        <f>I2/3252.5*100</f>
        <v>78.016910069177555</v>
      </c>
    </row>
    <row r="3" spans="1:13" ht="15.75" x14ac:dyDescent="0.25">
      <c r="A3" s="50">
        <v>6</v>
      </c>
      <c r="B3" s="50" t="s">
        <v>29</v>
      </c>
      <c r="C3" s="50">
        <v>4</v>
      </c>
      <c r="D3" s="95">
        <v>2.5</v>
      </c>
      <c r="G3" s="115" t="s">
        <v>545</v>
      </c>
      <c r="H3" s="115">
        <v>1262</v>
      </c>
      <c r="I3" s="115">
        <f>H3/2</f>
        <v>631</v>
      </c>
      <c r="J3" s="115">
        <f t="shared" ref="J3:J9" si="0">I3/3252.5*100</f>
        <v>19.400461183704842</v>
      </c>
    </row>
    <row r="4" spans="1:13" ht="15.75" x14ac:dyDescent="0.25">
      <c r="A4" s="50">
        <v>29</v>
      </c>
      <c r="B4" s="50" t="s">
        <v>26</v>
      </c>
      <c r="C4" s="50">
        <v>2</v>
      </c>
      <c r="D4" s="95">
        <v>2.5</v>
      </c>
      <c r="G4" s="115" t="s">
        <v>547</v>
      </c>
      <c r="H4" s="115">
        <v>121</v>
      </c>
      <c r="I4" s="115">
        <f>H4/2</f>
        <v>60.5</v>
      </c>
      <c r="J4" s="115">
        <f t="shared" si="0"/>
        <v>1.8601076095311297</v>
      </c>
    </row>
    <row r="5" spans="1:13" s="15" customFormat="1" ht="15.75" x14ac:dyDescent="0.25">
      <c r="A5" s="50">
        <v>5</v>
      </c>
      <c r="B5" s="50" t="s">
        <v>52</v>
      </c>
      <c r="C5" s="50">
        <v>5</v>
      </c>
      <c r="D5" s="96">
        <v>2.5</v>
      </c>
      <c r="E5" s="133"/>
      <c r="G5" s="115" t="s">
        <v>548</v>
      </c>
      <c r="H5" s="222">
        <v>18</v>
      </c>
      <c r="I5" s="115">
        <f>H5/2</f>
        <v>9</v>
      </c>
      <c r="J5" s="115">
        <f t="shared" si="0"/>
        <v>0.27671022290545733</v>
      </c>
    </row>
    <row r="6" spans="1:13" ht="15.75" x14ac:dyDescent="0.25">
      <c r="A6" s="50">
        <v>27</v>
      </c>
      <c r="B6" s="61" t="s">
        <v>322</v>
      </c>
      <c r="C6" s="50">
        <v>1</v>
      </c>
      <c r="D6" s="95">
        <v>2.5</v>
      </c>
      <c r="G6" s="221" t="s">
        <v>787</v>
      </c>
      <c r="H6" s="223">
        <v>15</v>
      </c>
      <c r="I6" s="221">
        <f t="shared" ref="I6:I7" si="1">H6/2</f>
        <v>7.5</v>
      </c>
      <c r="J6" s="221">
        <f t="shared" si="0"/>
        <v>0.23059185242121444</v>
      </c>
    </row>
    <row r="7" spans="1:13" ht="15.75" x14ac:dyDescent="0.25">
      <c r="A7" s="50">
        <v>1</v>
      </c>
      <c r="B7" s="50" t="s">
        <v>111</v>
      </c>
      <c r="C7" s="50">
        <v>3</v>
      </c>
      <c r="D7" s="95">
        <v>2.5</v>
      </c>
      <c r="G7" s="221" t="s">
        <v>789</v>
      </c>
      <c r="H7" s="223">
        <v>9</v>
      </c>
      <c r="I7" s="221">
        <f t="shared" si="1"/>
        <v>4.5</v>
      </c>
      <c r="J7" s="221">
        <f t="shared" si="0"/>
        <v>0.13835511145272866</v>
      </c>
    </row>
    <row r="8" spans="1:13" ht="15.75" x14ac:dyDescent="0.25">
      <c r="A8" s="50">
        <v>27</v>
      </c>
      <c r="B8" s="50" t="s">
        <v>126</v>
      </c>
      <c r="C8" s="50">
        <v>2</v>
      </c>
      <c r="D8" s="95">
        <v>2.5</v>
      </c>
      <c r="G8" s="224" t="s">
        <v>788</v>
      </c>
      <c r="H8" s="115">
        <v>5</v>
      </c>
      <c r="I8" s="115">
        <f>H8/2</f>
        <v>2.5</v>
      </c>
      <c r="J8" s="221">
        <f t="shared" si="0"/>
        <v>7.6863950807071479E-2</v>
      </c>
    </row>
    <row r="9" spans="1:13" ht="15.75" x14ac:dyDescent="0.25">
      <c r="A9" s="50">
        <v>31</v>
      </c>
      <c r="B9" s="50" t="s">
        <v>132</v>
      </c>
      <c r="C9" s="50">
        <v>2</v>
      </c>
      <c r="D9" s="95">
        <v>2.5</v>
      </c>
      <c r="G9" s="115" t="s">
        <v>428</v>
      </c>
      <c r="H9" s="115">
        <f>SUM(H2:H8)</f>
        <v>6505</v>
      </c>
      <c r="I9" s="115">
        <f>H9/2</f>
        <v>3252.5</v>
      </c>
      <c r="J9" s="221">
        <f t="shared" si="0"/>
        <v>100</v>
      </c>
    </row>
    <row r="10" spans="1:13" x14ac:dyDescent="0.25">
      <c r="A10" s="50">
        <v>1</v>
      </c>
      <c r="B10" s="50" t="s">
        <v>17</v>
      </c>
      <c r="C10" s="50">
        <v>2</v>
      </c>
      <c r="D10" s="95">
        <v>2.5</v>
      </c>
    </row>
    <row r="11" spans="1:13" x14ac:dyDescent="0.25">
      <c r="A11" s="50">
        <v>13</v>
      </c>
      <c r="B11" s="50" t="s">
        <v>24</v>
      </c>
      <c r="C11" s="50">
        <v>7</v>
      </c>
      <c r="D11" s="95">
        <v>2.5</v>
      </c>
    </row>
    <row r="12" spans="1:13" ht="15.75" x14ac:dyDescent="0.25">
      <c r="A12" s="56">
        <v>5</v>
      </c>
      <c r="B12" s="56" t="s">
        <v>29</v>
      </c>
      <c r="C12" s="56">
        <v>7</v>
      </c>
      <c r="D12" s="96">
        <v>2.5</v>
      </c>
      <c r="E12" s="26"/>
      <c r="G12" s="190" t="s">
        <v>546</v>
      </c>
      <c r="H12" s="190" t="s">
        <v>817</v>
      </c>
      <c r="I12" s="190" t="s">
        <v>818</v>
      </c>
      <c r="J12" s="190" t="s">
        <v>819</v>
      </c>
      <c r="K12" s="271" t="s">
        <v>820</v>
      </c>
      <c r="L12" s="271" t="s">
        <v>821</v>
      </c>
      <c r="M12" s="190" t="s">
        <v>790</v>
      </c>
    </row>
    <row r="13" spans="1:13" ht="15.75" x14ac:dyDescent="0.25">
      <c r="A13" s="50">
        <v>7</v>
      </c>
      <c r="B13" s="50" t="s">
        <v>29</v>
      </c>
      <c r="C13" s="50">
        <v>6</v>
      </c>
      <c r="D13" s="95">
        <v>2.5</v>
      </c>
      <c r="G13" s="272">
        <v>5075</v>
      </c>
      <c r="H13" s="273">
        <v>1262</v>
      </c>
      <c r="I13" s="273">
        <v>121</v>
      </c>
      <c r="J13" s="273">
        <v>18</v>
      </c>
      <c r="K13" s="273">
        <v>15</v>
      </c>
      <c r="L13" s="273">
        <v>9</v>
      </c>
      <c r="M13" s="273">
        <v>5</v>
      </c>
    </row>
    <row r="14" spans="1:13" x14ac:dyDescent="0.25">
      <c r="A14" s="50">
        <v>28</v>
      </c>
      <c r="B14" s="50" t="s">
        <v>29</v>
      </c>
      <c r="C14" s="50">
        <v>20</v>
      </c>
      <c r="D14" s="95">
        <v>2.5</v>
      </c>
    </row>
    <row r="15" spans="1:13" x14ac:dyDescent="0.25">
      <c r="A15" s="50">
        <v>28</v>
      </c>
      <c r="B15" s="50" t="s">
        <v>26</v>
      </c>
      <c r="C15" s="50">
        <v>6</v>
      </c>
      <c r="D15" s="95">
        <v>2.5</v>
      </c>
    </row>
    <row r="16" spans="1:13" x14ac:dyDescent="0.25">
      <c r="A16" s="50">
        <v>3</v>
      </c>
      <c r="B16" s="50" t="s">
        <v>43</v>
      </c>
      <c r="C16" s="50">
        <v>15</v>
      </c>
      <c r="D16" s="95">
        <v>2.5</v>
      </c>
    </row>
    <row r="17" spans="1:5" x14ac:dyDescent="0.25">
      <c r="A17" s="50">
        <v>4</v>
      </c>
      <c r="B17" s="50" t="s">
        <v>43</v>
      </c>
      <c r="C17" s="50">
        <v>5</v>
      </c>
      <c r="D17" s="95">
        <v>2.5</v>
      </c>
    </row>
    <row r="18" spans="1:5" x14ac:dyDescent="0.25">
      <c r="A18" s="50">
        <v>10</v>
      </c>
      <c r="B18" s="50" t="s">
        <v>43</v>
      </c>
      <c r="C18" s="50">
        <v>3</v>
      </c>
      <c r="D18" s="95">
        <v>2.5</v>
      </c>
    </row>
    <row r="19" spans="1:5" x14ac:dyDescent="0.25">
      <c r="A19" s="50">
        <v>3</v>
      </c>
      <c r="B19" s="50" t="s">
        <v>306</v>
      </c>
      <c r="C19" s="50">
        <v>1</v>
      </c>
      <c r="D19" s="95">
        <v>2.5</v>
      </c>
      <c r="E19" s="26"/>
    </row>
    <row r="20" spans="1:5" x14ac:dyDescent="0.25">
      <c r="A20" s="50">
        <v>4</v>
      </c>
      <c r="B20" s="50" t="s">
        <v>52</v>
      </c>
      <c r="C20" s="50">
        <v>2</v>
      </c>
      <c r="D20" s="95">
        <v>2.5</v>
      </c>
    </row>
    <row r="21" spans="1:5" x14ac:dyDescent="0.25">
      <c r="A21" s="50">
        <v>5</v>
      </c>
      <c r="B21" s="50" t="s">
        <v>52</v>
      </c>
      <c r="C21" s="50">
        <v>8</v>
      </c>
      <c r="D21" s="95">
        <v>2.5</v>
      </c>
    </row>
    <row r="22" spans="1:5" x14ac:dyDescent="0.25">
      <c r="A22" s="50">
        <v>13</v>
      </c>
      <c r="B22" s="50" t="s">
        <v>52</v>
      </c>
      <c r="C22" s="50">
        <v>5</v>
      </c>
      <c r="D22" s="95">
        <v>2.5</v>
      </c>
    </row>
    <row r="23" spans="1:5" x14ac:dyDescent="0.25">
      <c r="A23" s="50">
        <v>7</v>
      </c>
      <c r="B23" s="50" t="s">
        <v>54</v>
      </c>
      <c r="C23" s="50">
        <v>1</v>
      </c>
      <c r="D23" s="95">
        <v>2.5</v>
      </c>
    </row>
    <row r="24" spans="1:5" x14ac:dyDescent="0.25">
      <c r="A24" s="50">
        <v>3</v>
      </c>
      <c r="B24" s="50" t="s">
        <v>57</v>
      </c>
      <c r="C24" s="50">
        <v>3</v>
      </c>
      <c r="D24" s="95">
        <v>2.5</v>
      </c>
    </row>
    <row r="25" spans="1:5" x14ac:dyDescent="0.25">
      <c r="A25" s="50">
        <v>7</v>
      </c>
      <c r="B25" s="50" t="s">
        <v>63</v>
      </c>
      <c r="C25" s="50">
        <v>2</v>
      </c>
      <c r="D25" s="95">
        <v>2.5</v>
      </c>
      <c r="E25" s="26"/>
    </row>
    <row r="26" spans="1:5" x14ac:dyDescent="0.25">
      <c r="A26" s="50">
        <v>5</v>
      </c>
      <c r="B26" s="50" t="s">
        <v>74</v>
      </c>
      <c r="C26" s="50">
        <v>1</v>
      </c>
      <c r="D26" s="95">
        <v>2.5</v>
      </c>
      <c r="E26" s="26"/>
    </row>
    <row r="27" spans="1:5" x14ac:dyDescent="0.25">
      <c r="A27" s="50">
        <v>4</v>
      </c>
      <c r="B27" s="50" t="s">
        <v>76</v>
      </c>
      <c r="C27" s="50">
        <v>2</v>
      </c>
      <c r="D27" s="95">
        <v>2.5</v>
      </c>
    </row>
    <row r="28" spans="1:5" x14ac:dyDescent="0.25">
      <c r="A28" s="50">
        <v>7</v>
      </c>
      <c r="B28" s="50" t="s">
        <v>76</v>
      </c>
      <c r="C28" s="50">
        <v>1</v>
      </c>
      <c r="D28" s="95">
        <v>2.5</v>
      </c>
    </row>
    <row r="29" spans="1:5" x14ac:dyDescent="0.25">
      <c r="A29" s="50">
        <v>8</v>
      </c>
      <c r="B29" s="50" t="s">
        <v>76</v>
      </c>
      <c r="C29" s="50">
        <v>1</v>
      </c>
      <c r="D29" s="95">
        <v>2.5</v>
      </c>
    </row>
    <row r="30" spans="1:5" x14ac:dyDescent="0.25">
      <c r="A30" s="50">
        <v>1</v>
      </c>
      <c r="B30" s="50" t="s">
        <v>76</v>
      </c>
      <c r="C30" s="50">
        <v>5</v>
      </c>
      <c r="D30" s="95">
        <v>2.5</v>
      </c>
    </row>
    <row r="31" spans="1:5" x14ac:dyDescent="0.25">
      <c r="A31" s="50">
        <v>1</v>
      </c>
      <c r="B31" s="50" t="s">
        <v>76</v>
      </c>
      <c r="C31" s="50">
        <v>2</v>
      </c>
      <c r="D31" s="95">
        <v>2.5</v>
      </c>
    </row>
    <row r="32" spans="1:5" x14ac:dyDescent="0.25">
      <c r="A32" s="50">
        <v>47</v>
      </c>
      <c r="B32" s="50" t="s">
        <v>76</v>
      </c>
      <c r="C32" s="50">
        <v>2</v>
      </c>
      <c r="D32" s="95">
        <v>2.5</v>
      </c>
    </row>
    <row r="33" spans="1:4" x14ac:dyDescent="0.25">
      <c r="A33" s="50">
        <v>38</v>
      </c>
      <c r="B33" s="50" t="s">
        <v>83</v>
      </c>
      <c r="C33" s="50">
        <v>5</v>
      </c>
      <c r="D33" s="95">
        <v>2.5</v>
      </c>
    </row>
    <row r="34" spans="1:4" x14ac:dyDescent="0.25">
      <c r="A34" s="50">
        <v>3</v>
      </c>
      <c r="B34" s="64" t="s">
        <v>83</v>
      </c>
      <c r="C34" s="50">
        <v>1</v>
      </c>
      <c r="D34" s="95">
        <v>2.5</v>
      </c>
    </row>
    <row r="35" spans="1:4" x14ac:dyDescent="0.25">
      <c r="A35" s="50">
        <v>6</v>
      </c>
      <c r="B35" s="50" t="s">
        <v>85</v>
      </c>
      <c r="C35" s="50">
        <v>10</v>
      </c>
      <c r="D35" s="95">
        <v>2.5</v>
      </c>
    </row>
    <row r="36" spans="1:4" x14ac:dyDescent="0.25">
      <c r="A36" s="50">
        <v>4</v>
      </c>
      <c r="B36" s="50" t="s">
        <v>85</v>
      </c>
      <c r="C36" s="50">
        <v>1</v>
      </c>
      <c r="D36" s="95">
        <v>2.5</v>
      </c>
    </row>
    <row r="37" spans="1:4" x14ac:dyDescent="0.25">
      <c r="A37" s="50">
        <v>2</v>
      </c>
      <c r="B37" s="50" t="s">
        <v>85</v>
      </c>
      <c r="C37" s="50">
        <v>1</v>
      </c>
      <c r="D37" s="95">
        <v>2.5</v>
      </c>
    </row>
    <row r="38" spans="1:4" x14ac:dyDescent="0.25">
      <c r="A38" s="50">
        <v>4</v>
      </c>
      <c r="B38" s="50" t="s">
        <v>318</v>
      </c>
      <c r="C38" s="50">
        <v>5</v>
      </c>
      <c r="D38" s="95">
        <v>2.5</v>
      </c>
    </row>
    <row r="39" spans="1:4" ht="30" x14ac:dyDescent="0.25">
      <c r="A39" s="50">
        <v>8</v>
      </c>
      <c r="B39" s="60" t="s">
        <v>319</v>
      </c>
      <c r="C39" s="50">
        <v>2</v>
      </c>
      <c r="D39" s="95">
        <v>2.5</v>
      </c>
    </row>
    <row r="40" spans="1:4" x14ac:dyDescent="0.25">
      <c r="A40" s="50">
        <v>1</v>
      </c>
      <c r="B40" s="50" t="s">
        <v>107</v>
      </c>
      <c r="C40" s="50">
        <v>2</v>
      </c>
      <c r="D40" s="95">
        <v>2.5</v>
      </c>
    </row>
    <row r="41" spans="1:4" x14ac:dyDescent="0.25">
      <c r="A41" s="50">
        <v>4</v>
      </c>
      <c r="B41" s="64" t="s">
        <v>107</v>
      </c>
      <c r="C41" s="50">
        <v>3</v>
      </c>
      <c r="D41" s="95">
        <v>2.5</v>
      </c>
    </row>
    <row r="42" spans="1:4" x14ac:dyDescent="0.25">
      <c r="A42" s="50">
        <v>3</v>
      </c>
      <c r="B42" s="50" t="s">
        <v>121</v>
      </c>
      <c r="C42" s="50">
        <v>9</v>
      </c>
      <c r="D42" s="95">
        <v>2.5</v>
      </c>
    </row>
    <row r="43" spans="1:4" x14ac:dyDescent="0.25">
      <c r="A43" s="50">
        <v>3</v>
      </c>
      <c r="B43" s="50" t="s">
        <v>111</v>
      </c>
      <c r="C43" s="50">
        <v>13</v>
      </c>
      <c r="D43" s="95">
        <v>2.5</v>
      </c>
    </row>
    <row r="44" spans="1:4" x14ac:dyDescent="0.25">
      <c r="A44" s="50">
        <v>4</v>
      </c>
      <c r="B44" s="50" t="s">
        <v>111</v>
      </c>
      <c r="C44" s="50">
        <v>5</v>
      </c>
      <c r="D44" s="95">
        <v>2.5</v>
      </c>
    </row>
    <row r="45" spans="1:4" x14ac:dyDescent="0.25">
      <c r="A45" s="50">
        <v>5</v>
      </c>
      <c r="B45" s="50" t="s">
        <v>111</v>
      </c>
      <c r="C45" s="50">
        <v>5</v>
      </c>
      <c r="D45" s="95">
        <v>2.5</v>
      </c>
    </row>
    <row r="46" spans="1:4" x14ac:dyDescent="0.25">
      <c r="A46" s="50">
        <v>5</v>
      </c>
      <c r="B46" s="50" t="s">
        <v>111</v>
      </c>
      <c r="C46" s="50">
        <v>3</v>
      </c>
      <c r="D46" s="95">
        <v>2.5</v>
      </c>
    </row>
    <row r="47" spans="1:4" x14ac:dyDescent="0.25">
      <c r="A47" s="50">
        <v>5</v>
      </c>
      <c r="B47" s="50" t="s">
        <v>111</v>
      </c>
      <c r="C47" s="50">
        <v>12</v>
      </c>
      <c r="D47" s="95">
        <v>2.5</v>
      </c>
    </row>
    <row r="48" spans="1:4" x14ac:dyDescent="0.25">
      <c r="A48" s="50">
        <v>8</v>
      </c>
      <c r="B48" s="50" t="s">
        <v>111</v>
      </c>
      <c r="C48" s="50">
        <v>4</v>
      </c>
      <c r="D48" s="95">
        <v>2.5</v>
      </c>
    </row>
    <row r="49" spans="1:5" x14ac:dyDescent="0.25">
      <c r="A49" s="50">
        <v>8</v>
      </c>
      <c r="B49" s="50" t="s">
        <v>111</v>
      </c>
      <c r="C49" s="50">
        <v>8</v>
      </c>
      <c r="D49" s="95">
        <v>2.5</v>
      </c>
    </row>
    <row r="50" spans="1:5" x14ac:dyDescent="0.25">
      <c r="A50" s="50">
        <v>31</v>
      </c>
      <c r="B50" s="50" t="s">
        <v>327</v>
      </c>
      <c r="C50" s="50">
        <v>10</v>
      </c>
      <c r="D50" s="95">
        <v>2.5</v>
      </c>
    </row>
    <row r="51" spans="1:5" x14ac:dyDescent="0.25">
      <c r="A51" s="50">
        <v>27</v>
      </c>
      <c r="B51" s="50" t="s">
        <v>111</v>
      </c>
      <c r="C51" s="50">
        <v>10</v>
      </c>
      <c r="D51" s="95">
        <v>2.5</v>
      </c>
    </row>
    <row r="52" spans="1:5" x14ac:dyDescent="0.25">
      <c r="A52" s="50">
        <v>4</v>
      </c>
      <c r="B52" s="50" t="s">
        <v>126</v>
      </c>
      <c r="C52" s="50">
        <v>4</v>
      </c>
      <c r="D52" s="95">
        <v>2.5</v>
      </c>
    </row>
    <row r="53" spans="1:5" x14ac:dyDescent="0.25">
      <c r="A53" s="50">
        <v>4</v>
      </c>
      <c r="B53" s="50" t="s">
        <v>126</v>
      </c>
      <c r="C53" s="50">
        <v>2</v>
      </c>
      <c r="D53" s="95">
        <v>2.5</v>
      </c>
    </row>
    <row r="54" spans="1:5" x14ac:dyDescent="0.25">
      <c r="A54" s="50">
        <v>6</v>
      </c>
      <c r="B54" s="50" t="s">
        <v>126</v>
      </c>
      <c r="C54" s="50">
        <v>3</v>
      </c>
      <c r="D54" s="95">
        <v>2.5</v>
      </c>
    </row>
    <row r="55" spans="1:5" x14ac:dyDescent="0.25">
      <c r="A55" s="50">
        <v>4</v>
      </c>
      <c r="B55" s="50" t="s">
        <v>129</v>
      </c>
      <c r="C55" s="50">
        <v>1</v>
      </c>
      <c r="D55" s="95">
        <v>2.5</v>
      </c>
    </row>
    <row r="56" spans="1:5" x14ac:dyDescent="0.25">
      <c r="A56" s="50">
        <v>4</v>
      </c>
      <c r="B56" s="50" t="s">
        <v>129</v>
      </c>
      <c r="C56" s="50">
        <v>1</v>
      </c>
      <c r="D56" s="95">
        <v>2.5</v>
      </c>
    </row>
    <row r="57" spans="1:5" x14ac:dyDescent="0.25">
      <c r="A57" s="50">
        <v>29</v>
      </c>
      <c r="B57" s="50" t="s">
        <v>132</v>
      </c>
      <c r="C57" s="50">
        <v>1</v>
      </c>
      <c r="D57" s="95">
        <v>2.5</v>
      </c>
    </row>
    <row r="58" spans="1:5" s="26" customFormat="1" x14ac:dyDescent="0.25">
      <c r="A58" s="50">
        <v>17</v>
      </c>
      <c r="B58" s="50" t="s">
        <v>132</v>
      </c>
      <c r="C58" s="50">
        <v>4</v>
      </c>
      <c r="D58" s="95">
        <v>2.5</v>
      </c>
      <c r="E58" s="133"/>
    </row>
    <row r="59" spans="1:5" x14ac:dyDescent="0.25">
      <c r="A59" s="50">
        <v>8</v>
      </c>
      <c r="B59" s="50" t="s">
        <v>142</v>
      </c>
      <c r="C59" s="50">
        <v>3</v>
      </c>
      <c r="D59" s="95">
        <v>2.5</v>
      </c>
    </row>
    <row r="60" spans="1:5" x14ac:dyDescent="0.25">
      <c r="A60" s="50">
        <v>3</v>
      </c>
      <c r="B60" s="50" t="s">
        <v>145</v>
      </c>
      <c r="C60" s="50">
        <v>1</v>
      </c>
      <c r="D60" s="95">
        <v>2.5</v>
      </c>
    </row>
    <row r="61" spans="1:5" x14ac:dyDescent="0.25">
      <c r="A61" s="50">
        <v>38</v>
      </c>
      <c r="B61" s="50" t="s">
        <v>29</v>
      </c>
      <c r="C61" s="50">
        <v>5</v>
      </c>
      <c r="D61" s="95">
        <v>2.6</v>
      </c>
    </row>
    <row r="62" spans="1:5" x14ac:dyDescent="0.25">
      <c r="A62" s="50">
        <v>38</v>
      </c>
      <c r="B62" s="50" t="s">
        <v>29</v>
      </c>
      <c r="C62" s="50">
        <v>10</v>
      </c>
      <c r="D62" s="95">
        <v>2.6</v>
      </c>
    </row>
    <row r="63" spans="1:5" s="33" customFormat="1" x14ac:dyDescent="0.25">
      <c r="A63" s="50">
        <v>35</v>
      </c>
      <c r="B63" s="50" t="s">
        <v>26</v>
      </c>
      <c r="C63" s="50">
        <v>15</v>
      </c>
      <c r="D63" s="95">
        <v>2.6</v>
      </c>
      <c r="E63" s="133"/>
    </row>
    <row r="64" spans="1:5" s="26" customFormat="1" x14ac:dyDescent="0.25">
      <c r="A64" s="50">
        <v>35</v>
      </c>
      <c r="B64" s="50" t="s">
        <v>337</v>
      </c>
      <c r="C64" s="50">
        <v>15</v>
      </c>
      <c r="D64" s="95">
        <v>2.6</v>
      </c>
      <c r="E64" s="133"/>
    </row>
    <row r="65" spans="1:5" x14ac:dyDescent="0.25">
      <c r="A65" s="50">
        <v>33</v>
      </c>
      <c r="B65" s="50" t="s">
        <v>29</v>
      </c>
      <c r="C65" s="50">
        <v>7</v>
      </c>
      <c r="D65" s="95">
        <v>2.7</v>
      </c>
    </row>
    <row r="66" spans="1:5" x14ac:dyDescent="0.25">
      <c r="A66" s="50">
        <v>34</v>
      </c>
      <c r="B66" s="50" t="s">
        <v>337</v>
      </c>
      <c r="C66" s="50">
        <v>1</v>
      </c>
      <c r="D66" s="95">
        <v>2.7</v>
      </c>
    </row>
    <row r="67" spans="1:5" x14ac:dyDescent="0.25">
      <c r="A67" s="50">
        <v>41</v>
      </c>
      <c r="B67" s="50" t="s">
        <v>29</v>
      </c>
      <c r="C67" s="50">
        <v>250</v>
      </c>
      <c r="D67" s="95">
        <v>2.75</v>
      </c>
    </row>
    <row r="68" spans="1:5" x14ac:dyDescent="0.25">
      <c r="A68" s="50">
        <v>41</v>
      </c>
      <c r="B68" s="50" t="s">
        <v>49</v>
      </c>
      <c r="C68" s="50">
        <v>1</v>
      </c>
      <c r="D68" s="95">
        <v>2.75</v>
      </c>
    </row>
    <row r="69" spans="1:5" x14ac:dyDescent="0.25">
      <c r="A69" s="50">
        <v>1</v>
      </c>
      <c r="B69" s="50" t="s">
        <v>57</v>
      </c>
      <c r="C69" s="50">
        <v>3</v>
      </c>
      <c r="D69" s="95">
        <v>2.8</v>
      </c>
    </row>
    <row r="70" spans="1:5" x14ac:dyDescent="0.25">
      <c r="A70" s="50">
        <v>1</v>
      </c>
      <c r="B70" s="61" t="s">
        <v>85</v>
      </c>
      <c r="C70" s="50">
        <v>1</v>
      </c>
      <c r="D70" s="95">
        <v>2.8</v>
      </c>
    </row>
    <row r="71" spans="1:5" x14ac:dyDescent="0.25">
      <c r="A71" s="50">
        <v>1</v>
      </c>
      <c r="B71" s="61" t="s">
        <v>85</v>
      </c>
      <c r="C71" s="50">
        <v>2</v>
      </c>
      <c r="D71" s="95">
        <v>2.8</v>
      </c>
    </row>
    <row r="72" spans="1:5" x14ac:dyDescent="0.25">
      <c r="A72" s="50">
        <v>1</v>
      </c>
      <c r="B72" s="50" t="s">
        <v>145</v>
      </c>
      <c r="C72" s="50">
        <v>3</v>
      </c>
      <c r="D72" s="95">
        <v>2.8</v>
      </c>
    </row>
    <row r="73" spans="1:5" x14ac:dyDescent="0.25">
      <c r="A73" s="50">
        <v>3</v>
      </c>
      <c r="B73" s="50" t="s">
        <v>43</v>
      </c>
      <c r="C73" s="50">
        <v>3</v>
      </c>
      <c r="D73" s="95">
        <v>2.9</v>
      </c>
    </row>
    <row r="74" spans="1:5" x14ac:dyDescent="0.25">
      <c r="A74" s="50">
        <v>38</v>
      </c>
      <c r="B74" s="50" t="s">
        <v>85</v>
      </c>
      <c r="C74" s="50">
        <v>1</v>
      </c>
      <c r="D74" s="95">
        <v>2.9</v>
      </c>
    </row>
    <row r="75" spans="1:5" x14ac:dyDescent="0.25">
      <c r="A75" s="50">
        <v>33</v>
      </c>
      <c r="B75" s="50" t="s">
        <v>324</v>
      </c>
      <c r="C75" s="50">
        <v>2</v>
      </c>
      <c r="D75" s="95">
        <v>2.95</v>
      </c>
    </row>
    <row r="76" spans="1:5" x14ac:dyDescent="0.25">
      <c r="A76" s="50">
        <v>17</v>
      </c>
      <c r="B76" s="50" t="s">
        <v>17</v>
      </c>
      <c r="C76" s="50">
        <v>4</v>
      </c>
      <c r="D76" s="95">
        <v>3</v>
      </c>
    </row>
    <row r="77" spans="1:5" x14ac:dyDescent="0.25">
      <c r="A77" s="50">
        <v>38</v>
      </c>
      <c r="B77" s="50" t="s">
        <v>17</v>
      </c>
      <c r="C77" s="50">
        <v>2</v>
      </c>
      <c r="D77" s="95">
        <v>3</v>
      </c>
      <c r="E77" s="15"/>
    </row>
    <row r="78" spans="1:5" x14ac:dyDescent="0.25">
      <c r="A78" s="50">
        <v>50</v>
      </c>
      <c r="B78" s="50" t="s">
        <v>17</v>
      </c>
      <c r="C78" s="50">
        <v>7</v>
      </c>
      <c r="D78" s="95">
        <v>3</v>
      </c>
    </row>
    <row r="79" spans="1:5" x14ac:dyDescent="0.25">
      <c r="A79" s="50">
        <v>16</v>
      </c>
      <c r="B79" s="50" t="s">
        <v>17</v>
      </c>
      <c r="C79" s="50">
        <v>3</v>
      </c>
      <c r="D79" s="95">
        <v>3</v>
      </c>
    </row>
    <row r="80" spans="1:5" x14ac:dyDescent="0.25">
      <c r="A80" s="50">
        <v>12</v>
      </c>
      <c r="B80" s="50" t="s">
        <v>17</v>
      </c>
      <c r="C80" s="50">
        <v>4</v>
      </c>
      <c r="D80" s="95">
        <v>3</v>
      </c>
    </row>
    <row r="81" spans="1:5" x14ac:dyDescent="0.25">
      <c r="A81" s="50">
        <v>1</v>
      </c>
      <c r="B81" s="61" t="s">
        <v>17</v>
      </c>
      <c r="C81" s="50">
        <v>1</v>
      </c>
      <c r="D81" s="95">
        <v>3</v>
      </c>
    </row>
    <row r="82" spans="1:5" x14ac:dyDescent="0.25">
      <c r="A82" s="50">
        <v>16</v>
      </c>
      <c r="B82" s="50" t="s">
        <v>17</v>
      </c>
      <c r="C82" s="50">
        <v>4</v>
      </c>
      <c r="D82" s="95">
        <v>3</v>
      </c>
    </row>
    <row r="83" spans="1:5" x14ac:dyDescent="0.25">
      <c r="A83" s="50">
        <v>16</v>
      </c>
      <c r="B83" s="50" t="s">
        <v>17</v>
      </c>
      <c r="C83" s="50">
        <v>2</v>
      </c>
      <c r="D83" s="95">
        <v>3</v>
      </c>
    </row>
    <row r="84" spans="1:5" x14ac:dyDescent="0.25">
      <c r="A84" s="50">
        <v>28</v>
      </c>
      <c r="B84" s="50" t="s">
        <v>17</v>
      </c>
      <c r="C84" s="50">
        <v>1</v>
      </c>
      <c r="D84" s="95">
        <v>3</v>
      </c>
    </row>
    <row r="85" spans="1:5" x14ac:dyDescent="0.25">
      <c r="A85" s="50">
        <v>50</v>
      </c>
      <c r="B85" s="50" t="s">
        <v>17</v>
      </c>
      <c r="C85" s="50">
        <v>7</v>
      </c>
      <c r="D85" s="95">
        <v>3</v>
      </c>
    </row>
    <row r="86" spans="1:5" x14ac:dyDescent="0.25">
      <c r="A86" s="50">
        <v>1</v>
      </c>
      <c r="B86" s="61" t="s">
        <v>17</v>
      </c>
      <c r="C86" s="50">
        <v>1</v>
      </c>
      <c r="D86" s="95">
        <v>3</v>
      </c>
    </row>
    <row r="87" spans="1:5" x14ac:dyDescent="0.25">
      <c r="A87" s="50">
        <v>16</v>
      </c>
      <c r="B87" s="50" t="s">
        <v>17</v>
      </c>
      <c r="C87" s="50">
        <v>2</v>
      </c>
      <c r="D87" s="95">
        <v>3</v>
      </c>
    </row>
    <row r="88" spans="1:5" x14ac:dyDescent="0.25">
      <c r="A88" s="50">
        <v>39</v>
      </c>
      <c r="B88" s="50" t="s">
        <v>24</v>
      </c>
      <c r="C88" s="50">
        <v>7</v>
      </c>
      <c r="D88" s="95">
        <v>3</v>
      </c>
      <c r="E88" s="33"/>
    </row>
    <row r="89" spans="1:5" x14ac:dyDescent="0.25">
      <c r="A89" s="55">
        <v>9</v>
      </c>
      <c r="B89" s="55" t="s">
        <v>24</v>
      </c>
      <c r="C89" s="55">
        <v>2</v>
      </c>
      <c r="D89" s="97">
        <v>3</v>
      </c>
    </row>
    <row r="90" spans="1:5" x14ac:dyDescent="0.25">
      <c r="A90" s="50">
        <v>25</v>
      </c>
      <c r="B90" s="50" t="s">
        <v>29</v>
      </c>
      <c r="C90" s="50">
        <v>9</v>
      </c>
      <c r="D90" s="95">
        <v>3</v>
      </c>
    </row>
    <row r="91" spans="1:5" x14ac:dyDescent="0.25">
      <c r="A91" s="50">
        <v>32</v>
      </c>
      <c r="B91" s="50" t="s">
        <v>29</v>
      </c>
      <c r="C91" s="50">
        <v>1</v>
      </c>
      <c r="D91" s="95">
        <v>3</v>
      </c>
    </row>
    <row r="92" spans="1:5" x14ac:dyDescent="0.25">
      <c r="A92" s="50">
        <v>40</v>
      </c>
      <c r="B92" s="50" t="s">
        <v>29</v>
      </c>
      <c r="C92" s="50">
        <v>10</v>
      </c>
      <c r="D92" s="95">
        <v>3</v>
      </c>
    </row>
    <row r="93" spans="1:5" x14ac:dyDescent="0.25">
      <c r="A93" s="50">
        <v>42</v>
      </c>
      <c r="B93" s="50" t="s">
        <v>29</v>
      </c>
      <c r="C93" s="50">
        <v>8</v>
      </c>
      <c r="D93" s="95">
        <v>3</v>
      </c>
    </row>
    <row r="94" spans="1:5" x14ac:dyDescent="0.25">
      <c r="A94" s="50">
        <v>43</v>
      </c>
      <c r="B94" s="50" t="s">
        <v>29</v>
      </c>
      <c r="C94" s="50">
        <v>15</v>
      </c>
      <c r="D94" s="95">
        <v>3</v>
      </c>
    </row>
    <row r="95" spans="1:5" x14ac:dyDescent="0.25">
      <c r="A95" s="50">
        <v>48</v>
      </c>
      <c r="B95" s="50" t="s">
        <v>29</v>
      </c>
      <c r="C95" s="50">
        <v>16</v>
      </c>
      <c r="D95" s="95">
        <v>3</v>
      </c>
    </row>
    <row r="96" spans="1:5" s="26" customFormat="1" x14ac:dyDescent="0.25">
      <c r="A96" s="50">
        <v>50</v>
      </c>
      <c r="B96" s="50" t="s">
        <v>29</v>
      </c>
      <c r="C96" s="50">
        <v>21</v>
      </c>
      <c r="D96" s="95">
        <v>3</v>
      </c>
      <c r="E96" s="133"/>
    </row>
    <row r="97" spans="1:4" x14ac:dyDescent="0.25">
      <c r="A97" s="50">
        <v>11</v>
      </c>
      <c r="B97" s="50" t="s">
        <v>29</v>
      </c>
      <c r="C97" s="50">
        <v>4</v>
      </c>
      <c r="D97" s="95">
        <v>3</v>
      </c>
    </row>
    <row r="98" spans="1:4" x14ac:dyDescent="0.25">
      <c r="A98" s="50">
        <v>22</v>
      </c>
      <c r="B98" s="50" t="s">
        <v>29</v>
      </c>
      <c r="C98" s="50">
        <v>26</v>
      </c>
      <c r="D98" s="95">
        <v>3</v>
      </c>
    </row>
    <row r="99" spans="1:4" x14ac:dyDescent="0.25">
      <c r="A99" s="50">
        <v>26</v>
      </c>
      <c r="B99" s="50" t="s">
        <v>29</v>
      </c>
      <c r="C99" s="50">
        <v>9</v>
      </c>
      <c r="D99" s="95">
        <v>3</v>
      </c>
    </row>
    <row r="100" spans="1:4" x14ac:dyDescent="0.25">
      <c r="A100" s="50">
        <v>12</v>
      </c>
      <c r="B100" s="50" t="s">
        <v>29</v>
      </c>
      <c r="C100" s="50">
        <v>12</v>
      </c>
      <c r="D100" s="95">
        <v>3</v>
      </c>
    </row>
    <row r="101" spans="1:4" x14ac:dyDescent="0.25">
      <c r="A101" s="50">
        <v>45</v>
      </c>
      <c r="B101" s="50" t="s">
        <v>29</v>
      </c>
      <c r="C101" s="50">
        <v>3</v>
      </c>
      <c r="D101" s="95">
        <v>3</v>
      </c>
    </row>
    <row r="102" spans="1:4" x14ac:dyDescent="0.25">
      <c r="A102" s="50">
        <v>28</v>
      </c>
      <c r="B102" s="50" t="s">
        <v>26</v>
      </c>
      <c r="C102" s="50">
        <v>5</v>
      </c>
      <c r="D102" s="95">
        <v>3</v>
      </c>
    </row>
    <row r="103" spans="1:4" x14ac:dyDescent="0.25">
      <c r="A103" s="50">
        <v>34</v>
      </c>
      <c r="B103" s="50" t="s">
        <v>26</v>
      </c>
      <c r="C103" s="50">
        <v>15</v>
      </c>
      <c r="D103" s="95">
        <v>3</v>
      </c>
    </row>
    <row r="104" spans="1:4" x14ac:dyDescent="0.25">
      <c r="A104" s="50">
        <v>36</v>
      </c>
      <c r="B104" s="50" t="s">
        <v>26</v>
      </c>
      <c r="C104" s="50">
        <v>8</v>
      </c>
      <c r="D104" s="95">
        <v>3</v>
      </c>
    </row>
    <row r="105" spans="1:4" x14ac:dyDescent="0.25">
      <c r="A105" s="50">
        <v>41</v>
      </c>
      <c r="B105" s="50" t="s">
        <v>26</v>
      </c>
      <c r="C105" s="50">
        <v>20</v>
      </c>
      <c r="D105" s="95">
        <v>3</v>
      </c>
    </row>
    <row r="106" spans="1:4" x14ac:dyDescent="0.25">
      <c r="A106" s="50">
        <v>21</v>
      </c>
      <c r="B106" s="50" t="s">
        <v>26</v>
      </c>
      <c r="C106" s="50">
        <v>6</v>
      </c>
      <c r="D106" s="95">
        <v>3</v>
      </c>
    </row>
    <row r="107" spans="1:4" x14ac:dyDescent="0.25">
      <c r="A107" s="50">
        <v>12</v>
      </c>
      <c r="B107" s="50" t="s">
        <v>26</v>
      </c>
      <c r="C107" s="50">
        <v>12</v>
      </c>
      <c r="D107" s="95">
        <v>3</v>
      </c>
    </row>
    <row r="108" spans="1:4" x14ac:dyDescent="0.25">
      <c r="A108" s="50">
        <v>12</v>
      </c>
      <c r="B108" s="50" t="s">
        <v>26</v>
      </c>
      <c r="C108" s="50">
        <v>6</v>
      </c>
      <c r="D108" s="95">
        <v>3</v>
      </c>
    </row>
    <row r="109" spans="1:4" x14ac:dyDescent="0.25">
      <c r="A109" s="56">
        <v>49</v>
      </c>
      <c r="B109" s="56" t="s">
        <v>26</v>
      </c>
      <c r="C109" s="56">
        <v>7</v>
      </c>
      <c r="D109" s="134">
        <v>3</v>
      </c>
    </row>
    <row r="110" spans="1:4" x14ac:dyDescent="0.25">
      <c r="A110" s="50">
        <v>21</v>
      </c>
      <c r="B110" s="50" t="s">
        <v>26</v>
      </c>
      <c r="C110" s="50">
        <v>12</v>
      </c>
      <c r="D110" s="95">
        <v>3</v>
      </c>
    </row>
    <row r="111" spans="1:4" x14ac:dyDescent="0.25">
      <c r="A111" s="50">
        <v>12</v>
      </c>
      <c r="B111" s="50" t="s">
        <v>26</v>
      </c>
      <c r="C111" s="50">
        <v>12</v>
      </c>
      <c r="D111" s="95">
        <v>3</v>
      </c>
    </row>
    <row r="112" spans="1:4" x14ac:dyDescent="0.25">
      <c r="A112" s="50">
        <v>32</v>
      </c>
      <c r="B112" s="50" t="s">
        <v>335</v>
      </c>
      <c r="C112" s="50">
        <v>4</v>
      </c>
      <c r="D112" s="95">
        <v>3</v>
      </c>
    </row>
    <row r="113" spans="1:5" x14ac:dyDescent="0.25">
      <c r="A113" s="50">
        <v>41</v>
      </c>
      <c r="B113" s="50" t="s">
        <v>32</v>
      </c>
      <c r="C113" s="50">
        <v>7</v>
      </c>
      <c r="D113" s="95">
        <v>3</v>
      </c>
    </row>
    <row r="114" spans="1:5" x14ac:dyDescent="0.25">
      <c r="A114" s="50">
        <v>37</v>
      </c>
      <c r="B114" s="50" t="s">
        <v>333</v>
      </c>
      <c r="C114" s="50">
        <v>3</v>
      </c>
      <c r="D114" s="95">
        <v>3</v>
      </c>
    </row>
    <row r="115" spans="1:5" x14ac:dyDescent="0.25">
      <c r="A115" s="50">
        <v>6</v>
      </c>
      <c r="B115" s="50" t="s">
        <v>309</v>
      </c>
      <c r="C115" s="50">
        <v>4</v>
      </c>
      <c r="D115" s="95">
        <v>3</v>
      </c>
    </row>
    <row r="116" spans="1:5" x14ac:dyDescent="0.25">
      <c r="A116" s="56">
        <v>34</v>
      </c>
      <c r="B116" s="56" t="s">
        <v>38</v>
      </c>
      <c r="C116" s="56">
        <v>1</v>
      </c>
      <c r="D116" s="96">
        <v>3</v>
      </c>
    </row>
    <row r="117" spans="1:5" x14ac:dyDescent="0.25">
      <c r="A117" s="50">
        <v>25</v>
      </c>
      <c r="B117" s="50" t="s">
        <v>38</v>
      </c>
      <c r="C117" s="50">
        <v>5</v>
      </c>
      <c r="D117" s="95">
        <v>3</v>
      </c>
    </row>
    <row r="118" spans="1:5" x14ac:dyDescent="0.25">
      <c r="A118" s="50">
        <v>38</v>
      </c>
      <c r="B118" s="50" t="s">
        <v>43</v>
      </c>
      <c r="C118" s="50">
        <v>1</v>
      </c>
      <c r="D118" s="95">
        <v>3</v>
      </c>
    </row>
    <row r="119" spans="1:5" x14ac:dyDescent="0.25">
      <c r="A119" s="50">
        <v>17</v>
      </c>
      <c r="B119" s="50" t="s">
        <v>43</v>
      </c>
      <c r="C119" s="50">
        <v>2</v>
      </c>
      <c r="D119" s="95">
        <v>3</v>
      </c>
    </row>
    <row r="120" spans="1:5" s="26" customFormat="1" x14ac:dyDescent="0.25">
      <c r="A120" s="50">
        <v>23</v>
      </c>
      <c r="B120" s="50" t="s">
        <v>43</v>
      </c>
      <c r="C120" s="50">
        <v>2</v>
      </c>
      <c r="D120" s="95">
        <v>3</v>
      </c>
      <c r="E120" s="133"/>
    </row>
    <row r="121" spans="1:5" x14ac:dyDescent="0.25">
      <c r="A121" s="50">
        <v>6</v>
      </c>
      <c r="B121" s="50" t="s">
        <v>43</v>
      </c>
      <c r="C121" s="50">
        <v>3</v>
      </c>
      <c r="D121" s="95">
        <v>3</v>
      </c>
    </row>
    <row r="122" spans="1:5" x14ac:dyDescent="0.25">
      <c r="A122" s="50">
        <v>9</v>
      </c>
      <c r="B122" s="50" t="s">
        <v>43</v>
      </c>
      <c r="C122" s="50">
        <v>2</v>
      </c>
      <c r="D122" s="95">
        <v>3</v>
      </c>
    </row>
    <row r="123" spans="1:5" x14ac:dyDescent="0.25">
      <c r="A123" s="50">
        <v>18</v>
      </c>
      <c r="B123" s="50" t="s">
        <v>43</v>
      </c>
      <c r="C123" s="50">
        <v>3</v>
      </c>
      <c r="D123" s="95">
        <v>3</v>
      </c>
    </row>
    <row r="124" spans="1:5" x14ac:dyDescent="0.25">
      <c r="A124" s="56">
        <v>48</v>
      </c>
      <c r="B124" s="56" t="s">
        <v>336</v>
      </c>
      <c r="C124" s="56">
        <v>2</v>
      </c>
      <c r="D124" s="96">
        <v>3</v>
      </c>
    </row>
    <row r="125" spans="1:5" x14ac:dyDescent="0.25">
      <c r="A125" s="50">
        <v>32</v>
      </c>
      <c r="B125" s="50" t="s">
        <v>336</v>
      </c>
      <c r="C125" s="50">
        <v>4</v>
      </c>
      <c r="D125" s="95">
        <v>3</v>
      </c>
    </row>
    <row r="126" spans="1:5" x14ac:dyDescent="0.25">
      <c r="A126" s="56">
        <v>11</v>
      </c>
      <c r="B126" s="56" t="s">
        <v>306</v>
      </c>
      <c r="C126" s="56">
        <v>1</v>
      </c>
      <c r="D126" s="96">
        <v>3</v>
      </c>
      <c r="E126" s="26"/>
    </row>
    <row r="127" spans="1:5" x14ac:dyDescent="0.25">
      <c r="A127" s="56">
        <v>42</v>
      </c>
      <c r="B127" s="56" t="s">
        <v>306</v>
      </c>
      <c r="C127" s="56">
        <v>2</v>
      </c>
      <c r="D127" s="96">
        <v>3</v>
      </c>
    </row>
    <row r="128" spans="1:5" x14ac:dyDescent="0.25">
      <c r="A128" s="56">
        <v>11</v>
      </c>
      <c r="B128" s="56" t="s">
        <v>306</v>
      </c>
      <c r="C128" s="56">
        <v>1</v>
      </c>
      <c r="D128" s="96">
        <v>3</v>
      </c>
      <c r="E128" s="26"/>
    </row>
    <row r="129" spans="1:5" x14ac:dyDescent="0.25">
      <c r="A129" s="50">
        <v>41</v>
      </c>
      <c r="B129" s="50" t="s">
        <v>49</v>
      </c>
      <c r="C129" s="50">
        <v>10</v>
      </c>
      <c r="D129" s="95">
        <v>3</v>
      </c>
    </row>
    <row r="130" spans="1:5" x14ac:dyDescent="0.25">
      <c r="A130" s="50">
        <v>33</v>
      </c>
      <c r="B130" s="50" t="s">
        <v>338</v>
      </c>
      <c r="C130" s="50">
        <v>6</v>
      </c>
      <c r="D130" s="95">
        <v>3</v>
      </c>
    </row>
    <row r="131" spans="1:5" x14ac:dyDescent="0.25">
      <c r="A131" s="50">
        <v>5</v>
      </c>
      <c r="B131" s="50" t="s">
        <v>52</v>
      </c>
      <c r="C131" s="50">
        <v>1</v>
      </c>
      <c r="D131" s="95">
        <v>3</v>
      </c>
    </row>
    <row r="132" spans="1:5" x14ac:dyDescent="0.25">
      <c r="A132" s="50">
        <v>5</v>
      </c>
      <c r="B132" s="50" t="s">
        <v>52</v>
      </c>
      <c r="C132" s="50">
        <v>4</v>
      </c>
      <c r="D132" s="95">
        <v>3</v>
      </c>
    </row>
    <row r="133" spans="1:5" x14ac:dyDescent="0.25">
      <c r="A133" s="50">
        <v>7</v>
      </c>
      <c r="B133" s="50" t="s">
        <v>52</v>
      </c>
      <c r="C133" s="50">
        <v>11</v>
      </c>
      <c r="D133" s="95">
        <v>3</v>
      </c>
    </row>
    <row r="134" spans="1:5" x14ac:dyDescent="0.25">
      <c r="A134" s="50">
        <v>33</v>
      </c>
      <c r="B134" s="50" t="s">
        <v>52</v>
      </c>
      <c r="C134" s="50">
        <v>5</v>
      </c>
      <c r="D134" s="95">
        <v>3</v>
      </c>
    </row>
    <row r="135" spans="1:5" x14ac:dyDescent="0.25">
      <c r="A135" s="50">
        <v>10</v>
      </c>
      <c r="B135" s="50" t="s">
        <v>52</v>
      </c>
      <c r="C135" s="50">
        <v>7</v>
      </c>
      <c r="D135" s="95">
        <v>3</v>
      </c>
    </row>
    <row r="136" spans="1:5" x14ac:dyDescent="0.25">
      <c r="A136" s="50">
        <v>16</v>
      </c>
      <c r="B136" s="50" t="s">
        <v>323</v>
      </c>
      <c r="C136" s="50">
        <v>3</v>
      </c>
      <c r="D136" s="95">
        <v>3</v>
      </c>
    </row>
    <row r="137" spans="1:5" x14ac:dyDescent="0.25">
      <c r="A137" s="50">
        <v>26</v>
      </c>
      <c r="B137" s="50" t="s">
        <v>52</v>
      </c>
      <c r="C137" s="50">
        <v>2</v>
      </c>
      <c r="D137" s="95">
        <v>3</v>
      </c>
    </row>
    <row r="138" spans="1:5" x14ac:dyDescent="0.25">
      <c r="A138" s="50">
        <v>39</v>
      </c>
      <c r="B138" s="50" t="s">
        <v>52</v>
      </c>
      <c r="C138" s="50">
        <v>3</v>
      </c>
      <c r="D138" s="95">
        <v>3</v>
      </c>
    </row>
    <row r="139" spans="1:5" x14ac:dyDescent="0.25">
      <c r="A139" s="50">
        <v>44</v>
      </c>
      <c r="B139" s="50" t="s">
        <v>52</v>
      </c>
      <c r="C139" s="50">
        <v>2</v>
      </c>
      <c r="D139" s="95">
        <v>3</v>
      </c>
    </row>
    <row r="140" spans="1:5" x14ac:dyDescent="0.25">
      <c r="A140" s="50">
        <v>50</v>
      </c>
      <c r="B140" s="50" t="s">
        <v>52</v>
      </c>
      <c r="C140" s="50">
        <v>3</v>
      </c>
      <c r="D140" s="95">
        <v>3</v>
      </c>
    </row>
    <row r="141" spans="1:5" x14ac:dyDescent="0.25">
      <c r="A141" s="56">
        <v>50</v>
      </c>
      <c r="B141" s="56" t="s">
        <v>52</v>
      </c>
      <c r="C141" s="56">
        <v>3</v>
      </c>
      <c r="D141" s="96">
        <v>3</v>
      </c>
    </row>
    <row r="142" spans="1:5" x14ac:dyDescent="0.25">
      <c r="A142" s="56">
        <v>50</v>
      </c>
      <c r="B142" s="56" t="s">
        <v>52</v>
      </c>
      <c r="C142" s="56">
        <v>3</v>
      </c>
      <c r="D142" s="96">
        <v>3</v>
      </c>
    </row>
    <row r="143" spans="1:5" x14ac:dyDescent="0.25">
      <c r="A143" s="50">
        <v>22</v>
      </c>
      <c r="B143" s="50" t="s">
        <v>52</v>
      </c>
      <c r="C143" s="50">
        <v>6</v>
      </c>
      <c r="D143" s="95">
        <v>3</v>
      </c>
    </row>
    <row r="144" spans="1:5" s="26" customFormat="1" x14ac:dyDescent="0.25">
      <c r="A144" s="50">
        <v>41</v>
      </c>
      <c r="B144" s="50" t="s">
        <v>52</v>
      </c>
      <c r="C144" s="50">
        <v>4</v>
      </c>
      <c r="D144" s="95">
        <v>3</v>
      </c>
      <c r="E144" s="133"/>
    </row>
    <row r="145" spans="1:5" x14ac:dyDescent="0.25">
      <c r="A145" s="50">
        <v>40</v>
      </c>
      <c r="B145" s="50" t="s">
        <v>52</v>
      </c>
      <c r="C145" s="50">
        <v>3</v>
      </c>
      <c r="D145" s="95">
        <v>3</v>
      </c>
    </row>
    <row r="146" spans="1:5" x14ac:dyDescent="0.25">
      <c r="A146" s="56">
        <v>40</v>
      </c>
      <c r="B146" s="56" t="s">
        <v>54</v>
      </c>
      <c r="C146" s="56">
        <v>8</v>
      </c>
      <c r="D146" s="96">
        <v>3</v>
      </c>
    </row>
    <row r="147" spans="1:5" x14ac:dyDescent="0.25">
      <c r="A147" s="50">
        <v>39</v>
      </c>
      <c r="B147" s="50" t="s">
        <v>57</v>
      </c>
      <c r="C147" s="50">
        <v>3</v>
      </c>
      <c r="D147" s="95">
        <v>3</v>
      </c>
    </row>
    <row r="148" spans="1:5" x14ac:dyDescent="0.25">
      <c r="A148" s="50">
        <v>28</v>
      </c>
      <c r="B148" s="50" t="s">
        <v>324</v>
      </c>
      <c r="C148" s="50">
        <v>10</v>
      </c>
      <c r="D148" s="95">
        <v>3</v>
      </c>
    </row>
    <row r="149" spans="1:5" s="26" customFormat="1" x14ac:dyDescent="0.25">
      <c r="A149" s="50">
        <v>28</v>
      </c>
      <c r="B149" s="50" t="s">
        <v>324</v>
      </c>
      <c r="C149" s="50">
        <v>5</v>
      </c>
      <c r="D149" s="95">
        <v>3</v>
      </c>
      <c r="E149" s="133"/>
    </row>
    <row r="150" spans="1:5" x14ac:dyDescent="0.25">
      <c r="A150" s="50">
        <v>44</v>
      </c>
      <c r="B150" s="50" t="s">
        <v>57</v>
      </c>
      <c r="C150" s="50">
        <v>5</v>
      </c>
      <c r="D150" s="95">
        <v>3</v>
      </c>
    </row>
    <row r="151" spans="1:5" x14ac:dyDescent="0.25">
      <c r="A151" s="50">
        <v>48</v>
      </c>
      <c r="B151" s="50" t="s">
        <v>57</v>
      </c>
      <c r="C151" s="50">
        <v>16</v>
      </c>
      <c r="D151" s="95">
        <v>3</v>
      </c>
    </row>
    <row r="152" spans="1:5" x14ac:dyDescent="0.25">
      <c r="A152" s="56">
        <v>48</v>
      </c>
      <c r="B152" s="50" t="s">
        <v>57</v>
      </c>
      <c r="C152" s="50">
        <v>14</v>
      </c>
      <c r="D152" s="95">
        <v>3</v>
      </c>
    </row>
    <row r="153" spans="1:5" x14ac:dyDescent="0.25">
      <c r="A153" s="56">
        <v>48</v>
      </c>
      <c r="B153" s="50" t="s">
        <v>57</v>
      </c>
      <c r="C153" s="50">
        <v>6</v>
      </c>
      <c r="D153" s="95">
        <v>3</v>
      </c>
    </row>
    <row r="154" spans="1:5" x14ac:dyDescent="0.25">
      <c r="A154" s="50">
        <v>17</v>
      </c>
      <c r="B154" s="50" t="s">
        <v>324</v>
      </c>
      <c r="C154" s="50">
        <v>6</v>
      </c>
      <c r="D154" s="95">
        <v>3</v>
      </c>
    </row>
    <row r="155" spans="1:5" x14ac:dyDescent="0.25">
      <c r="A155" s="56">
        <v>50</v>
      </c>
      <c r="B155" s="56" t="s">
        <v>57</v>
      </c>
      <c r="C155" s="56">
        <v>7</v>
      </c>
      <c r="D155" s="96">
        <v>3</v>
      </c>
    </row>
    <row r="156" spans="1:5" x14ac:dyDescent="0.25">
      <c r="A156" s="50">
        <v>1</v>
      </c>
      <c r="B156" s="50" t="s">
        <v>57</v>
      </c>
      <c r="C156" s="50">
        <v>4</v>
      </c>
      <c r="D156" s="95">
        <v>3</v>
      </c>
    </row>
    <row r="157" spans="1:5" x14ac:dyDescent="0.25">
      <c r="A157" s="50">
        <v>1</v>
      </c>
      <c r="B157" s="50" t="s">
        <v>57</v>
      </c>
      <c r="C157" s="50">
        <v>4</v>
      </c>
      <c r="D157" s="95">
        <v>3</v>
      </c>
    </row>
    <row r="158" spans="1:5" x14ac:dyDescent="0.25">
      <c r="A158" s="50">
        <v>46</v>
      </c>
      <c r="B158" s="50" t="s">
        <v>57</v>
      </c>
      <c r="C158" s="50">
        <v>6</v>
      </c>
      <c r="D158" s="95">
        <v>3</v>
      </c>
    </row>
    <row r="159" spans="1:5" s="32" customFormat="1" x14ac:dyDescent="0.25">
      <c r="A159" s="50">
        <v>6</v>
      </c>
      <c r="B159" s="50" t="s">
        <v>57</v>
      </c>
      <c r="C159" s="50">
        <v>12</v>
      </c>
      <c r="D159" s="95">
        <v>3</v>
      </c>
      <c r="E159" s="133"/>
    </row>
    <row r="160" spans="1:5" s="31" customFormat="1" x14ac:dyDescent="0.25">
      <c r="A160" s="50">
        <v>33</v>
      </c>
      <c r="B160" s="50" t="s">
        <v>324</v>
      </c>
      <c r="C160" s="50">
        <v>7</v>
      </c>
      <c r="D160" s="95">
        <v>3</v>
      </c>
      <c r="E160" s="133"/>
    </row>
    <row r="161" spans="1:5" x14ac:dyDescent="0.25">
      <c r="A161" s="50">
        <v>1</v>
      </c>
      <c r="B161" s="50" t="s">
        <v>57</v>
      </c>
      <c r="C161" s="50">
        <v>5</v>
      </c>
      <c r="D161" s="95">
        <v>3</v>
      </c>
    </row>
    <row r="162" spans="1:5" x14ac:dyDescent="0.25">
      <c r="A162" s="50">
        <v>37</v>
      </c>
      <c r="B162" s="50" t="s">
        <v>57</v>
      </c>
      <c r="C162" s="50">
        <v>4</v>
      </c>
      <c r="D162" s="95">
        <v>3</v>
      </c>
    </row>
    <row r="163" spans="1:5" x14ac:dyDescent="0.25">
      <c r="A163" s="50">
        <v>37</v>
      </c>
      <c r="B163" s="50" t="s">
        <v>63</v>
      </c>
      <c r="C163" s="50">
        <v>7</v>
      </c>
      <c r="D163" s="95">
        <v>3</v>
      </c>
    </row>
    <row r="164" spans="1:5" x14ac:dyDescent="0.25">
      <c r="A164" s="56">
        <v>38</v>
      </c>
      <c r="B164" s="56" t="s">
        <v>63</v>
      </c>
      <c r="C164" s="56">
        <v>4</v>
      </c>
      <c r="D164" s="96">
        <v>3</v>
      </c>
    </row>
    <row r="165" spans="1:5" x14ac:dyDescent="0.25">
      <c r="A165" s="50">
        <v>34</v>
      </c>
      <c r="B165" s="50" t="s">
        <v>339</v>
      </c>
      <c r="C165" s="50">
        <v>4</v>
      </c>
      <c r="D165" s="95">
        <v>3</v>
      </c>
    </row>
    <row r="166" spans="1:5" s="26" customFormat="1" x14ac:dyDescent="0.25">
      <c r="A166" s="50">
        <v>16</v>
      </c>
      <c r="B166" s="50" t="s">
        <v>72</v>
      </c>
      <c r="C166" s="50">
        <v>1</v>
      </c>
      <c r="D166" s="95">
        <v>3</v>
      </c>
      <c r="E166" s="133"/>
    </row>
    <row r="167" spans="1:5" x14ac:dyDescent="0.25">
      <c r="A167" s="50">
        <v>23</v>
      </c>
      <c r="B167" s="50" t="s">
        <v>72</v>
      </c>
      <c r="C167" s="50">
        <v>1</v>
      </c>
      <c r="D167" s="95">
        <v>3</v>
      </c>
    </row>
    <row r="168" spans="1:5" s="26" customFormat="1" x14ac:dyDescent="0.25">
      <c r="A168" s="50">
        <v>25</v>
      </c>
      <c r="B168" s="50" t="s">
        <v>72</v>
      </c>
      <c r="C168" s="50">
        <v>1</v>
      </c>
      <c r="D168" s="95">
        <v>3</v>
      </c>
      <c r="E168" s="133"/>
    </row>
    <row r="169" spans="1:5" x14ac:dyDescent="0.25">
      <c r="A169" s="50">
        <v>24</v>
      </c>
      <c r="B169" s="50" t="s">
        <v>72</v>
      </c>
      <c r="C169" s="50">
        <v>1</v>
      </c>
      <c r="D169" s="95">
        <v>3</v>
      </c>
    </row>
    <row r="170" spans="1:5" x14ac:dyDescent="0.25">
      <c r="A170" s="50">
        <v>33</v>
      </c>
      <c r="B170" s="50" t="s">
        <v>334</v>
      </c>
      <c r="C170" s="50">
        <v>1</v>
      </c>
      <c r="D170" s="95">
        <v>3</v>
      </c>
    </row>
    <row r="171" spans="1:5" x14ac:dyDescent="0.25">
      <c r="A171" s="50">
        <v>34</v>
      </c>
      <c r="B171" s="50" t="s">
        <v>334</v>
      </c>
      <c r="C171" s="50">
        <v>2</v>
      </c>
      <c r="D171" s="95">
        <v>3</v>
      </c>
    </row>
    <row r="172" spans="1:5" x14ac:dyDescent="0.25">
      <c r="A172" s="50">
        <v>37</v>
      </c>
      <c r="B172" s="50" t="s">
        <v>72</v>
      </c>
      <c r="C172" s="50">
        <v>1</v>
      </c>
      <c r="D172" s="95">
        <v>3</v>
      </c>
    </row>
    <row r="173" spans="1:5" x14ac:dyDescent="0.25">
      <c r="A173" s="50">
        <v>8</v>
      </c>
      <c r="B173" s="50" t="s">
        <v>74</v>
      </c>
      <c r="C173" s="50">
        <v>1</v>
      </c>
      <c r="D173" s="95">
        <v>3</v>
      </c>
    </row>
    <row r="174" spans="1:5" x14ac:dyDescent="0.25">
      <c r="A174" s="50">
        <v>17</v>
      </c>
      <c r="B174" s="50" t="s">
        <v>74</v>
      </c>
      <c r="C174" s="50">
        <v>3</v>
      </c>
      <c r="D174" s="95">
        <v>3</v>
      </c>
    </row>
    <row r="175" spans="1:5" x14ac:dyDescent="0.25">
      <c r="A175" s="50">
        <v>31</v>
      </c>
      <c r="B175" s="50" t="s">
        <v>74</v>
      </c>
      <c r="C175" s="50">
        <v>1</v>
      </c>
      <c r="D175" s="95">
        <v>3</v>
      </c>
    </row>
    <row r="176" spans="1:5" x14ac:dyDescent="0.25">
      <c r="A176" s="50">
        <v>6</v>
      </c>
      <c r="B176" s="50" t="s">
        <v>76</v>
      </c>
      <c r="C176" s="50">
        <v>7</v>
      </c>
      <c r="D176" s="95">
        <v>3</v>
      </c>
    </row>
    <row r="177" spans="1:5" x14ac:dyDescent="0.25">
      <c r="A177" s="50">
        <v>38</v>
      </c>
      <c r="B177" s="50" t="s">
        <v>76</v>
      </c>
      <c r="C177" s="50">
        <v>5</v>
      </c>
      <c r="D177" s="95">
        <v>3</v>
      </c>
    </row>
    <row r="178" spans="1:5" s="26" customFormat="1" x14ac:dyDescent="0.25">
      <c r="A178" s="50">
        <v>39</v>
      </c>
      <c r="B178" s="50" t="s">
        <v>76</v>
      </c>
      <c r="C178" s="50">
        <v>7</v>
      </c>
      <c r="D178" s="95">
        <v>3</v>
      </c>
      <c r="E178" s="133"/>
    </row>
    <row r="179" spans="1:5" s="26" customFormat="1" x14ac:dyDescent="0.25">
      <c r="A179" s="50">
        <v>48</v>
      </c>
      <c r="B179" s="50" t="s">
        <v>76</v>
      </c>
      <c r="C179" s="50">
        <v>2</v>
      </c>
      <c r="D179" s="95">
        <v>3</v>
      </c>
      <c r="E179" s="133"/>
    </row>
    <row r="180" spans="1:5" s="26" customFormat="1" x14ac:dyDescent="0.25">
      <c r="A180" s="56">
        <v>49</v>
      </c>
      <c r="B180" s="50" t="s">
        <v>76</v>
      </c>
      <c r="C180" s="50">
        <v>2</v>
      </c>
      <c r="D180" s="95">
        <v>3</v>
      </c>
      <c r="E180" s="133"/>
    </row>
    <row r="181" spans="1:5" s="29" customFormat="1" x14ac:dyDescent="0.25">
      <c r="A181" s="50">
        <v>50</v>
      </c>
      <c r="B181" s="50" t="s">
        <v>76</v>
      </c>
      <c r="C181" s="50">
        <v>6</v>
      </c>
      <c r="D181" s="95">
        <v>3</v>
      </c>
      <c r="E181" s="133"/>
    </row>
    <row r="182" spans="1:5" x14ac:dyDescent="0.25">
      <c r="A182" s="50">
        <v>46</v>
      </c>
      <c r="B182" s="50" t="s">
        <v>76</v>
      </c>
      <c r="C182" s="50">
        <v>3</v>
      </c>
      <c r="D182" s="95">
        <v>3</v>
      </c>
    </row>
    <row r="183" spans="1:5" x14ac:dyDescent="0.25">
      <c r="A183" s="50">
        <v>39</v>
      </c>
      <c r="B183" s="50" t="s">
        <v>76</v>
      </c>
      <c r="C183" s="50">
        <v>12</v>
      </c>
      <c r="D183" s="95">
        <v>3</v>
      </c>
    </row>
    <row r="184" spans="1:5" x14ac:dyDescent="0.25">
      <c r="A184" s="50">
        <v>26</v>
      </c>
      <c r="B184" s="50" t="s">
        <v>76</v>
      </c>
      <c r="C184" s="50">
        <v>3</v>
      </c>
      <c r="D184" s="95">
        <v>3</v>
      </c>
    </row>
    <row r="185" spans="1:5" x14ac:dyDescent="0.25">
      <c r="A185" s="50">
        <v>39</v>
      </c>
      <c r="B185" s="50" t="s">
        <v>76</v>
      </c>
      <c r="C185" s="50">
        <v>2</v>
      </c>
      <c r="D185" s="95">
        <v>3</v>
      </c>
    </row>
    <row r="186" spans="1:5" x14ac:dyDescent="0.25">
      <c r="A186" s="50">
        <v>50</v>
      </c>
      <c r="B186" s="50" t="s">
        <v>76</v>
      </c>
      <c r="C186" s="50">
        <v>7</v>
      </c>
      <c r="D186" s="95">
        <v>3</v>
      </c>
    </row>
    <row r="187" spans="1:5" x14ac:dyDescent="0.25">
      <c r="A187" s="50">
        <v>23</v>
      </c>
      <c r="B187" s="50" t="s">
        <v>76</v>
      </c>
      <c r="C187" s="50">
        <v>2</v>
      </c>
      <c r="D187" s="95">
        <v>3</v>
      </c>
    </row>
    <row r="188" spans="1:5" x14ac:dyDescent="0.25">
      <c r="A188" s="50">
        <v>20</v>
      </c>
      <c r="B188" s="50" t="s">
        <v>76</v>
      </c>
      <c r="C188" s="50">
        <v>7</v>
      </c>
      <c r="D188" s="95">
        <v>3</v>
      </c>
    </row>
    <row r="189" spans="1:5" x14ac:dyDescent="0.25">
      <c r="A189" s="50">
        <v>37</v>
      </c>
      <c r="B189" s="50" t="s">
        <v>76</v>
      </c>
      <c r="C189" s="50">
        <v>5</v>
      </c>
      <c r="D189" s="95">
        <v>3</v>
      </c>
    </row>
    <row r="190" spans="1:5" x14ac:dyDescent="0.25">
      <c r="A190" s="50">
        <v>14</v>
      </c>
      <c r="B190" s="50" t="s">
        <v>76</v>
      </c>
      <c r="C190" s="50">
        <v>1</v>
      </c>
      <c r="D190" s="95">
        <v>3</v>
      </c>
    </row>
    <row r="191" spans="1:5" x14ac:dyDescent="0.25">
      <c r="A191" s="50">
        <v>37</v>
      </c>
      <c r="B191" s="50" t="s">
        <v>76</v>
      </c>
      <c r="C191" s="50">
        <v>1</v>
      </c>
      <c r="D191" s="95">
        <v>3</v>
      </c>
    </row>
    <row r="192" spans="1:5" x14ac:dyDescent="0.25">
      <c r="A192" s="50">
        <v>10</v>
      </c>
      <c r="B192" s="50" t="s">
        <v>78</v>
      </c>
      <c r="C192" s="50">
        <v>3</v>
      </c>
      <c r="D192" s="95">
        <v>3</v>
      </c>
    </row>
    <row r="193" spans="1:4" x14ac:dyDescent="0.25">
      <c r="A193" s="50">
        <v>19</v>
      </c>
      <c r="B193" s="50" t="s">
        <v>78</v>
      </c>
      <c r="C193" s="50">
        <v>3</v>
      </c>
      <c r="D193" s="95">
        <v>3</v>
      </c>
    </row>
    <row r="194" spans="1:4" x14ac:dyDescent="0.25">
      <c r="A194" s="50">
        <v>37</v>
      </c>
      <c r="B194" s="50" t="s">
        <v>81</v>
      </c>
      <c r="C194" s="50">
        <v>1</v>
      </c>
      <c r="D194" s="95">
        <v>3</v>
      </c>
    </row>
    <row r="195" spans="1:4" x14ac:dyDescent="0.25">
      <c r="A195" s="50">
        <v>47</v>
      </c>
      <c r="B195" s="50" t="s">
        <v>81</v>
      </c>
      <c r="C195" s="50">
        <v>1</v>
      </c>
      <c r="D195" s="96">
        <v>3</v>
      </c>
    </row>
    <row r="196" spans="1:4" x14ac:dyDescent="0.25">
      <c r="A196" s="50">
        <v>47</v>
      </c>
      <c r="B196" s="50" t="s">
        <v>81</v>
      </c>
      <c r="C196" s="50">
        <v>3</v>
      </c>
      <c r="D196" s="96">
        <v>3</v>
      </c>
    </row>
    <row r="197" spans="1:4" x14ac:dyDescent="0.25">
      <c r="A197" s="50">
        <v>50</v>
      </c>
      <c r="B197" s="50" t="s">
        <v>81</v>
      </c>
      <c r="C197" s="50">
        <v>7</v>
      </c>
      <c r="D197" s="95">
        <v>3</v>
      </c>
    </row>
    <row r="198" spans="1:4" x14ac:dyDescent="0.25">
      <c r="A198" s="50">
        <v>29</v>
      </c>
      <c r="B198" s="50" t="s">
        <v>83</v>
      </c>
      <c r="C198" s="50">
        <v>1</v>
      </c>
      <c r="D198" s="95">
        <v>3</v>
      </c>
    </row>
    <row r="199" spans="1:4" x14ac:dyDescent="0.25">
      <c r="A199" s="50">
        <v>37</v>
      </c>
      <c r="B199" s="50" t="s">
        <v>83</v>
      </c>
      <c r="C199" s="50">
        <v>3</v>
      </c>
      <c r="D199" s="95">
        <v>3</v>
      </c>
    </row>
    <row r="200" spans="1:4" x14ac:dyDescent="0.25">
      <c r="A200" s="50">
        <v>37</v>
      </c>
      <c r="B200" s="50" t="s">
        <v>83</v>
      </c>
      <c r="C200" s="50">
        <v>6</v>
      </c>
      <c r="D200" s="95">
        <v>3</v>
      </c>
    </row>
    <row r="201" spans="1:4" x14ac:dyDescent="0.25">
      <c r="A201" s="50">
        <v>32</v>
      </c>
      <c r="B201" s="50" t="s">
        <v>83</v>
      </c>
      <c r="C201" s="50">
        <v>5</v>
      </c>
      <c r="D201" s="95">
        <v>3</v>
      </c>
    </row>
    <row r="202" spans="1:4" x14ac:dyDescent="0.25">
      <c r="A202" s="50">
        <v>23</v>
      </c>
      <c r="B202" s="50" t="s">
        <v>83</v>
      </c>
      <c r="C202" s="50">
        <v>1</v>
      </c>
      <c r="D202" s="95">
        <v>3</v>
      </c>
    </row>
    <row r="203" spans="1:4" x14ac:dyDescent="0.25">
      <c r="A203" s="50">
        <v>30</v>
      </c>
      <c r="B203" s="50" t="s">
        <v>83</v>
      </c>
      <c r="C203" s="50">
        <v>2</v>
      </c>
      <c r="D203" s="95">
        <v>3</v>
      </c>
    </row>
    <row r="204" spans="1:4" x14ac:dyDescent="0.25">
      <c r="A204" s="50">
        <v>31</v>
      </c>
      <c r="B204" s="50" t="s">
        <v>83</v>
      </c>
      <c r="C204" s="50">
        <v>1</v>
      </c>
      <c r="D204" s="95">
        <v>3</v>
      </c>
    </row>
    <row r="205" spans="1:4" x14ac:dyDescent="0.25">
      <c r="A205" s="50">
        <v>31</v>
      </c>
      <c r="B205" s="50" t="s">
        <v>83</v>
      </c>
      <c r="C205" s="50">
        <v>1</v>
      </c>
      <c r="D205" s="95">
        <v>3</v>
      </c>
    </row>
    <row r="206" spans="1:4" x14ac:dyDescent="0.25">
      <c r="A206" s="50">
        <v>28</v>
      </c>
      <c r="B206" s="50" t="s">
        <v>85</v>
      </c>
      <c r="C206" s="50">
        <v>2</v>
      </c>
      <c r="D206" s="95">
        <v>3</v>
      </c>
    </row>
    <row r="207" spans="1:4" x14ac:dyDescent="0.25">
      <c r="A207" s="50">
        <v>2</v>
      </c>
      <c r="B207" s="50" t="s">
        <v>85</v>
      </c>
      <c r="C207" s="50">
        <v>4</v>
      </c>
      <c r="D207" s="95">
        <v>3</v>
      </c>
    </row>
    <row r="208" spans="1:4" x14ac:dyDescent="0.25">
      <c r="A208" s="50">
        <v>17</v>
      </c>
      <c r="B208" s="50" t="s">
        <v>85</v>
      </c>
      <c r="C208" s="50">
        <v>3</v>
      </c>
      <c r="D208" s="95">
        <v>3</v>
      </c>
    </row>
    <row r="209" spans="1:4" x14ac:dyDescent="0.25">
      <c r="A209" s="50">
        <v>19</v>
      </c>
      <c r="B209" s="50" t="s">
        <v>85</v>
      </c>
      <c r="C209" s="50">
        <v>3</v>
      </c>
      <c r="D209" s="95">
        <v>3</v>
      </c>
    </row>
    <row r="210" spans="1:4" x14ac:dyDescent="0.25">
      <c r="A210" s="50">
        <v>49</v>
      </c>
      <c r="B210" s="50" t="s">
        <v>85</v>
      </c>
      <c r="C210" s="50">
        <v>2</v>
      </c>
      <c r="D210" s="95">
        <v>3</v>
      </c>
    </row>
    <row r="211" spans="1:4" x14ac:dyDescent="0.25">
      <c r="A211" s="50">
        <v>11</v>
      </c>
      <c r="B211" s="50" t="s">
        <v>85</v>
      </c>
      <c r="C211" s="50">
        <v>2</v>
      </c>
      <c r="D211" s="95">
        <v>3</v>
      </c>
    </row>
    <row r="212" spans="1:4" x14ac:dyDescent="0.25">
      <c r="A212" s="50">
        <v>13</v>
      </c>
      <c r="B212" s="50" t="s">
        <v>85</v>
      </c>
      <c r="C212" s="50">
        <v>7</v>
      </c>
      <c r="D212" s="95">
        <v>3</v>
      </c>
    </row>
    <row r="213" spans="1:4" x14ac:dyDescent="0.25">
      <c r="A213" s="50">
        <v>26</v>
      </c>
      <c r="B213" s="50" t="s">
        <v>85</v>
      </c>
      <c r="C213" s="50">
        <v>6</v>
      </c>
      <c r="D213" s="95">
        <v>3</v>
      </c>
    </row>
    <row r="214" spans="1:4" x14ac:dyDescent="0.25">
      <c r="A214" s="50">
        <v>18</v>
      </c>
      <c r="B214" s="50" t="s">
        <v>85</v>
      </c>
      <c r="C214" s="50">
        <v>3</v>
      </c>
      <c r="D214" s="95">
        <v>3</v>
      </c>
    </row>
    <row r="215" spans="1:4" x14ac:dyDescent="0.25">
      <c r="A215" s="50">
        <v>46</v>
      </c>
      <c r="B215" s="50" t="s">
        <v>98</v>
      </c>
      <c r="C215" s="50">
        <v>1</v>
      </c>
      <c r="D215" s="95">
        <v>3</v>
      </c>
    </row>
    <row r="216" spans="1:4" x14ac:dyDescent="0.25">
      <c r="A216" s="50">
        <v>38</v>
      </c>
      <c r="B216" s="50" t="s">
        <v>98</v>
      </c>
      <c r="C216" s="50">
        <v>6</v>
      </c>
      <c r="D216" s="95">
        <v>3</v>
      </c>
    </row>
    <row r="217" spans="1:4" x14ac:dyDescent="0.25">
      <c r="A217" s="50">
        <v>3</v>
      </c>
      <c r="B217" s="50" t="s">
        <v>318</v>
      </c>
      <c r="C217" s="50">
        <v>4</v>
      </c>
      <c r="D217" s="95">
        <v>3</v>
      </c>
    </row>
    <row r="218" spans="1:4" ht="30" x14ac:dyDescent="0.25">
      <c r="A218" s="50">
        <v>30</v>
      </c>
      <c r="B218" s="60" t="s">
        <v>322</v>
      </c>
      <c r="C218" s="50">
        <v>1</v>
      </c>
      <c r="D218" s="95">
        <v>3</v>
      </c>
    </row>
    <row r="219" spans="1:4" ht="30" x14ac:dyDescent="0.25">
      <c r="A219" s="50">
        <v>20</v>
      </c>
      <c r="B219" s="60" t="s">
        <v>322</v>
      </c>
      <c r="C219" s="50">
        <v>2</v>
      </c>
      <c r="D219" s="95">
        <v>3</v>
      </c>
    </row>
    <row r="220" spans="1:4" ht="30" x14ac:dyDescent="0.25">
      <c r="A220" s="50">
        <v>19</v>
      </c>
      <c r="B220" s="60" t="s">
        <v>322</v>
      </c>
      <c r="C220" s="50">
        <v>7</v>
      </c>
      <c r="D220" s="95">
        <v>3</v>
      </c>
    </row>
    <row r="221" spans="1:4" ht="30" x14ac:dyDescent="0.25">
      <c r="A221" s="50">
        <v>49</v>
      </c>
      <c r="B221" s="60" t="s">
        <v>319</v>
      </c>
      <c r="C221" s="50">
        <v>7</v>
      </c>
      <c r="D221" s="95">
        <v>3</v>
      </c>
    </row>
    <row r="222" spans="1:4" ht="30" x14ac:dyDescent="0.25">
      <c r="A222" s="50">
        <v>34</v>
      </c>
      <c r="B222" s="60" t="s">
        <v>322</v>
      </c>
      <c r="C222" s="50">
        <v>6</v>
      </c>
      <c r="D222" s="96">
        <v>3</v>
      </c>
    </row>
    <row r="223" spans="1:4" ht="30" x14ac:dyDescent="0.25">
      <c r="A223" s="50">
        <v>47</v>
      </c>
      <c r="B223" s="60" t="s">
        <v>319</v>
      </c>
      <c r="C223" s="50">
        <v>1</v>
      </c>
      <c r="D223" s="95">
        <v>3</v>
      </c>
    </row>
    <row r="224" spans="1:4" ht="30" x14ac:dyDescent="0.25">
      <c r="A224" s="50">
        <v>48</v>
      </c>
      <c r="B224" s="60" t="s">
        <v>319</v>
      </c>
      <c r="C224" s="50">
        <v>7</v>
      </c>
      <c r="D224" s="95">
        <v>3</v>
      </c>
    </row>
    <row r="225" spans="1:5" ht="30" x14ac:dyDescent="0.25">
      <c r="A225" s="50">
        <v>31</v>
      </c>
      <c r="B225" s="60" t="s">
        <v>322</v>
      </c>
      <c r="C225" s="50">
        <v>1</v>
      </c>
      <c r="D225" s="95">
        <v>3</v>
      </c>
    </row>
    <row r="226" spans="1:5" x14ac:dyDescent="0.25">
      <c r="A226" s="50">
        <v>8</v>
      </c>
      <c r="B226" s="50" t="s">
        <v>102</v>
      </c>
      <c r="C226" s="50">
        <v>1</v>
      </c>
      <c r="D226" s="95">
        <v>3</v>
      </c>
    </row>
    <row r="227" spans="1:5" x14ac:dyDescent="0.25">
      <c r="A227" s="50">
        <v>37</v>
      </c>
      <c r="B227" s="50" t="s">
        <v>102</v>
      </c>
      <c r="C227" s="50">
        <v>3</v>
      </c>
      <c r="D227" s="95">
        <v>3</v>
      </c>
    </row>
    <row r="228" spans="1:5" x14ac:dyDescent="0.25">
      <c r="A228" s="50">
        <v>24</v>
      </c>
      <c r="B228" s="50" t="s">
        <v>313</v>
      </c>
      <c r="C228" s="50">
        <v>2</v>
      </c>
      <c r="D228" s="95">
        <v>3</v>
      </c>
    </row>
    <row r="229" spans="1:5" x14ac:dyDescent="0.25">
      <c r="A229" s="50">
        <v>26</v>
      </c>
      <c r="B229" s="50" t="s">
        <v>313</v>
      </c>
      <c r="C229" s="50">
        <v>3</v>
      </c>
      <c r="D229" s="95">
        <v>3</v>
      </c>
    </row>
    <row r="230" spans="1:5" x14ac:dyDescent="0.25">
      <c r="A230" s="50">
        <v>29</v>
      </c>
      <c r="B230" s="50" t="s">
        <v>313</v>
      </c>
      <c r="C230" s="50">
        <v>1</v>
      </c>
      <c r="D230" s="95">
        <v>3</v>
      </c>
    </row>
    <row r="231" spans="1:5" s="26" customFormat="1" x14ac:dyDescent="0.25">
      <c r="A231" s="50">
        <v>43</v>
      </c>
      <c r="B231" s="50" t="s">
        <v>102</v>
      </c>
      <c r="C231" s="50">
        <v>1</v>
      </c>
      <c r="D231" s="95">
        <v>3</v>
      </c>
      <c r="E231" s="133"/>
    </row>
    <row r="232" spans="1:5" x14ac:dyDescent="0.25">
      <c r="A232" s="50">
        <v>16</v>
      </c>
      <c r="B232" s="50" t="s">
        <v>313</v>
      </c>
      <c r="C232" s="50">
        <v>4</v>
      </c>
      <c r="D232" s="95">
        <v>3</v>
      </c>
    </row>
    <row r="233" spans="1:5" s="26" customFormat="1" x14ac:dyDescent="0.25">
      <c r="A233" s="50">
        <v>16</v>
      </c>
      <c r="B233" s="50" t="s">
        <v>313</v>
      </c>
      <c r="C233" s="50">
        <v>3</v>
      </c>
      <c r="D233" s="95">
        <v>3</v>
      </c>
      <c r="E233" s="133"/>
    </row>
    <row r="234" spans="1:5" x14ac:dyDescent="0.25">
      <c r="A234" s="50">
        <v>41</v>
      </c>
      <c r="B234" s="50" t="s">
        <v>102</v>
      </c>
      <c r="C234" s="50">
        <v>5</v>
      </c>
      <c r="D234" s="95">
        <v>3</v>
      </c>
    </row>
    <row r="235" spans="1:5" s="26" customFormat="1" x14ac:dyDescent="0.25">
      <c r="A235" s="50">
        <v>32</v>
      </c>
      <c r="B235" s="50" t="s">
        <v>102</v>
      </c>
      <c r="C235" s="50">
        <v>1</v>
      </c>
      <c r="D235" s="95">
        <v>3</v>
      </c>
      <c r="E235" s="133"/>
    </row>
    <row r="236" spans="1:5" s="26" customFormat="1" x14ac:dyDescent="0.25">
      <c r="A236" s="50">
        <v>33</v>
      </c>
      <c r="B236" s="50" t="s">
        <v>102</v>
      </c>
      <c r="C236" s="50">
        <v>1</v>
      </c>
      <c r="D236" s="95">
        <v>3</v>
      </c>
      <c r="E236" s="133"/>
    </row>
    <row r="237" spans="1:5" s="26" customFormat="1" x14ac:dyDescent="0.25">
      <c r="A237" s="50">
        <v>31</v>
      </c>
      <c r="B237" s="50" t="s">
        <v>102</v>
      </c>
      <c r="C237" s="50">
        <v>1</v>
      </c>
      <c r="D237" s="95">
        <v>3</v>
      </c>
      <c r="E237" s="133"/>
    </row>
    <row r="238" spans="1:5" x14ac:dyDescent="0.25">
      <c r="A238" s="50">
        <v>27</v>
      </c>
      <c r="B238" s="50" t="s">
        <v>111</v>
      </c>
      <c r="C238" s="50">
        <v>2</v>
      </c>
      <c r="D238" s="96">
        <v>3</v>
      </c>
    </row>
    <row r="239" spans="1:5" s="26" customFormat="1" x14ac:dyDescent="0.25">
      <c r="A239" s="50">
        <v>8</v>
      </c>
      <c r="B239" s="50" t="s">
        <v>111</v>
      </c>
      <c r="C239" s="50">
        <v>5</v>
      </c>
      <c r="D239" s="95">
        <v>3</v>
      </c>
      <c r="E239" s="133"/>
    </row>
    <row r="240" spans="1:5" x14ac:dyDescent="0.25">
      <c r="A240" s="50">
        <v>4</v>
      </c>
      <c r="B240" s="50" t="s">
        <v>111</v>
      </c>
      <c r="C240" s="50">
        <v>7</v>
      </c>
      <c r="D240" s="95">
        <v>3</v>
      </c>
    </row>
    <row r="241" spans="1:4" x14ac:dyDescent="0.25">
      <c r="A241" s="50">
        <v>4</v>
      </c>
      <c r="B241" s="50" t="s">
        <v>111</v>
      </c>
      <c r="C241" s="50">
        <v>6</v>
      </c>
      <c r="D241" s="95">
        <v>3</v>
      </c>
    </row>
    <row r="242" spans="1:4" x14ac:dyDescent="0.25">
      <c r="A242" s="50">
        <v>6</v>
      </c>
      <c r="B242" s="50" t="s">
        <v>111</v>
      </c>
      <c r="C242" s="50">
        <v>10</v>
      </c>
      <c r="D242" s="95">
        <v>3</v>
      </c>
    </row>
    <row r="243" spans="1:4" x14ac:dyDescent="0.25">
      <c r="A243" s="50">
        <v>27</v>
      </c>
      <c r="B243" s="50" t="s">
        <v>111</v>
      </c>
      <c r="C243" s="50">
        <v>10</v>
      </c>
      <c r="D243" s="96">
        <v>3</v>
      </c>
    </row>
    <row r="244" spans="1:4" x14ac:dyDescent="0.25">
      <c r="A244" s="50">
        <v>33</v>
      </c>
      <c r="B244" s="50" t="s">
        <v>327</v>
      </c>
      <c r="C244" s="50">
        <v>5</v>
      </c>
      <c r="D244" s="95">
        <v>3</v>
      </c>
    </row>
    <row r="245" spans="1:4" x14ac:dyDescent="0.25">
      <c r="A245" s="50">
        <v>34</v>
      </c>
      <c r="B245" s="50" t="s">
        <v>327</v>
      </c>
      <c r="C245" s="50">
        <v>8</v>
      </c>
      <c r="D245" s="95">
        <v>3</v>
      </c>
    </row>
    <row r="246" spans="1:4" x14ac:dyDescent="0.25">
      <c r="A246" s="50">
        <v>2</v>
      </c>
      <c r="B246" s="50" t="s">
        <v>111</v>
      </c>
      <c r="C246" s="50">
        <v>4</v>
      </c>
      <c r="D246" s="95">
        <v>3</v>
      </c>
    </row>
    <row r="247" spans="1:4" x14ac:dyDescent="0.25">
      <c r="A247" s="50">
        <v>38</v>
      </c>
      <c r="B247" s="50" t="s">
        <v>111</v>
      </c>
      <c r="C247" s="50">
        <v>6</v>
      </c>
      <c r="D247" s="95">
        <v>3</v>
      </c>
    </row>
    <row r="248" spans="1:4" x14ac:dyDescent="0.25">
      <c r="A248" s="50">
        <v>38</v>
      </c>
      <c r="B248" s="50" t="s">
        <v>111</v>
      </c>
      <c r="C248" s="50">
        <v>8</v>
      </c>
      <c r="D248" s="95">
        <v>3</v>
      </c>
    </row>
    <row r="249" spans="1:4" x14ac:dyDescent="0.25">
      <c r="A249" s="50">
        <v>17</v>
      </c>
      <c r="B249" s="50" t="s">
        <v>111</v>
      </c>
      <c r="C249" s="50">
        <v>9</v>
      </c>
      <c r="D249" s="95">
        <v>3</v>
      </c>
    </row>
    <row r="250" spans="1:4" x14ac:dyDescent="0.25">
      <c r="A250" s="50">
        <v>18</v>
      </c>
      <c r="B250" s="50" t="s">
        <v>111</v>
      </c>
      <c r="C250" s="50">
        <v>25</v>
      </c>
      <c r="D250" s="95">
        <v>3</v>
      </c>
    </row>
    <row r="251" spans="1:4" x14ac:dyDescent="0.25">
      <c r="A251" s="50">
        <v>39</v>
      </c>
      <c r="B251" s="50" t="s">
        <v>111</v>
      </c>
      <c r="C251" s="50">
        <v>6</v>
      </c>
      <c r="D251" s="95">
        <v>3</v>
      </c>
    </row>
    <row r="252" spans="1:4" x14ac:dyDescent="0.25">
      <c r="A252" s="50">
        <v>43</v>
      </c>
      <c r="B252" s="50" t="s">
        <v>111</v>
      </c>
      <c r="C252" s="50">
        <v>6</v>
      </c>
      <c r="D252" s="95">
        <v>3</v>
      </c>
    </row>
    <row r="253" spans="1:4" x14ac:dyDescent="0.25">
      <c r="A253" s="50">
        <v>47</v>
      </c>
      <c r="B253" s="50" t="s">
        <v>111</v>
      </c>
      <c r="C253" s="50">
        <v>4</v>
      </c>
      <c r="D253" s="95">
        <v>3</v>
      </c>
    </row>
    <row r="254" spans="1:4" x14ac:dyDescent="0.25">
      <c r="A254" s="50">
        <v>47</v>
      </c>
      <c r="B254" s="50" t="s">
        <v>111</v>
      </c>
      <c r="C254" s="50">
        <v>5</v>
      </c>
      <c r="D254" s="95">
        <v>3</v>
      </c>
    </row>
    <row r="255" spans="1:4" x14ac:dyDescent="0.25">
      <c r="A255" s="50">
        <v>49</v>
      </c>
      <c r="B255" s="50" t="s">
        <v>111</v>
      </c>
      <c r="C255" s="50">
        <v>5</v>
      </c>
      <c r="D255" s="95">
        <v>3</v>
      </c>
    </row>
    <row r="256" spans="1:4" x14ac:dyDescent="0.25">
      <c r="A256" s="50">
        <v>1</v>
      </c>
      <c r="B256" s="50" t="s">
        <v>111</v>
      </c>
      <c r="C256" s="50">
        <v>3</v>
      </c>
      <c r="D256" s="95">
        <v>3</v>
      </c>
    </row>
    <row r="257" spans="1:5" x14ac:dyDescent="0.25">
      <c r="A257" s="50">
        <v>1</v>
      </c>
      <c r="B257" s="50" t="s">
        <v>111</v>
      </c>
      <c r="C257" s="50">
        <v>4</v>
      </c>
      <c r="D257" s="95">
        <v>3</v>
      </c>
    </row>
    <row r="258" spans="1:5" s="26" customFormat="1" x14ac:dyDescent="0.25">
      <c r="A258" s="50">
        <v>29</v>
      </c>
      <c r="B258" s="50" t="s">
        <v>327</v>
      </c>
      <c r="C258" s="50">
        <v>4</v>
      </c>
      <c r="D258" s="95">
        <v>3</v>
      </c>
      <c r="E258" s="133"/>
    </row>
    <row r="259" spans="1:5" x14ac:dyDescent="0.25">
      <c r="A259" s="50">
        <v>1</v>
      </c>
      <c r="B259" s="50" t="s">
        <v>111</v>
      </c>
      <c r="C259" s="50">
        <v>4</v>
      </c>
      <c r="D259" s="95">
        <v>3</v>
      </c>
    </row>
    <row r="260" spans="1:5" s="26" customFormat="1" x14ac:dyDescent="0.25">
      <c r="A260" s="50">
        <v>5</v>
      </c>
      <c r="B260" s="50" t="s">
        <v>111</v>
      </c>
      <c r="C260" s="50">
        <v>5</v>
      </c>
      <c r="D260" s="95">
        <v>3</v>
      </c>
      <c r="E260" s="133"/>
    </row>
    <row r="261" spans="1:5" x14ac:dyDescent="0.25">
      <c r="A261" s="50">
        <v>1</v>
      </c>
      <c r="B261" s="50" t="s">
        <v>118</v>
      </c>
      <c r="C261" s="50">
        <v>1</v>
      </c>
      <c r="D261" s="95">
        <v>3</v>
      </c>
    </row>
    <row r="262" spans="1:5" x14ac:dyDescent="0.25">
      <c r="A262" s="50">
        <v>40</v>
      </c>
      <c r="B262" s="50" t="s">
        <v>123</v>
      </c>
      <c r="C262" s="50">
        <v>6</v>
      </c>
      <c r="D262" s="95">
        <v>3</v>
      </c>
    </row>
    <row r="263" spans="1:5" x14ac:dyDescent="0.25">
      <c r="A263" s="50">
        <v>39</v>
      </c>
      <c r="B263" s="50" t="s">
        <v>123</v>
      </c>
      <c r="C263" s="50">
        <v>2</v>
      </c>
      <c r="D263" s="95">
        <v>3</v>
      </c>
    </row>
    <row r="264" spans="1:5" x14ac:dyDescent="0.25">
      <c r="A264" s="50">
        <v>18</v>
      </c>
      <c r="B264" s="50" t="s">
        <v>129</v>
      </c>
      <c r="C264" s="50">
        <v>2</v>
      </c>
      <c r="D264" s="95">
        <v>3</v>
      </c>
    </row>
    <row r="265" spans="1:5" x14ac:dyDescent="0.25">
      <c r="A265" s="50">
        <v>49</v>
      </c>
      <c r="B265" s="50" t="s">
        <v>129</v>
      </c>
      <c r="C265" s="50">
        <v>2</v>
      </c>
      <c r="D265" s="95">
        <v>3</v>
      </c>
    </row>
    <row r="266" spans="1:5" x14ac:dyDescent="0.25">
      <c r="A266" s="50">
        <v>50</v>
      </c>
      <c r="B266" s="50" t="s">
        <v>129</v>
      </c>
      <c r="C266" s="50">
        <v>6</v>
      </c>
      <c r="D266" s="95">
        <v>3</v>
      </c>
    </row>
    <row r="267" spans="1:5" x14ac:dyDescent="0.25">
      <c r="A267" s="50">
        <v>2</v>
      </c>
      <c r="B267" s="50" t="s">
        <v>129</v>
      </c>
      <c r="C267" s="50">
        <v>3</v>
      </c>
      <c r="D267" s="95">
        <v>3</v>
      </c>
    </row>
    <row r="268" spans="1:5" x14ac:dyDescent="0.25">
      <c r="A268" s="50">
        <v>21</v>
      </c>
      <c r="B268" s="50" t="s">
        <v>129</v>
      </c>
      <c r="C268" s="50">
        <v>3</v>
      </c>
      <c r="D268" s="95">
        <v>3</v>
      </c>
    </row>
    <row r="269" spans="1:5" x14ac:dyDescent="0.25">
      <c r="A269" s="50">
        <v>25</v>
      </c>
      <c r="B269" s="50" t="s">
        <v>129</v>
      </c>
      <c r="C269" s="50">
        <v>3</v>
      </c>
      <c r="D269" s="95">
        <v>3</v>
      </c>
    </row>
    <row r="270" spans="1:5" x14ac:dyDescent="0.25">
      <c r="A270" s="50">
        <v>27</v>
      </c>
      <c r="B270" s="50" t="s">
        <v>129</v>
      </c>
      <c r="C270" s="50">
        <v>1</v>
      </c>
      <c r="D270" s="95">
        <v>3</v>
      </c>
    </row>
    <row r="271" spans="1:5" x14ac:dyDescent="0.25">
      <c r="A271" s="50">
        <v>46</v>
      </c>
      <c r="B271" s="50" t="s">
        <v>129</v>
      </c>
      <c r="C271" s="50">
        <v>23</v>
      </c>
      <c r="D271" s="95">
        <v>3</v>
      </c>
    </row>
    <row r="272" spans="1:5" x14ac:dyDescent="0.25">
      <c r="A272" s="50">
        <v>46</v>
      </c>
      <c r="B272" s="50" t="s">
        <v>129</v>
      </c>
      <c r="C272" s="50">
        <v>4</v>
      </c>
      <c r="D272" s="95">
        <v>3</v>
      </c>
    </row>
    <row r="273" spans="1:4" x14ac:dyDescent="0.25">
      <c r="A273" s="50">
        <v>49</v>
      </c>
      <c r="B273" s="50" t="s">
        <v>129</v>
      </c>
      <c r="C273" s="50">
        <v>7</v>
      </c>
      <c r="D273" s="95">
        <v>3</v>
      </c>
    </row>
    <row r="274" spans="1:4" x14ac:dyDescent="0.25">
      <c r="A274" s="50">
        <v>46</v>
      </c>
      <c r="B274" s="50" t="s">
        <v>129</v>
      </c>
      <c r="C274" s="50">
        <v>3</v>
      </c>
      <c r="D274" s="95">
        <v>3</v>
      </c>
    </row>
    <row r="275" spans="1:4" x14ac:dyDescent="0.25">
      <c r="A275" s="50">
        <v>1</v>
      </c>
      <c r="B275" s="50" t="s">
        <v>129</v>
      </c>
      <c r="C275" s="50">
        <v>3</v>
      </c>
      <c r="D275" s="95">
        <v>3</v>
      </c>
    </row>
    <row r="276" spans="1:4" x14ac:dyDescent="0.25">
      <c r="A276" s="50">
        <v>50</v>
      </c>
      <c r="B276" s="50" t="s">
        <v>129</v>
      </c>
      <c r="C276" s="50">
        <v>3</v>
      </c>
      <c r="D276" s="95">
        <v>3</v>
      </c>
    </row>
    <row r="277" spans="1:4" x14ac:dyDescent="0.25">
      <c r="A277" s="50">
        <v>1</v>
      </c>
      <c r="B277" s="50" t="s">
        <v>129</v>
      </c>
      <c r="C277" s="50">
        <v>3</v>
      </c>
      <c r="D277" s="95">
        <v>3</v>
      </c>
    </row>
    <row r="278" spans="1:4" x14ac:dyDescent="0.25">
      <c r="A278" s="50">
        <v>10</v>
      </c>
      <c r="B278" s="50" t="s">
        <v>129</v>
      </c>
      <c r="C278" s="50">
        <v>2</v>
      </c>
      <c r="D278" s="95">
        <v>3</v>
      </c>
    </row>
    <row r="279" spans="1:4" x14ac:dyDescent="0.25">
      <c r="A279" s="50">
        <v>45</v>
      </c>
      <c r="B279" s="50" t="s">
        <v>129</v>
      </c>
      <c r="C279" s="50">
        <v>1</v>
      </c>
      <c r="D279" s="95">
        <v>3</v>
      </c>
    </row>
    <row r="280" spans="1:4" x14ac:dyDescent="0.25">
      <c r="A280" s="50">
        <v>40</v>
      </c>
      <c r="B280" s="50" t="s">
        <v>129</v>
      </c>
      <c r="C280" s="50">
        <v>5</v>
      </c>
      <c r="D280" s="95">
        <v>3</v>
      </c>
    </row>
    <row r="281" spans="1:4" x14ac:dyDescent="0.25">
      <c r="A281" s="50">
        <v>20</v>
      </c>
      <c r="B281" s="50" t="s">
        <v>129</v>
      </c>
      <c r="C281" s="50">
        <v>3</v>
      </c>
      <c r="D281" s="95">
        <v>3</v>
      </c>
    </row>
    <row r="282" spans="1:4" x14ac:dyDescent="0.25">
      <c r="A282" s="50">
        <v>23</v>
      </c>
      <c r="B282" s="50" t="s">
        <v>326</v>
      </c>
      <c r="C282" s="50">
        <v>4</v>
      </c>
      <c r="D282" s="95">
        <v>3</v>
      </c>
    </row>
    <row r="283" spans="1:4" x14ac:dyDescent="0.25">
      <c r="A283" s="50">
        <v>37</v>
      </c>
      <c r="B283" s="50" t="s">
        <v>132</v>
      </c>
      <c r="C283" s="50">
        <v>1</v>
      </c>
      <c r="D283" s="95">
        <v>3</v>
      </c>
    </row>
    <row r="284" spans="1:4" x14ac:dyDescent="0.25">
      <c r="A284" s="50">
        <v>26</v>
      </c>
      <c r="B284" s="50" t="s">
        <v>132</v>
      </c>
      <c r="C284" s="50">
        <v>1</v>
      </c>
      <c r="D284" s="95">
        <v>3</v>
      </c>
    </row>
    <row r="285" spans="1:4" x14ac:dyDescent="0.25">
      <c r="A285" s="50">
        <v>34</v>
      </c>
      <c r="B285" s="50" t="s">
        <v>140</v>
      </c>
      <c r="C285" s="50">
        <v>1</v>
      </c>
      <c r="D285" s="95">
        <v>3</v>
      </c>
    </row>
    <row r="286" spans="1:4" x14ac:dyDescent="0.25">
      <c r="A286" s="50">
        <v>28</v>
      </c>
      <c r="B286" s="50" t="s">
        <v>142</v>
      </c>
      <c r="C286" s="50">
        <v>1</v>
      </c>
      <c r="D286" s="95">
        <v>3</v>
      </c>
    </row>
    <row r="287" spans="1:4" x14ac:dyDescent="0.25">
      <c r="A287" s="50">
        <v>38</v>
      </c>
      <c r="B287" s="50" t="s">
        <v>337</v>
      </c>
      <c r="C287" s="50">
        <v>2</v>
      </c>
      <c r="D287" s="95">
        <v>3</v>
      </c>
    </row>
    <row r="288" spans="1:4" x14ac:dyDescent="0.25">
      <c r="A288" s="50">
        <v>13</v>
      </c>
      <c r="B288" s="50" t="s">
        <v>142</v>
      </c>
      <c r="C288" s="50">
        <v>7</v>
      </c>
      <c r="D288" s="95">
        <v>3</v>
      </c>
    </row>
    <row r="289" spans="1:4" x14ac:dyDescent="0.25">
      <c r="A289" s="50">
        <v>16</v>
      </c>
      <c r="B289" s="50" t="s">
        <v>142</v>
      </c>
      <c r="C289" s="50">
        <v>3</v>
      </c>
      <c r="D289" s="95">
        <v>3</v>
      </c>
    </row>
    <row r="290" spans="1:4" x14ac:dyDescent="0.25">
      <c r="A290" s="50">
        <v>16</v>
      </c>
      <c r="B290" s="50" t="s">
        <v>142</v>
      </c>
      <c r="C290" s="50">
        <v>3</v>
      </c>
      <c r="D290" s="95">
        <v>3</v>
      </c>
    </row>
    <row r="291" spans="1:4" x14ac:dyDescent="0.25">
      <c r="A291" s="50">
        <v>25</v>
      </c>
      <c r="B291" s="50" t="s">
        <v>142</v>
      </c>
      <c r="C291" s="50">
        <v>3</v>
      </c>
      <c r="D291" s="95">
        <v>3</v>
      </c>
    </row>
    <row r="292" spans="1:4" x14ac:dyDescent="0.25">
      <c r="A292" s="50">
        <v>44</v>
      </c>
      <c r="B292" s="50" t="s">
        <v>337</v>
      </c>
      <c r="C292" s="50">
        <v>3</v>
      </c>
      <c r="D292" s="95">
        <v>3</v>
      </c>
    </row>
    <row r="293" spans="1:4" x14ac:dyDescent="0.25">
      <c r="A293" s="50">
        <v>49</v>
      </c>
      <c r="B293" s="50" t="s">
        <v>337</v>
      </c>
      <c r="C293" s="50">
        <v>3</v>
      </c>
      <c r="D293" s="95">
        <v>3</v>
      </c>
    </row>
    <row r="294" spans="1:4" x14ac:dyDescent="0.25">
      <c r="A294" s="50">
        <v>19</v>
      </c>
      <c r="B294" s="50" t="s">
        <v>142</v>
      </c>
      <c r="C294" s="50">
        <v>3</v>
      </c>
      <c r="D294" s="95">
        <v>3</v>
      </c>
    </row>
    <row r="295" spans="1:4" x14ac:dyDescent="0.25">
      <c r="A295" s="50">
        <v>33</v>
      </c>
      <c r="B295" s="50" t="s">
        <v>337</v>
      </c>
      <c r="C295" s="50">
        <v>2</v>
      </c>
      <c r="D295" s="95">
        <v>3</v>
      </c>
    </row>
    <row r="296" spans="1:4" x14ac:dyDescent="0.25">
      <c r="A296" s="50">
        <v>29</v>
      </c>
      <c r="B296" s="50" t="s">
        <v>142</v>
      </c>
      <c r="C296" s="50">
        <v>1</v>
      </c>
      <c r="D296" s="95">
        <v>3</v>
      </c>
    </row>
    <row r="297" spans="1:4" x14ac:dyDescent="0.25">
      <c r="A297" s="50">
        <v>37</v>
      </c>
      <c r="B297" s="50" t="s">
        <v>145</v>
      </c>
      <c r="C297" s="50">
        <v>4</v>
      </c>
      <c r="D297" s="95">
        <v>3</v>
      </c>
    </row>
    <row r="298" spans="1:4" x14ac:dyDescent="0.25">
      <c r="A298" s="50">
        <v>38</v>
      </c>
      <c r="B298" s="50" t="s">
        <v>145</v>
      </c>
      <c r="C298" s="50">
        <v>10</v>
      </c>
      <c r="D298" s="95">
        <v>3</v>
      </c>
    </row>
    <row r="299" spans="1:4" x14ac:dyDescent="0.25">
      <c r="A299" s="50">
        <v>38</v>
      </c>
      <c r="B299" s="50" t="s">
        <v>145</v>
      </c>
      <c r="C299" s="50">
        <v>8</v>
      </c>
      <c r="D299" s="95">
        <v>3</v>
      </c>
    </row>
    <row r="300" spans="1:4" x14ac:dyDescent="0.25">
      <c r="A300" s="50">
        <v>2</v>
      </c>
      <c r="B300" s="50" t="s">
        <v>85</v>
      </c>
      <c r="C300" s="50">
        <v>1</v>
      </c>
      <c r="D300" s="95">
        <v>3.1</v>
      </c>
    </row>
    <row r="301" spans="1:4" x14ac:dyDescent="0.25">
      <c r="A301" s="50">
        <v>32</v>
      </c>
      <c r="B301" s="50" t="s">
        <v>337</v>
      </c>
      <c r="C301" s="50">
        <v>1</v>
      </c>
      <c r="D301" s="95">
        <v>3.2</v>
      </c>
    </row>
    <row r="302" spans="1:4" x14ac:dyDescent="0.25">
      <c r="A302" s="50">
        <v>33</v>
      </c>
      <c r="B302" s="50" t="s">
        <v>338</v>
      </c>
      <c r="C302" s="50">
        <v>5</v>
      </c>
      <c r="D302" s="95">
        <v>3.4</v>
      </c>
    </row>
    <row r="303" spans="1:4" x14ac:dyDescent="0.25">
      <c r="A303" s="50">
        <v>32</v>
      </c>
      <c r="B303" s="50" t="s">
        <v>63</v>
      </c>
      <c r="C303" s="50">
        <v>2</v>
      </c>
      <c r="D303" s="95">
        <v>3.4</v>
      </c>
    </row>
    <row r="304" spans="1:4" x14ac:dyDescent="0.25">
      <c r="A304" s="50">
        <v>32</v>
      </c>
      <c r="B304" s="50" t="s">
        <v>98</v>
      </c>
      <c r="C304" s="50">
        <v>5</v>
      </c>
      <c r="D304" s="95">
        <v>3.4</v>
      </c>
    </row>
    <row r="305" spans="1:5" ht="30" x14ac:dyDescent="0.25">
      <c r="A305" s="50">
        <v>34</v>
      </c>
      <c r="B305" s="60" t="s">
        <v>322</v>
      </c>
      <c r="C305" s="50">
        <v>3</v>
      </c>
      <c r="D305" s="96">
        <v>3.4</v>
      </c>
    </row>
    <row r="306" spans="1:5" x14ac:dyDescent="0.25">
      <c r="A306" s="50">
        <v>17</v>
      </c>
      <c r="B306" s="50" t="s">
        <v>129</v>
      </c>
      <c r="C306" s="50">
        <v>4</v>
      </c>
      <c r="D306" s="95">
        <v>3.4</v>
      </c>
    </row>
    <row r="307" spans="1:5" x14ac:dyDescent="0.25">
      <c r="A307" s="50">
        <v>42</v>
      </c>
      <c r="B307" s="50" t="s">
        <v>57</v>
      </c>
      <c r="C307" s="50">
        <v>5</v>
      </c>
      <c r="D307" s="95">
        <v>3.45</v>
      </c>
    </row>
    <row r="308" spans="1:5" x14ac:dyDescent="0.25">
      <c r="A308" s="50">
        <v>41</v>
      </c>
      <c r="B308" s="50" t="s">
        <v>102</v>
      </c>
      <c r="C308" s="50">
        <v>7</v>
      </c>
      <c r="D308" s="95">
        <v>3.45</v>
      </c>
    </row>
    <row r="309" spans="1:5" x14ac:dyDescent="0.25">
      <c r="A309" s="50">
        <v>47</v>
      </c>
      <c r="B309" s="50" t="s">
        <v>17</v>
      </c>
      <c r="C309" s="50">
        <v>3</v>
      </c>
      <c r="D309" s="95">
        <v>3.5</v>
      </c>
    </row>
    <row r="310" spans="1:5" x14ac:dyDescent="0.25">
      <c r="A310" s="50">
        <v>2</v>
      </c>
      <c r="B310" s="50" t="s">
        <v>17</v>
      </c>
      <c r="C310" s="50">
        <v>3</v>
      </c>
      <c r="D310" s="95">
        <v>3.5</v>
      </c>
    </row>
    <row r="311" spans="1:5" x14ac:dyDescent="0.25">
      <c r="A311" s="50">
        <v>7</v>
      </c>
      <c r="B311" s="50" t="s">
        <v>17</v>
      </c>
      <c r="C311" s="50">
        <v>2</v>
      </c>
      <c r="D311" s="95">
        <v>3.5</v>
      </c>
    </row>
    <row r="312" spans="1:5" x14ac:dyDescent="0.25">
      <c r="A312" s="50">
        <v>16</v>
      </c>
      <c r="B312" s="50" t="s">
        <v>17</v>
      </c>
      <c r="C312" s="50">
        <v>2</v>
      </c>
      <c r="D312" s="95">
        <v>3.5</v>
      </c>
      <c r="E312" s="218"/>
    </row>
    <row r="313" spans="1:5" x14ac:dyDescent="0.25">
      <c r="A313" s="50">
        <v>48</v>
      </c>
      <c r="B313" s="50" t="s">
        <v>24</v>
      </c>
      <c r="C313" s="50">
        <v>2</v>
      </c>
      <c r="D313" s="95">
        <v>3.5</v>
      </c>
      <c r="E313" s="26"/>
    </row>
    <row r="314" spans="1:5" x14ac:dyDescent="0.25">
      <c r="A314" s="50">
        <v>19</v>
      </c>
      <c r="B314" s="50" t="s">
        <v>24</v>
      </c>
      <c r="C314" s="50">
        <v>2</v>
      </c>
      <c r="D314" s="95">
        <v>3.5</v>
      </c>
    </row>
    <row r="315" spans="1:5" x14ac:dyDescent="0.25">
      <c r="A315" s="50">
        <v>25</v>
      </c>
      <c r="B315" s="50" t="s">
        <v>24</v>
      </c>
      <c r="C315" s="50">
        <v>1</v>
      </c>
      <c r="D315" s="95">
        <v>3.5</v>
      </c>
    </row>
    <row r="316" spans="1:5" x14ac:dyDescent="0.25">
      <c r="A316" s="50">
        <v>14</v>
      </c>
      <c r="B316" s="50" t="s">
        <v>29</v>
      </c>
      <c r="C316" s="50">
        <v>3</v>
      </c>
      <c r="D316" s="95">
        <v>3.5</v>
      </c>
    </row>
    <row r="317" spans="1:5" s="26" customFormat="1" x14ac:dyDescent="0.25">
      <c r="A317" s="50">
        <v>10</v>
      </c>
      <c r="B317" s="50" t="s">
        <v>29</v>
      </c>
      <c r="C317" s="50">
        <v>6</v>
      </c>
      <c r="D317" s="95">
        <v>3.5</v>
      </c>
      <c r="E317" s="218"/>
    </row>
    <row r="318" spans="1:5" x14ac:dyDescent="0.25">
      <c r="A318" s="56">
        <v>7</v>
      </c>
      <c r="B318" s="56" t="s">
        <v>26</v>
      </c>
      <c r="C318" s="56">
        <v>4</v>
      </c>
      <c r="D318" s="96">
        <v>3.5</v>
      </c>
      <c r="E318" s="26"/>
    </row>
    <row r="319" spans="1:5" s="26" customFormat="1" x14ac:dyDescent="0.25">
      <c r="A319" s="50">
        <v>28</v>
      </c>
      <c r="B319" s="50" t="s">
        <v>26</v>
      </c>
      <c r="C319" s="50">
        <v>3</v>
      </c>
      <c r="D319" s="95">
        <v>3.5</v>
      </c>
      <c r="E319" s="133"/>
    </row>
    <row r="320" spans="1:5" x14ac:dyDescent="0.25">
      <c r="A320" s="50">
        <v>32</v>
      </c>
      <c r="B320" s="50" t="s">
        <v>335</v>
      </c>
      <c r="C320" s="50">
        <v>8</v>
      </c>
      <c r="D320" s="95">
        <v>3.5</v>
      </c>
    </row>
    <row r="321" spans="1:5" x14ac:dyDescent="0.25">
      <c r="A321" s="50">
        <v>12</v>
      </c>
      <c r="B321" s="50" t="s">
        <v>26</v>
      </c>
      <c r="C321" s="50">
        <v>22</v>
      </c>
      <c r="D321" s="95">
        <v>3.5</v>
      </c>
    </row>
    <row r="322" spans="1:5" x14ac:dyDescent="0.25">
      <c r="A322" s="50">
        <v>12</v>
      </c>
      <c r="B322" s="50" t="s">
        <v>26</v>
      </c>
      <c r="C322" s="50">
        <v>33</v>
      </c>
      <c r="D322" s="95">
        <v>3.5</v>
      </c>
    </row>
    <row r="323" spans="1:5" x14ac:dyDescent="0.25">
      <c r="A323" s="50">
        <v>41</v>
      </c>
      <c r="B323" s="50" t="s">
        <v>32</v>
      </c>
      <c r="C323" s="50">
        <v>7</v>
      </c>
      <c r="D323" s="95">
        <v>3.5</v>
      </c>
    </row>
    <row r="324" spans="1:5" x14ac:dyDescent="0.25">
      <c r="A324" s="50">
        <v>4</v>
      </c>
      <c r="B324" s="50" t="s">
        <v>35</v>
      </c>
      <c r="C324" s="50">
        <v>4</v>
      </c>
      <c r="D324" s="95">
        <v>3.5</v>
      </c>
    </row>
    <row r="325" spans="1:5" x14ac:dyDescent="0.25">
      <c r="A325" s="50">
        <v>1</v>
      </c>
      <c r="B325" s="50" t="s">
        <v>309</v>
      </c>
      <c r="C325" s="50">
        <v>8</v>
      </c>
      <c r="D325" s="95">
        <v>3.5</v>
      </c>
    </row>
    <row r="326" spans="1:5" x14ac:dyDescent="0.25">
      <c r="A326" s="50">
        <v>7</v>
      </c>
      <c r="B326" s="50" t="s">
        <v>43</v>
      </c>
      <c r="C326" s="50">
        <v>3</v>
      </c>
      <c r="D326" s="95">
        <v>3.5</v>
      </c>
    </row>
    <row r="327" spans="1:5" x14ac:dyDescent="0.25">
      <c r="A327" s="50">
        <v>30</v>
      </c>
      <c r="B327" s="50" t="s">
        <v>43</v>
      </c>
      <c r="C327" s="50">
        <v>1</v>
      </c>
      <c r="D327" s="95">
        <v>3.5</v>
      </c>
    </row>
    <row r="328" spans="1:5" x14ac:dyDescent="0.25">
      <c r="A328" s="56">
        <v>50</v>
      </c>
      <c r="B328" s="56" t="s">
        <v>43</v>
      </c>
      <c r="C328" s="56">
        <v>7</v>
      </c>
      <c r="D328" s="96">
        <v>3.5</v>
      </c>
    </row>
    <row r="329" spans="1:5" x14ac:dyDescent="0.25">
      <c r="A329" s="50">
        <v>4</v>
      </c>
      <c r="B329" s="50" t="s">
        <v>52</v>
      </c>
      <c r="C329" s="50">
        <v>2</v>
      </c>
      <c r="D329" s="95">
        <v>3.5</v>
      </c>
    </row>
    <row r="330" spans="1:5" x14ac:dyDescent="0.25">
      <c r="A330" s="50">
        <v>7</v>
      </c>
      <c r="B330" s="50" t="s">
        <v>52</v>
      </c>
      <c r="C330" s="50">
        <v>6</v>
      </c>
      <c r="D330" s="95">
        <v>3.5</v>
      </c>
    </row>
    <row r="331" spans="1:5" x14ac:dyDescent="0.25">
      <c r="A331" s="50">
        <v>38</v>
      </c>
      <c r="B331" s="50" t="s">
        <v>52</v>
      </c>
      <c r="C331" s="50">
        <v>6</v>
      </c>
      <c r="D331" s="95">
        <v>3.5</v>
      </c>
    </row>
    <row r="332" spans="1:5" x14ac:dyDescent="0.25">
      <c r="A332" s="50">
        <v>12</v>
      </c>
      <c r="B332" s="50" t="s">
        <v>52</v>
      </c>
      <c r="C332" s="50">
        <v>8</v>
      </c>
      <c r="D332" s="95">
        <v>3.5</v>
      </c>
    </row>
    <row r="333" spans="1:5" x14ac:dyDescent="0.25">
      <c r="A333" s="50">
        <v>16</v>
      </c>
      <c r="B333" s="50" t="s">
        <v>323</v>
      </c>
      <c r="C333" s="50">
        <v>2</v>
      </c>
      <c r="D333" s="95">
        <v>3.5</v>
      </c>
    </row>
    <row r="334" spans="1:5" x14ac:dyDescent="0.25">
      <c r="A334" s="50">
        <v>38</v>
      </c>
      <c r="B334" s="50" t="s">
        <v>52</v>
      </c>
      <c r="C334" s="50">
        <v>3</v>
      </c>
      <c r="D334" s="95">
        <v>3.5</v>
      </c>
    </row>
    <row r="335" spans="1:5" s="26" customFormat="1" x14ac:dyDescent="0.25">
      <c r="A335" s="50">
        <v>43</v>
      </c>
      <c r="B335" s="50" t="s">
        <v>52</v>
      </c>
      <c r="C335" s="50">
        <v>1</v>
      </c>
      <c r="D335" s="95">
        <v>3.5</v>
      </c>
      <c r="E335" s="133"/>
    </row>
    <row r="336" spans="1:5" x14ac:dyDescent="0.25">
      <c r="A336" s="50">
        <v>12</v>
      </c>
      <c r="B336" s="50" t="s">
        <v>52</v>
      </c>
      <c r="C336" s="50">
        <v>3</v>
      </c>
      <c r="D336" s="95">
        <v>3.5</v>
      </c>
    </row>
    <row r="337" spans="1:5" s="26" customFormat="1" x14ac:dyDescent="0.25">
      <c r="A337" s="50">
        <v>13</v>
      </c>
      <c r="B337" s="50" t="s">
        <v>52</v>
      </c>
      <c r="C337" s="50">
        <v>6</v>
      </c>
      <c r="D337" s="95">
        <v>3.5</v>
      </c>
      <c r="E337" s="133"/>
    </row>
    <row r="338" spans="1:5" x14ac:dyDescent="0.25">
      <c r="A338" s="50">
        <v>15</v>
      </c>
      <c r="B338" s="50" t="s">
        <v>52</v>
      </c>
      <c r="C338" s="50">
        <v>5</v>
      </c>
      <c r="D338" s="95">
        <v>3.5</v>
      </c>
    </row>
    <row r="339" spans="1:5" x14ac:dyDescent="0.25">
      <c r="A339" s="50">
        <v>12</v>
      </c>
      <c r="B339" s="50" t="s">
        <v>52</v>
      </c>
      <c r="C339" s="50">
        <v>4</v>
      </c>
      <c r="D339" s="95">
        <v>3.5</v>
      </c>
    </row>
    <row r="340" spans="1:5" x14ac:dyDescent="0.25">
      <c r="A340" s="50">
        <v>13</v>
      </c>
      <c r="B340" s="50" t="s">
        <v>52</v>
      </c>
      <c r="C340" s="50">
        <v>6</v>
      </c>
      <c r="D340" s="95">
        <v>3.5</v>
      </c>
    </row>
    <row r="341" spans="1:5" x14ac:dyDescent="0.25">
      <c r="A341" s="50">
        <v>15</v>
      </c>
      <c r="B341" s="50" t="s">
        <v>52</v>
      </c>
      <c r="C341" s="50">
        <v>4</v>
      </c>
      <c r="D341" s="95">
        <v>3.5</v>
      </c>
    </row>
    <row r="342" spans="1:5" x14ac:dyDescent="0.25">
      <c r="A342" s="50">
        <v>43</v>
      </c>
      <c r="B342" s="50" t="s">
        <v>52</v>
      </c>
      <c r="C342" s="50">
        <v>4</v>
      </c>
      <c r="D342" s="95">
        <v>3.5</v>
      </c>
    </row>
    <row r="343" spans="1:5" x14ac:dyDescent="0.25">
      <c r="A343" s="50">
        <v>31</v>
      </c>
      <c r="B343" s="50" t="s">
        <v>52</v>
      </c>
      <c r="C343" s="50">
        <v>7</v>
      </c>
      <c r="D343" s="95">
        <v>3.5</v>
      </c>
    </row>
    <row r="344" spans="1:5" x14ac:dyDescent="0.25">
      <c r="A344" s="50">
        <v>41</v>
      </c>
      <c r="B344" s="50" t="s">
        <v>52</v>
      </c>
      <c r="C344" s="50">
        <v>6</v>
      </c>
      <c r="D344" s="95">
        <v>3.5</v>
      </c>
      <c r="E344" s="218"/>
    </row>
    <row r="345" spans="1:5" x14ac:dyDescent="0.25">
      <c r="A345" s="50">
        <v>13</v>
      </c>
      <c r="B345" s="50" t="s">
        <v>52</v>
      </c>
      <c r="C345" s="50">
        <v>5</v>
      </c>
      <c r="D345" s="95">
        <v>3.5</v>
      </c>
      <c r="E345" s="26"/>
    </row>
    <row r="346" spans="1:5" x14ac:dyDescent="0.25">
      <c r="A346" s="50">
        <v>31</v>
      </c>
      <c r="B346" s="50" t="s">
        <v>54</v>
      </c>
      <c r="C346" s="50">
        <v>1</v>
      </c>
      <c r="D346" s="95">
        <v>3.5</v>
      </c>
    </row>
    <row r="347" spans="1:5" x14ac:dyDescent="0.25">
      <c r="A347" s="50">
        <v>2</v>
      </c>
      <c r="B347" s="50" t="s">
        <v>57</v>
      </c>
      <c r="C347" s="50">
        <v>3</v>
      </c>
      <c r="D347" s="95">
        <v>3.5</v>
      </c>
    </row>
    <row r="348" spans="1:5" x14ac:dyDescent="0.25">
      <c r="A348" s="50">
        <v>3</v>
      </c>
      <c r="B348" s="50" t="s">
        <v>57</v>
      </c>
      <c r="C348" s="50">
        <v>5</v>
      </c>
      <c r="D348" s="95">
        <v>3.5</v>
      </c>
    </row>
    <row r="349" spans="1:5" x14ac:dyDescent="0.25">
      <c r="A349" s="50">
        <v>8</v>
      </c>
      <c r="B349" s="50" t="s">
        <v>57</v>
      </c>
      <c r="C349" s="50">
        <v>5</v>
      </c>
      <c r="D349" s="95">
        <v>3.5</v>
      </c>
    </row>
    <row r="350" spans="1:5" x14ac:dyDescent="0.25">
      <c r="A350" s="50">
        <v>8</v>
      </c>
      <c r="B350" s="50" t="s">
        <v>57</v>
      </c>
      <c r="C350" s="50">
        <v>1</v>
      </c>
      <c r="D350" s="95">
        <v>3.5</v>
      </c>
    </row>
    <row r="351" spans="1:5" x14ac:dyDescent="0.25">
      <c r="A351" s="50">
        <v>8</v>
      </c>
      <c r="B351" s="50" t="s">
        <v>57</v>
      </c>
      <c r="C351" s="50">
        <v>12</v>
      </c>
      <c r="D351" s="95">
        <v>3.5</v>
      </c>
    </row>
    <row r="352" spans="1:5" x14ac:dyDescent="0.25">
      <c r="A352" s="50">
        <v>27</v>
      </c>
      <c r="B352" s="50" t="s">
        <v>324</v>
      </c>
      <c r="C352" s="50">
        <v>3</v>
      </c>
      <c r="D352" s="95">
        <v>3.5</v>
      </c>
    </row>
    <row r="353" spans="1:4" x14ac:dyDescent="0.25">
      <c r="A353" s="50">
        <v>25</v>
      </c>
      <c r="B353" s="50" t="s">
        <v>324</v>
      </c>
      <c r="C353" s="50">
        <v>2</v>
      </c>
      <c r="D353" s="95">
        <v>3.5</v>
      </c>
    </row>
    <row r="354" spans="1:4" x14ac:dyDescent="0.25">
      <c r="A354" s="50">
        <v>31</v>
      </c>
      <c r="B354" s="50" t="s">
        <v>324</v>
      </c>
      <c r="C354" s="50">
        <v>6</v>
      </c>
      <c r="D354" s="95">
        <v>3.5</v>
      </c>
    </row>
    <row r="355" spans="1:4" x14ac:dyDescent="0.25">
      <c r="A355" s="50">
        <v>1</v>
      </c>
      <c r="B355" s="50" t="s">
        <v>57</v>
      </c>
      <c r="C355" s="50">
        <v>2</v>
      </c>
      <c r="D355" s="95">
        <v>3.5</v>
      </c>
    </row>
    <row r="356" spans="1:4" x14ac:dyDescent="0.25">
      <c r="A356" s="50">
        <v>2</v>
      </c>
      <c r="B356" s="50" t="s">
        <v>57</v>
      </c>
      <c r="C356" s="50">
        <v>3</v>
      </c>
      <c r="D356" s="95">
        <v>3.5</v>
      </c>
    </row>
    <row r="357" spans="1:4" x14ac:dyDescent="0.25">
      <c r="A357" s="50">
        <v>2</v>
      </c>
      <c r="B357" s="50" t="s">
        <v>57</v>
      </c>
      <c r="C357" s="50">
        <v>3</v>
      </c>
      <c r="D357" s="95">
        <v>3.5</v>
      </c>
    </row>
    <row r="358" spans="1:4" x14ac:dyDescent="0.25">
      <c r="A358" s="50">
        <v>43</v>
      </c>
      <c r="B358" s="50" t="s">
        <v>57</v>
      </c>
      <c r="C358" s="50">
        <v>12</v>
      </c>
      <c r="D358" s="95">
        <v>3.5</v>
      </c>
    </row>
    <row r="359" spans="1:4" x14ac:dyDescent="0.25">
      <c r="A359" s="50">
        <v>43</v>
      </c>
      <c r="B359" s="50" t="s">
        <v>57</v>
      </c>
      <c r="C359" s="50">
        <v>7</v>
      </c>
      <c r="D359" s="95">
        <v>3.5</v>
      </c>
    </row>
    <row r="360" spans="1:4" x14ac:dyDescent="0.25">
      <c r="A360" s="50">
        <v>17</v>
      </c>
      <c r="B360" s="50" t="s">
        <v>324</v>
      </c>
      <c r="C360" s="50">
        <v>22</v>
      </c>
      <c r="D360" s="95">
        <v>3.5</v>
      </c>
    </row>
    <row r="361" spans="1:4" x14ac:dyDescent="0.25">
      <c r="A361" s="50">
        <v>26</v>
      </c>
      <c r="B361" s="50" t="s">
        <v>324</v>
      </c>
      <c r="C361" s="50">
        <v>5</v>
      </c>
      <c r="D361" s="95">
        <v>3.5</v>
      </c>
    </row>
    <row r="362" spans="1:4" x14ac:dyDescent="0.25">
      <c r="A362" s="50">
        <v>4</v>
      </c>
      <c r="B362" s="50" t="s">
        <v>57</v>
      </c>
      <c r="C362" s="50">
        <v>3</v>
      </c>
      <c r="D362" s="95">
        <v>3.5</v>
      </c>
    </row>
    <row r="363" spans="1:4" x14ac:dyDescent="0.25">
      <c r="A363" s="50">
        <v>11</v>
      </c>
      <c r="B363" s="50" t="s">
        <v>57</v>
      </c>
      <c r="C363" s="50">
        <v>5</v>
      </c>
      <c r="D363" s="95">
        <v>3.5</v>
      </c>
    </row>
    <row r="364" spans="1:4" x14ac:dyDescent="0.25">
      <c r="A364" s="50">
        <v>9</v>
      </c>
      <c r="B364" s="50" t="s">
        <v>57</v>
      </c>
      <c r="C364" s="50">
        <v>6</v>
      </c>
      <c r="D364" s="95">
        <v>3.5</v>
      </c>
    </row>
    <row r="365" spans="1:4" x14ac:dyDescent="0.25">
      <c r="A365" s="50">
        <v>3</v>
      </c>
      <c r="B365" s="50" t="s">
        <v>57</v>
      </c>
      <c r="C365" s="50">
        <v>4</v>
      </c>
      <c r="D365" s="95">
        <v>3.5</v>
      </c>
    </row>
    <row r="366" spans="1:4" x14ac:dyDescent="0.25">
      <c r="A366" s="50">
        <v>25</v>
      </c>
      <c r="B366" s="50" t="s">
        <v>324</v>
      </c>
      <c r="C366" s="50">
        <v>6</v>
      </c>
      <c r="D366" s="95">
        <v>3.5</v>
      </c>
    </row>
    <row r="367" spans="1:4" x14ac:dyDescent="0.25">
      <c r="A367" s="50">
        <v>29</v>
      </c>
      <c r="B367" s="50" t="s">
        <v>324</v>
      </c>
      <c r="C367" s="50">
        <v>6</v>
      </c>
      <c r="D367" s="95">
        <v>3.5</v>
      </c>
    </row>
    <row r="368" spans="1:4" x14ac:dyDescent="0.25">
      <c r="A368" s="50">
        <v>23</v>
      </c>
      <c r="B368" s="50" t="s">
        <v>324</v>
      </c>
      <c r="C368" s="50">
        <v>6</v>
      </c>
      <c r="D368" s="95">
        <v>3.5</v>
      </c>
    </row>
    <row r="369" spans="1:5" x14ac:dyDescent="0.25">
      <c r="A369" s="50">
        <v>24</v>
      </c>
      <c r="B369" s="50" t="s">
        <v>324</v>
      </c>
      <c r="C369" s="50">
        <v>4</v>
      </c>
      <c r="D369" s="95">
        <v>3.5</v>
      </c>
    </row>
    <row r="370" spans="1:5" x14ac:dyDescent="0.25">
      <c r="A370" s="50">
        <v>46</v>
      </c>
      <c r="B370" s="50" t="s">
        <v>57</v>
      </c>
      <c r="C370" s="50">
        <v>16</v>
      </c>
      <c r="D370" s="95">
        <v>3.5</v>
      </c>
    </row>
    <row r="371" spans="1:5" x14ac:dyDescent="0.25">
      <c r="A371" s="50">
        <v>26</v>
      </c>
      <c r="B371" s="50" t="s">
        <v>324</v>
      </c>
      <c r="C371" s="50">
        <v>8</v>
      </c>
      <c r="D371" s="95">
        <v>3.5</v>
      </c>
    </row>
    <row r="372" spans="1:5" x14ac:dyDescent="0.25">
      <c r="A372" s="50">
        <v>39</v>
      </c>
      <c r="B372" s="50" t="s">
        <v>57</v>
      </c>
      <c r="C372" s="50">
        <v>6</v>
      </c>
      <c r="D372" s="95">
        <v>3.5</v>
      </c>
    </row>
    <row r="373" spans="1:5" x14ac:dyDescent="0.25">
      <c r="A373" s="50">
        <v>47</v>
      </c>
      <c r="B373" s="50" t="s">
        <v>57</v>
      </c>
      <c r="C373" s="50">
        <v>4</v>
      </c>
      <c r="D373" s="95">
        <v>3.5</v>
      </c>
    </row>
    <row r="374" spans="1:5" x14ac:dyDescent="0.25">
      <c r="A374" s="50">
        <v>10</v>
      </c>
      <c r="B374" s="50" t="s">
        <v>57</v>
      </c>
      <c r="C374" s="50">
        <v>4</v>
      </c>
      <c r="D374" s="95">
        <v>3.5</v>
      </c>
    </row>
    <row r="375" spans="1:5" x14ac:dyDescent="0.25">
      <c r="A375" s="50">
        <v>14</v>
      </c>
      <c r="B375" s="50" t="s">
        <v>57</v>
      </c>
      <c r="C375" s="50">
        <v>2</v>
      </c>
      <c r="D375" s="95">
        <v>3.5</v>
      </c>
    </row>
    <row r="376" spans="1:5" x14ac:dyDescent="0.25">
      <c r="A376" s="50">
        <v>13</v>
      </c>
      <c r="B376" s="50" t="s">
        <v>57</v>
      </c>
      <c r="C376" s="50">
        <v>5</v>
      </c>
      <c r="D376" s="95">
        <v>3.5</v>
      </c>
      <c r="E376" s="218"/>
    </row>
    <row r="377" spans="1:5" x14ac:dyDescent="0.25">
      <c r="A377" s="56">
        <v>5</v>
      </c>
      <c r="B377" s="56" t="s">
        <v>60</v>
      </c>
      <c r="C377" s="56">
        <v>1</v>
      </c>
      <c r="D377" s="96">
        <v>3.5</v>
      </c>
      <c r="E377" s="26"/>
    </row>
    <row r="378" spans="1:5" x14ac:dyDescent="0.25">
      <c r="A378" s="50">
        <v>6</v>
      </c>
      <c r="B378" s="61" t="s">
        <v>66</v>
      </c>
      <c r="C378" s="50">
        <v>1</v>
      </c>
      <c r="D378" s="95">
        <v>3.5</v>
      </c>
      <c r="E378" s="26"/>
    </row>
    <row r="379" spans="1:5" x14ac:dyDescent="0.25">
      <c r="A379" s="50">
        <v>7</v>
      </c>
      <c r="B379" s="50" t="s">
        <v>72</v>
      </c>
      <c r="C379" s="50">
        <v>1</v>
      </c>
      <c r="D379" s="95">
        <v>3.5</v>
      </c>
    </row>
    <row r="380" spans="1:5" x14ac:dyDescent="0.25">
      <c r="A380" s="50">
        <v>33</v>
      </c>
      <c r="B380" s="50" t="s">
        <v>334</v>
      </c>
      <c r="C380" s="50">
        <v>1</v>
      </c>
      <c r="D380" s="95">
        <v>3.5</v>
      </c>
    </row>
    <row r="381" spans="1:5" x14ac:dyDescent="0.25">
      <c r="A381" s="50">
        <v>5</v>
      </c>
      <c r="B381" s="50" t="s">
        <v>72</v>
      </c>
      <c r="C381" s="50">
        <v>1</v>
      </c>
      <c r="D381" s="95">
        <v>3.5</v>
      </c>
    </row>
    <row r="382" spans="1:5" x14ac:dyDescent="0.25">
      <c r="A382" s="50">
        <v>10</v>
      </c>
      <c r="B382" s="50" t="s">
        <v>72</v>
      </c>
      <c r="C382" s="50">
        <v>7</v>
      </c>
      <c r="D382" s="95">
        <v>3.5</v>
      </c>
    </row>
    <row r="383" spans="1:5" x14ac:dyDescent="0.25">
      <c r="A383" s="50">
        <v>45</v>
      </c>
      <c r="B383" s="50" t="s">
        <v>72</v>
      </c>
      <c r="C383" s="50">
        <v>1</v>
      </c>
      <c r="D383" s="95">
        <v>3.5</v>
      </c>
    </row>
    <row r="384" spans="1:5" x14ac:dyDescent="0.25">
      <c r="A384" s="50">
        <v>50</v>
      </c>
      <c r="B384" s="50" t="s">
        <v>74</v>
      </c>
      <c r="C384" s="50">
        <v>2</v>
      </c>
      <c r="D384" s="95">
        <v>3.5</v>
      </c>
    </row>
    <row r="385" spans="1:4" x14ac:dyDescent="0.25">
      <c r="A385" s="50">
        <v>17</v>
      </c>
      <c r="B385" s="50" t="s">
        <v>74</v>
      </c>
      <c r="C385" s="50">
        <v>1</v>
      </c>
      <c r="D385" s="95">
        <v>3.5</v>
      </c>
    </row>
    <row r="386" spans="1:4" x14ac:dyDescent="0.25">
      <c r="A386" s="50">
        <v>46</v>
      </c>
      <c r="B386" s="50" t="s">
        <v>74</v>
      </c>
      <c r="C386" s="50">
        <v>5</v>
      </c>
      <c r="D386" s="95">
        <v>3.5</v>
      </c>
    </row>
    <row r="387" spans="1:4" x14ac:dyDescent="0.25">
      <c r="A387" s="50">
        <v>32</v>
      </c>
      <c r="B387" s="50" t="s">
        <v>74</v>
      </c>
      <c r="C387" s="50">
        <v>1</v>
      </c>
      <c r="D387" s="95">
        <v>3.5</v>
      </c>
    </row>
    <row r="388" spans="1:4" x14ac:dyDescent="0.25">
      <c r="A388" s="50">
        <v>25</v>
      </c>
      <c r="B388" s="50" t="s">
        <v>328</v>
      </c>
      <c r="C388" s="50">
        <v>4</v>
      </c>
      <c r="D388" s="95">
        <v>3.5</v>
      </c>
    </row>
    <row r="389" spans="1:4" x14ac:dyDescent="0.25">
      <c r="A389" s="50">
        <v>25</v>
      </c>
      <c r="B389" s="50" t="s">
        <v>328</v>
      </c>
      <c r="C389" s="50">
        <v>21</v>
      </c>
      <c r="D389" s="95">
        <v>3.5</v>
      </c>
    </row>
    <row r="390" spans="1:4" x14ac:dyDescent="0.25">
      <c r="A390" s="50">
        <v>26</v>
      </c>
      <c r="B390" s="50" t="s">
        <v>76</v>
      </c>
      <c r="C390" s="50">
        <v>2</v>
      </c>
      <c r="D390" s="95">
        <v>3.5</v>
      </c>
    </row>
    <row r="391" spans="1:4" x14ac:dyDescent="0.25">
      <c r="A391" s="50">
        <v>23</v>
      </c>
      <c r="B391" s="50" t="s">
        <v>76</v>
      </c>
      <c r="C391" s="50">
        <v>3</v>
      </c>
      <c r="D391" s="95">
        <v>3.5</v>
      </c>
    </row>
    <row r="392" spans="1:4" x14ac:dyDescent="0.25">
      <c r="A392" s="50">
        <v>13</v>
      </c>
      <c r="B392" s="50" t="s">
        <v>76</v>
      </c>
      <c r="C392" s="50">
        <v>3</v>
      </c>
      <c r="D392" s="95">
        <v>3.5</v>
      </c>
    </row>
    <row r="393" spans="1:4" x14ac:dyDescent="0.25">
      <c r="A393" s="50">
        <v>15</v>
      </c>
      <c r="B393" s="50" t="s">
        <v>76</v>
      </c>
      <c r="C393" s="50">
        <v>3</v>
      </c>
      <c r="D393" s="95">
        <v>3.5</v>
      </c>
    </row>
    <row r="394" spans="1:4" x14ac:dyDescent="0.25">
      <c r="A394" s="50">
        <v>37</v>
      </c>
      <c r="B394" s="50" t="s">
        <v>76</v>
      </c>
      <c r="C394" s="50">
        <v>1</v>
      </c>
      <c r="D394" s="95">
        <v>3.5</v>
      </c>
    </row>
    <row r="395" spans="1:4" x14ac:dyDescent="0.25">
      <c r="A395" s="50">
        <v>17</v>
      </c>
      <c r="B395" s="50" t="s">
        <v>78</v>
      </c>
      <c r="C395" s="50">
        <v>3</v>
      </c>
      <c r="D395" s="95">
        <v>3.5</v>
      </c>
    </row>
    <row r="396" spans="1:4" x14ac:dyDescent="0.25">
      <c r="A396" s="50">
        <v>29</v>
      </c>
      <c r="B396" s="50" t="s">
        <v>321</v>
      </c>
      <c r="C396" s="50">
        <v>2</v>
      </c>
      <c r="D396" s="95">
        <v>3.5</v>
      </c>
    </row>
    <row r="397" spans="1:4" x14ac:dyDescent="0.25">
      <c r="A397" s="50">
        <v>10</v>
      </c>
      <c r="B397" s="50" t="s">
        <v>321</v>
      </c>
      <c r="C397" s="50">
        <v>3</v>
      </c>
      <c r="D397" s="95">
        <v>3.5</v>
      </c>
    </row>
    <row r="398" spans="1:4" x14ac:dyDescent="0.25">
      <c r="A398" s="50">
        <v>10</v>
      </c>
      <c r="B398" s="62" t="s">
        <v>321</v>
      </c>
      <c r="C398" s="50">
        <v>4</v>
      </c>
      <c r="D398" s="95">
        <v>3.5</v>
      </c>
    </row>
    <row r="399" spans="1:4" x14ac:dyDescent="0.25">
      <c r="A399" s="50">
        <v>50</v>
      </c>
      <c r="B399" s="50" t="s">
        <v>81</v>
      </c>
      <c r="C399" s="50">
        <v>7</v>
      </c>
      <c r="D399" s="95">
        <v>3.5</v>
      </c>
    </row>
    <row r="400" spans="1:4" x14ac:dyDescent="0.25">
      <c r="A400" s="50">
        <v>23</v>
      </c>
      <c r="B400" s="50" t="s">
        <v>83</v>
      </c>
      <c r="C400" s="50">
        <v>2</v>
      </c>
      <c r="D400" s="95">
        <v>3.5</v>
      </c>
    </row>
    <row r="401" spans="1:4" x14ac:dyDescent="0.25">
      <c r="A401" s="50">
        <v>13</v>
      </c>
      <c r="B401" s="50" t="s">
        <v>83</v>
      </c>
      <c r="C401" s="50">
        <v>2</v>
      </c>
      <c r="D401" s="95">
        <v>3.5</v>
      </c>
    </row>
    <row r="402" spans="1:4" x14ac:dyDescent="0.25">
      <c r="A402" s="50">
        <v>23</v>
      </c>
      <c r="B402" s="50" t="s">
        <v>83</v>
      </c>
      <c r="C402" s="50">
        <v>1</v>
      </c>
      <c r="D402" s="95">
        <v>3.5</v>
      </c>
    </row>
    <row r="403" spans="1:4" x14ac:dyDescent="0.25">
      <c r="A403" s="50">
        <v>28</v>
      </c>
      <c r="B403" s="50" t="s">
        <v>85</v>
      </c>
      <c r="C403" s="50">
        <v>1</v>
      </c>
      <c r="D403" s="95">
        <v>3.5</v>
      </c>
    </row>
    <row r="404" spans="1:4" x14ac:dyDescent="0.25">
      <c r="A404" s="50">
        <v>1</v>
      </c>
      <c r="B404" s="50" t="s">
        <v>85</v>
      </c>
      <c r="C404" s="50">
        <v>3</v>
      </c>
      <c r="D404" s="95">
        <v>3.5</v>
      </c>
    </row>
    <row r="405" spans="1:4" x14ac:dyDescent="0.25">
      <c r="A405" s="50">
        <v>29</v>
      </c>
      <c r="B405" s="50" t="s">
        <v>85</v>
      </c>
      <c r="C405" s="50">
        <v>1</v>
      </c>
      <c r="D405" s="95">
        <v>3.5</v>
      </c>
    </row>
    <row r="406" spans="1:4" x14ac:dyDescent="0.25">
      <c r="A406" s="50">
        <v>2</v>
      </c>
      <c r="B406" s="50" t="s">
        <v>85</v>
      </c>
      <c r="C406" s="50">
        <v>3</v>
      </c>
      <c r="D406" s="95">
        <v>3.5</v>
      </c>
    </row>
    <row r="407" spans="1:4" x14ac:dyDescent="0.25">
      <c r="A407" s="50">
        <v>9</v>
      </c>
      <c r="B407" s="50" t="s">
        <v>85</v>
      </c>
      <c r="C407" s="50">
        <v>3</v>
      </c>
      <c r="D407" s="95">
        <v>3.5</v>
      </c>
    </row>
    <row r="408" spans="1:4" x14ac:dyDescent="0.25">
      <c r="A408" s="50">
        <v>16</v>
      </c>
      <c r="B408" s="50" t="s">
        <v>85</v>
      </c>
      <c r="C408" s="50">
        <v>4</v>
      </c>
      <c r="D408" s="95">
        <v>3.5</v>
      </c>
    </row>
    <row r="409" spans="1:4" x14ac:dyDescent="0.25">
      <c r="A409" s="50">
        <v>30</v>
      </c>
      <c r="B409" s="50" t="s">
        <v>85</v>
      </c>
      <c r="C409" s="50">
        <v>2</v>
      </c>
      <c r="D409" s="95">
        <v>3.5</v>
      </c>
    </row>
    <row r="410" spans="1:4" x14ac:dyDescent="0.25">
      <c r="A410" s="50">
        <v>50</v>
      </c>
      <c r="B410" s="50" t="s">
        <v>98</v>
      </c>
      <c r="C410" s="50">
        <v>7</v>
      </c>
      <c r="D410" s="95">
        <v>3.5</v>
      </c>
    </row>
    <row r="411" spans="1:4" ht="30" x14ac:dyDescent="0.25">
      <c r="A411" s="50">
        <v>22</v>
      </c>
      <c r="B411" s="60" t="s">
        <v>322</v>
      </c>
      <c r="C411" s="50">
        <v>7</v>
      </c>
      <c r="D411" s="95">
        <v>3.5</v>
      </c>
    </row>
    <row r="412" spans="1:4" ht="30" x14ac:dyDescent="0.25">
      <c r="A412" s="50">
        <v>44</v>
      </c>
      <c r="B412" s="60" t="s">
        <v>319</v>
      </c>
      <c r="C412" s="50">
        <v>1</v>
      </c>
      <c r="D412" s="95">
        <v>3.5</v>
      </c>
    </row>
    <row r="413" spans="1:4" ht="30" x14ac:dyDescent="0.25">
      <c r="A413" s="50">
        <v>45</v>
      </c>
      <c r="B413" s="60" t="s">
        <v>319</v>
      </c>
      <c r="C413" s="50">
        <v>1</v>
      </c>
      <c r="D413" s="95">
        <v>3.5</v>
      </c>
    </row>
    <row r="414" spans="1:4" ht="30" x14ac:dyDescent="0.25">
      <c r="A414" s="50">
        <v>50</v>
      </c>
      <c r="B414" s="60" t="s">
        <v>319</v>
      </c>
      <c r="C414" s="50">
        <v>2</v>
      </c>
      <c r="D414" s="95">
        <v>3.5</v>
      </c>
    </row>
    <row r="415" spans="1:4" x14ac:dyDescent="0.25">
      <c r="A415" s="50">
        <v>7</v>
      </c>
      <c r="B415" s="50" t="s">
        <v>102</v>
      </c>
      <c r="C415" s="50">
        <v>1</v>
      </c>
      <c r="D415" s="95">
        <v>3.5</v>
      </c>
    </row>
    <row r="416" spans="1:4" x14ac:dyDescent="0.25">
      <c r="A416" s="50">
        <v>29</v>
      </c>
      <c r="B416" s="50" t="s">
        <v>313</v>
      </c>
      <c r="C416" s="50">
        <v>1</v>
      </c>
      <c r="D416" s="95">
        <v>3.5</v>
      </c>
    </row>
    <row r="417" spans="1:5" x14ac:dyDescent="0.25">
      <c r="A417" s="50">
        <v>50</v>
      </c>
      <c r="B417" s="50" t="s">
        <v>102</v>
      </c>
      <c r="C417" s="50">
        <v>3</v>
      </c>
      <c r="D417" s="95">
        <v>3.5</v>
      </c>
    </row>
    <row r="418" spans="1:5" x14ac:dyDescent="0.25">
      <c r="A418" s="50">
        <v>33</v>
      </c>
      <c r="B418" s="50" t="s">
        <v>102</v>
      </c>
      <c r="C418" s="50">
        <v>1</v>
      </c>
      <c r="D418" s="95">
        <v>3.5</v>
      </c>
    </row>
    <row r="419" spans="1:5" x14ac:dyDescent="0.25">
      <c r="A419" s="50">
        <v>38</v>
      </c>
      <c r="B419" s="50" t="s">
        <v>102</v>
      </c>
      <c r="C419" s="50">
        <v>1</v>
      </c>
      <c r="D419" s="95">
        <v>3.5</v>
      </c>
    </row>
    <row r="420" spans="1:5" x14ac:dyDescent="0.25">
      <c r="A420" s="50">
        <v>38</v>
      </c>
      <c r="B420" s="50" t="s">
        <v>102</v>
      </c>
      <c r="C420" s="50">
        <v>1</v>
      </c>
      <c r="D420" s="95">
        <v>3.5</v>
      </c>
    </row>
    <row r="421" spans="1:5" x14ac:dyDescent="0.25">
      <c r="A421" s="50">
        <v>9</v>
      </c>
      <c r="B421" s="50" t="s">
        <v>102</v>
      </c>
      <c r="C421" s="50">
        <v>4</v>
      </c>
      <c r="D421" s="95">
        <v>3.5</v>
      </c>
    </row>
    <row r="422" spans="1:5" x14ac:dyDescent="0.25">
      <c r="A422" s="50">
        <v>7</v>
      </c>
      <c r="B422" s="50" t="s">
        <v>102</v>
      </c>
      <c r="C422" s="50">
        <v>4</v>
      </c>
      <c r="D422" s="95">
        <v>3.5</v>
      </c>
    </row>
    <row r="423" spans="1:5" x14ac:dyDescent="0.25">
      <c r="A423" s="50">
        <v>41</v>
      </c>
      <c r="B423" s="50" t="s">
        <v>102</v>
      </c>
      <c r="C423" s="50">
        <v>4</v>
      </c>
      <c r="D423" s="95">
        <v>3.5</v>
      </c>
    </row>
    <row r="424" spans="1:5" x14ac:dyDescent="0.25">
      <c r="A424" s="50">
        <v>27</v>
      </c>
      <c r="B424" s="50" t="s">
        <v>313</v>
      </c>
      <c r="C424" s="50">
        <v>1</v>
      </c>
      <c r="D424" s="95">
        <v>3.5</v>
      </c>
    </row>
    <row r="425" spans="1:5" x14ac:dyDescent="0.25">
      <c r="A425" s="50">
        <v>36</v>
      </c>
      <c r="B425" s="50" t="s">
        <v>102</v>
      </c>
      <c r="C425" s="50">
        <v>2</v>
      </c>
      <c r="D425" s="95">
        <v>3.5</v>
      </c>
    </row>
    <row r="426" spans="1:5" x14ac:dyDescent="0.25">
      <c r="A426" s="50">
        <v>22</v>
      </c>
      <c r="B426" s="50" t="s">
        <v>313</v>
      </c>
      <c r="C426" s="50">
        <v>4</v>
      </c>
      <c r="D426" s="95">
        <v>3.5</v>
      </c>
    </row>
    <row r="427" spans="1:5" x14ac:dyDescent="0.25">
      <c r="A427" s="50">
        <v>16</v>
      </c>
      <c r="B427" s="50" t="s">
        <v>313</v>
      </c>
      <c r="C427" s="50">
        <v>2</v>
      </c>
      <c r="D427" s="95">
        <v>3.5</v>
      </c>
    </row>
    <row r="428" spans="1:5" x14ac:dyDescent="0.25">
      <c r="A428" s="50">
        <v>40</v>
      </c>
      <c r="B428" s="50" t="s">
        <v>102</v>
      </c>
      <c r="C428" s="50">
        <v>5</v>
      </c>
      <c r="D428" s="95">
        <v>3.5</v>
      </c>
    </row>
    <row r="429" spans="1:5" x14ac:dyDescent="0.25">
      <c r="A429" s="50">
        <v>35</v>
      </c>
      <c r="B429" s="50" t="s">
        <v>107</v>
      </c>
      <c r="C429" s="50">
        <v>5</v>
      </c>
      <c r="D429" s="95">
        <v>3.5</v>
      </c>
    </row>
    <row r="430" spans="1:5" x14ac:dyDescent="0.25">
      <c r="A430" s="50">
        <v>2</v>
      </c>
      <c r="B430" s="50" t="s">
        <v>107</v>
      </c>
      <c r="C430" s="50">
        <v>1</v>
      </c>
      <c r="D430" s="95">
        <v>3.5</v>
      </c>
      <c r="E430" s="218"/>
    </row>
    <row r="431" spans="1:5" x14ac:dyDescent="0.25">
      <c r="A431" s="50">
        <v>31</v>
      </c>
      <c r="B431" s="50" t="s">
        <v>107</v>
      </c>
      <c r="C431" s="50">
        <v>1</v>
      </c>
      <c r="D431" s="95">
        <v>3.5</v>
      </c>
      <c r="E431" s="32"/>
    </row>
    <row r="432" spans="1:5" x14ac:dyDescent="0.25">
      <c r="A432" s="50">
        <v>37</v>
      </c>
      <c r="B432" s="50" t="s">
        <v>107</v>
      </c>
      <c r="C432" s="50">
        <v>4</v>
      </c>
      <c r="D432" s="95">
        <v>3.5</v>
      </c>
    </row>
    <row r="433" spans="1:4" x14ac:dyDescent="0.25">
      <c r="A433" s="50">
        <v>44</v>
      </c>
      <c r="B433" s="50" t="s">
        <v>107</v>
      </c>
      <c r="C433" s="50">
        <v>4</v>
      </c>
      <c r="D433" s="95">
        <v>3.5</v>
      </c>
    </row>
    <row r="434" spans="1:4" x14ac:dyDescent="0.25">
      <c r="A434" s="50">
        <v>7</v>
      </c>
      <c r="B434" s="50" t="s">
        <v>107</v>
      </c>
      <c r="C434" s="50">
        <v>3</v>
      </c>
      <c r="D434" s="95">
        <v>3.5</v>
      </c>
    </row>
    <row r="435" spans="1:4" x14ac:dyDescent="0.25">
      <c r="A435" s="50">
        <v>17</v>
      </c>
      <c r="B435" s="50" t="s">
        <v>107</v>
      </c>
      <c r="C435" s="50">
        <v>2</v>
      </c>
      <c r="D435" s="95">
        <v>3.5</v>
      </c>
    </row>
    <row r="436" spans="1:4" x14ac:dyDescent="0.25">
      <c r="A436" s="50">
        <v>49</v>
      </c>
      <c r="B436" s="50" t="s">
        <v>121</v>
      </c>
      <c r="C436" s="50">
        <v>1</v>
      </c>
      <c r="D436" s="95">
        <v>3.5</v>
      </c>
    </row>
    <row r="437" spans="1:4" x14ac:dyDescent="0.25">
      <c r="A437" s="50">
        <v>20</v>
      </c>
      <c r="B437" s="50" t="s">
        <v>121</v>
      </c>
      <c r="C437" s="64">
        <v>2</v>
      </c>
      <c r="D437" s="98">
        <v>3.5</v>
      </c>
    </row>
    <row r="438" spans="1:4" x14ac:dyDescent="0.25">
      <c r="A438" s="50">
        <v>10</v>
      </c>
      <c r="B438" s="50" t="s">
        <v>121</v>
      </c>
      <c r="C438" s="50">
        <v>4</v>
      </c>
      <c r="D438" s="95">
        <v>3.5</v>
      </c>
    </row>
    <row r="439" spans="1:4" x14ac:dyDescent="0.25">
      <c r="A439" s="50">
        <v>20</v>
      </c>
      <c r="B439" s="50" t="s">
        <v>114</v>
      </c>
      <c r="C439" s="50">
        <v>6</v>
      </c>
      <c r="D439" s="95">
        <v>3.5</v>
      </c>
    </row>
    <row r="440" spans="1:4" x14ac:dyDescent="0.25">
      <c r="A440" s="50">
        <v>3</v>
      </c>
      <c r="B440" s="50" t="s">
        <v>111</v>
      </c>
      <c r="C440" s="50">
        <v>4</v>
      </c>
      <c r="D440" s="95">
        <v>3.5</v>
      </c>
    </row>
    <row r="441" spans="1:4" x14ac:dyDescent="0.25">
      <c r="A441" s="50">
        <v>8</v>
      </c>
      <c r="B441" s="50" t="s">
        <v>111</v>
      </c>
      <c r="C441" s="50">
        <v>10</v>
      </c>
      <c r="D441" s="95">
        <v>3.5</v>
      </c>
    </row>
    <row r="442" spans="1:4" x14ac:dyDescent="0.25">
      <c r="A442" s="50">
        <v>32</v>
      </c>
      <c r="B442" s="50" t="s">
        <v>327</v>
      </c>
      <c r="C442" s="50">
        <v>3</v>
      </c>
      <c r="D442" s="95">
        <v>3.5</v>
      </c>
    </row>
    <row r="443" spans="1:4" x14ac:dyDescent="0.25">
      <c r="A443" s="50">
        <v>28</v>
      </c>
      <c r="B443" s="50" t="s">
        <v>111</v>
      </c>
      <c r="C443" s="50">
        <v>7</v>
      </c>
      <c r="D443" s="95">
        <v>3.5</v>
      </c>
    </row>
    <row r="444" spans="1:4" x14ac:dyDescent="0.25">
      <c r="A444" s="50">
        <v>50</v>
      </c>
      <c r="B444" s="50" t="s">
        <v>111</v>
      </c>
      <c r="C444" s="50">
        <v>8</v>
      </c>
      <c r="D444" s="95">
        <v>3.5</v>
      </c>
    </row>
    <row r="445" spans="1:4" x14ac:dyDescent="0.25">
      <c r="A445" s="50">
        <v>2</v>
      </c>
      <c r="B445" s="50" t="s">
        <v>111</v>
      </c>
      <c r="C445" s="50">
        <v>6</v>
      </c>
      <c r="D445" s="95">
        <v>3.5</v>
      </c>
    </row>
    <row r="446" spans="1:4" x14ac:dyDescent="0.25">
      <c r="A446" s="50">
        <v>1</v>
      </c>
      <c r="B446" s="50" t="s">
        <v>111</v>
      </c>
      <c r="C446" s="50">
        <v>4</v>
      </c>
      <c r="D446" s="95">
        <v>3.5</v>
      </c>
    </row>
    <row r="447" spans="1:4" x14ac:dyDescent="0.25">
      <c r="A447" s="50">
        <v>2</v>
      </c>
      <c r="B447" s="50" t="s">
        <v>111</v>
      </c>
      <c r="C447" s="50">
        <v>4</v>
      </c>
      <c r="D447" s="95">
        <v>3.5</v>
      </c>
    </row>
    <row r="448" spans="1:4" x14ac:dyDescent="0.25">
      <c r="A448" s="50">
        <v>18</v>
      </c>
      <c r="B448" s="50" t="s">
        <v>111</v>
      </c>
      <c r="C448" s="56">
        <v>9</v>
      </c>
      <c r="D448" s="96">
        <v>3.5</v>
      </c>
    </row>
    <row r="449" spans="1:5" x14ac:dyDescent="0.25">
      <c r="A449" s="50">
        <v>24</v>
      </c>
      <c r="B449" s="50" t="s">
        <v>111</v>
      </c>
      <c r="C449" s="50">
        <v>7</v>
      </c>
      <c r="D449" s="95">
        <v>3.5</v>
      </c>
    </row>
    <row r="450" spans="1:5" s="26" customFormat="1" x14ac:dyDescent="0.25">
      <c r="A450" s="50">
        <v>41</v>
      </c>
      <c r="B450" s="50" t="s">
        <v>111</v>
      </c>
      <c r="C450" s="50">
        <v>8</v>
      </c>
      <c r="D450" s="95">
        <v>3.5</v>
      </c>
      <c r="E450" s="133"/>
    </row>
    <row r="451" spans="1:5" s="26" customFormat="1" x14ac:dyDescent="0.25">
      <c r="A451" s="50">
        <v>12</v>
      </c>
      <c r="B451" s="50" t="s">
        <v>111</v>
      </c>
      <c r="C451" s="50">
        <v>5</v>
      </c>
      <c r="D451" s="95">
        <v>3.5</v>
      </c>
      <c r="E451" s="133"/>
    </row>
    <row r="452" spans="1:5" s="26" customFormat="1" x14ac:dyDescent="0.25">
      <c r="A452" s="50">
        <v>19</v>
      </c>
      <c r="B452" s="50" t="s">
        <v>111</v>
      </c>
      <c r="C452" s="50">
        <v>12</v>
      </c>
      <c r="D452" s="95">
        <v>3.5</v>
      </c>
      <c r="E452" s="133"/>
    </row>
    <row r="453" spans="1:5" s="26" customFormat="1" x14ac:dyDescent="0.25">
      <c r="A453" s="50">
        <v>47</v>
      </c>
      <c r="B453" s="50" t="s">
        <v>111</v>
      </c>
      <c r="C453" s="50">
        <v>11</v>
      </c>
      <c r="D453" s="95">
        <v>3.5</v>
      </c>
      <c r="E453" s="133"/>
    </row>
    <row r="454" spans="1:5" x14ac:dyDescent="0.25">
      <c r="A454" s="50">
        <v>33</v>
      </c>
      <c r="B454" s="50" t="s">
        <v>327</v>
      </c>
      <c r="C454" s="50">
        <v>10</v>
      </c>
      <c r="D454" s="95">
        <v>3.5</v>
      </c>
    </row>
    <row r="455" spans="1:5" s="26" customFormat="1" x14ac:dyDescent="0.25">
      <c r="A455" s="50">
        <v>9</v>
      </c>
      <c r="B455" s="50" t="s">
        <v>111</v>
      </c>
      <c r="C455" s="50">
        <v>3</v>
      </c>
      <c r="D455" s="95">
        <v>3.5</v>
      </c>
      <c r="E455" s="133"/>
    </row>
    <row r="456" spans="1:5" x14ac:dyDescent="0.25">
      <c r="A456" s="50">
        <v>11</v>
      </c>
      <c r="B456" s="50" t="s">
        <v>111</v>
      </c>
      <c r="C456" s="50">
        <v>5</v>
      </c>
      <c r="D456" s="95">
        <v>3.5</v>
      </c>
    </row>
    <row r="457" spans="1:5" x14ac:dyDescent="0.25">
      <c r="A457" s="56">
        <v>15</v>
      </c>
      <c r="B457" s="50" t="s">
        <v>111</v>
      </c>
      <c r="C457" s="50">
        <v>2</v>
      </c>
      <c r="D457" s="95">
        <v>3.5</v>
      </c>
    </row>
    <row r="458" spans="1:5" x14ac:dyDescent="0.25">
      <c r="A458" s="50">
        <v>11</v>
      </c>
      <c r="B458" s="50" t="s">
        <v>111</v>
      </c>
      <c r="C458" s="50">
        <v>5</v>
      </c>
      <c r="D458" s="95">
        <v>3.5</v>
      </c>
    </row>
    <row r="459" spans="1:5" x14ac:dyDescent="0.25">
      <c r="A459" s="50">
        <v>24</v>
      </c>
      <c r="B459" s="50" t="s">
        <v>118</v>
      </c>
      <c r="C459" s="50">
        <v>3</v>
      </c>
      <c r="D459" s="95">
        <v>3.5</v>
      </c>
    </row>
    <row r="460" spans="1:5" x14ac:dyDescent="0.25">
      <c r="A460" s="50">
        <v>31</v>
      </c>
      <c r="B460" s="50" t="s">
        <v>123</v>
      </c>
      <c r="C460" s="50">
        <v>15</v>
      </c>
      <c r="D460" s="95">
        <v>3.5</v>
      </c>
    </row>
    <row r="461" spans="1:5" s="26" customFormat="1" x14ac:dyDescent="0.25">
      <c r="A461" s="50">
        <v>27</v>
      </c>
      <c r="B461" s="50" t="s">
        <v>126</v>
      </c>
      <c r="C461" s="50">
        <v>10</v>
      </c>
      <c r="D461" s="95">
        <v>3.5</v>
      </c>
      <c r="E461" s="133"/>
    </row>
    <row r="462" spans="1:5" x14ac:dyDescent="0.25">
      <c r="A462" s="50">
        <v>39</v>
      </c>
      <c r="B462" s="50" t="s">
        <v>129</v>
      </c>
      <c r="C462" s="50">
        <v>3</v>
      </c>
      <c r="D462" s="95">
        <v>3.5</v>
      </c>
    </row>
    <row r="463" spans="1:5" s="26" customFormat="1" x14ac:dyDescent="0.25">
      <c r="A463" s="50">
        <v>44</v>
      </c>
      <c r="B463" s="50" t="s">
        <v>129</v>
      </c>
      <c r="C463" s="50">
        <v>3</v>
      </c>
      <c r="D463" s="95">
        <v>3.5</v>
      </c>
      <c r="E463" s="133"/>
    </row>
    <row r="464" spans="1:5" x14ac:dyDescent="0.25">
      <c r="A464" s="50">
        <v>13</v>
      </c>
      <c r="B464" s="50" t="s">
        <v>129</v>
      </c>
      <c r="C464" s="50">
        <v>6</v>
      </c>
      <c r="D464" s="95">
        <v>3.5</v>
      </c>
    </row>
    <row r="465" spans="1:5" x14ac:dyDescent="0.25">
      <c r="A465" s="50">
        <v>22</v>
      </c>
      <c r="B465" s="50" t="s">
        <v>129</v>
      </c>
      <c r="C465" s="50">
        <v>5</v>
      </c>
      <c r="D465" s="95">
        <v>3.5</v>
      </c>
    </row>
    <row r="466" spans="1:5" x14ac:dyDescent="0.25">
      <c r="A466" s="50">
        <v>11</v>
      </c>
      <c r="B466" s="50" t="s">
        <v>129</v>
      </c>
      <c r="C466" s="50">
        <v>4</v>
      </c>
      <c r="D466" s="95">
        <v>3.5</v>
      </c>
    </row>
    <row r="467" spans="1:5" x14ac:dyDescent="0.25">
      <c r="A467" s="50">
        <v>2</v>
      </c>
      <c r="B467" s="50" t="s">
        <v>129</v>
      </c>
      <c r="C467" s="50">
        <v>3</v>
      </c>
      <c r="D467" s="95">
        <v>3.5</v>
      </c>
    </row>
    <row r="468" spans="1:5" x14ac:dyDescent="0.25">
      <c r="A468" s="50">
        <v>14</v>
      </c>
      <c r="B468" s="50" t="s">
        <v>129</v>
      </c>
      <c r="C468" s="50">
        <v>2</v>
      </c>
      <c r="D468" s="95">
        <v>3.5</v>
      </c>
    </row>
    <row r="469" spans="1:5" x14ac:dyDescent="0.25">
      <c r="A469" s="50">
        <v>9</v>
      </c>
      <c r="B469" s="50" t="s">
        <v>137</v>
      </c>
      <c r="C469" s="50">
        <v>1</v>
      </c>
      <c r="D469" s="95">
        <v>3.5</v>
      </c>
    </row>
    <row r="470" spans="1:5" x14ac:dyDescent="0.25">
      <c r="A470" s="50">
        <v>39</v>
      </c>
      <c r="B470" s="50" t="s">
        <v>137</v>
      </c>
      <c r="C470" s="50">
        <v>7</v>
      </c>
      <c r="D470" s="95">
        <v>3.5</v>
      </c>
    </row>
    <row r="471" spans="1:5" x14ac:dyDescent="0.25">
      <c r="A471" s="50">
        <v>15</v>
      </c>
      <c r="B471" s="50" t="s">
        <v>142</v>
      </c>
      <c r="C471" s="50">
        <v>3</v>
      </c>
      <c r="D471" s="95">
        <v>3.5</v>
      </c>
    </row>
    <row r="472" spans="1:5" x14ac:dyDescent="0.25">
      <c r="A472" s="50">
        <v>26</v>
      </c>
      <c r="B472" s="50" t="s">
        <v>142</v>
      </c>
      <c r="C472" s="50">
        <v>4</v>
      </c>
      <c r="D472" s="95">
        <v>3.5</v>
      </c>
    </row>
    <row r="473" spans="1:5" x14ac:dyDescent="0.25">
      <c r="A473" s="50">
        <v>16</v>
      </c>
      <c r="B473" s="50" t="s">
        <v>142</v>
      </c>
      <c r="C473" s="50">
        <v>2</v>
      </c>
      <c r="D473" s="95">
        <v>3.5</v>
      </c>
    </row>
    <row r="474" spans="1:5" x14ac:dyDescent="0.25">
      <c r="A474" s="50">
        <v>50</v>
      </c>
      <c r="B474" s="50" t="s">
        <v>337</v>
      </c>
      <c r="C474" s="50">
        <v>7</v>
      </c>
      <c r="D474" s="95">
        <v>3.5</v>
      </c>
    </row>
    <row r="475" spans="1:5" x14ac:dyDescent="0.25">
      <c r="A475" s="50">
        <v>29</v>
      </c>
      <c r="B475" s="50" t="s">
        <v>142</v>
      </c>
      <c r="C475" s="50">
        <v>2</v>
      </c>
      <c r="D475" s="95">
        <v>3.5</v>
      </c>
    </row>
    <row r="476" spans="1:5" x14ac:dyDescent="0.25">
      <c r="A476" s="50">
        <v>26</v>
      </c>
      <c r="B476" s="50" t="s">
        <v>142</v>
      </c>
      <c r="C476" s="50">
        <v>4</v>
      </c>
      <c r="D476" s="95">
        <v>3.5</v>
      </c>
    </row>
    <row r="477" spans="1:5" x14ac:dyDescent="0.25">
      <c r="A477" s="50">
        <v>8</v>
      </c>
      <c r="B477" s="50" t="s">
        <v>142</v>
      </c>
      <c r="C477" s="50">
        <v>2</v>
      </c>
      <c r="D477" s="95">
        <v>3.5</v>
      </c>
    </row>
    <row r="478" spans="1:5" x14ac:dyDescent="0.25">
      <c r="A478" s="50">
        <v>26</v>
      </c>
      <c r="B478" s="50" t="s">
        <v>142</v>
      </c>
      <c r="C478" s="50">
        <v>6</v>
      </c>
      <c r="D478" s="95">
        <v>3.5</v>
      </c>
    </row>
    <row r="479" spans="1:5" x14ac:dyDescent="0.25">
      <c r="A479" s="50">
        <v>9</v>
      </c>
      <c r="B479" s="50" t="s">
        <v>142</v>
      </c>
      <c r="C479" s="50">
        <v>1</v>
      </c>
      <c r="D479" s="95">
        <v>3.5</v>
      </c>
    </row>
    <row r="480" spans="1:5" s="26" customFormat="1" x14ac:dyDescent="0.25">
      <c r="A480" s="50">
        <v>14</v>
      </c>
      <c r="B480" s="50" t="s">
        <v>142</v>
      </c>
      <c r="C480" s="50">
        <v>3</v>
      </c>
      <c r="D480" s="95">
        <v>3.5</v>
      </c>
      <c r="E480" s="133"/>
    </row>
    <row r="481" spans="1:5" x14ac:dyDescent="0.25">
      <c r="A481" s="50">
        <v>6</v>
      </c>
      <c r="B481" s="50" t="s">
        <v>142</v>
      </c>
      <c r="C481" s="50">
        <v>1</v>
      </c>
      <c r="D481" s="95">
        <v>3.5</v>
      </c>
    </row>
    <row r="482" spans="1:5" s="26" customFormat="1" x14ac:dyDescent="0.25">
      <c r="A482" s="50">
        <v>15</v>
      </c>
      <c r="B482" s="50" t="s">
        <v>142</v>
      </c>
      <c r="C482" s="50">
        <v>2</v>
      </c>
      <c r="D482" s="95">
        <v>3.5</v>
      </c>
      <c r="E482" s="133"/>
    </row>
    <row r="483" spans="1:5" x14ac:dyDescent="0.25">
      <c r="A483" s="50">
        <v>32</v>
      </c>
      <c r="B483" s="50" t="s">
        <v>337</v>
      </c>
      <c r="C483" s="50">
        <v>1</v>
      </c>
      <c r="D483" s="95">
        <v>3.5</v>
      </c>
    </row>
    <row r="484" spans="1:5" x14ac:dyDescent="0.25">
      <c r="A484" s="50">
        <v>31</v>
      </c>
      <c r="B484" s="50" t="s">
        <v>145</v>
      </c>
      <c r="C484" s="50">
        <v>20</v>
      </c>
      <c r="D484" s="95">
        <v>3.5</v>
      </c>
    </row>
    <row r="485" spans="1:5" x14ac:dyDescent="0.25">
      <c r="A485" s="50">
        <v>33</v>
      </c>
      <c r="B485" s="50" t="s">
        <v>145</v>
      </c>
      <c r="C485" s="50">
        <v>10</v>
      </c>
      <c r="D485" s="95">
        <v>3.5</v>
      </c>
    </row>
    <row r="486" spans="1:5" x14ac:dyDescent="0.25">
      <c r="A486" s="56">
        <v>48</v>
      </c>
      <c r="B486" s="50" t="s">
        <v>145</v>
      </c>
      <c r="C486" s="50">
        <v>2</v>
      </c>
      <c r="D486" s="95">
        <v>3.5</v>
      </c>
    </row>
    <row r="487" spans="1:5" x14ac:dyDescent="0.25">
      <c r="A487" s="50">
        <v>32</v>
      </c>
      <c r="B487" s="50" t="s">
        <v>17</v>
      </c>
      <c r="C487" s="50">
        <v>2</v>
      </c>
      <c r="D487" s="95">
        <v>3.6</v>
      </c>
    </row>
    <row r="488" spans="1:5" x14ac:dyDescent="0.25">
      <c r="A488" s="50">
        <v>32</v>
      </c>
      <c r="B488" s="50" t="s">
        <v>63</v>
      </c>
      <c r="C488" s="50">
        <v>4</v>
      </c>
      <c r="D488" s="95">
        <v>3.6</v>
      </c>
    </row>
    <row r="489" spans="1:5" x14ac:dyDescent="0.25">
      <c r="A489" s="50">
        <v>44</v>
      </c>
      <c r="B489" s="50" t="s">
        <v>76</v>
      </c>
      <c r="C489" s="50">
        <v>3</v>
      </c>
      <c r="D489" s="95">
        <v>3.6</v>
      </c>
    </row>
    <row r="490" spans="1:5" ht="30" x14ac:dyDescent="0.25">
      <c r="A490" s="50">
        <v>32</v>
      </c>
      <c r="B490" s="60" t="s">
        <v>322</v>
      </c>
      <c r="C490" s="50">
        <v>1</v>
      </c>
      <c r="D490" s="95">
        <v>3.6</v>
      </c>
    </row>
    <row r="491" spans="1:5" x14ac:dyDescent="0.25">
      <c r="A491" s="50">
        <v>42</v>
      </c>
      <c r="B491" s="50" t="s">
        <v>52</v>
      </c>
      <c r="C491" s="50">
        <v>7</v>
      </c>
      <c r="D491" s="95">
        <v>3.7</v>
      </c>
    </row>
    <row r="492" spans="1:5" x14ac:dyDescent="0.25">
      <c r="A492" s="50">
        <v>42</v>
      </c>
      <c r="B492" s="50" t="s">
        <v>26</v>
      </c>
      <c r="C492" s="50">
        <v>20</v>
      </c>
      <c r="D492" s="95">
        <v>3.75</v>
      </c>
    </row>
    <row r="493" spans="1:5" x14ac:dyDescent="0.25">
      <c r="A493" s="50">
        <v>42</v>
      </c>
      <c r="B493" s="50" t="s">
        <v>43</v>
      </c>
      <c r="C493" s="50">
        <v>3</v>
      </c>
      <c r="D493" s="95">
        <v>3.75</v>
      </c>
    </row>
    <row r="494" spans="1:5" x14ac:dyDescent="0.25">
      <c r="A494" s="50">
        <v>42</v>
      </c>
      <c r="B494" s="50" t="s">
        <v>52</v>
      </c>
      <c r="C494" s="50">
        <v>2</v>
      </c>
      <c r="D494" s="95">
        <v>3.75</v>
      </c>
    </row>
    <row r="495" spans="1:5" x14ac:dyDescent="0.25">
      <c r="A495" s="50">
        <v>8</v>
      </c>
      <c r="B495" s="50" t="s">
        <v>83</v>
      </c>
      <c r="C495" s="50">
        <v>2</v>
      </c>
      <c r="D495" s="95">
        <v>3.8</v>
      </c>
    </row>
    <row r="496" spans="1:5" x14ac:dyDescent="0.25">
      <c r="A496" s="50">
        <v>38</v>
      </c>
      <c r="B496" s="50" t="s">
        <v>72</v>
      </c>
      <c r="C496" s="50">
        <v>3</v>
      </c>
      <c r="D496" s="95">
        <v>3.9</v>
      </c>
    </row>
    <row r="497" spans="1:4" x14ac:dyDescent="0.25">
      <c r="A497" s="50">
        <v>38</v>
      </c>
      <c r="B497" s="50" t="s">
        <v>111</v>
      </c>
      <c r="C497" s="50">
        <v>5</v>
      </c>
      <c r="D497" s="95">
        <v>3.9</v>
      </c>
    </row>
    <row r="498" spans="1:4" x14ac:dyDescent="0.25">
      <c r="A498" s="50">
        <v>32</v>
      </c>
      <c r="B498" s="50" t="s">
        <v>327</v>
      </c>
      <c r="C498" s="50">
        <v>5</v>
      </c>
      <c r="D498" s="95">
        <v>3.9</v>
      </c>
    </row>
    <row r="499" spans="1:4" x14ac:dyDescent="0.25">
      <c r="A499" s="50">
        <v>43</v>
      </c>
      <c r="B499" s="50" t="s">
        <v>129</v>
      </c>
      <c r="C499" s="50">
        <v>4</v>
      </c>
      <c r="D499" s="95">
        <v>3.9</v>
      </c>
    </row>
    <row r="500" spans="1:4" x14ac:dyDescent="0.25">
      <c r="A500" s="50">
        <v>47</v>
      </c>
      <c r="B500" s="50" t="s">
        <v>17</v>
      </c>
      <c r="C500" s="50">
        <v>4</v>
      </c>
      <c r="D500" s="95">
        <v>4</v>
      </c>
    </row>
    <row r="501" spans="1:4" x14ac:dyDescent="0.25">
      <c r="A501" s="50">
        <v>43</v>
      </c>
      <c r="B501" s="50" t="s">
        <v>17</v>
      </c>
      <c r="C501" s="50">
        <v>5</v>
      </c>
      <c r="D501" s="95">
        <v>4</v>
      </c>
    </row>
    <row r="502" spans="1:4" x14ac:dyDescent="0.25">
      <c r="A502" s="50">
        <v>16</v>
      </c>
      <c r="B502" s="50" t="s">
        <v>17</v>
      </c>
      <c r="C502" s="50">
        <v>3</v>
      </c>
      <c r="D502" s="95">
        <v>4</v>
      </c>
    </row>
    <row r="503" spans="1:4" x14ac:dyDescent="0.25">
      <c r="A503" s="50">
        <v>33</v>
      </c>
      <c r="B503" s="50" t="s">
        <v>17</v>
      </c>
      <c r="C503" s="50">
        <v>3</v>
      </c>
      <c r="D503" s="95">
        <v>4</v>
      </c>
    </row>
    <row r="504" spans="1:4" x14ac:dyDescent="0.25">
      <c r="A504" s="50">
        <v>12</v>
      </c>
      <c r="B504" s="50" t="s">
        <v>17</v>
      </c>
      <c r="C504" s="50">
        <v>1</v>
      </c>
      <c r="D504" s="95">
        <v>4</v>
      </c>
    </row>
    <row r="505" spans="1:4" x14ac:dyDescent="0.25">
      <c r="A505" s="50">
        <v>39</v>
      </c>
      <c r="B505" s="50" t="s">
        <v>17</v>
      </c>
      <c r="C505" s="64">
        <v>4</v>
      </c>
      <c r="D505" s="98">
        <v>4</v>
      </c>
    </row>
    <row r="506" spans="1:4" x14ac:dyDescent="0.25">
      <c r="A506" s="50">
        <v>17</v>
      </c>
      <c r="B506" s="50" t="s">
        <v>17</v>
      </c>
      <c r="C506" s="50">
        <v>2</v>
      </c>
      <c r="D506" s="95">
        <v>4</v>
      </c>
    </row>
    <row r="507" spans="1:4" x14ac:dyDescent="0.25">
      <c r="A507" s="50">
        <v>28</v>
      </c>
      <c r="B507" s="50" t="s">
        <v>17</v>
      </c>
      <c r="C507" s="50">
        <v>4</v>
      </c>
      <c r="D507" s="95">
        <v>4</v>
      </c>
    </row>
    <row r="508" spans="1:4" x14ac:dyDescent="0.25">
      <c r="A508" s="50">
        <v>33</v>
      </c>
      <c r="B508" s="50" t="s">
        <v>17</v>
      </c>
      <c r="C508" s="50">
        <v>2</v>
      </c>
      <c r="D508" s="95">
        <v>4</v>
      </c>
    </row>
    <row r="509" spans="1:4" x14ac:dyDescent="0.25">
      <c r="A509" s="50">
        <v>17</v>
      </c>
      <c r="B509" s="50" t="s">
        <v>17</v>
      </c>
      <c r="C509" s="50">
        <v>2</v>
      </c>
      <c r="D509" s="95">
        <v>4</v>
      </c>
    </row>
    <row r="510" spans="1:4" x14ac:dyDescent="0.25">
      <c r="A510" s="50">
        <v>16</v>
      </c>
      <c r="B510" s="50" t="s">
        <v>17</v>
      </c>
      <c r="C510" s="50">
        <v>5</v>
      </c>
      <c r="D510" s="95">
        <v>4</v>
      </c>
    </row>
    <row r="511" spans="1:4" x14ac:dyDescent="0.25">
      <c r="A511" s="50">
        <v>46</v>
      </c>
      <c r="B511" s="50" t="s">
        <v>24</v>
      </c>
      <c r="C511" s="50">
        <v>6</v>
      </c>
      <c r="D511" s="95">
        <v>4</v>
      </c>
    </row>
    <row r="512" spans="1:4" x14ac:dyDescent="0.25">
      <c r="A512" s="56">
        <v>9</v>
      </c>
      <c r="B512" s="56" t="s">
        <v>24</v>
      </c>
      <c r="C512" s="56">
        <v>2</v>
      </c>
      <c r="D512" s="96">
        <v>4</v>
      </c>
    </row>
    <row r="513" spans="1:5" x14ac:dyDescent="0.25">
      <c r="A513" s="50">
        <v>26</v>
      </c>
      <c r="B513" s="50" t="s">
        <v>24</v>
      </c>
      <c r="C513" s="50">
        <v>3</v>
      </c>
      <c r="D513" s="95">
        <v>4</v>
      </c>
    </row>
    <row r="514" spans="1:5" x14ac:dyDescent="0.25">
      <c r="A514" s="50">
        <v>25</v>
      </c>
      <c r="B514" s="50" t="s">
        <v>24</v>
      </c>
      <c r="C514" s="50">
        <v>3</v>
      </c>
      <c r="D514" s="95">
        <v>4</v>
      </c>
    </row>
    <row r="515" spans="1:5" x14ac:dyDescent="0.25">
      <c r="A515" s="50">
        <v>11</v>
      </c>
      <c r="B515" s="50" t="s">
        <v>24</v>
      </c>
      <c r="C515" s="50">
        <v>2</v>
      </c>
      <c r="D515" s="95">
        <v>4</v>
      </c>
    </row>
    <row r="516" spans="1:5" x14ac:dyDescent="0.25">
      <c r="A516" s="50">
        <v>29</v>
      </c>
      <c r="B516" s="50" t="s">
        <v>24</v>
      </c>
      <c r="C516" s="50">
        <v>2</v>
      </c>
      <c r="D516" s="95">
        <v>4</v>
      </c>
    </row>
    <row r="517" spans="1:5" x14ac:dyDescent="0.25">
      <c r="A517" s="50">
        <v>35</v>
      </c>
      <c r="B517" s="50" t="s">
        <v>329</v>
      </c>
      <c r="C517" s="50">
        <v>1</v>
      </c>
      <c r="D517" s="95">
        <v>4</v>
      </c>
    </row>
    <row r="518" spans="1:5" x14ac:dyDescent="0.25">
      <c r="A518" s="50">
        <v>31</v>
      </c>
      <c r="B518" s="50" t="s">
        <v>26</v>
      </c>
      <c r="C518" s="50">
        <v>5</v>
      </c>
      <c r="D518" s="95">
        <v>4</v>
      </c>
    </row>
    <row r="519" spans="1:5" x14ac:dyDescent="0.25">
      <c r="A519" s="50">
        <v>32</v>
      </c>
      <c r="B519" s="50" t="s">
        <v>335</v>
      </c>
      <c r="C519" s="50">
        <v>4</v>
      </c>
      <c r="D519" s="95">
        <v>4</v>
      </c>
    </row>
    <row r="520" spans="1:5" x14ac:dyDescent="0.25">
      <c r="A520" s="56">
        <v>44</v>
      </c>
      <c r="B520" s="56" t="s">
        <v>32</v>
      </c>
      <c r="C520" s="56">
        <v>2</v>
      </c>
      <c r="D520" s="96">
        <v>4</v>
      </c>
      <c r="E520" s="218"/>
    </row>
    <row r="521" spans="1:5" x14ac:dyDescent="0.25">
      <c r="A521" s="50">
        <v>18</v>
      </c>
      <c r="B521" s="50" t="s">
        <v>32</v>
      </c>
      <c r="C521" s="50">
        <v>4</v>
      </c>
      <c r="D521" s="95">
        <v>4</v>
      </c>
    </row>
    <row r="522" spans="1:5" x14ac:dyDescent="0.25">
      <c r="A522" s="50">
        <v>29</v>
      </c>
      <c r="B522" s="50" t="s">
        <v>32</v>
      </c>
      <c r="C522" s="50">
        <v>2</v>
      </c>
      <c r="D522" s="95">
        <v>4</v>
      </c>
      <c r="E522" s="26"/>
    </row>
    <row r="523" spans="1:5" x14ac:dyDescent="0.25">
      <c r="A523" s="50">
        <v>30</v>
      </c>
      <c r="B523" s="50" t="s">
        <v>333</v>
      </c>
      <c r="C523" s="50">
        <v>10</v>
      </c>
      <c r="D523" s="95">
        <v>4</v>
      </c>
    </row>
    <row r="524" spans="1:5" x14ac:dyDescent="0.25">
      <c r="A524" s="56">
        <v>47</v>
      </c>
      <c r="B524" s="56" t="s">
        <v>309</v>
      </c>
      <c r="C524" s="56">
        <v>5</v>
      </c>
      <c r="D524" s="96">
        <v>4</v>
      </c>
      <c r="E524" s="218"/>
    </row>
    <row r="525" spans="1:5" x14ac:dyDescent="0.25">
      <c r="A525" s="50">
        <v>33</v>
      </c>
      <c r="B525" s="50" t="s">
        <v>38</v>
      </c>
      <c r="C525" s="50">
        <v>2</v>
      </c>
      <c r="D525" s="95">
        <v>4</v>
      </c>
    </row>
    <row r="526" spans="1:5" x14ac:dyDescent="0.25">
      <c r="A526" s="28">
        <v>25</v>
      </c>
      <c r="B526" s="28" t="s">
        <v>40</v>
      </c>
      <c r="C526" s="28">
        <v>4</v>
      </c>
      <c r="D526" s="100">
        <v>4</v>
      </c>
      <c r="E526" s="29"/>
    </row>
    <row r="527" spans="1:5" x14ac:dyDescent="0.25">
      <c r="A527" s="50">
        <v>7</v>
      </c>
      <c r="B527" s="50" t="s">
        <v>43</v>
      </c>
      <c r="C527" s="50">
        <v>5</v>
      </c>
      <c r="D527" s="95">
        <v>4</v>
      </c>
    </row>
    <row r="528" spans="1:5" x14ac:dyDescent="0.25">
      <c r="A528" s="50">
        <v>4</v>
      </c>
      <c r="B528" s="50" t="s">
        <v>43</v>
      </c>
      <c r="C528" s="50">
        <v>4</v>
      </c>
      <c r="D528" s="95">
        <v>4</v>
      </c>
    </row>
    <row r="529" spans="1:4" x14ac:dyDescent="0.25">
      <c r="A529" s="50">
        <v>49</v>
      </c>
      <c r="B529" s="50" t="s">
        <v>43</v>
      </c>
      <c r="C529" s="50">
        <v>7</v>
      </c>
      <c r="D529" s="95">
        <v>4</v>
      </c>
    </row>
    <row r="530" spans="1:4" x14ac:dyDescent="0.25">
      <c r="A530" s="50">
        <v>48</v>
      </c>
      <c r="B530" s="50" t="s">
        <v>43</v>
      </c>
      <c r="C530" s="50">
        <v>3</v>
      </c>
      <c r="D530" s="95">
        <v>4</v>
      </c>
    </row>
    <row r="531" spans="1:4" x14ac:dyDescent="0.25">
      <c r="A531" s="50">
        <v>21</v>
      </c>
      <c r="B531" s="50" t="s">
        <v>43</v>
      </c>
      <c r="C531" s="50">
        <v>3</v>
      </c>
      <c r="D531" s="95">
        <v>4</v>
      </c>
    </row>
    <row r="532" spans="1:4" x14ac:dyDescent="0.25">
      <c r="A532" s="50">
        <v>26</v>
      </c>
      <c r="B532" s="50" t="s">
        <v>43</v>
      </c>
      <c r="C532" s="50">
        <v>4</v>
      </c>
      <c r="D532" s="95">
        <v>4</v>
      </c>
    </row>
    <row r="533" spans="1:4" x14ac:dyDescent="0.25">
      <c r="A533" s="50">
        <v>13</v>
      </c>
      <c r="B533" s="50" t="s">
        <v>43</v>
      </c>
      <c r="C533" s="50">
        <v>2</v>
      </c>
      <c r="D533" s="95">
        <v>4</v>
      </c>
    </row>
    <row r="534" spans="1:4" x14ac:dyDescent="0.25">
      <c r="A534" s="50">
        <v>45</v>
      </c>
      <c r="B534" s="50" t="s">
        <v>43</v>
      </c>
      <c r="C534" s="50">
        <v>1</v>
      </c>
      <c r="D534" s="95">
        <v>4</v>
      </c>
    </row>
    <row r="535" spans="1:4" x14ac:dyDescent="0.25">
      <c r="A535" s="50">
        <v>14</v>
      </c>
      <c r="B535" s="50" t="s">
        <v>43</v>
      </c>
      <c r="C535" s="50">
        <v>3</v>
      </c>
      <c r="D535" s="95">
        <v>4</v>
      </c>
    </row>
    <row r="536" spans="1:4" x14ac:dyDescent="0.25">
      <c r="A536" s="50">
        <v>28</v>
      </c>
      <c r="B536" s="50" t="s">
        <v>43</v>
      </c>
      <c r="C536" s="50">
        <v>10</v>
      </c>
      <c r="D536" s="95">
        <v>4</v>
      </c>
    </row>
    <row r="537" spans="1:4" x14ac:dyDescent="0.25">
      <c r="A537" s="50">
        <v>13</v>
      </c>
      <c r="B537" s="50" t="s">
        <v>43</v>
      </c>
      <c r="C537" s="50">
        <v>3</v>
      </c>
      <c r="D537" s="95">
        <v>4</v>
      </c>
    </row>
    <row r="538" spans="1:4" x14ac:dyDescent="0.25">
      <c r="A538" s="50">
        <v>29</v>
      </c>
      <c r="B538" s="50" t="s">
        <v>43</v>
      </c>
      <c r="C538" s="50">
        <v>2</v>
      </c>
      <c r="D538" s="95">
        <v>4</v>
      </c>
    </row>
    <row r="539" spans="1:4" x14ac:dyDescent="0.25">
      <c r="A539" s="50">
        <v>40</v>
      </c>
      <c r="B539" s="50" t="s">
        <v>43</v>
      </c>
      <c r="C539" s="50">
        <v>3</v>
      </c>
      <c r="D539" s="95">
        <v>4</v>
      </c>
    </row>
    <row r="540" spans="1:4" x14ac:dyDescent="0.25">
      <c r="A540" s="50">
        <v>28</v>
      </c>
      <c r="B540" s="50" t="s">
        <v>43</v>
      </c>
      <c r="C540" s="50">
        <v>2</v>
      </c>
      <c r="D540" s="95">
        <v>4</v>
      </c>
    </row>
    <row r="541" spans="1:4" x14ac:dyDescent="0.25">
      <c r="A541" s="50">
        <v>21</v>
      </c>
      <c r="B541" s="50" t="s">
        <v>49</v>
      </c>
      <c r="C541" s="50">
        <v>6</v>
      </c>
      <c r="D541" s="95">
        <v>4</v>
      </c>
    </row>
    <row r="542" spans="1:4" x14ac:dyDescent="0.25">
      <c r="A542" s="50">
        <v>33</v>
      </c>
      <c r="B542" s="50" t="s">
        <v>49</v>
      </c>
      <c r="C542" s="50">
        <v>2</v>
      </c>
      <c r="D542" s="95">
        <v>4</v>
      </c>
    </row>
    <row r="543" spans="1:4" x14ac:dyDescent="0.25">
      <c r="A543" s="50">
        <v>35</v>
      </c>
      <c r="B543" s="50" t="s">
        <v>49</v>
      </c>
      <c r="C543" s="50">
        <v>4</v>
      </c>
      <c r="D543" s="95">
        <v>4</v>
      </c>
    </row>
    <row r="544" spans="1:4" x14ac:dyDescent="0.25">
      <c r="A544" s="50">
        <v>34</v>
      </c>
      <c r="B544" s="50" t="s">
        <v>52</v>
      </c>
      <c r="C544" s="50">
        <v>8</v>
      </c>
      <c r="D544" s="95">
        <v>4</v>
      </c>
    </row>
    <row r="545" spans="1:4" x14ac:dyDescent="0.25">
      <c r="A545" s="50">
        <v>28</v>
      </c>
      <c r="B545" s="50" t="s">
        <v>52</v>
      </c>
      <c r="C545" s="50">
        <v>2</v>
      </c>
      <c r="D545" s="95">
        <v>4</v>
      </c>
    </row>
    <row r="546" spans="1:4" x14ac:dyDescent="0.25">
      <c r="A546" s="50">
        <v>41</v>
      </c>
      <c r="B546" s="50" t="s">
        <v>52</v>
      </c>
      <c r="C546" s="50">
        <v>1</v>
      </c>
      <c r="D546" s="95">
        <v>4</v>
      </c>
    </row>
    <row r="547" spans="1:4" x14ac:dyDescent="0.25">
      <c r="A547" s="50">
        <v>26</v>
      </c>
      <c r="B547" s="50" t="s">
        <v>52</v>
      </c>
      <c r="C547" s="50">
        <v>3</v>
      </c>
      <c r="D547" s="95">
        <v>4</v>
      </c>
    </row>
    <row r="548" spans="1:4" x14ac:dyDescent="0.25">
      <c r="A548" s="50">
        <v>7</v>
      </c>
      <c r="B548" s="50" t="s">
        <v>52</v>
      </c>
      <c r="C548" s="50">
        <v>15</v>
      </c>
      <c r="D548" s="95">
        <v>4</v>
      </c>
    </row>
    <row r="549" spans="1:4" x14ac:dyDescent="0.25">
      <c r="A549" s="50">
        <v>2</v>
      </c>
      <c r="B549" s="50" t="s">
        <v>52</v>
      </c>
      <c r="C549" s="50">
        <v>1</v>
      </c>
      <c r="D549" s="95">
        <v>4</v>
      </c>
    </row>
    <row r="550" spans="1:4" x14ac:dyDescent="0.25">
      <c r="A550" s="50">
        <v>24</v>
      </c>
      <c r="B550" s="50" t="s">
        <v>52</v>
      </c>
      <c r="C550" s="50">
        <v>3</v>
      </c>
      <c r="D550" s="95">
        <v>4</v>
      </c>
    </row>
    <row r="551" spans="1:4" x14ac:dyDescent="0.25">
      <c r="A551" s="50">
        <v>21</v>
      </c>
      <c r="B551" s="50" t="s">
        <v>52</v>
      </c>
      <c r="C551" s="50">
        <v>9</v>
      </c>
      <c r="D551" s="95">
        <v>4</v>
      </c>
    </row>
    <row r="552" spans="1:4" x14ac:dyDescent="0.25">
      <c r="A552" s="56">
        <v>49</v>
      </c>
      <c r="B552" s="56" t="s">
        <v>57</v>
      </c>
      <c r="C552" s="56">
        <v>12</v>
      </c>
      <c r="D552" s="96">
        <v>4</v>
      </c>
    </row>
    <row r="553" spans="1:4" x14ac:dyDescent="0.25">
      <c r="A553" s="50">
        <v>34</v>
      </c>
      <c r="B553" s="50" t="s">
        <v>324</v>
      </c>
      <c r="C553" s="50">
        <v>10</v>
      </c>
      <c r="D553" s="95">
        <v>4</v>
      </c>
    </row>
    <row r="554" spans="1:4" x14ac:dyDescent="0.25">
      <c r="A554" s="50">
        <v>2</v>
      </c>
      <c r="B554" s="50" t="s">
        <v>57</v>
      </c>
      <c r="C554" s="50">
        <v>1</v>
      </c>
      <c r="D554" s="95">
        <v>4</v>
      </c>
    </row>
    <row r="555" spans="1:4" x14ac:dyDescent="0.25">
      <c r="A555" s="50">
        <v>30</v>
      </c>
      <c r="B555" s="50" t="s">
        <v>324</v>
      </c>
      <c r="C555" s="50">
        <v>10</v>
      </c>
      <c r="D555" s="95">
        <v>4</v>
      </c>
    </row>
    <row r="556" spans="1:4" x14ac:dyDescent="0.25">
      <c r="A556" s="50">
        <v>33</v>
      </c>
      <c r="B556" s="50" t="s">
        <v>324</v>
      </c>
      <c r="C556" s="50">
        <v>10</v>
      </c>
      <c r="D556" s="95">
        <v>4</v>
      </c>
    </row>
    <row r="557" spans="1:4" x14ac:dyDescent="0.25">
      <c r="A557" s="50">
        <v>38</v>
      </c>
      <c r="B557" s="50" t="s">
        <v>57</v>
      </c>
      <c r="C557" s="50">
        <v>8</v>
      </c>
      <c r="D557" s="95">
        <v>4</v>
      </c>
    </row>
    <row r="558" spans="1:4" x14ac:dyDescent="0.25">
      <c r="A558" s="50">
        <v>37</v>
      </c>
      <c r="B558" s="50" t="s">
        <v>57</v>
      </c>
      <c r="C558" s="50">
        <v>8</v>
      </c>
      <c r="D558" s="95">
        <v>4</v>
      </c>
    </row>
    <row r="559" spans="1:4" x14ac:dyDescent="0.25">
      <c r="A559" s="50">
        <v>47</v>
      </c>
      <c r="B559" s="50" t="s">
        <v>57</v>
      </c>
      <c r="C559" s="50">
        <v>4</v>
      </c>
      <c r="D559" s="95">
        <v>4</v>
      </c>
    </row>
    <row r="560" spans="1:4" x14ac:dyDescent="0.25">
      <c r="A560" s="50">
        <v>11</v>
      </c>
      <c r="B560" s="50" t="s">
        <v>57</v>
      </c>
      <c r="C560" s="50">
        <v>4</v>
      </c>
      <c r="D560" s="95">
        <v>4</v>
      </c>
    </row>
    <row r="561" spans="1:5" x14ac:dyDescent="0.25">
      <c r="A561" s="50">
        <v>20</v>
      </c>
      <c r="B561" s="50" t="s">
        <v>324</v>
      </c>
      <c r="C561" s="50">
        <v>9</v>
      </c>
      <c r="D561" s="95">
        <v>4</v>
      </c>
    </row>
    <row r="562" spans="1:5" x14ac:dyDescent="0.25">
      <c r="A562" s="50">
        <v>24</v>
      </c>
      <c r="B562" s="50" t="s">
        <v>324</v>
      </c>
      <c r="C562" s="50">
        <v>9</v>
      </c>
      <c r="D562" s="95">
        <v>4</v>
      </c>
    </row>
    <row r="563" spans="1:5" x14ac:dyDescent="0.25">
      <c r="A563" s="50">
        <v>44</v>
      </c>
      <c r="B563" s="50" t="s">
        <v>57</v>
      </c>
      <c r="C563" s="50">
        <v>16</v>
      </c>
      <c r="D563" s="95">
        <v>4</v>
      </c>
    </row>
    <row r="564" spans="1:5" x14ac:dyDescent="0.25">
      <c r="A564" s="50">
        <v>48</v>
      </c>
      <c r="B564" s="50" t="s">
        <v>57</v>
      </c>
      <c r="C564" s="50">
        <v>6</v>
      </c>
      <c r="D564" s="95">
        <v>4</v>
      </c>
    </row>
    <row r="565" spans="1:5" x14ac:dyDescent="0.25">
      <c r="A565" s="50">
        <v>47</v>
      </c>
      <c r="B565" s="50" t="s">
        <v>57</v>
      </c>
      <c r="C565" s="50">
        <v>12</v>
      </c>
      <c r="D565" s="95">
        <v>4</v>
      </c>
    </row>
    <row r="566" spans="1:5" x14ac:dyDescent="0.25">
      <c r="A566" s="50">
        <v>10</v>
      </c>
      <c r="B566" s="50" t="s">
        <v>57</v>
      </c>
      <c r="C566" s="50">
        <v>3</v>
      </c>
      <c r="D566" s="95">
        <v>4</v>
      </c>
    </row>
    <row r="567" spans="1:5" x14ac:dyDescent="0.25">
      <c r="A567" s="50">
        <v>45</v>
      </c>
      <c r="B567" s="50" t="s">
        <v>57</v>
      </c>
      <c r="C567" s="50">
        <v>6</v>
      </c>
      <c r="D567" s="95">
        <v>4</v>
      </c>
    </row>
    <row r="568" spans="1:5" x14ac:dyDescent="0.25">
      <c r="A568" s="50">
        <v>13</v>
      </c>
      <c r="B568" s="50" t="s">
        <v>57</v>
      </c>
      <c r="C568" s="50">
        <v>6</v>
      </c>
      <c r="D568" s="95">
        <v>4</v>
      </c>
    </row>
    <row r="569" spans="1:5" x14ac:dyDescent="0.25">
      <c r="A569" s="50">
        <v>28</v>
      </c>
      <c r="B569" s="50" t="s">
        <v>324</v>
      </c>
      <c r="C569" s="50">
        <v>4</v>
      </c>
      <c r="D569" s="95">
        <v>4</v>
      </c>
      <c r="E569" s="218"/>
    </row>
    <row r="570" spans="1:5" x14ac:dyDescent="0.25">
      <c r="A570" s="56">
        <v>37</v>
      </c>
      <c r="B570" s="56" t="s">
        <v>63</v>
      </c>
      <c r="C570" s="56">
        <v>1</v>
      </c>
      <c r="D570" s="96">
        <v>4</v>
      </c>
    </row>
    <row r="571" spans="1:5" x14ac:dyDescent="0.25">
      <c r="A571" s="50">
        <v>38</v>
      </c>
      <c r="B571" s="50" t="s">
        <v>69</v>
      </c>
      <c r="C571" s="50">
        <v>2</v>
      </c>
      <c r="D571" s="95">
        <v>4</v>
      </c>
      <c r="E571" s="26"/>
    </row>
    <row r="572" spans="1:5" x14ac:dyDescent="0.25">
      <c r="A572" s="50">
        <v>32</v>
      </c>
      <c r="B572" s="50" t="s">
        <v>334</v>
      </c>
      <c r="C572" s="50">
        <v>1</v>
      </c>
      <c r="D572" s="95">
        <v>4</v>
      </c>
    </row>
    <row r="573" spans="1:5" x14ac:dyDescent="0.25">
      <c r="A573" s="50">
        <v>26</v>
      </c>
      <c r="B573" s="50" t="s">
        <v>72</v>
      </c>
      <c r="C573" s="50">
        <v>1</v>
      </c>
      <c r="D573" s="95">
        <v>4</v>
      </c>
    </row>
    <row r="574" spans="1:5" x14ac:dyDescent="0.25">
      <c r="A574" s="50">
        <v>28</v>
      </c>
      <c r="B574" s="50" t="s">
        <v>72</v>
      </c>
      <c r="C574" s="50">
        <v>1</v>
      </c>
      <c r="D574" s="95">
        <v>4</v>
      </c>
    </row>
    <row r="575" spans="1:5" x14ac:dyDescent="0.25">
      <c r="A575" s="50">
        <v>49</v>
      </c>
      <c r="B575" s="50" t="s">
        <v>72</v>
      </c>
      <c r="C575" s="50">
        <v>7</v>
      </c>
      <c r="D575" s="95">
        <v>4</v>
      </c>
    </row>
    <row r="576" spans="1:5" x14ac:dyDescent="0.25">
      <c r="A576" s="50">
        <v>1</v>
      </c>
      <c r="B576" s="50" t="s">
        <v>72</v>
      </c>
      <c r="C576" s="50">
        <v>1</v>
      </c>
      <c r="D576" s="95">
        <v>4</v>
      </c>
    </row>
    <row r="577" spans="1:5" x14ac:dyDescent="0.25">
      <c r="A577" s="50">
        <v>46</v>
      </c>
      <c r="B577" s="50" t="s">
        <v>72</v>
      </c>
      <c r="C577" s="50">
        <v>1</v>
      </c>
      <c r="D577" s="95">
        <v>4</v>
      </c>
    </row>
    <row r="578" spans="1:5" x14ac:dyDescent="0.25">
      <c r="A578" s="50">
        <v>34</v>
      </c>
      <c r="B578" s="50" t="s">
        <v>334</v>
      </c>
      <c r="C578" s="50">
        <v>2</v>
      </c>
      <c r="D578" s="95">
        <v>4</v>
      </c>
    </row>
    <row r="579" spans="1:5" x14ac:dyDescent="0.25">
      <c r="A579" s="50">
        <v>13</v>
      </c>
      <c r="B579" s="50" t="s">
        <v>72</v>
      </c>
      <c r="C579" s="50">
        <v>2</v>
      </c>
      <c r="D579" s="95">
        <v>4</v>
      </c>
    </row>
    <row r="580" spans="1:5" x14ac:dyDescent="0.25">
      <c r="A580" s="50">
        <v>26</v>
      </c>
      <c r="B580" s="50" t="s">
        <v>72</v>
      </c>
      <c r="C580" s="50">
        <v>1</v>
      </c>
      <c r="D580" s="95">
        <v>4</v>
      </c>
    </row>
    <row r="581" spans="1:5" x14ac:dyDescent="0.25">
      <c r="A581" s="50">
        <v>16</v>
      </c>
      <c r="B581" s="50" t="s">
        <v>72</v>
      </c>
      <c r="C581" s="50">
        <v>1</v>
      </c>
      <c r="D581" s="95">
        <v>4</v>
      </c>
    </row>
    <row r="582" spans="1:5" x14ac:dyDescent="0.25">
      <c r="A582" s="50">
        <v>24</v>
      </c>
      <c r="B582" s="50" t="s">
        <v>72</v>
      </c>
      <c r="C582" s="50">
        <v>4</v>
      </c>
      <c r="D582" s="95">
        <v>4</v>
      </c>
    </row>
    <row r="583" spans="1:5" x14ac:dyDescent="0.25">
      <c r="A583" s="50">
        <v>10</v>
      </c>
      <c r="B583" s="50" t="s">
        <v>72</v>
      </c>
      <c r="C583" s="50">
        <v>2</v>
      </c>
      <c r="D583" s="95">
        <v>4</v>
      </c>
    </row>
    <row r="584" spans="1:5" s="26" customFormat="1" x14ac:dyDescent="0.25">
      <c r="A584" s="50">
        <v>10</v>
      </c>
      <c r="B584" s="50" t="s">
        <v>72</v>
      </c>
      <c r="C584" s="50">
        <v>2</v>
      </c>
      <c r="D584" s="95">
        <v>4</v>
      </c>
      <c r="E584" s="133"/>
    </row>
    <row r="585" spans="1:5" x14ac:dyDescent="0.25">
      <c r="A585" s="50">
        <v>2</v>
      </c>
      <c r="B585" s="50" t="s">
        <v>72</v>
      </c>
      <c r="C585" s="50">
        <v>2</v>
      </c>
      <c r="D585" s="95">
        <v>4</v>
      </c>
    </row>
    <row r="586" spans="1:5" s="26" customFormat="1" x14ac:dyDescent="0.25">
      <c r="A586" s="50">
        <v>23</v>
      </c>
      <c r="B586" s="50" t="s">
        <v>72</v>
      </c>
      <c r="C586" s="50">
        <v>2</v>
      </c>
      <c r="D586" s="95">
        <v>4</v>
      </c>
      <c r="E586" s="133"/>
    </row>
    <row r="587" spans="1:5" x14ac:dyDescent="0.25">
      <c r="A587" s="50">
        <v>42</v>
      </c>
      <c r="B587" s="50" t="s">
        <v>72</v>
      </c>
      <c r="C587" s="50">
        <v>8</v>
      </c>
      <c r="D587" s="95">
        <v>4</v>
      </c>
    </row>
    <row r="588" spans="1:5" x14ac:dyDescent="0.25">
      <c r="A588" s="50">
        <v>12</v>
      </c>
      <c r="B588" s="50" t="s">
        <v>72</v>
      </c>
      <c r="C588" s="50">
        <v>4</v>
      </c>
      <c r="D588" s="95">
        <v>4</v>
      </c>
    </row>
    <row r="589" spans="1:5" x14ac:dyDescent="0.25">
      <c r="A589" s="50">
        <v>17</v>
      </c>
      <c r="B589" s="50" t="s">
        <v>74</v>
      </c>
      <c r="C589" s="50">
        <v>7</v>
      </c>
      <c r="D589" s="95">
        <v>4</v>
      </c>
    </row>
    <row r="590" spans="1:5" x14ac:dyDescent="0.25">
      <c r="A590" s="50">
        <v>37</v>
      </c>
      <c r="B590" s="50" t="s">
        <v>74</v>
      </c>
      <c r="C590" s="50">
        <v>1</v>
      </c>
      <c r="D590" s="95">
        <v>4</v>
      </c>
    </row>
    <row r="591" spans="1:5" x14ac:dyDescent="0.25">
      <c r="A591" s="50">
        <v>29</v>
      </c>
      <c r="B591" s="50" t="s">
        <v>76</v>
      </c>
      <c r="C591" s="50">
        <v>1</v>
      </c>
      <c r="D591" s="95">
        <v>4</v>
      </c>
    </row>
    <row r="592" spans="1:5" x14ac:dyDescent="0.25">
      <c r="A592" s="50">
        <v>14</v>
      </c>
      <c r="B592" s="50" t="s">
        <v>76</v>
      </c>
      <c r="C592" s="50">
        <v>2</v>
      </c>
      <c r="D592" s="95">
        <v>4</v>
      </c>
    </row>
    <row r="593" spans="1:4" x14ac:dyDescent="0.25">
      <c r="A593" s="50">
        <v>14</v>
      </c>
      <c r="B593" s="50" t="s">
        <v>76</v>
      </c>
      <c r="C593" s="50">
        <v>4</v>
      </c>
      <c r="D593" s="95">
        <v>4</v>
      </c>
    </row>
    <row r="594" spans="1:4" x14ac:dyDescent="0.25">
      <c r="A594" s="50">
        <v>17</v>
      </c>
      <c r="B594" s="50" t="s">
        <v>76</v>
      </c>
      <c r="C594" s="50">
        <v>2</v>
      </c>
      <c r="D594" s="95">
        <v>4</v>
      </c>
    </row>
    <row r="595" spans="1:4" x14ac:dyDescent="0.25">
      <c r="A595" s="50">
        <v>25</v>
      </c>
      <c r="B595" s="50" t="s">
        <v>328</v>
      </c>
      <c r="C595" s="50">
        <v>2</v>
      </c>
      <c r="D595" s="95">
        <v>4</v>
      </c>
    </row>
    <row r="596" spans="1:4" x14ac:dyDescent="0.25">
      <c r="A596" s="50">
        <v>37</v>
      </c>
      <c r="B596" s="50" t="s">
        <v>76</v>
      </c>
      <c r="C596" s="50">
        <v>1</v>
      </c>
      <c r="D596" s="95">
        <v>4</v>
      </c>
    </row>
    <row r="597" spans="1:4" x14ac:dyDescent="0.25">
      <c r="A597" s="50">
        <v>25</v>
      </c>
      <c r="B597" s="50" t="s">
        <v>328</v>
      </c>
      <c r="C597" s="50">
        <v>12</v>
      </c>
      <c r="D597" s="95">
        <v>4</v>
      </c>
    </row>
    <row r="598" spans="1:4" x14ac:dyDescent="0.25">
      <c r="A598" s="50">
        <v>14</v>
      </c>
      <c r="B598" s="50" t="s">
        <v>76</v>
      </c>
      <c r="C598" s="50">
        <v>9</v>
      </c>
      <c r="D598" s="95">
        <v>4</v>
      </c>
    </row>
    <row r="599" spans="1:4" x14ac:dyDescent="0.25">
      <c r="A599" s="50">
        <v>23</v>
      </c>
      <c r="B599" s="50" t="s">
        <v>76</v>
      </c>
      <c r="C599" s="50">
        <v>9</v>
      </c>
      <c r="D599" s="95">
        <v>4</v>
      </c>
    </row>
    <row r="600" spans="1:4" x14ac:dyDescent="0.25">
      <c r="A600" s="50">
        <v>50</v>
      </c>
      <c r="B600" s="50" t="s">
        <v>76</v>
      </c>
      <c r="C600" s="50">
        <v>7</v>
      </c>
      <c r="D600" s="95">
        <v>4</v>
      </c>
    </row>
    <row r="601" spans="1:4" x14ac:dyDescent="0.25">
      <c r="A601" s="50">
        <v>23</v>
      </c>
      <c r="B601" s="50" t="s">
        <v>76</v>
      </c>
      <c r="C601" s="50">
        <v>3</v>
      </c>
      <c r="D601" s="95">
        <v>4</v>
      </c>
    </row>
    <row r="602" spans="1:4" x14ac:dyDescent="0.25">
      <c r="A602" s="50">
        <v>30</v>
      </c>
      <c r="B602" s="50" t="s">
        <v>328</v>
      </c>
      <c r="C602" s="50">
        <v>1</v>
      </c>
      <c r="D602" s="95">
        <v>4</v>
      </c>
    </row>
    <row r="603" spans="1:4" x14ac:dyDescent="0.25">
      <c r="A603" s="50">
        <v>43</v>
      </c>
      <c r="B603" s="50" t="s">
        <v>78</v>
      </c>
      <c r="C603" s="50">
        <v>3</v>
      </c>
      <c r="D603" s="95">
        <v>4</v>
      </c>
    </row>
    <row r="604" spans="1:4" x14ac:dyDescent="0.25">
      <c r="A604" s="50">
        <v>17</v>
      </c>
      <c r="B604" s="50" t="s">
        <v>78</v>
      </c>
      <c r="C604" s="50">
        <v>3</v>
      </c>
      <c r="D604" s="95">
        <v>4</v>
      </c>
    </row>
    <row r="605" spans="1:4" x14ac:dyDescent="0.25">
      <c r="A605" s="50">
        <v>39</v>
      </c>
      <c r="B605" s="50" t="s">
        <v>78</v>
      </c>
      <c r="C605" s="50">
        <v>1</v>
      </c>
      <c r="D605" s="95">
        <v>4</v>
      </c>
    </row>
    <row r="606" spans="1:4" x14ac:dyDescent="0.25">
      <c r="A606" s="50">
        <v>46</v>
      </c>
      <c r="B606" s="50" t="s">
        <v>81</v>
      </c>
      <c r="C606" s="50">
        <v>2</v>
      </c>
      <c r="D606" s="95">
        <v>4</v>
      </c>
    </row>
    <row r="607" spans="1:4" x14ac:dyDescent="0.25">
      <c r="A607" s="50">
        <v>9</v>
      </c>
      <c r="B607" s="50" t="s">
        <v>83</v>
      </c>
      <c r="C607" s="50">
        <v>3</v>
      </c>
      <c r="D607" s="95">
        <v>4</v>
      </c>
    </row>
    <row r="608" spans="1:4" x14ac:dyDescent="0.25">
      <c r="A608" s="50">
        <v>38</v>
      </c>
      <c r="B608" s="50" t="s">
        <v>83</v>
      </c>
      <c r="C608" s="50">
        <v>3</v>
      </c>
      <c r="D608" s="95">
        <v>4</v>
      </c>
    </row>
    <row r="609" spans="1:4" x14ac:dyDescent="0.25">
      <c r="A609" s="50">
        <v>25</v>
      </c>
      <c r="B609" s="50" t="s">
        <v>83</v>
      </c>
      <c r="C609" s="50">
        <v>2</v>
      </c>
      <c r="D609" s="95">
        <v>4</v>
      </c>
    </row>
    <row r="610" spans="1:4" x14ac:dyDescent="0.25">
      <c r="A610" s="50">
        <v>2</v>
      </c>
      <c r="B610" s="50" t="s">
        <v>85</v>
      </c>
      <c r="C610" s="50">
        <v>1</v>
      </c>
      <c r="D610" s="95">
        <v>4</v>
      </c>
    </row>
    <row r="611" spans="1:4" x14ac:dyDescent="0.25">
      <c r="A611" s="50">
        <v>7</v>
      </c>
      <c r="B611" s="50" t="s">
        <v>85</v>
      </c>
      <c r="C611" s="50">
        <v>4</v>
      </c>
      <c r="D611" s="95">
        <v>4</v>
      </c>
    </row>
    <row r="612" spans="1:4" x14ac:dyDescent="0.25">
      <c r="A612" s="50">
        <v>40</v>
      </c>
      <c r="B612" s="50" t="s">
        <v>85</v>
      </c>
      <c r="C612" s="50">
        <v>3</v>
      </c>
      <c r="D612" s="95">
        <v>4</v>
      </c>
    </row>
    <row r="613" spans="1:4" x14ac:dyDescent="0.25">
      <c r="A613" s="50">
        <v>2</v>
      </c>
      <c r="B613" s="50" t="s">
        <v>85</v>
      </c>
      <c r="C613" s="50">
        <v>3</v>
      </c>
      <c r="D613" s="95">
        <v>4</v>
      </c>
    </row>
    <row r="614" spans="1:4" x14ac:dyDescent="0.25">
      <c r="A614" s="50">
        <v>10</v>
      </c>
      <c r="B614" s="50" t="s">
        <v>85</v>
      </c>
      <c r="C614" s="50">
        <v>8</v>
      </c>
      <c r="D614" s="95">
        <v>4</v>
      </c>
    </row>
    <row r="615" spans="1:4" x14ac:dyDescent="0.25">
      <c r="A615" s="50">
        <v>11</v>
      </c>
      <c r="B615" s="50" t="s">
        <v>85</v>
      </c>
      <c r="C615" s="50">
        <v>1</v>
      </c>
      <c r="D615" s="95">
        <v>4</v>
      </c>
    </row>
    <row r="616" spans="1:4" x14ac:dyDescent="0.25">
      <c r="A616" s="50">
        <v>14</v>
      </c>
      <c r="B616" s="50" t="s">
        <v>85</v>
      </c>
      <c r="C616" s="50">
        <v>4</v>
      </c>
      <c r="D616" s="95">
        <v>4</v>
      </c>
    </row>
    <row r="617" spans="1:4" x14ac:dyDescent="0.25">
      <c r="A617" s="50">
        <v>33</v>
      </c>
      <c r="B617" s="50" t="s">
        <v>85</v>
      </c>
      <c r="C617" s="50">
        <v>2</v>
      </c>
      <c r="D617" s="95">
        <v>4</v>
      </c>
    </row>
    <row r="618" spans="1:4" x14ac:dyDescent="0.25">
      <c r="A618" s="50">
        <v>9</v>
      </c>
      <c r="B618" s="50" t="s">
        <v>85</v>
      </c>
      <c r="C618" s="50">
        <v>4</v>
      </c>
      <c r="D618" s="95">
        <v>4</v>
      </c>
    </row>
    <row r="619" spans="1:4" x14ac:dyDescent="0.25">
      <c r="A619" s="50">
        <v>13</v>
      </c>
      <c r="B619" s="50" t="s">
        <v>85</v>
      </c>
      <c r="C619" s="50">
        <v>3</v>
      </c>
      <c r="D619" s="95">
        <v>4</v>
      </c>
    </row>
    <row r="620" spans="1:4" x14ac:dyDescent="0.25">
      <c r="A620" s="50">
        <v>23</v>
      </c>
      <c r="B620" s="50" t="s">
        <v>85</v>
      </c>
      <c r="C620" s="50">
        <v>5</v>
      </c>
      <c r="D620" s="95">
        <v>4</v>
      </c>
    </row>
    <row r="621" spans="1:4" x14ac:dyDescent="0.25">
      <c r="A621" s="50">
        <v>16</v>
      </c>
      <c r="B621" s="50" t="s">
        <v>85</v>
      </c>
      <c r="C621" s="50">
        <v>2</v>
      </c>
      <c r="D621" s="95">
        <v>4</v>
      </c>
    </row>
    <row r="622" spans="1:4" x14ac:dyDescent="0.25">
      <c r="A622" s="50">
        <v>14</v>
      </c>
      <c r="B622" s="50" t="s">
        <v>85</v>
      </c>
      <c r="C622" s="50">
        <v>3</v>
      </c>
      <c r="D622" s="95">
        <v>4</v>
      </c>
    </row>
    <row r="623" spans="1:4" x14ac:dyDescent="0.25">
      <c r="A623" s="50">
        <v>14</v>
      </c>
      <c r="B623" s="50" t="s">
        <v>85</v>
      </c>
      <c r="C623" s="50">
        <v>4</v>
      </c>
      <c r="D623" s="95">
        <v>4</v>
      </c>
    </row>
    <row r="624" spans="1:4" x14ac:dyDescent="0.25">
      <c r="A624" s="56">
        <v>15</v>
      </c>
      <c r="B624" s="50" t="s">
        <v>85</v>
      </c>
      <c r="C624" s="50">
        <v>2</v>
      </c>
      <c r="D624" s="95">
        <v>4</v>
      </c>
    </row>
    <row r="625" spans="1:4" x14ac:dyDescent="0.25">
      <c r="A625" s="50">
        <v>9</v>
      </c>
      <c r="B625" s="50" t="s">
        <v>85</v>
      </c>
      <c r="C625" s="50">
        <v>2</v>
      </c>
      <c r="D625" s="95">
        <v>4</v>
      </c>
    </row>
    <row r="626" spans="1:4" x14ac:dyDescent="0.25">
      <c r="A626" s="50">
        <v>9</v>
      </c>
      <c r="B626" s="50" t="s">
        <v>85</v>
      </c>
      <c r="C626" s="50">
        <v>4</v>
      </c>
      <c r="D626" s="95">
        <v>4</v>
      </c>
    </row>
    <row r="627" spans="1:4" x14ac:dyDescent="0.25">
      <c r="A627" s="50">
        <v>3</v>
      </c>
      <c r="B627" s="50" t="s">
        <v>318</v>
      </c>
      <c r="C627" s="50">
        <v>5</v>
      </c>
      <c r="D627" s="95">
        <v>4</v>
      </c>
    </row>
    <row r="628" spans="1:4" ht="30" x14ac:dyDescent="0.25">
      <c r="A628" s="50">
        <v>31</v>
      </c>
      <c r="B628" s="60" t="s">
        <v>322</v>
      </c>
      <c r="C628" s="50">
        <v>3</v>
      </c>
      <c r="D628" s="95">
        <v>4</v>
      </c>
    </row>
    <row r="629" spans="1:4" ht="30" x14ac:dyDescent="0.25">
      <c r="A629" s="50">
        <v>30</v>
      </c>
      <c r="B629" s="60" t="s">
        <v>322</v>
      </c>
      <c r="C629" s="50">
        <v>1</v>
      </c>
      <c r="D629" s="95">
        <v>4</v>
      </c>
    </row>
    <row r="630" spans="1:4" ht="30" x14ac:dyDescent="0.25">
      <c r="A630" s="50">
        <v>23</v>
      </c>
      <c r="B630" s="60" t="s">
        <v>322</v>
      </c>
      <c r="C630" s="50">
        <v>2</v>
      </c>
      <c r="D630" s="95">
        <v>4</v>
      </c>
    </row>
    <row r="631" spans="1:4" ht="30" x14ac:dyDescent="0.25">
      <c r="A631" s="50">
        <v>37</v>
      </c>
      <c r="B631" s="60" t="s">
        <v>319</v>
      </c>
      <c r="C631" s="50">
        <v>2</v>
      </c>
      <c r="D631" s="95">
        <v>4</v>
      </c>
    </row>
    <row r="632" spans="1:4" ht="30" x14ac:dyDescent="0.25">
      <c r="A632" s="50">
        <v>48</v>
      </c>
      <c r="B632" s="60" t="s">
        <v>319</v>
      </c>
      <c r="C632" s="50">
        <v>1</v>
      </c>
      <c r="D632" s="95">
        <v>4</v>
      </c>
    </row>
    <row r="633" spans="1:4" ht="30" x14ac:dyDescent="0.25">
      <c r="A633" s="50">
        <v>45</v>
      </c>
      <c r="B633" s="60" t="s">
        <v>319</v>
      </c>
      <c r="C633" s="50">
        <v>1</v>
      </c>
      <c r="D633" s="95">
        <v>4</v>
      </c>
    </row>
    <row r="634" spans="1:4" ht="30" x14ac:dyDescent="0.25">
      <c r="A634" s="50">
        <v>22</v>
      </c>
      <c r="B634" s="60" t="s">
        <v>322</v>
      </c>
      <c r="C634" s="50">
        <v>7</v>
      </c>
      <c r="D634" s="95">
        <v>4</v>
      </c>
    </row>
    <row r="635" spans="1:4" ht="30" x14ac:dyDescent="0.25">
      <c r="A635" s="50">
        <v>30</v>
      </c>
      <c r="B635" s="60" t="s">
        <v>322</v>
      </c>
      <c r="C635" s="50">
        <v>1</v>
      </c>
      <c r="D635" s="95">
        <v>4</v>
      </c>
    </row>
    <row r="636" spans="1:4" ht="30" x14ac:dyDescent="0.25">
      <c r="A636" s="50">
        <v>31</v>
      </c>
      <c r="B636" s="60" t="s">
        <v>322</v>
      </c>
      <c r="C636" s="50">
        <v>1</v>
      </c>
      <c r="D636" s="95">
        <v>4</v>
      </c>
    </row>
    <row r="637" spans="1:4" ht="30" x14ac:dyDescent="0.25">
      <c r="A637" s="50">
        <v>15</v>
      </c>
      <c r="B637" s="60" t="s">
        <v>322</v>
      </c>
      <c r="C637" s="50">
        <v>2</v>
      </c>
      <c r="D637" s="95">
        <v>4</v>
      </c>
    </row>
    <row r="638" spans="1:4" ht="30" x14ac:dyDescent="0.25">
      <c r="A638" s="50">
        <v>34</v>
      </c>
      <c r="B638" s="60" t="s">
        <v>322</v>
      </c>
      <c r="C638" s="50">
        <v>1</v>
      </c>
      <c r="D638" s="96">
        <v>4</v>
      </c>
    </row>
    <row r="639" spans="1:4" x14ac:dyDescent="0.25">
      <c r="A639" s="50">
        <v>8</v>
      </c>
      <c r="B639" s="50" t="s">
        <v>102</v>
      </c>
      <c r="C639" s="50">
        <v>5</v>
      </c>
      <c r="D639" s="95">
        <v>4</v>
      </c>
    </row>
    <row r="640" spans="1:4" x14ac:dyDescent="0.25">
      <c r="A640" s="50">
        <v>28</v>
      </c>
      <c r="B640" s="63" t="s">
        <v>102</v>
      </c>
      <c r="C640" s="50">
        <v>1</v>
      </c>
      <c r="D640" s="95">
        <v>4</v>
      </c>
    </row>
    <row r="641" spans="1:4" x14ac:dyDescent="0.25">
      <c r="A641" s="50">
        <v>24</v>
      </c>
      <c r="B641" s="50" t="s">
        <v>313</v>
      </c>
      <c r="C641" s="50">
        <v>3</v>
      </c>
      <c r="D641" s="95">
        <v>4</v>
      </c>
    </row>
    <row r="642" spans="1:4" x14ac:dyDescent="0.25">
      <c r="A642" s="50">
        <v>43</v>
      </c>
      <c r="B642" s="50" t="s">
        <v>102</v>
      </c>
      <c r="C642" s="50">
        <v>3</v>
      </c>
      <c r="D642" s="95">
        <v>4</v>
      </c>
    </row>
    <row r="643" spans="1:4" x14ac:dyDescent="0.25">
      <c r="A643" s="50">
        <v>10</v>
      </c>
      <c r="B643" s="50" t="s">
        <v>102</v>
      </c>
      <c r="C643" s="50">
        <v>3</v>
      </c>
      <c r="D643" s="95">
        <v>4</v>
      </c>
    </row>
    <row r="644" spans="1:4" x14ac:dyDescent="0.25">
      <c r="A644" s="50">
        <v>27</v>
      </c>
      <c r="B644" s="50" t="s">
        <v>313</v>
      </c>
      <c r="C644" s="50">
        <v>6</v>
      </c>
      <c r="D644" s="95">
        <v>4</v>
      </c>
    </row>
    <row r="645" spans="1:4" x14ac:dyDescent="0.25">
      <c r="A645" s="50">
        <v>34</v>
      </c>
      <c r="B645" s="50" t="s">
        <v>102</v>
      </c>
      <c r="C645" s="50">
        <v>5</v>
      </c>
      <c r="D645" s="95">
        <v>4</v>
      </c>
    </row>
    <row r="646" spans="1:4" x14ac:dyDescent="0.25">
      <c r="A646" s="50">
        <v>14</v>
      </c>
      <c r="B646" s="50" t="s">
        <v>313</v>
      </c>
      <c r="C646" s="50">
        <v>2</v>
      </c>
      <c r="D646" s="95">
        <v>4</v>
      </c>
    </row>
    <row r="647" spans="1:4" x14ac:dyDescent="0.25">
      <c r="A647" s="50">
        <v>30</v>
      </c>
      <c r="B647" s="50" t="s">
        <v>313</v>
      </c>
      <c r="C647" s="50">
        <v>1</v>
      </c>
      <c r="D647" s="95">
        <v>4</v>
      </c>
    </row>
    <row r="648" spans="1:4" x14ac:dyDescent="0.25">
      <c r="A648" s="50">
        <v>33</v>
      </c>
      <c r="B648" s="50" t="s">
        <v>102</v>
      </c>
      <c r="C648" s="50">
        <v>3</v>
      </c>
      <c r="D648" s="95">
        <v>4</v>
      </c>
    </row>
    <row r="649" spans="1:4" x14ac:dyDescent="0.25">
      <c r="A649" s="50">
        <v>36</v>
      </c>
      <c r="B649" s="50" t="s">
        <v>102</v>
      </c>
      <c r="C649" s="50">
        <v>2</v>
      </c>
      <c r="D649" s="95">
        <v>4</v>
      </c>
    </row>
    <row r="650" spans="1:4" x14ac:dyDescent="0.25">
      <c r="A650" s="50">
        <v>38</v>
      </c>
      <c r="B650" s="50" t="s">
        <v>102</v>
      </c>
      <c r="C650" s="50">
        <v>4</v>
      </c>
      <c r="D650" s="95">
        <v>4</v>
      </c>
    </row>
    <row r="651" spans="1:4" x14ac:dyDescent="0.25">
      <c r="A651" s="50">
        <v>29</v>
      </c>
      <c r="B651" s="50" t="s">
        <v>313</v>
      </c>
      <c r="C651" s="50">
        <v>1</v>
      </c>
      <c r="D651" s="95">
        <v>4</v>
      </c>
    </row>
    <row r="652" spans="1:4" x14ac:dyDescent="0.25">
      <c r="A652" s="50">
        <v>28</v>
      </c>
      <c r="B652" s="63" t="s">
        <v>102</v>
      </c>
      <c r="C652" s="50">
        <v>4</v>
      </c>
      <c r="D652" s="95">
        <v>4</v>
      </c>
    </row>
    <row r="653" spans="1:4" x14ac:dyDescent="0.25">
      <c r="A653" s="50">
        <v>25</v>
      </c>
      <c r="B653" s="50" t="s">
        <v>105</v>
      </c>
      <c r="C653" s="50">
        <v>2</v>
      </c>
      <c r="D653" s="95">
        <v>4</v>
      </c>
    </row>
    <row r="654" spans="1:4" x14ac:dyDescent="0.25">
      <c r="A654" s="50">
        <v>10</v>
      </c>
      <c r="B654" s="50" t="s">
        <v>107</v>
      </c>
      <c r="C654" s="50">
        <v>2</v>
      </c>
      <c r="D654" s="95">
        <v>4</v>
      </c>
    </row>
    <row r="655" spans="1:4" x14ac:dyDescent="0.25">
      <c r="A655" s="50">
        <v>33</v>
      </c>
      <c r="B655" s="50" t="s">
        <v>107</v>
      </c>
      <c r="C655" s="50">
        <v>1</v>
      </c>
      <c r="D655" s="95">
        <v>4</v>
      </c>
    </row>
    <row r="656" spans="1:4" x14ac:dyDescent="0.25">
      <c r="A656" s="50">
        <v>45</v>
      </c>
      <c r="B656" s="50" t="s">
        <v>107</v>
      </c>
      <c r="C656" s="50">
        <v>3</v>
      </c>
      <c r="D656" s="95">
        <v>4</v>
      </c>
    </row>
    <row r="657" spans="1:4" x14ac:dyDescent="0.25">
      <c r="A657" s="50">
        <v>29</v>
      </c>
      <c r="B657" s="50" t="s">
        <v>325</v>
      </c>
      <c r="C657" s="50">
        <v>4</v>
      </c>
      <c r="D657" s="95">
        <v>4</v>
      </c>
    </row>
    <row r="658" spans="1:4" x14ac:dyDescent="0.25">
      <c r="A658" s="50">
        <v>29</v>
      </c>
      <c r="B658" s="50" t="s">
        <v>325</v>
      </c>
      <c r="C658" s="50">
        <v>2</v>
      </c>
      <c r="D658" s="95">
        <v>4</v>
      </c>
    </row>
    <row r="659" spans="1:4" x14ac:dyDescent="0.25">
      <c r="A659" s="50">
        <v>10</v>
      </c>
      <c r="B659" s="50" t="s">
        <v>121</v>
      </c>
      <c r="C659" s="50">
        <v>3</v>
      </c>
      <c r="D659" s="95">
        <v>4</v>
      </c>
    </row>
    <row r="660" spans="1:4" x14ac:dyDescent="0.25">
      <c r="A660" s="50">
        <v>20</v>
      </c>
      <c r="B660" s="50" t="s">
        <v>121</v>
      </c>
      <c r="C660" s="50">
        <v>3</v>
      </c>
      <c r="D660" s="95">
        <v>4</v>
      </c>
    </row>
    <row r="661" spans="1:4" x14ac:dyDescent="0.25">
      <c r="A661" s="50">
        <v>11</v>
      </c>
      <c r="B661" s="50" t="s">
        <v>121</v>
      </c>
      <c r="C661" s="50">
        <v>3</v>
      </c>
      <c r="D661" s="95">
        <v>4</v>
      </c>
    </row>
    <row r="662" spans="1:4" x14ac:dyDescent="0.25">
      <c r="A662" s="50">
        <v>2</v>
      </c>
      <c r="B662" s="50" t="s">
        <v>111</v>
      </c>
      <c r="C662" s="50">
        <v>4</v>
      </c>
      <c r="D662" s="95">
        <v>4</v>
      </c>
    </row>
    <row r="663" spans="1:4" x14ac:dyDescent="0.25">
      <c r="A663" s="50">
        <v>2</v>
      </c>
      <c r="B663" s="56" t="s">
        <v>111</v>
      </c>
      <c r="C663" s="50">
        <v>8</v>
      </c>
      <c r="D663" s="95">
        <v>4</v>
      </c>
    </row>
    <row r="664" spans="1:4" x14ac:dyDescent="0.25">
      <c r="A664" s="50">
        <v>3</v>
      </c>
      <c r="B664" s="50" t="s">
        <v>111</v>
      </c>
      <c r="C664" s="50">
        <v>11</v>
      </c>
      <c r="D664" s="95">
        <v>4</v>
      </c>
    </row>
    <row r="665" spans="1:4" x14ac:dyDescent="0.25">
      <c r="A665" s="50">
        <v>37</v>
      </c>
      <c r="B665" s="50" t="s">
        <v>111</v>
      </c>
      <c r="C665" s="50">
        <v>3</v>
      </c>
      <c r="D665" s="95">
        <v>4</v>
      </c>
    </row>
    <row r="666" spans="1:4" x14ac:dyDescent="0.25">
      <c r="A666" s="50">
        <v>34</v>
      </c>
      <c r="B666" s="50" t="s">
        <v>327</v>
      </c>
      <c r="C666" s="50">
        <v>10</v>
      </c>
      <c r="D666" s="95">
        <v>4</v>
      </c>
    </row>
    <row r="667" spans="1:4" x14ac:dyDescent="0.25">
      <c r="A667" s="50">
        <v>9</v>
      </c>
      <c r="B667" s="50" t="s">
        <v>111</v>
      </c>
      <c r="C667" s="50">
        <v>3</v>
      </c>
      <c r="D667" s="95">
        <v>4</v>
      </c>
    </row>
    <row r="668" spans="1:4" x14ac:dyDescent="0.25">
      <c r="A668" s="50">
        <v>2</v>
      </c>
      <c r="B668" s="50" t="s">
        <v>111</v>
      </c>
      <c r="C668" s="50">
        <v>2</v>
      </c>
      <c r="D668" s="95">
        <v>4</v>
      </c>
    </row>
    <row r="669" spans="1:4" x14ac:dyDescent="0.25">
      <c r="A669" s="50">
        <v>28</v>
      </c>
      <c r="B669" s="50" t="s">
        <v>111</v>
      </c>
      <c r="C669" s="50">
        <v>1</v>
      </c>
      <c r="D669" s="95">
        <v>4</v>
      </c>
    </row>
    <row r="670" spans="1:4" x14ac:dyDescent="0.25">
      <c r="A670" s="50">
        <v>10</v>
      </c>
      <c r="B670" s="50" t="s">
        <v>111</v>
      </c>
      <c r="C670" s="50">
        <v>16</v>
      </c>
      <c r="D670" s="95">
        <v>4</v>
      </c>
    </row>
    <row r="671" spans="1:4" x14ac:dyDescent="0.25">
      <c r="A671" s="50">
        <v>10</v>
      </c>
      <c r="B671" s="50" t="s">
        <v>111</v>
      </c>
      <c r="C671" s="50">
        <v>3</v>
      </c>
      <c r="D671" s="95">
        <v>4</v>
      </c>
    </row>
    <row r="672" spans="1:4" x14ac:dyDescent="0.25">
      <c r="A672" s="50">
        <v>45</v>
      </c>
      <c r="B672" s="50" t="s">
        <v>111</v>
      </c>
      <c r="C672" s="50">
        <v>5</v>
      </c>
      <c r="D672" s="95">
        <v>4</v>
      </c>
    </row>
    <row r="673" spans="1:4" x14ac:dyDescent="0.25">
      <c r="A673" s="50">
        <v>9</v>
      </c>
      <c r="B673" s="50" t="s">
        <v>111</v>
      </c>
      <c r="C673" s="50">
        <v>3</v>
      </c>
      <c r="D673" s="95">
        <v>4</v>
      </c>
    </row>
    <row r="674" spans="1:4" x14ac:dyDescent="0.25">
      <c r="A674" s="50">
        <v>9</v>
      </c>
      <c r="B674" s="50" t="s">
        <v>111</v>
      </c>
      <c r="C674" s="50">
        <v>5</v>
      </c>
      <c r="D674" s="95">
        <v>4</v>
      </c>
    </row>
    <row r="675" spans="1:4" x14ac:dyDescent="0.25">
      <c r="A675" s="50">
        <v>27</v>
      </c>
      <c r="B675" s="50" t="s">
        <v>111</v>
      </c>
      <c r="C675" s="50">
        <v>2</v>
      </c>
      <c r="D675" s="95">
        <v>4</v>
      </c>
    </row>
    <row r="676" spans="1:4" x14ac:dyDescent="0.25">
      <c r="A676" s="50">
        <v>28</v>
      </c>
      <c r="B676" s="50" t="s">
        <v>111</v>
      </c>
      <c r="C676" s="50">
        <v>10</v>
      </c>
      <c r="D676" s="95">
        <v>4</v>
      </c>
    </row>
    <row r="677" spans="1:4" x14ac:dyDescent="0.25">
      <c r="A677" s="50">
        <v>25</v>
      </c>
      <c r="B677" s="50" t="s">
        <v>327</v>
      </c>
      <c r="C677" s="50">
        <v>4</v>
      </c>
      <c r="D677" s="95">
        <v>4</v>
      </c>
    </row>
    <row r="678" spans="1:4" x14ac:dyDescent="0.25">
      <c r="A678" s="50">
        <v>45</v>
      </c>
      <c r="B678" s="50" t="s">
        <v>111</v>
      </c>
      <c r="C678" s="50">
        <v>5</v>
      </c>
      <c r="D678" s="95">
        <v>4</v>
      </c>
    </row>
    <row r="679" spans="1:4" x14ac:dyDescent="0.25">
      <c r="A679" s="50">
        <v>24</v>
      </c>
      <c r="B679" s="50" t="s">
        <v>111</v>
      </c>
      <c r="C679" s="50">
        <v>3</v>
      </c>
      <c r="D679" s="95">
        <v>4</v>
      </c>
    </row>
    <row r="680" spans="1:4" x14ac:dyDescent="0.25">
      <c r="A680" s="50">
        <v>49</v>
      </c>
      <c r="B680" s="50" t="s">
        <v>111</v>
      </c>
      <c r="C680" s="50">
        <v>11</v>
      </c>
      <c r="D680" s="95">
        <v>4</v>
      </c>
    </row>
    <row r="681" spans="1:4" x14ac:dyDescent="0.25">
      <c r="A681" s="50">
        <v>40</v>
      </c>
      <c r="B681" s="50" t="s">
        <v>123</v>
      </c>
      <c r="C681" s="50">
        <v>30</v>
      </c>
      <c r="D681" s="95">
        <v>4</v>
      </c>
    </row>
    <row r="682" spans="1:4" x14ac:dyDescent="0.25">
      <c r="A682" s="50">
        <v>28</v>
      </c>
      <c r="B682" s="50" t="s">
        <v>123</v>
      </c>
      <c r="C682" s="50">
        <v>10</v>
      </c>
      <c r="D682" s="95">
        <v>4</v>
      </c>
    </row>
    <row r="683" spans="1:4" x14ac:dyDescent="0.25">
      <c r="A683" s="50">
        <v>3</v>
      </c>
      <c r="B683" s="50" t="s">
        <v>129</v>
      </c>
      <c r="C683" s="50">
        <v>4</v>
      </c>
      <c r="D683" s="95">
        <v>4</v>
      </c>
    </row>
    <row r="684" spans="1:4" x14ac:dyDescent="0.25">
      <c r="A684" s="50">
        <v>36</v>
      </c>
      <c r="B684" s="50" t="s">
        <v>129</v>
      </c>
      <c r="C684" s="50">
        <v>2</v>
      </c>
      <c r="D684" s="95">
        <v>4</v>
      </c>
    </row>
    <row r="685" spans="1:4" x14ac:dyDescent="0.25">
      <c r="A685" s="50">
        <v>45</v>
      </c>
      <c r="B685" s="50" t="s">
        <v>129</v>
      </c>
      <c r="C685" s="50">
        <v>3</v>
      </c>
      <c r="D685" s="95">
        <v>4</v>
      </c>
    </row>
    <row r="686" spans="1:4" x14ac:dyDescent="0.25">
      <c r="A686" s="50">
        <v>24</v>
      </c>
      <c r="B686" s="50" t="s">
        <v>129</v>
      </c>
      <c r="C686" s="50">
        <v>6</v>
      </c>
      <c r="D686" s="95">
        <v>4</v>
      </c>
    </row>
    <row r="687" spans="1:4" x14ac:dyDescent="0.25">
      <c r="A687" s="50">
        <v>29</v>
      </c>
      <c r="B687" s="50" t="s">
        <v>129</v>
      </c>
      <c r="C687" s="50">
        <v>3</v>
      </c>
      <c r="D687" s="95">
        <v>4</v>
      </c>
    </row>
    <row r="688" spans="1:4" x14ac:dyDescent="0.25">
      <c r="A688" s="50">
        <v>17</v>
      </c>
      <c r="B688" s="50" t="s">
        <v>129</v>
      </c>
      <c r="C688" s="50">
        <v>4</v>
      </c>
      <c r="D688" s="95">
        <v>4</v>
      </c>
    </row>
    <row r="689" spans="1:4" x14ac:dyDescent="0.25">
      <c r="A689" s="50">
        <v>49</v>
      </c>
      <c r="B689" s="50" t="s">
        <v>129</v>
      </c>
      <c r="C689" s="50">
        <v>3</v>
      </c>
      <c r="D689" s="95">
        <v>4</v>
      </c>
    </row>
    <row r="690" spans="1:4" x14ac:dyDescent="0.25">
      <c r="A690" s="50">
        <v>25</v>
      </c>
      <c r="B690" s="50" t="s">
        <v>129</v>
      </c>
      <c r="C690" s="50">
        <v>3</v>
      </c>
      <c r="D690" s="95">
        <v>4</v>
      </c>
    </row>
    <row r="691" spans="1:4" x14ac:dyDescent="0.25">
      <c r="A691" s="50">
        <v>28</v>
      </c>
      <c r="B691" s="50" t="s">
        <v>326</v>
      </c>
      <c r="C691" s="50">
        <v>1</v>
      </c>
      <c r="D691" s="95">
        <v>4</v>
      </c>
    </row>
    <row r="692" spans="1:4" x14ac:dyDescent="0.25">
      <c r="A692" s="50">
        <v>33</v>
      </c>
      <c r="B692" s="50" t="s">
        <v>129</v>
      </c>
      <c r="C692" s="50">
        <v>4</v>
      </c>
      <c r="D692" s="95">
        <v>4</v>
      </c>
    </row>
    <row r="693" spans="1:4" x14ac:dyDescent="0.25">
      <c r="A693" s="50">
        <v>33</v>
      </c>
      <c r="B693" s="50" t="s">
        <v>129</v>
      </c>
      <c r="C693" s="50">
        <v>3</v>
      </c>
      <c r="D693" s="95">
        <v>4</v>
      </c>
    </row>
    <row r="694" spans="1:4" x14ac:dyDescent="0.25">
      <c r="A694" s="50">
        <v>24</v>
      </c>
      <c r="B694" s="50" t="s">
        <v>129</v>
      </c>
      <c r="C694" s="50">
        <v>4</v>
      </c>
      <c r="D694" s="95">
        <v>4</v>
      </c>
    </row>
    <row r="695" spans="1:4" x14ac:dyDescent="0.25">
      <c r="A695" s="50">
        <v>14</v>
      </c>
      <c r="B695" s="50" t="s">
        <v>129</v>
      </c>
      <c r="C695" s="50">
        <v>2</v>
      </c>
      <c r="D695" s="95">
        <v>4</v>
      </c>
    </row>
    <row r="696" spans="1:4" x14ac:dyDescent="0.25">
      <c r="A696" s="50">
        <v>14</v>
      </c>
      <c r="B696" s="50" t="s">
        <v>129</v>
      </c>
      <c r="C696" s="50">
        <v>4</v>
      </c>
      <c r="D696" s="95">
        <v>4</v>
      </c>
    </row>
    <row r="697" spans="1:4" x14ac:dyDescent="0.25">
      <c r="A697" s="50">
        <v>9</v>
      </c>
      <c r="B697" s="50" t="s">
        <v>129</v>
      </c>
      <c r="C697" s="50">
        <v>6</v>
      </c>
      <c r="D697" s="95">
        <v>4</v>
      </c>
    </row>
    <row r="698" spans="1:4" x14ac:dyDescent="0.25">
      <c r="A698" s="50">
        <v>13</v>
      </c>
      <c r="B698" s="50" t="s">
        <v>129</v>
      </c>
      <c r="C698" s="50">
        <v>5</v>
      </c>
      <c r="D698" s="95">
        <v>4</v>
      </c>
    </row>
    <row r="699" spans="1:4" x14ac:dyDescent="0.25">
      <c r="A699" s="50">
        <v>38</v>
      </c>
      <c r="B699" s="50" t="s">
        <v>132</v>
      </c>
      <c r="C699" s="50">
        <v>1</v>
      </c>
      <c r="D699" s="95">
        <v>4</v>
      </c>
    </row>
    <row r="700" spans="1:4" x14ac:dyDescent="0.25">
      <c r="A700" s="50">
        <v>24</v>
      </c>
      <c r="B700" s="50" t="s">
        <v>132</v>
      </c>
      <c r="C700" s="50">
        <v>2</v>
      </c>
      <c r="D700" s="95">
        <v>4</v>
      </c>
    </row>
    <row r="701" spans="1:4" x14ac:dyDescent="0.25">
      <c r="A701" s="50">
        <v>39</v>
      </c>
      <c r="B701" s="50" t="s">
        <v>140</v>
      </c>
      <c r="C701" s="50">
        <v>9</v>
      </c>
      <c r="D701" s="95">
        <v>4</v>
      </c>
    </row>
    <row r="702" spans="1:4" x14ac:dyDescent="0.25">
      <c r="A702" s="50">
        <v>39</v>
      </c>
      <c r="B702" s="50" t="s">
        <v>140</v>
      </c>
      <c r="C702" s="50">
        <v>7</v>
      </c>
      <c r="D702" s="95">
        <v>4</v>
      </c>
    </row>
    <row r="703" spans="1:4" x14ac:dyDescent="0.25">
      <c r="A703" s="50">
        <v>50</v>
      </c>
      <c r="B703" s="50" t="s">
        <v>137</v>
      </c>
      <c r="C703" s="50">
        <v>2</v>
      </c>
      <c r="D703" s="95">
        <v>4</v>
      </c>
    </row>
    <row r="704" spans="1:4" x14ac:dyDescent="0.25">
      <c r="A704" s="50">
        <v>30</v>
      </c>
      <c r="B704" s="50" t="s">
        <v>142</v>
      </c>
      <c r="C704" s="50">
        <v>1</v>
      </c>
      <c r="D704" s="95">
        <v>4</v>
      </c>
    </row>
    <row r="705" spans="1:4" x14ac:dyDescent="0.25">
      <c r="A705" s="50">
        <v>30</v>
      </c>
      <c r="B705" s="50" t="s">
        <v>142</v>
      </c>
      <c r="C705" s="50">
        <v>1</v>
      </c>
      <c r="D705" s="95">
        <v>4</v>
      </c>
    </row>
    <row r="706" spans="1:4" x14ac:dyDescent="0.25">
      <c r="A706" s="50">
        <v>32</v>
      </c>
      <c r="B706" s="50" t="s">
        <v>337</v>
      </c>
      <c r="C706" s="50">
        <v>5</v>
      </c>
      <c r="D706" s="95">
        <v>4</v>
      </c>
    </row>
    <row r="707" spans="1:4" x14ac:dyDescent="0.25">
      <c r="A707" s="50">
        <v>45</v>
      </c>
      <c r="B707" s="50" t="s">
        <v>337</v>
      </c>
      <c r="C707" s="50">
        <v>2</v>
      </c>
      <c r="D707" s="98">
        <v>4</v>
      </c>
    </row>
    <row r="708" spans="1:4" x14ac:dyDescent="0.25">
      <c r="A708" s="50">
        <v>13</v>
      </c>
      <c r="B708" s="50" t="s">
        <v>142</v>
      </c>
      <c r="C708" s="50">
        <v>7</v>
      </c>
      <c r="D708" s="98">
        <v>4</v>
      </c>
    </row>
    <row r="709" spans="1:4" x14ac:dyDescent="0.25">
      <c r="A709" s="50">
        <v>26</v>
      </c>
      <c r="B709" s="50" t="s">
        <v>142</v>
      </c>
      <c r="C709" s="50">
        <v>4</v>
      </c>
      <c r="D709" s="95">
        <v>4</v>
      </c>
    </row>
    <row r="710" spans="1:4" x14ac:dyDescent="0.25">
      <c r="A710" s="50">
        <v>45</v>
      </c>
      <c r="B710" s="50" t="s">
        <v>337</v>
      </c>
      <c r="C710" s="50">
        <v>5</v>
      </c>
      <c r="D710" s="95">
        <v>4</v>
      </c>
    </row>
    <row r="711" spans="1:4" x14ac:dyDescent="0.25">
      <c r="A711" s="50">
        <v>26</v>
      </c>
      <c r="B711" s="50" t="s">
        <v>142</v>
      </c>
      <c r="C711" s="50">
        <v>5</v>
      </c>
      <c r="D711" s="95">
        <v>4</v>
      </c>
    </row>
    <row r="712" spans="1:4" x14ac:dyDescent="0.25">
      <c r="A712" s="50">
        <v>12</v>
      </c>
      <c r="B712" s="50" t="s">
        <v>142</v>
      </c>
      <c r="C712" s="50">
        <v>4</v>
      </c>
      <c r="D712" s="95">
        <v>4</v>
      </c>
    </row>
    <row r="713" spans="1:4" x14ac:dyDescent="0.25">
      <c r="A713" s="50">
        <v>16</v>
      </c>
      <c r="B713" s="50" t="s">
        <v>142</v>
      </c>
      <c r="C713" s="50">
        <v>1</v>
      </c>
      <c r="D713" s="95">
        <v>4</v>
      </c>
    </row>
    <row r="714" spans="1:4" x14ac:dyDescent="0.25">
      <c r="A714" s="50">
        <v>42</v>
      </c>
      <c r="B714" s="50" t="s">
        <v>145</v>
      </c>
      <c r="C714" s="50">
        <v>15</v>
      </c>
      <c r="D714" s="95">
        <v>4</v>
      </c>
    </row>
    <row r="715" spans="1:4" x14ac:dyDescent="0.25">
      <c r="A715" s="50">
        <v>48</v>
      </c>
      <c r="B715" s="50" t="s">
        <v>145</v>
      </c>
      <c r="C715" s="50">
        <v>6</v>
      </c>
      <c r="D715" s="95">
        <v>4</v>
      </c>
    </row>
    <row r="716" spans="1:4" x14ac:dyDescent="0.25">
      <c r="A716" s="56">
        <v>48</v>
      </c>
      <c r="B716" s="50" t="s">
        <v>145</v>
      </c>
      <c r="C716" s="50">
        <v>5</v>
      </c>
      <c r="D716" s="95">
        <v>4</v>
      </c>
    </row>
    <row r="717" spans="1:4" x14ac:dyDescent="0.25">
      <c r="A717" s="50">
        <v>43</v>
      </c>
      <c r="B717" s="50" t="s">
        <v>145</v>
      </c>
      <c r="C717" s="50">
        <v>3</v>
      </c>
      <c r="D717" s="95">
        <v>4</v>
      </c>
    </row>
    <row r="718" spans="1:4" x14ac:dyDescent="0.25">
      <c r="A718" s="50">
        <v>50</v>
      </c>
      <c r="B718" s="50" t="s">
        <v>145</v>
      </c>
      <c r="C718" s="50">
        <v>5</v>
      </c>
      <c r="D718" s="95">
        <v>4</v>
      </c>
    </row>
    <row r="719" spans="1:4" x14ac:dyDescent="0.25">
      <c r="A719" s="50">
        <v>28</v>
      </c>
      <c r="B719" s="50" t="s">
        <v>147</v>
      </c>
      <c r="C719" s="50">
        <v>1</v>
      </c>
      <c r="D719" s="95">
        <v>4</v>
      </c>
    </row>
    <row r="720" spans="1:4" x14ac:dyDescent="0.25">
      <c r="A720" s="50">
        <v>29</v>
      </c>
      <c r="B720" s="50" t="s">
        <v>147</v>
      </c>
      <c r="C720" s="50">
        <v>1</v>
      </c>
      <c r="D720" s="95">
        <v>4</v>
      </c>
    </row>
    <row r="721" spans="1:4" x14ac:dyDescent="0.25">
      <c r="A721" s="50">
        <v>41</v>
      </c>
      <c r="B721" s="50" t="s">
        <v>43</v>
      </c>
      <c r="C721" s="50">
        <v>3</v>
      </c>
      <c r="D721" s="95">
        <v>4.2</v>
      </c>
    </row>
    <row r="722" spans="1:4" x14ac:dyDescent="0.25">
      <c r="A722" s="50">
        <v>11</v>
      </c>
      <c r="B722" s="50" t="s">
        <v>121</v>
      </c>
      <c r="C722" s="50">
        <v>6</v>
      </c>
      <c r="D722" s="95">
        <v>4.2</v>
      </c>
    </row>
    <row r="723" spans="1:4" x14ac:dyDescent="0.25">
      <c r="A723" s="50">
        <v>33</v>
      </c>
      <c r="B723" s="50" t="s">
        <v>324</v>
      </c>
      <c r="C723" s="50">
        <v>3</v>
      </c>
      <c r="D723" s="95">
        <v>4.3</v>
      </c>
    </row>
    <row r="724" spans="1:4" x14ac:dyDescent="0.25">
      <c r="A724" s="50">
        <v>5</v>
      </c>
      <c r="B724" s="50" t="s">
        <v>57</v>
      </c>
      <c r="C724" s="50">
        <v>4</v>
      </c>
      <c r="D724" s="95">
        <v>4.3</v>
      </c>
    </row>
    <row r="725" spans="1:4" x14ac:dyDescent="0.25">
      <c r="A725" s="50">
        <v>40</v>
      </c>
      <c r="B725" s="50" t="s">
        <v>102</v>
      </c>
      <c r="C725" s="50">
        <v>2</v>
      </c>
      <c r="D725" s="95">
        <v>4.3</v>
      </c>
    </row>
    <row r="726" spans="1:4" x14ac:dyDescent="0.25">
      <c r="A726" s="50">
        <v>38</v>
      </c>
      <c r="B726" s="50" t="s">
        <v>17</v>
      </c>
      <c r="C726" s="50">
        <v>4</v>
      </c>
      <c r="D726" s="95">
        <v>4.5</v>
      </c>
    </row>
    <row r="727" spans="1:4" x14ac:dyDescent="0.25">
      <c r="A727" s="50">
        <v>6</v>
      </c>
      <c r="B727" s="50" t="s">
        <v>17</v>
      </c>
      <c r="C727" s="50">
        <v>3</v>
      </c>
      <c r="D727" s="95">
        <v>4.5</v>
      </c>
    </row>
    <row r="728" spans="1:4" x14ac:dyDescent="0.25">
      <c r="A728" s="50">
        <v>34</v>
      </c>
      <c r="B728" s="50" t="s">
        <v>17</v>
      </c>
      <c r="C728" s="50">
        <v>6</v>
      </c>
      <c r="D728" s="95">
        <v>4.5</v>
      </c>
    </row>
    <row r="729" spans="1:4" x14ac:dyDescent="0.25">
      <c r="A729" s="50">
        <v>7</v>
      </c>
      <c r="B729" s="50" t="s">
        <v>17</v>
      </c>
      <c r="C729" s="50">
        <v>5</v>
      </c>
      <c r="D729" s="95">
        <v>4.5</v>
      </c>
    </row>
    <row r="730" spans="1:4" x14ac:dyDescent="0.25">
      <c r="A730" s="50">
        <v>16</v>
      </c>
      <c r="B730" s="50" t="s">
        <v>17</v>
      </c>
      <c r="C730" s="50">
        <v>2</v>
      </c>
      <c r="D730" s="95">
        <v>4.5</v>
      </c>
    </row>
    <row r="731" spans="1:4" x14ac:dyDescent="0.25">
      <c r="A731" s="50">
        <v>16</v>
      </c>
      <c r="B731" s="50" t="s">
        <v>17</v>
      </c>
      <c r="C731" s="50">
        <v>3</v>
      </c>
      <c r="D731" s="95">
        <v>4.5</v>
      </c>
    </row>
    <row r="732" spans="1:4" x14ac:dyDescent="0.25">
      <c r="A732" s="50">
        <v>34</v>
      </c>
      <c r="B732" s="50" t="s">
        <v>17</v>
      </c>
      <c r="C732" s="50">
        <v>8</v>
      </c>
      <c r="D732" s="95">
        <v>4.5</v>
      </c>
    </row>
    <row r="733" spans="1:4" x14ac:dyDescent="0.25">
      <c r="A733" s="50">
        <v>26</v>
      </c>
      <c r="B733" s="50" t="s">
        <v>24</v>
      </c>
      <c r="C733" s="50">
        <v>12</v>
      </c>
      <c r="D733" s="95">
        <v>4.5</v>
      </c>
    </row>
    <row r="734" spans="1:4" x14ac:dyDescent="0.25">
      <c r="A734" s="50">
        <v>50</v>
      </c>
      <c r="B734" s="50" t="s">
        <v>24</v>
      </c>
      <c r="C734" s="50">
        <v>12</v>
      </c>
      <c r="D734" s="95">
        <v>4.5</v>
      </c>
    </row>
    <row r="735" spans="1:4" x14ac:dyDescent="0.25">
      <c r="A735" s="50">
        <v>19</v>
      </c>
      <c r="B735" s="50" t="s">
        <v>24</v>
      </c>
      <c r="C735" s="50">
        <v>7</v>
      </c>
      <c r="D735" s="95">
        <v>4.5</v>
      </c>
    </row>
    <row r="736" spans="1:4" x14ac:dyDescent="0.25">
      <c r="A736" s="50">
        <v>46</v>
      </c>
      <c r="B736" s="50" t="s">
        <v>24</v>
      </c>
      <c r="C736" s="50">
        <v>4</v>
      </c>
      <c r="D736" s="95">
        <v>4.5</v>
      </c>
    </row>
    <row r="737" spans="1:5" x14ac:dyDescent="0.25">
      <c r="A737" s="50">
        <v>6</v>
      </c>
      <c r="B737" s="50" t="s">
        <v>29</v>
      </c>
      <c r="C737" s="50">
        <v>1</v>
      </c>
      <c r="D737" s="95">
        <v>4.5</v>
      </c>
      <c r="E737" s="218"/>
    </row>
    <row r="738" spans="1:5" x14ac:dyDescent="0.25">
      <c r="A738" s="50">
        <v>12</v>
      </c>
      <c r="B738" s="50" t="s">
        <v>26</v>
      </c>
      <c r="C738" s="50">
        <v>9</v>
      </c>
      <c r="D738" s="95">
        <v>4.5</v>
      </c>
    </row>
    <row r="739" spans="1:5" x14ac:dyDescent="0.25">
      <c r="A739" s="50">
        <v>21</v>
      </c>
      <c r="B739" s="50" t="s">
        <v>26</v>
      </c>
      <c r="C739" s="50">
        <v>7</v>
      </c>
      <c r="D739" s="95">
        <v>4.5</v>
      </c>
      <c r="E739" s="26"/>
    </row>
    <row r="740" spans="1:5" x14ac:dyDescent="0.25">
      <c r="A740" s="50">
        <v>30</v>
      </c>
      <c r="B740" s="50" t="s">
        <v>333</v>
      </c>
      <c r="C740" s="50">
        <v>1</v>
      </c>
      <c r="D740" s="95">
        <v>4.5</v>
      </c>
      <c r="E740" s="218"/>
    </row>
    <row r="741" spans="1:5" x14ac:dyDescent="0.25">
      <c r="A741" s="56">
        <v>27</v>
      </c>
      <c r="B741" s="56" t="s">
        <v>309</v>
      </c>
      <c r="C741" s="56">
        <v>1</v>
      </c>
      <c r="D741" s="96">
        <v>4.5</v>
      </c>
    </row>
    <row r="742" spans="1:5" x14ac:dyDescent="0.25">
      <c r="A742" s="50">
        <v>9</v>
      </c>
      <c r="B742" s="50" t="s">
        <v>309</v>
      </c>
      <c r="C742" s="50">
        <v>1</v>
      </c>
      <c r="D742" s="95">
        <v>4.5</v>
      </c>
      <c r="E742" s="26"/>
    </row>
    <row r="743" spans="1:5" x14ac:dyDescent="0.25">
      <c r="A743" s="50">
        <v>17</v>
      </c>
      <c r="B743" s="50" t="s">
        <v>38</v>
      </c>
      <c r="C743" s="50">
        <v>1</v>
      </c>
      <c r="D743" s="95">
        <v>4.5</v>
      </c>
    </row>
    <row r="744" spans="1:5" x14ac:dyDescent="0.25">
      <c r="A744" s="50">
        <v>6</v>
      </c>
      <c r="B744" s="50" t="s">
        <v>43</v>
      </c>
      <c r="C744" s="50">
        <v>1</v>
      </c>
      <c r="D744" s="95">
        <v>4.5</v>
      </c>
    </row>
    <row r="745" spans="1:5" x14ac:dyDescent="0.25">
      <c r="A745" s="50">
        <v>32</v>
      </c>
      <c r="B745" s="50" t="s">
        <v>336</v>
      </c>
      <c r="C745" s="50">
        <v>2</v>
      </c>
      <c r="D745" s="95">
        <v>4.5</v>
      </c>
    </row>
    <row r="746" spans="1:5" x14ac:dyDescent="0.25">
      <c r="A746" s="50">
        <v>26</v>
      </c>
      <c r="B746" s="50" t="s">
        <v>43</v>
      </c>
      <c r="C746" s="50">
        <v>3</v>
      </c>
      <c r="D746" s="95">
        <v>4.5</v>
      </c>
    </row>
    <row r="747" spans="1:5" x14ac:dyDescent="0.25">
      <c r="A747" s="50">
        <v>42</v>
      </c>
      <c r="B747" s="50" t="s">
        <v>43</v>
      </c>
      <c r="C747" s="50">
        <v>2</v>
      </c>
      <c r="D747" s="95">
        <v>4.5</v>
      </c>
    </row>
    <row r="748" spans="1:5" x14ac:dyDescent="0.25">
      <c r="A748" s="50">
        <v>5</v>
      </c>
      <c r="B748" s="50" t="s">
        <v>43</v>
      </c>
      <c r="C748" s="50">
        <v>6</v>
      </c>
      <c r="D748" s="95">
        <v>4.5</v>
      </c>
    </row>
    <row r="749" spans="1:5" x14ac:dyDescent="0.25">
      <c r="A749" s="50">
        <v>36</v>
      </c>
      <c r="B749" s="50" t="s">
        <v>49</v>
      </c>
      <c r="C749" s="50">
        <v>4</v>
      </c>
      <c r="D749" s="95">
        <v>4.5</v>
      </c>
    </row>
    <row r="750" spans="1:5" x14ac:dyDescent="0.25">
      <c r="A750" s="50">
        <v>12</v>
      </c>
      <c r="B750" s="50" t="s">
        <v>49</v>
      </c>
      <c r="C750" s="50">
        <v>6</v>
      </c>
      <c r="D750" s="95">
        <v>4.5</v>
      </c>
      <c r="E750" s="218"/>
    </row>
    <row r="751" spans="1:5" x14ac:dyDescent="0.25">
      <c r="A751" s="56">
        <v>46</v>
      </c>
      <c r="B751" s="56" t="s">
        <v>49</v>
      </c>
      <c r="C751" s="56">
        <v>4</v>
      </c>
      <c r="D751" s="96">
        <v>4.5</v>
      </c>
    </row>
    <row r="752" spans="1:5" x14ac:dyDescent="0.25">
      <c r="A752" s="50">
        <v>35</v>
      </c>
      <c r="B752" s="50" t="s">
        <v>49</v>
      </c>
      <c r="C752" s="50">
        <v>5</v>
      </c>
      <c r="D752" s="95">
        <v>4.5</v>
      </c>
      <c r="E752" s="26"/>
    </row>
    <row r="753" spans="1:4" x14ac:dyDescent="0.25">
      <c r="A753" s="50">
        <v>32</v>
      </c>
      <c r="B753" s="50" t="s">
        <v>52</v>
      </c>
      <c r="C753" s="50">
        <v>4</v>
      </c>
      <c r="D753" s="95">
        <v>4.5</v>
      </c>
    </row>
    <row r="754" spans="1:4" x14ac:dyDescent="0.25">
      <c r="A754" s="50">
        <v>6</v>
      </c>
      <c r="B754" s="50" t="s">
        <v>52</v>
      </c>
      <c r="C754" s="50">
        <v>3</v>
      </c>
      <c r="D754" s="95">
        <v>4.5</v>
      </c>
    </row>
    <row r="755" spans="1:4" x14ac:dyDescent="0.25">
      <c r="A755" s="50">
        <v>27</v>
      </c>
      <c r="B755" s="50" t="s">
        <v>52</v>
      </c>
      <c r="C755" s="50">
        <v>10</v>
      </c>
      <c r="D755" s="95">
        <v>4.5</v>
      </c>
    </row>
    <row r="756" spans="1:4" x14ac:dyDescent="0.25">
      <c r="A756" s="50">
        <v>36</v>
      </c>
      <c r="B756" s="50" t="s">
        <v>52</v>
      </c>
      <c r="C756" s="50">
        <v>6</v>
      </c>
      <c r="D756" s="95">
        <v>4.5</v>
      </c>
    </row>
    <row r="757" spans="1:4" x14ac:dyDescent="0.25">
      <c r="A757" s="50">
        <v>18</v>
      </c>
      <c r="B757" s="50" t="s">
        <v>52</v>
      </c>
      <c r="C757" s="50">
        <v>5</v>
      </c>
      <c r="D757" s="95">
        <v>4.5</v>
      </c>
    </row>
    <row r="758" spans="1:4" x14ac:dyDescent="0.25">
      <c r="A758" s="50">
        <v>13</v>
      </c>
      <c r="B758" s="50" t="s">
        <v>52</v>
      </c>
      <c r="C758" s="50">
        <v>3</v>
      </c>
      <c r="D758" s="95">
        <v>4.5</v>
      </c>
    </row>
    <row r="759" spans="1:4" x14ac:dyDescent="0.25">
      <c r="A759" s="50">
        <v>16</v>
      </c>
      <c r="B759" s="50" t="s">
        <v>323</v>
      </c>
      <c r="C759" s="50">
        <v>8</v>
      </c>
      <c r="D759" s="95">
        <v>4.5</v>
      </c>
    </row>
    <row r="760" spans="1:4" x14ac:dyDescent="0.25">
      <c r="A760" s="50">
        <v>42</v>
      </c>
      <c r="B760" s="50" t="s">
        <v>54</v>
      </c>
      <c r="C760" s="50">
        <v>12</v>
      </c>
      <c r="D760" s="95">
        <v>4.5</v>
      </c>
    </row>
    <row r="761" spans="1:4" x14ac:dyDescent="0.25">
      <c r="A761" s="50">
        <v>28</v>
      </c>
      <c r="B761" s="50" t="s">
        <v>54</v>
      </c>
      <c r="C761" s="50">
        <v>1</v>
      </c>
      <c r="D761" s="95">
        <v>4.5</v>
      </c>
    </row>
    <row r="762" spans="1:4" x14ac:dyDescent="0.25">
      <c r="A762" s="50">
        <v>1</v>
      </c>
      <c r="B762" s="50" t="s">
        <v>54</v>
      </c>
      <c r="C762" s="50">
        <v>2</v>
      </c>
      <c r="D762" s="95">
        <v>4.5</v>
      </c>
    </row>
    <row r="763" spans="1:4" x14ac:dyDescent="0.25">
      <c r="A763" s="50">
        <v>45</v>
      </c>
      <c r="B763" s="50" t="s">
        <v>57</v>
      </c>
      <c r="C763" s="50">
        <v>6</v>
      </c>
      <c r="D763" s="95">
        <v>4.5</v>
      </c>
    </row>
    <row r="764" spans="1:4" x14ac:dyDescent="0.25">
      <c r="A764" s="50">
        <v>5</v>
      </c>
      <c r="B764" s="50" t="s">
        <v>57</v>
      </c>
      <c r="C764" s="50">
        <v>5</v>
      </c>
      <c r="D764" s="95">
        <v>4.5</v>
      </c>
    </row>
    <row r="765" spans="1:4" x14ac:dyDescent="0.25">
      <c r="A765" s="50">
        <v>27</v>
      </c>
      <c r="B765" s="50" t="s">
        <v>324</v>
      </c>
      <c r="C765" s="50">
        <v>4</v>
      </c>
      <c r="D765" s="95">
        <v>4.5</v>
      </c>
    </row>
    <row r="766" spans="1:4" x14ac:dyDescent="0.25">
      <c r="A766" s="50">
        <v>19</v>
      </c>
      <c r="B766" s="50" t="s">
        <v>324</v>
      </c>
      <c r="C766" s="50">
        <v>16</v>
      </c>
      <c r="D766" s="95">
        <v>4.5</v>
      </c>
    </row>
    <row r="767" spans="1:4" x14ac:dyDescent="0.25">
      <c r="A767" s="50">
        <v>29</v>
      </c>
      <c r="B767" s="50" t="s">
        <v>324</v>
      </c>
      <c r="C767" s="50">
        <v>10</v>
      </c>
      <c r="D767" s="95">
        <v>4.5</v>
      </c>
    </row>
    <row r="768" spans="1:4" x14ac:dyDescent="0.25">
      <c r="A768" s="50">
        <v>26</v>
      </c>
      <c r="B768" s="50" t="s">
        <v>324</v>
      </c>
      <c r="C768" s="50">
        <v>6</v>
      </c>
      <c r="D768" s="95">
        <v>4.5</v>
      </c>
    </row>
    <row r="769" spans="1:4" x14ac:dyDescent="0.25">
      <c r="A769" s="56">
        <v>49</v>
      </c>
      <c r="B769" s="56" t="s">
        <v>57</v>
      </c>
      <c r="C769" s="56">
        <v>9</v>
      </c>
      <c r="D769" s="96">
        <v>4.5</v>
      </c>
    </row>
    <row r="770" spans="1:4" x14ac:dyDescent="0.25">
      <c r="A770" s="50">
        <v>2</v>
      </c>
      <c r="B770" s="50" t="s">
        <v>57</v>
      </c>
      <c r="C770" s="50">
        <v>6</v>
      </c>
      <c r="D770" s="95">
        <v>4.5</v>
      </c>
    </row>
    <row r="771" spans="1:4" x14ac:dyDescent="0.25">
      <c r="A771" s="50">
        <v>22</v>
      </c>
      <c r="B771" s="50" t="s">
        <v>324</v>
      </c>
      <c r="C771" s="50">
        <v>7</v>
      </c>
      <c r="D771" s="95">
        <v>4.5</v>
      </c>
    </row>
    <row r="772" spans="1:4" x14ac:dyDescent="0.25">
      <c r="A772" s="50">
        <v>32</v>
      </c>
      <c r="B772" s="50" t="s">
        <v>324</v>
      </c>
      <c r="C772" s="50">
        <v>10</v>
      </c>
      <c r="D772" s="95">
        <v>4.5</v>
      </c>
    </row>
    <row r="773" spans="1:4" x14ac:dyDescent="0.25">
      <c r="A773" s="50">
        <v>24</v>
      </c>
      <c r="B773" s="50" t="s">
        <v>324</v>
      </c>
      <c r="C773" s="50">
        <v>16</v>
      </c>
      <c r="D773" s="95">
        <v>4.5</v>
      </c>
    </row>
    <row r="774" spans="1:4" x14ac:dyDescent="0.25">
      <c r="A774" s="50">
        <v>30</v>
      </c>
      <c r="B774" s="50" t="s">
        <v>324</v>
      </c>
      <c r="C774" s="50">
        <v>20</v>
      </c>
      <c r="D774" s="95">
        <v>4.5</v>
      </c>
    </row>
    <row r="775" spans="1:4" x14ac:dyDescent="0.25">
      <c r="A775" s="50">
        <v>9</v>
      </c>
      <c r="B775" s="50" t="s">
        <v>57</v>
      </c>
      <c r="C775" s="50">
        <v>6</v>
      </c>
      <c r="D775" s="95">
        <v>4.5</v>
      </c>
    </row>
    <row r="776" spans="1:4" x14ac:dyDescent="0.25">
      <c r="A776" s="50">
        <v>13</v>
      </c>
      <c r="B776" s="50" t="s">
        <v>57</v>
      </c>
      <c r="C776" s="50">
        <v>6</v>
      </c>
      <c r="D776" s="95">
        <v>4.5</v>
      </c>
    </row>
    <row r="777" spans="1:4" x14ac:dyDescent="0.25">
      <c r="A777" s="50">
        <v>14</v>
      </c>
      <c r="B777" s="50" t="s">
        <v>57</v>
      </c>
      <c r="C777" s="50">
        <v>6</v>
      </c>
      <c r="D777" s="95">
        <v>4.5</v>
      </c>
    </row>
    <row r="778" spans="1:4" x14ac:dyDescent="0.25">
      <c r="A778" s="50">
        <v>16</v>
      </c>
      <c r="B778" s="50" t="s">
        <v>324</v>
      </c>
      <c r="C778" s="50">
        <v>7</v>
      </c>
      <c r="D778" s="95">
        <v>4.5</v>
      </c>
    </row>
    <row r="779" spans="1:4" x14ac:dyDescent="0.25">
      <c r="A779" s="50">
        <v>16</v>
      </c>
      <c r="B779" s="50" t="s">
        <v>324</v>
      </c>
      <c r="C779" s="50">
        <v>6</v>
      </c>
      <c r="D779" s="95">
        <v>4.5</v>
      </c>
    </row>
    <row r="780" spans="1:4" x14ac:dyDescent="0.25">
      <c r="A780" s="50">
        <v>20</v>
      </c>
      <c r="B780" s="50" t="s">
        <v>324</v>
      </c>
      <c r="C780" s="50">
        <v>18</v>
      </c>
      <c r="D780" s="95">
        <v>4.5</v>
      </c>
    </row>
    <row r="781" spans="1:4" x14ac:dyDescent="0.25">
      <c r="A781" s="50">
        <v>32</v>
      </c>
      <c r="B781" s="50" t="s">
        <v>324</v>
      </c>
      <c r="C781" s="50">
        <v>8</v>
      </c>
      <c r="D781" s="95">
        <v>4.5</v>
      </c>
    </row>
    <row r="782" spans="1:4" x14ac:dyDescent="0.25">
      <c r="A782" s="50">
        <v>14</v>
      </c>
      <c r="B782" s="50" t="s">
        <v>57</v>
      </c>
      <c r="C782" s="50">
        <v>10</v>
      </c>
      <c r="D782" s="95">
        <v>4.5</v>
      </c>
    </row>
    <row r="783" spans="1:4" x14ac:dyDescent="0.25">
      <c r="A783" s="50">
        <v>6</v>
      </c>
      <c r="B783" s="50" t="s">
        <v>57</v>
      </c>
      <c r="C783" s="50">
        <v>4</v>
      </c>
      <c r="D783" s="95">
        <v>4.5</v>
      </c>
    </row>
    <row r="784" spans="1:4" x14ac:dyDescent="0.25">
      <c r="A784" s="50">
        <v>16</v>
      </c>
      <c r="B784" s="50" t="s">
        <v>324</v>
      </c>
      <c r="C784" s="50">
        <v>6</v>
      </c>
      <c r="D784" s="95">
        <v>4.5</v>
      </c>
    </row>
    <row r="785" spans="1:5" x14ac:dyDescent="0.25">
      <c r="A785" s="50">
        <v>23</v>
      </c>
      <c r="B785" s="50" t="s">
        <v>324</v>
      </c>
      <c r="C785" s="50">
        <v>6</v>
      </c>
      <c r="D785" s="95">
        <v>4.5</v>
      </c>
    </row>
    <row r="786" spans="1:5" x14ac:dyDescent="0.25">
      <c r="A786" s="50">
        <v>45</v>
      </c>
      <c r="B786" s="50" t="s">
        <v>57</v>
      </c>
      <c r="C786" s="50">
        <v>11</v>
      </c>
      <c r="D786" s="95">
        <v>4.5</v>
      </c>
    </row>
    <row r="787" spans="1:5" x14ac:dyDescent="0.25">
      <c r="A787" s="50">
        <v>28</v>
      </c>
      <c r="B787" s="50" t="s">
        <v>324</v>
      </c>
      <c r="C787" s="50">
        <v>10</v>
      </c>
      <c r="D787" s="95">
        <v>4.5</v>
      </c>
    </row>
    <row r="788" spans="1:5" x14ac:dyDescent="0.25">
      <c r="A788" s="50">
        <v>29</v>
      </c>
      <c r="B788" s="50" t="s">
        <v>324</v>
      </c>
      <c r="C788" s="50">
        <v>15</v>
      </c>
      <c r="D788" s="95">
        <v>4.5</v>
      </c>
    </row>
    <row r="789" spans="1:5" x14ac:dyDescent="0.25">
      <c r="A789" s="50">
        <v>10</v>
      </c>
      <c r="B789" s="50" t="s">
        <v>57</v>
      </c>
      <c r="C789" s="50">
        <v>6</v>
      </c>
      <c r="D789" s="95">
        <v>4.5</v>
      </c>
    </row>
    <row r="790" spans="1:5" x14ac:dyDescent="0.25">
      <c r="A790" s="50">
        <v>11</v>
      </c>
      <c r="B790" s="50" t="s">
        <v>57</v>
      </c>
      <c r="C790" s="50">
        <v>5</v>
      </c>
      <c r="D790" s="95">
        <v>4.5</v>
      </c>
    </row>
    <row r="791" spans="1:5" x14ac:dyDescent="0.25">
      <c r="A791" s="50">
        <v>22</v>
      </c>
      <c r="B791" s="50" t="s">
        <v>324</v>
      </c>
      <c r="C791" s="50">
        <v>16</v>
      </c>
      <c r="D791" s="95">
        <v>4.5</v>
      </c>
    </row>
    <row r="792" spans="1:5" x14ac:dyDescent="0.25">
      <c r="A792" s="50">
        <v>24</v>
      </c>
      <c r="B792" s="50" t="s">
        <v>324</v>
      </c>
      <c r="C792" s="50">
        <v>5</v>
      </c>
      <c r="D792" s="95">
        <v>4.5</v>
      </c>
    </row>
    <row r="793" spans="1:5" x14ac:dyDescent="0.25">
      <c r="A793" s="50">
        <v>25</v>
      </c>
      <c r="B793" s="50" t="s">
        <v>324</v>
      </c>
      <c r="C793" s="50">
        <v>6</v>
      </c>
      <c r="D793" s="95">
        <v>4.5</v>
      </c>
      <c r="E793" s="218"/>
    </row>
    <row r="794" spans="1:5" x14ac:dyDescent="0.25">
      <c r="A794" s="50">
        <v>16</v>
      </c>
      <c r="B794" s="50" t="s">
        <v>324</v>
      </c>
      <c r="C794" s="50">
        <v>2</v>
      </c>
      <c r="D794" s="95">
        <v>4.5</v>
      </c>
    </row>
    <row r="795" spans="1:5" x14ac:dyDescent="0.25">
      <c r="A795" s="50">
        <v>13</v>
      </c>
      <c r="B795" s="50" t="s">
        <v>60</v>
      </c>
      <c r="C795" s="50">
        <v>2</v>
      </c>
      <c r="D795" s="95">
        <v>4.5</v>
      </c>
      <c r="E795" s="26"/>
    </row>
    <row r="796" spans="1:5" x14ac:dyDescent="0.25">
      <c r="A796" s="56">
        <v>13</v>
      </c>
      <c r="B796" s="56" t="s">
        <v>60</v>
      </c>
      <c r="C796" s="56">
        <v>7</v>
      </c>
      <c r="D796" s="96">
        <v>4.5</v>
      </c>
    </row>
    <row r="797" spans="1:5" x14ac:dyDescent="0.25">
      <c r="A797" s="50">
        <v>7</v>
      </c>
      <c r="B797" s="50" t="s">
        <v>72</v>
      </c>
      <c r="C797" s="50">
        <v>3</v>
      </c>
      <c r="D797" s="95">
        <v>4.5</v>
      </c>
    </row>
    <row r="798" spans="1:5" x14ac:dyDescent="0.25">
      <c r="A798" s="50">
        <v>2</v>
      </c>
      <c r="B798" s="50" t="s">
        <v>72</v>
      </c>
      <c r="C798" s="50">
        <v>1</v>
      </c>
      <c r="D798" s="95">
        <v>4.5</v>
      </c>
    </row>
    <row r="799" spans="1:5" x14ac:dyDescent="0.25">
      <c r="A799" s="50">
        <v>28</v>
      </c>
      <c r="B799" s="50" t="s">
        <v>72</v>
      </c>
      <c r="C799" s="50">
        <v>1</v>
      </c>
      <c r="D799" s="95">
        <v>4.5</v>
      </c>
    </row>
    <row r="800" spans="1:5" x14ac:dyDescent="0.25">
      <c r="A800" s="56">
        <v>15</v>
      </c>
      <c r="B800" s="50" t="s">
        <v>72</v>
      </c>
      <c r="C800" s="50">
        <v>2</v>
      </c>
      <c r="D800" s="95">
        <v>4.5</v>
      </c>
    </row>
    <row r="801" spans="1:4" x14ac:dyDescent="0.25">
      <c r="A801" s="50">
        <v>15</v>
      </c>
      <c r="B801" s="50" t="s">
        <v>72</v>
      </c>
      <c r="C801" s="50">
        <v>2</v>
      </c>
      <c r="D801" s="95">
        <v>4.5</v>
      </c>
    </row>
    <row r="802" spans="1:4" x14ac:dyDescent="0.25">
      <c r="A802" s="50">
        <v>31</v>
      </c>
      <c r="B802" s="50" t="s">
        <v>334</v>
      </c>
      <c r="C802" s="50">
        <v>1</v>
      </c>
      <c r="D802" s="95">
        <v>4.5</v>
      </c>
    </row>
    <row r="803" spans="1:4" x14ac:dyDescent="0.25">
      <c r="A803" s="50">
        <v>13</v>
      </c>
      <c r="B803" s="50" t="s">
        <v>72</v>
      </c>
      <c r="C803" s="50">
        <v>1</v>
      </c>
      <c r="D803" s="95">
        <v>4.5</v>
      </c>
    </row>
    <row r="804" spans="1:4" x14ac:dyDescent="0.25">
      <c r="A804" s="50">
        <v>47</v>
      </c>
      <c r="B804" s="50" t="s">
        <v>72</v>
      </c>
      <c r="C804" s="50">
        <v>3</v>
      </c>
      <c r="D804" s="95">
        <v>4.5</v>
      </c>
    </row>
    <row r="805" spans="1:4" x14ac:dyDescent="0.25">
      <c r="A805" s="50">
        <v>50</v>
      </c>
      <c r="B805" s="56" t="s">
        <v>72</v>
      </c>
      <c r="C805" s="56">
        <v>2</v>
      </c>
      <c r="D805" s="96">
        <v>4.5</v>
      </c>
    </row>
    <row r="806" spans="1:4" x14ac:dyDescent="0.25">
      <c r="A806" s="50">
        <v>13</v>
      </c>
      <c r="B806" s="50" t="s">
        <v>72</v>
      </c>
      <c r="C806" s="50">
        <v>2</v>
      </c>
      <c r="D806" s="95">
        <v>4.5</v>
      </c>
    </row>
    <row r="807" spans="1:4" x14ac:dyDescent="0.25">
      <c r="A807" s="50">
        <v>16</v>
      </c>
      <c r="B807" s="50" t="s">
        <v>74</v>
      </c>
      <c r="C807" s="50">
        <v>2</v>
      </c>
      <c r="D807" s="95">
        <v>4.5</v>
      </c>
    </row>
    <row r="808" spans="1:4" x14ac:dyDescent="0.25">
      <c r="A808" s="50">
        <v>20</v>
      </c>
      <c r="B808" s="50" t="s">
        <v>74</v>
      </c>
      <c r="C808" s="50">
        <v>7</v>
      </c>
      <c r="D808" s="95">
        <v>4.5</v>
      </c>
    </row>
    <row r="809" spans="1:4" x14ac:dyDescent="0.25">
      <c r="A809" s="50">
        <v>10</v>
      </c>
      <c r="B809" s="50" t="s">
        <v>76</v>
      </c>
      <c r="C809" s="50">
        <v>4</v>
      </c>
      <c r="D809" s="95">
        <v>4.5</v>
      </c>
    </row>
    <row r="810" spans="1:4" x14ac:dyDescent="0.25">
      <c r="A810" s="50">
        <v>23</v>
      </c>
      <c r="B810" s="50" t="s">
        <v>76</v>
      </c>
      <c r="C810" s="50">
        <v>4</v>
      </c>
      <c r="D810" s="95">
        <v>4.5</v>
      </c>
    </row>
    <row r="811" spans="1:4" x14ac:dyDescent="0.25">
      <c r="A811" s="50">
        <v>44</v>
      </c>
      <c r="B811" s="50" t="s">
        <v>76</v>
      </c>
      <c r="C811" s="50">
        <v>2</v>
      </c>
      <c r="D811" s="95">
        <v>4.5</v>
      </c>
    </row>
    <row r="812" spans="1:4" x14ac:dyDescent="0.25">
      <c r="A812" s="50">
        <v>39</v>
      </c>
      <c r="B812" s="50" t="s">
        <v>76</v>
      </c>
      <c r="C812" s="50">
        <v>3</v>
      </c>
      <c r="D812" s="95">
        <v>4.5</v>
      </c>
    </row>
    <row r="813" spans="1:4" x14ac:dyDescent="0.25">
      <c r="A813" s="50">
        <v>22</v>
      </c>
      <c r="B813" s="50" t="s">
        <v>76</v>
      </c>
      <c r="C813" s="50">
        <v>6</v>
      </c>
      <c r="D813" s="95">
        <v>4.5</v>
      </c>
    </row>
    <row r="814" spans="1:4" x14ac:dyDescent="0.25">
      <c r="A814" s="50">
        <v>23</v>
      </c>
      <c r="B814" s="50" t="s">
        <v>76</v>
      </c>
      <c r="C814" s="50">
        <v>6</v>
      </c>
      <c r="D814" s="95">
        <v>4.5</v>
      </c>
    </row>
    <row r="815" spans="1:4" x14ac:dyDescent="0.25">
      <c r="A815" s="50">
        <v>30</v>
      </c>
      <c r="B815" s="50" t="s">
        <v>328</v>
      </c>
      <c r="C815" s="50">
        <v>1</v>
      </c>
      <c r="D815" s="95">
        <v>4.5</v>
      </c>
    </row>
    <row r="816" spans="1:4" x14ac:dyDescent="0.25">
      <c r="A816" s="50">
        <v>30</v>
      </c>
      <c r="B816" s="50" t="s">
        <v>328</v>
      </c>
      <c r="C816" s="50">
        <v>1</v>
      </c>
      <c r="D816" s="95">
        <v>4.5</v>
      </c>
    </row>
    <row r="817" spans="1:4" x14ac:dyDescent="0.25">
      <c r="A817" s="50">
        <v>31</v>
      </c>
      <c r="B817" s="50" t="s">
        <v>76</v>
      </c>
      <c r="C817" s="50">
        <v>3</v>
      </c>
      <c r="D817" s="95">
        <v>4.5</v>
      </c>
    </row>
    <row r="818" spans="1:4" x14ac:dyDescent="0.25">
      <c r="A818" s="50">
        <v>14</v>
      </c>
      <c r="B818" s="50" t="s">
        <v>76</v>
      </c>
      <c r="C818" s="50">
        <v>8</v>
      </c>
      <c r="D818" s="95">
        <v>4.5</v>
      </c>
    </row>
    <row r="819" spans="1:4" x14ac:dyDescent="0.25">
      <c r="A819" s="50">
        <v>40</v>
      </c>
      <c r="B819" s="50" t="s">
        <v>78</v>
      </c>
      <c r="C819" s="50">
        <v>3</v>
      </c>
      <c r="D819" s="95">
        <v>4.5</v>
      </c>
    </row>
    <row r="820" spans="1:4" x14ac:dyDescent="0.25">
      <c r="A820" s="50">
        <v>20</v>
      </c>
      <c r="B820" s="50" t="s">
        <v>78</v>
      </c>
      <c r="C820" s="50">
        <v>2</v>
      </c>
      <c r="D820" s="95">
        <v>4.5</v>
      </c>
    </row>
    <row r="821" spans="1:4" x14ac:dyDescent="0.25">
      <c r="A821" s="50">
        <v>8</v>
      </c>
      <c r="B821" s="50" t="s">
        <v>83</v>
      </c>
      <c r="C821" s="50">
        <v>1</v>
      </c>
      <c r="D821" s="95">
        <v>4.5</v>
      </c>
    </row>
    <row r="822" spans="1:4" x14ac:dyDescent="0.25">
      <c r="A822" s="50">
        <v>16</v>
      </c>
      <c r="B822" s="50" t="s">
        <v>83</v>
      </c>
      <c r="C822" s="50">
        <v>2</v>
      </c>
      <c r="D822" s="95">
        <v>4.5</v>
      </c>
    </row>
    <row r="823" spans="1:4" x14ac:dyDescent="0.25">
      <c r="A823" s="50">
        <v>43</v>
      </c>
      <c r="B823" s="50" t="s">
        <v>83</v>
      </c>
      <c r="C823" s="50">
        <v>1</v>
      </c>
      <c r="D823" s="95">
        <v>4.5</v>
      </c>
    </row>
    <row r="824" spans="1:4" x14ac:dyDescent="0.25">
      <c r="A824" s="50">
        <v>40</v>
      </c>
      <c r="B824" s="50" t="s">
        <v>85</v>
      </c>
      <c r="C824" s="50">
        <v>2</v>
      </c>
      <c r="D824" s="95">
        <v>4.5</v>
      </c>
    </row>
    <row r="825" spans="1:4" x14ac:dyDescent="0.25">
      <c r="A825" s="50">
        <v>15</v>
      </c>
      <c r="B825" s="50" t="s">
        <v>85</v>
      </c>
      <c r="C825" s="50">
        <v>7</v>
      </c>
      <c r="D825" s="95">
        <v>4.5</v>
      </c>
    </row>
    <row r="826" spans="1:4" x14ac:dyDescent="0.25">
      <c r="A826" s="50">
        <v>45</v>
      </c>
      <c r="B826" s="50" t="s">
        <v>85</v>
      </c>
      <c r="C826" s="50">
        <v>1</v>
      </c>
      <c r="D826" s="95">
        <v>4.5</v>
      </c>
    </row>
    <row r="827" spans="1:4" x14ac:dyDescent="0.25">
      <c r="A827" s="50">
        <v>20</v>
      </c>
      <c r="B827" s="50" t="s">
        <v>85</v>
      </c>
      <c r="C827" s="50">
        <v>7</v>
      </c>
      <c r="D827" s="95">
        <v>4.5</v>
      </c>
    </row>
    <row r="828" spans="1:4" ht="30" x14ac:dyDescent="0.25">
      <c r="A828" s="50">
        <v>45</v>
      </c>
      <c r="B828" s="60" t="s">
        <v>319</v>
      </c>
      <c r="C828" s="50">
        <v>1</v>
      </c>
      <c r="D828" s="96">
        <v>4.5</v>
      </c>
    </row>
    <row r="829" spans="1:4" ht="30" x14ac:dyDescent="0.25">
      <c r="A829" s="50">
        <v>16</v>
      </c>
      <c r="B829" s="60" t="s">
        <v>322</v>
      </c>
      <c r="C829" s="50">
        <v>1</v>
      </c>
      <c r="D829" s="95">
        <v>4.5</v>
      </c>
    </row>
    <row r="830" spans="1:4" ht="30" x14ac:dyDescent="0.25">
      <c r="A830" s="50">
        <v>14</v>
      </c>
      <c r="B830" s="60" t="s">
        <v>322</v>
      </c>
      <c r="C830" s="50">
        <v>7</v>
      </c>
      <c r="D830" s="95">
        <v>4.5</v>
      </c>
    </row>
    <row r="831" spans="1:4" x14ac:dyDescent="0.25">
      <c r="A831" s="50">
        <v>30</v>
      </c>
      <c r="B831" s="50" t="s">
        <v>331</v>
      </c>
      <c r="C831" s="50">
        <v>3</v>
      </c>
      <c r="D831" s="95">
        <v>4.5</v>
      </c>
    </row>
    <row r="832" spans="1:4" x14ac:dyDescent="0.25">
      <c r="A832" s="50">
        <v>30</v>
      </c>
      <c r="B832" s="50" t="s">
        <v>331</v>
      </c>
      <c r="C832" s="50">
        <v>1</v>
      </c>
      <c r="D832" s="95">
        <v>4.5</v>
      </c>
    </row>
    <row r="833" spans="1:4" x14ac:dyDescent="0.25">
      <c r="A833" s="50">
        <v>4</v>
      </c>
      <c r="B833" s="50" t="s">
        <v>102</v>
      </c>
      <c r="C833" s="50">
        <v>2</v>
      </c>
      <c r="D833" s="95">
        <v>4.5</v>
      </c>
    </row>
    <row r="834" spans="1:4" x14ac:dyDescent="0.25">
      <c r="A834" s="50">
        <v>28</v>
      </c>
      <c r="B834" s="63" t="s">
        <v>102</v>
      </c>
      <c r="C834" s="50">
        <v>3</v>
      </c>
      <c r="D834" s="95">
        <v>4.5</v>
      </c>
    </row>
    <row r="835" spans="1:4" x14ac:dyDescent="0.25">
      <c r="A835" s="50">
        <v>9</v>
      </c>
      <c r="B835" s="50" t="s">
        <v>102</v>
      </c>
      <c r="C835" s="50">
        <v>1</v>
      </c>
      <c r="D835" s="95">
        <v>4.5</v>
      </c>
    </row>
    <row r="836" spans="1:4" x14ac:dyDescent="0.25">
      <c r="A836" s="50">
        <v>14</v>
      </c>
      <c r="B836" s="50" t="s">
        <v>313</v>
      </c>
      <c r="C836" s="50">
        <v>3</v>
      </c>
      <c r="D836" s="95">
        <v>4.5</v>
      </c>
    </row>
    <row r="837" spans="1:4" x14ac:dyDescent="0.25">
      <c r="A837" s="50">
        <v>28</v>
      </c>
      <c r="B837" s="50" t="s">
        <v>313</v>
      </c>
      <c r="C837" s="50">
        <v>3</v>
      </c>
      <c r="D837" s="95">
        <v>4.5</v>
      </c>
    </row>
    <row r="838" spans="1:4" x14ac:dyDescent="0.25">
      <c r="A838" s="50">
        <v>37</v>
      </c>
      <c r="B838" s="50" t="s">
        <v>102</v>
      </c>
      <c r="C838" s="50">
        <v>1</v>
      </c>
      <c r="D838" s="95">
        <v>4.5</v>
      </c>
    </row>
    <row r="839" spans="1:4" x14ac:dyDescent="0.25">
      <c r="A839" s="50">
        <v>24</v>
      </c>
      <c r="B839" s="50" t="s">
        <v>313</v>
      </c>
      <c r="C839" s="50">
        <v>2</v>
      </c>
      <c r="D839" s="95">
        <v>4.5</v>
      </c>
    </row>
    <row r="840" spans="1:4" x14ac:dyDescent="0.25">
      <c r="A840" s="50">
        <v>40</v>
      </c>
      <c r="B840" s="50" t="s">
        <v>102</v>
      </c>
      <c r="C840" s="50">
        <v>3</v>
      </c>
      <c r="D840" s="95">
        <v>4.5</v>
      </c>
    </row>
    <row r="841" spans="1:4" x14ac:dyDescent="0.25">
      <c r="A841" s="50">
        <v>21</v>
      </c>
      <c r="B841" s="50" t="s">
        <v>105</v>
      </c>
      <c r="C841" s="50">
        <v>4</v>
      </c>
      <c r="D841" s="95">
        <v>4.5</v>
      </c>
    </row>
    <row r="842" spans="1:4" x14ac:dyDescent="0.25">
      <c r="A842" s="50">
        <v>15</v>
      </c>
      <c r="B842" s="50" t="s">
        <v>107</v>
      </c>
      <c r="C842" s="50">
        <v>3</v>
      </c>
      <c r="D842" s="95">
        <v>4.5</v>
      </c>
    </row>
    <row r="843" spans="1:4" x14ac:dyDescent="0.25">
      <c r="A843" s="50">
        <v>9</v>
      </c>
      <c r="B843" s="50" t="s">
        <v>107</v>
      </c>
      <c r="C843" s="50">
        <v>7</v>
      </c>
      <c r="D843" s="95">
        <v>4.5</v>
      </c>
    </row>
    <row r="844" spans="1:4" x14ac:dyDescent="0.25">
      <c r="A844" s="50">
        <v>28</v>
      </c>
      <c r="B844" s="50" t="s">
        <v>325</v>
      </c>
      <c r="C844" s="50">
        <v>1</v>
      </c>
      <c r="D844" s="95">
        <v>4.5</v>
      </c>
    </row>
    <row r="845" spans="1:4" x14ac:dyDescent="0.25">
      <c r="A845" s="50">
        <v>10</v>
      </c>
      <c r="B845" s="50" t="s">
        <v>121</v>
      </c>
      <c r="C845" s="50">
        <v>4</v>
      </c>
      <c r="D845" s="95">
        <v>4.5</v>
      </c>
    </row>
    <row r="846" spans="1:4" x14ac:dyDescent="0.25">
      <c r="A846" s="50">
        <v>21</v>
      </c>
      <c r="B846" s="50" t="s">
        <v>325</v>
      </c>
      <c r="C846" s="50">
        <v>3</v>
      </c>
      <c r="D846" s="95">
        <v>4.5</v>
      </c>
    </row>
    <row r="847" spans="1:4" x14ac:dyDescent="0.25">
      <c r="A847" s="50">
        <v>20</v>
      </c>
      <c r="B847" s="50" t="s">
        <v>114</v>
      </c>
      <c r="C847" s="50">
        <v>2</v>
      </c>
      <c r="D847" s="95">
        <v>4.5</v>
      </c>
    </row>
    <row r="848" spans="1:4" x14ac:dyDescent="0.25">
      <c r="A848" s="50">
        <v>6</v>
      </c>
      <c r="B848" s="50" t="s">
        <v>111</v>
      </c>
      <c r="C848" s="50">
        <v>12</v>
      </c>
      <c r="D848" s="95">
        <v>4.5</v>
      </c>
    </row>
    <row r="849" spans="1:4" x14ac:dyDescent="0.25">
      <c r="A849" s="50">
        <v>31</v>
      </c>
      <c r="B849" s="50" t="s">
        <v>327</v>
      </c>
      <c r="C849" s="50">
        <v>5</v>
      </c>
      <c r="D849" s="95">
        <v>4.5</v>
      </c>
    </row>
    <row r="850" spans="1:4" x14ac:dyDescent="0.25">
      <c r="A850" s="50">
        <v>44</v>
      </c>
      <c r="B850" s="50" t="s">
        <v>111</v>
      </c>
      <c r="C850" s="50">
        <v>9</v>
      </c>
      <c r="D850" s="95">
        <v>4.5</v>
      </c>
    </row>
    <row r="851" spans="1:4" x14ac:dyDescent="0.25">
      <c r="A851" s="50">
        <v>49</v>
      </c>
      <c r="B851" s="50" t="s">
        <v>111</v>
      </c>
      <c r="C851" s="50">
        <v>5</v>
      </c>
      <c r="D851" s="95">
        <v>4.5</v>
      </c>
    </row>
    <row r="852" spans="1:4" x14ac:dyDescent="0.25">
      <c r="A852" s="50">
        <v>43</v>
      </c>
      <c r="B852" s="50" t="s">
        <v>111</v>
      </c>
      <c r="C852" s="50">
        <v>6</v>
      </c>
      <c r="D852" s="95">
        <v>4.5</v>
      </c>
    </row>
    <row r="853" spans="1:4" x14ac:dyDescent="0.25">
      <c r="A853" s="50">
        <v>42</v>
      </c>
      <c r="B853" s="50" t="s">
        <v>111</v>
      </c>
      <c r="C853" s="50">
        <v>15</v>
      </c>
      <c r="D853" s="95">
        <v>4.5</v>
      </c>
    </row>
    <row r="854" spans="1:4" x14ac:dyDescent="0.25">
      <c r="A854" s="50">
        <v>2</v>
      </c>
      <c r="B854" s="50" t="s">
        <v>111</v>
      </c>
      <c r="C854" s="50">
        <v>3</v>
      </c>
      <c r="D854" s="95">
        <v>4.5</v>
      </c>
    </row>
    <row r="855" spans="1:4" x14ac:dyDescent="0.25">
      <c r="A855" s="50">
        <v>26</v>
      </c>
      <c r="B855" s="50" t="s">
        <v>111</v>
      </c>
      <c r="C855" s="50">
        <v>5</v>
      </c>
      <c r="D855" s="95">
        <v>4.5</v>
      </c>
    </row>
    <row r="856" spans="1:4" x14ac:dyDescent="0.25">
      <c r="A856" s="50">
        <v>36</v>
      </c>
      <c r="B856" s="50" t="s">
        <v>111</v>
      </c>
      <c r="C856" s="50">
        <v>7</v>
      </c>
      <c r="D856" s="95">
        <v>4.5</v>
      </c>
    </row>
    <row r="857" spans="1:4" x14ac:dyDescent="0.25">
      <c r="A857" s="50">
        <v>2</v>
      </c>
      <c r="B857" s="50" t="s">
        <v>111</v>
      </c>
      <c r="C857" s="50">
        <v>6</v>
      </c>
      <c r="D857" s="95">
        <v>4.5</v>
      </c>
    </row>
    <row r="858" spans="1:4" x14ac:dyDescent="0.25">
      <c r="A858" s="50">
        <v>2</v>
      </c>
      <c r="B858" s="50" t="s">
        <v>111</v>
      </c>
      <c r="C858" s="50">
        <v>4</v>
      </c>
      <c r="D858" s="95">
        <v>4.5</v>
      </c>
    </row>
    <row r="859" spans="1:4" x14ac:dyDescent="0.25">
      <c r="A859" s="50">
        <v>36</v>
      </c>
      <c r="B859" s="50" t="s">
        <v>111</v>
      </c>
      <c r="C859" s="50">
        <v>8</v>
      </c>
      <c r="D859" s="95">
        <v>4.5</v>
      </c>
    </row>
    <row r="860" spans="1:4" x14ac:dyDescent="0.25">
      <c r="A860" s="50">
        <v>11</v>
      </c>
      <c r="B860" s="50" t="s">
        <v>111</v>
      </c>
      <c r="C860" s="50">
        <v>7</v>
      </c>
      <c r="D860" s="95">
        <v>4.5</v>
      </c>
    </row>
    <row r="861" spans="1:4" x14ac:dyDescent="0.25">
      <c r="A861" s="50">
        <v>12</v>
      </c>
      <c r="B861" s="50" t="s">
        <v>111</v>
      </c>
      <c r="C861" s="50">
        <v>9</v>
      </c>
      <c r="D861" s="95">
        <v>4.5</v>
      </c>
    </row>
    <row r="862" spans="1:4" x14ac:dyDescent="0.25">
      <c r="A862" s="50">
        <v>21</v>
      </c>
      <c r="B862" s="50" t="s">
        <v>111</v>
      </c>
      <c r="C862" s="50">
        <v>3</v>
      </c>
      <c r="D862" s="95">
        <v>4.5</v>
      </c>
    </row>
    <row r="863" spans="1:4" x14ac:dyDescent="0.25">
      <c r="A863" s="50">
        <v>45</v>
      </c>
      <c r="B863" s="50" t="s">
        <v>111</v>
      </c>
      <c r="C863" s="50">
        <v>4</v>
      </c>
      <c r="D863" s="95">
        <v>4.5</v>
      </c>
    </row>
    <row r="864" spans="1:4" x14ac:dyDescent="0.25">
      <c r="A864" s="50">
        <v>11</v>
      </c>
      <c r="B864" s="50" t="s">
        <v>111</v>
      </c>
      <c r="C864" s="50">
        <v>9</v>
      </c>
      <c r="D864" s="95">
        <v>4.5</v>
      </c>
    </row>
    <row r="865" spans="1:5" x14ac:dyDescent="0.25">
      <c r="A865" s="50">
        <v>11</v>
      </c>
      <c r="B865" s="50" t="s">
        <v>111</v>
      </c>
      <c r="C865" s="50">
        <v>5</v>
      </c>
      <c r="D865" s="95">
        <v>4.5</v>
      </c>
    </row>
    <row r="866" spans="1:5" x14ac:dyDescent="0.25">
      <c r="A866" s="50">
        <v>28</v>
      </c>
      <c r="B866" s="50" t="s">
        <v>123</v>
      </c>
      <c r="C866" s="50">
        <v>10</v>
      </c>
      <c r="D866" s="95">
        <v>4.5</v>
      </c>
    </row>
    <row r="867" spans="1:5" x14ac:dyDescent="0.25">
      <c r="A867" s="50">
        <v>50</v>
      </c>
      <c r="B867" s="50" t="s">
        <v>123</v>
      </c>
      <c r="C867" s="50">
        <v>2</v>
      </c>
      <c r="D867" s="95">
        <v>4.5</v>
      </c>
    </row>
    <row r="868" spans="1:5" x14ac:dyDescent="0.25">
      <c r="A868" s="50">
        <v>29</v>
      </c>
      <c r="B868" s="50" t="s">
        <v>129</v>
      </c>
      <c r="C868" s="50">
        <v>1</v>
      </c>
      <c r="D868" s="95">
        <v>4.5</v>
      </c>
    </row>
    <row r="869" spans="1:5" x14ac:dyDescent="0.25">
      <c r="A869" s="50">
        <v>20</v>
      </c>
      <c r="B869" s="50" t="s">
        <v>129</v>
      </c>
      <c r="C869" s="50">
        <v>3</v>
      </c>
      <c r="D869" s="95">
        <v>4.5</v>
      </c>
    </row>
    <row r="870" spans="1:5" x14ac:dyDescent="0.25">
      <c r="A870" s="50">
        <v>48</v>
      </c>
      <c r="B870" s="50" t="s">
        <v>129</v>
      </c>
      <c r="C870" s="50">
        <v>7</v>
      </c>
      <c r="D870" s="95">
        <v>4.5</v>
      </c>
    </row>
    <row r="871" spans="1:5" x14ac:dyDescent="0.25">
      <c r="A871" s="50">
        <v>13</v>
      </c>
      <c r="B871" s="50" t="s">
        <v>129</v>
      </c>
      <c r="C871" s="50">
        <v>4</v>
      </c>
      <c r="D871" s="95">
        <v>4.5</v>
      </c>
    </row>
    <row r="872" spans="1:5" x14ac:dyDescent="0.25">
      <c r="A872" s="50">
        <v>48</v>
      </c>
      <c r="B872" s="50" t="s">
        <v>129</v>
      </c>
      <c r="C872" s="50">
        <v>3</v>
      </c>
      <c r="D872" s="95">
        <v>4.5</v>
      </c>
    </row>
    <row r="873" spans="1:5" s="32" customFormat="1" x14ac:dyDescent="0.25">
      <c r="A873" s="50">
        <v>44</v>
      </c>
      <c r="B873" s="50" t="s">
        <v>129</v>
      </c>
      <c r="C873" s="50">
        <v>2</v>
      </c>
      <c r="D873" s="95">
        <v>4.5</v>
      </c>
      <c r="E873" s="133"/>
    </row>
    <row r="874" spans="1:5" x14ac:dyDescent="0.25">
      <c r="A874" s="50">
        <v>44</v>
      </c>
      <c r="B874" s="50" t="s">
        <v>129</v>
      </c>
      <c r="C874" s="50">
        <v>2</v>
      </c>
      <c r="D874" s="95">
        <v>4.5</v>
      </c>
    </row>
    <row r="875" spans="1:5" x14ac:dyDescent="0.25">
      <c r="A875" s="50">
        <v>39</v>
      </c>
      <c r="B875" s="50" t="s">
        <v>129</v>
      </c>
      <c r="C875" s="50">
        <v>3</v>
      </c>
      <c r="D875" s="95">
        <v>4.5</v>
      </c>
    </row>
    <row r="876" spans="1:5" x14ac:dyDescent="0.25">
      <c r="A876" s="50">
        <v>14</v>
      </c>
      <c r="B876" s="50" t="s">
        <v>129</v>
      </c>
      <c r="C876" s="50">
        <v>5</v>
      </c>
      <c r="D876" s="95">
        <v>4.5</v>
      </c>
    </row>
    <row r="877" spans="1:5" x14ac:dyDescent="0.25">
      <c r="A877" s="50">
        <v>25</v>
      </c>
      <c r="B877" s="50" t="s">
        <v>129</v>
      </c>
      <c r="C877" s="50">
        <v>3</v>
      </c>
      <c r="D877" s="95">
        <v>4.5</v>
      </c>
    </row>
    <row r="878" spans="1:5" x14ac:dyDescent="0.25">
      <c r="A878" s="50">
        <v>31</v>
      </c>
      <c r="B878" s="50" t="s">
        <v>129</v>
      </c>
      <c r="C878" s="50">
        <v>5</v>
      </c>
      <c r="D878" s="95">
        <v>4.5</v>
      </c>
    </row>
    <row r="879" spans="1:5" x14ac:dyDescent="0.25">
      <c r="A879" s="50">
        <v>21</v>
      </c>
      <c r="B879" s="50" t="s">
        <v>129</v>
      </c>
      <c r="C879" s="50">
        <v>2</v>
      </c>
      <c r="D879" s="95">
        <v>4.5</v>
      </c>
    </row>
    <row r="880" spans="1:5" x14ac:dyDescent="0.25">
      <c r="A880" s="50">
        <v>11</v>
      </c>
      <c r="B880" s="50" t="s">
        <v>129</v>
      </c>
      <c r="C880" s="50">
        <v>4</v>
      </c>
      <c r="D880" s="95">
        <v>4.5</v>
      </c>
    </row>
    <row r="881" spans="1:4" x14ac:dyDescent="0.25">
      <c r="A881" s="50">
        <v>39</v>
      </c>
      <c r="B881" s="50" t="s">
        <v>140</v>
      </c>
      <c r="C881" s="50">
        <v>8</v>
      </c>
      <c r="D881" s="95">
        <v>4.5</v>
      </c>
    </row>
    <row r="882" spans="1:4" x14ac:dyDescent="0.25">
      <c r="A882" s="50">
        <v>20</v>
      </c>
      <c r="B882" s="50" t="s">
        <v>137</v>
      </c>
      <c r="C882" s="50">
        <v>2</v>
      </c>
      <c r="D882" s="95">
        <v>4.5</v>
      </c>
    </row>
    <row r="883" spans="1:4" x14ac:dyDescent="0.25">
      <c r="A883" s="50">
        <v>9</v>
      </c>
      <c r="B883" s="50" t="s">
        <v>137</v>
      </c>
      <c r="C883" s="56">
        <v>3</v>
      </c>
      <c r="D883" s="95">
        <v>4.5</v>
      </c>
    </row>
    <row r="884" spans="1:4" x14ac:dyDescent="0.25">
      <c r="A884" s="50">
        <v>42</v>
      </c>
      <c r="B884" s="50" t="s">
        <v>337</v>
      </c>
      <c r="C884" s="50">
        <v>3</v>
      </c>
      <c r="D884" s="95">
        <v>4.5</v>
      </c>
    </row>
    <row r="885" spans="1:4" x14ac:dyDescent="0.25">
      <c r="A885" s="50">
        <v>25</v>
      </c>
      <c r="B885" s="50" t="s">
        <v>142</v>
      </c>
      <c r="C885" s="50">
        <v>4</v>
      </c>
      <c r="D885" s="95">
        <v>4.5</v>
      </c>
    </row>
    <row r="886" spans="1:4" x14ac:dyDescent="0.25">
      <c r="A886" s="50">
        <v>39</v>
      </c>
      <c r="B886" s="50" t="s">
        <v>337</v>
      </c>
      <c r="C886" s="50">
        <v>8</v>
      </c>
      <c r="D886" s="95">
        <v>4.5</v>
      </c>
    </row>
    <row r="887" spans="1:4" x14ac:dyDescent="0.25">
      <c r="A887" s="50">
        <v>45</v>
      </c>
      <c r="B887" s="50" t="s">
        <v>337</v>
      </c>
      <c r="C887" s="50">
        <v>5</v>
      </c>
      <c r="D887" s="95">
        <v>4.5</v>
      </c>
    </row>
    <row r="888" spans="1:4" x14ac:dyDescent="0.25">
      <c r="A888" s="50">
        <v>16</v>
      </c>
      <c r="B888" s="50" t="s">
        <v>142</v>
      </c>
      <c r="C888" s="50">
        <v>4</v>
      </c>
      <c r="D888" s="95">
        <v>4.5</v>
      </c>
    </row>
    <row r="889" spans="1:4" x14ac:dyDescent="0.25">
      <c r="A889" s="50">
        <v>43</v>
      </c>
      <c r="B889" s="50" t="s">
        <v>337</v>
      </c>
      <c r="C889" s="50">
        <v>1</v>
      </c>
      <c r="D889" s="95">
        <v>4.5</v>
      </c>
    </row>
    <row r="890" spans="1:4" x14ac:dyDescent="0.25">
      <c r="A890" s="50">
        <v>32</v>
      </c>
      <c r="B890" s="50" t="s">
        <v>337</v>
      </c>
      <c r="C890" s="50">
        <v>3</v>
      </c>
      <c r="D890" s="95">
        <v>4.5</v>
      </c>
    </row>
    <row r="891" spans="1:4" x14ac:dyDescent="0.25">
      <c r="A891" s="50">
        <v>32</v>
      </c>
      <c r="B891" s="50" t="s">
        <v>337</v>
      </c>
      <c r="C891" s="50">
        <v>3</v>
      </c>
      <c r="D891" s="95">
        <v>4.5</v>
      </c>
    </row>
    <row r="892" spans="1:4" x14ac:dyDescent="0.25">
      <c r="A892" s="50">
        <v>24</v>
      </c>
      <c r="B892" s="50" t="s">
        <v>142</v>
      </c>
      <c r="C892" s="50">
        <v>6</v>
      </c>
      <c r="D892" s="95">
        <v>4.5</v>
      </c>
    </row>
    <row r="893" spans="1:4" x14ac:dyDescent="0.25">
      <c r="A893" s="50">
        <v>22</v>
      </c>
      <c r="B893" s="50" t="s">
        <v>142</v>
      </c>
      <c r="C893" s="50">
        <v>2</v>
      </c>
      <c r="D893" s="95">
        <v>4.5</v>
      </c>
    </row>
    <row r="894" spans="1:4" x14ac:dyDescent="0.25">
      <c r="A894" s="50">
        <v>6</v>
      </c>
      <c r="B894" s="50" t="s">
        <v>145</v>
      </c>
      <c r="C894" s="50">
        <v>1</v>
      </c>
      <c r="D894" s="95">
        <v>4.5</v>
      </c>
    </row>
    <row r="895" spans="1:4" x14ac:dyDescent="0.25">
      <c r="A895" s="50">
        <v>9</v>
      </c>
      <c r="B895" s="50" t="s">
        <v>145</v>
      </c>
      <c r="C895" s="50">
        <v>2</v>
      </c>
      <c r="D895" s="95">
        <v>4.5</v>
      </c>
    </row>
    <row r="896" spans="1:4" x14ac:dyDescent="0.25">
      <c r="A896" s="50">
        <v>5</v>
      </c>
      <c r="B896" s="50" t="s">
        <v>145</v>
      </c>
      <c r="C896" s="50">
        <v>3</v>
      </c>
      <c r="D896" s="95">
        <v>4.5</v>
      </c>
    </row>
    <row r="897" spans="1:4" x14ac:dyDescent="0.25">
      <c r="A897" s="50">
        <v>10</v>
      </c>
      <c r="B897" s="50" t="s">
        <v>145</v>
      </c>
      <c r="C897" s="50">
        <v>6</v>
      </c>
      <c r="D897" s="95">
        <v>4.5</v>
      </c>
    </row>
    <row r="898" spans="1:4" x14ac:dyDescent="0.25">
      <c r="A898" s="50">
        <v>13</v>
      </c>
      <c r="B898" s="50" t="s">
        <v>145</v>
      </c>
      <c r="C898" s="50">
        <v>7</v>
      </c>
      <c r="D898" s="95">
        <v>4.5</v>
      </c>
    </row>
    <row r="899" spans="1:4" x14ac:dyDescent="0.25">
      <c r="A899" s="50">
        <v>36</v>
      </c>
      <c r="B899" s="50" t="s">
        <v>17</v>
      </c>
      <c r="C899" s="50">
        <v>2</v>
      </c>
      <c r="D899" s="95">
        <v>4.5999999999999996</v>
      </c>
    </row>
    <row r="900" spans="1:4" x14ac:dyDescent="0.25">
      <c r="A900" s="50">
        <v>30</v>
      </c>
      <c r="B900" s="50" t="s">
        <v>329</v>
      </c>
      <c r="C900" s="50">
        <v>1</v>
      </c>
      <c r="D900" s="95">
        <v>4.75</v>
      </c>
    </row>
    <row r="901" spans="1:4" x14ac:dyDescent="0.25">
      <c r="A901" s="50">
        <v>41</v>
      </c>
      <c r="B901" s="50" t="s">
        <v>72</v>
      </c>
      <c r="C901" s="50">
        <v>5</v>
      </c>
      <c r="D901" s="95">
        <v>4.75</v>
      </c>
    </row>
    <row r="902" spans="1:4" x14ac:dyDescent="0.25">
      <c r="A902" s="50">
        <v>35</v>
      </c>
      <c r="B902" s="50" t="s">
        <v>102</v>
      </c>
      <c r="C902" s="50">
        <v>5</v>
      </c>
      <c r="D902" s="95">
        <v>4.75</v>
      </c>
    </row>
    <row r="903" spans="1:4" x14ac:dyDescent="0.25">
      <c r="A903" s="50">
        <v>36</v>
      </c>
      <c r="B903" s="50" t="s">
        <v>111</v>
      </c>
      <c r="C903" s="50">
        <v>1</v>
      </c>
      <c r="D903" s="95">
        <v>4.79</v>
      </c>
    </row>
    <row r="904" spans="1:4" x14ac:dyDescent="0.25">
      <c r="A904" s="50">
        <v>35</v>
      </c>
      <c r="B904" s="50" t="s">
        <v>17</v>
      </c>
      <c r="C904" s="50">
        <v>1</v>
      </c>
      <c r="D904" s="95">
        <v>4.9000000000000004</v>
      </c>
    </row>
    <row r="905" spans="1:4" x14ac:dyDescent="0.25">
      <c r="A905" s="50">
        <v>8</v>
      </c>
      <c r="B905" s="50" t="s">
        <v>17</v>
      </c>
      <c r="C905" s="50">
        <v>7</v>
      </c>
      <c r="D905" s="95">
        <v>5</v>
      </c>
    </row>
    <row r="906" spans="1:4" x14ac:dyDescent="0.25">
      <c r="A906" s="50">
        <v>5</v>
      </c>
      <c r="B906" s="50" t="s">
        <v>17</v>
      </c>
      <c r="C906" s="50">
        <v>2</v>
      </c>
      <c r="D906" s="95">
        <v>5</v>
      </c>
    </row>
    <row r="907" spans="1:4" x14ac:dyDescent="0.25">
      <c r="A907" s="50">
        <v>32</v>
      </c>
      <c r="B907" s="50" t="s">
        <v>17</v>
      </c>
      <c r="C907" s="50">
        <v>1</v>
      </c>
      <c r="D907" s="95">
        <v>5</v>
      </c>
    </row>
    <row r="908" spans="1:4" x14ac:dyDescent="0.25">
      <c r="A908" s="50">
        <v>18</v>
      </c>
      <c r="B908" s="50" t="s">
        <v>24</v>
      </c>
      <c r="C908" s="50">
        <v>7</v>
      </c>
      <c r="D908" s="95">
        <v>5</v>
      </c>
    </row>
    <row r="909" spans="1:4" x14ac:dyDescent="0.25">
      <c r="A909" s="50">
        <v>38</v>
      </c>
      <c r="B909" s="50" t="s">
        <v>24</v>
      </c>
      <c r="C909" s="50">
        <v>4</v>
      </c>
      <c r="D909" s="95">
        <v>5</v>
      </c>
    </row>
    <row r="910" spans="1:4" x14ac:dyDescent="0.25">
      <c r="A910" s="50">
        <v>36</v>
      </c>
      <c r="B910" s="50" t="s">
        <v>24</v>
      </c>
      <c r="C910" s="50">
        <v>2</v>
      </c>
      <c r="D910" s="95">
        <v>5</v>
      </c>
    </row>
    <row r="911" spans="1:4" x14ac:dyDescent="0.25">
      <c r="A911" s="50">
        <v>37</v>
      </c>
      <c r="B911" s="50" t="s">
        <v>24</v>
      </c>
      <c r="C911" s="50">
        <v>1</v>
      </c>
      <c r="D911" s="95">
        <v>5</v>
      </c>
    </row>
    <row r="912" spans="1:4" x14ac:dyDescent="0.25">
      <c r="A912" s="50">
        <v>19</v>
      </c>
      <c r="B912" s="50" t="s">
        <v>24</v>
      </c>
      <c r="C912" s="50">
        <v>7</v>
      </c>
      <c r="D912" s="95">
        <v>5</v>
      </c>
    </row>
    <row r="913" spans="1:5" x14ac:dyDescent="0.25">
      <c r="A913" s="50">
        <v>45</v>
      </c>
      <c r="B913" s="50" t="s">
        <v>24</v>
      </c>
      <c r="C913" s="50">
        <v>3</v>
      </c>
      <c r="D913" s="95">
        <v>5</v>
      </c>
      <c r="E913" s="218"/>
    </row>
    <row r="914" spans="1:5" x14ac:dyDescent="0.25">
      <c r="A914" s="50">
        <v>37</v>
      </c>
      <c r="B914" s="50" t="s">
        <v>333</v>
      </c>
      <c r="C914" s="50">
        <v>1</v>
      </c>
      <c r="D914" s="95">
        <v>5</v>
      </c>
    </row>
    <row r="915" spans="1:5" x14ac:dyDescent="0.25">
      <c r="A915" s="50">
        <v>47</v>
      </c>
      <c r="B915" s="50" t="s">
        <v>309</v>
      </c>
      <c r="C915" s="50">
        <v>4</v>
      </c>
      <c r="D915" s="95">
        <v>5</v>
      </c>
      <c r="E915" s="26"/>
    </row>
    <row r="916" spans="1:5" ht="15.75" x14ac:dyDescent="0.25">
      <c r="A916" s="50">
        <v>8</v>
      </c>
      <c r="B916" s="51" t="s">
        <v>38</v>
      </c>
      <c r="C916" s="50">
        <v>1</v>
      </c>
      <c r="D916" s="95">
        <v>5</v>
      </c>
    </row>
    <row r="917" spans="1:5" x14ac:dyDescent="0.25">
      <c r="A917" s="50">
        <v>30</v>
      </c>
      <c r="B917" s="50" t="s">
        <v>38</v>
      </c>
      <c r="C917" s="50">
        <v>1</v>
      </c>
      <c r="D917" s="95">
        <v>5</v>
      </c>
      <c r="E917" s="26"/>
    </row>
    <row r="918" spans="1:5" x14ac:dyDescent="0.25">
      <c r="A918" s="50">
        <v>28</v>
      </c>
      <c r="B918" s="50" t="s">
        <v>43</v>
      </c>
      <c r="C918" s="50">
        <v>2</v>
      </c>
      <c r="D918" s="95">
        <v>5</v>
      </c>
    </row>
    <row r="919" spans="1:5" x14ac:dyDescent="0.25">
      <c r="A919" s="50">
        <v>32</v>
      </c>
      <c r="B919" s="50" t="s">
        <v>336</v>
      </c>
      <c r="C919" s="50">
        <v>5</v>
      </c>
      <c r="D919" s="95">
        <v>5</v>
      </c>
    </row>
    <row r="920" spans="1:5" x14ac:dyDescent="0.25">
      <c r="A920" s="50">
        <v>36</v>
      </c>
      <c r="B920" s="50" t="s">
        <v>43</v>
      </c>
      <c r="C920" s="50">
        <v>2</v>
      </c>
      <c r="D920" s="95">
        <v>5</v>
      </c>
    </row>
    <row r="921" spans="1:5" x14ac:dyDescent="0.25">
      <c r="A921" s="50">
        <v>20</v>
      </c>
      <c r="B921" s="50" t="s">
        <v>43</v>
      </c>
      <c r="C921" s="50">
        <v>2</v>
      </c>
      <c r="D921" s="95">
        <v>5</v>
      </c>
    </row>
    <row r="922" spans="1:5" x14ac:dyDescent="0.25">
      <c r="A922" s="50">
        <v>29</v>
      </c>
      <c r="B922" s="50" t="s">
        <v>43</v>
      </c>
      <c r="C922" s="50">
        <v>3</v>
      </c>
      <c r="D922" s="95">
        <v>5</v>
      </c>
    </row>
    <row r="923" spans="1:5" x14ac:dyDescent="0.25">
      <c r="A923" s="50">
        <v>29</v>
      </c>
      <c r="B923" s="50" t="s">
        <v>43</v>
      </c>
      <c r="C923" s="50">
        <v>6</v>
      </c>
      <c r="D923" s="95">
        <v>5</v>
      </c>
    </row>
    <row r="924" spans="1:5" x14ac:dyDescent="0.25">
      <c r="A924" s="50">
        <v>30</v>
      </c>
      <c r="B924" s="50" t="s">
        <v>43</v>
      </c>
      <c r="C924" s="50">
        <v>2</v>
      </c>
      <c r="D924" s="95">
        <v>5</v>
      </c>
      <c r="E924" s="218"/>
    </row>
    <row r="925" spans="1:5" x14ac:dyDescent="0.25">
      <c r="A925" s="50">
        <v>40</v>
      </c>
      <c r="B925" s="50" t="s">
        <v>43</v>
      </c>
      <c r="C925" s="50">
        <v>2</v>
      </c>
      <c r="D925" s="95">
        <v>5</v>
      </c>
    </row>
    <row r="926" spans="1:5" x14ac:dyDescent="0.25">
      <c r="A926" s="50">
        <v>23</v>
      </c>
      <c r="B926" s="50" t="s">
        <v>43</v>
      </c>
      <c r="C926" s="50">
        <v>7</v>
      </c>
      <c r="D926" s="95">
        <v>5</v>
      </c>
      <c r="E926" s="26"/>
    </row>
    <row r="927" spans="1:5" x14ac:dyDescent="0.25">
      <c r="A927" s="50">
        <v>35</v>
      </c>
      <c r="B927" s="50" t="s">
        <v>49</v>
      </c>
      <c r="C927" s="50">
        <v>5</v>
      </c>
      <c r="D927" s="95">
        <v>5</v>
      </c>
    </row>
    <row r="928" spans="1:5" x14ac:dyDescent="0.25">
      <c r="A928" s="50">
        <v>12</v>
      </c>
      <c r="B928" s="50" t="s">
        <v>49</v>
      </c>
      <c r="C928" s="50">
        <v>6</v>
      </c>
      <c r="D928" s="95">
        <v>5</v>
      </c>
    </row>
    <row r="929" spans="1:5" x14ac:dyDescent="0.25">
      <c r="A929" s="50">
        <v>36</v>
      </c>
      <c r="B929" s="50" t="s">
        <v>49</v>
      </c>
      <c r="C929" s="50">
        <v>7</v>
      </c>
      <c r="D929" s="95">
        <v>5</v>
      </c>
    </row>
    <row r="930" spans="1:5" x14ac:dyDescent="0.25">
      <c r="A930" s="50">
        <v>12</v>
      </c>
      <c r="B930" s="50" t="s">
        <v>49</v>
      </c>
      <c r="C930" s="50">
        <v>4</v>
      </c>
      <c r="D930" s="95">
        <v>5</v>
      </c>
    </row>
    <row r="931" spans="1:5" x14ac:dyDescent="0.25">
      <c r="A931" s="50">
        <v>36</v>
      </c>
      <c r="B931" s="50" t="s">
        <v>49</v>
      </c>
      <c r="C931" s="50">
        <v>3</v>
      </c>
      <c r="D931" s="95">
        <v>5</v>
      </c>
      <c r="E931" s="218"/>
    </row>
    <row r="932" spans="1:5" x14ac:dyDescent="0.25">
      <c r="A932" s="50">
        <v>21</v>
      </c>
      <c r="B932" s="50" t="s">
        <v>49</v>
      </c>
      <c r="C932" s="50">
        <v>3</v>
      </c>
      <c r="D932" s="95">
        <v>5</v>
      </c>
    </row>
    <row r="933" spans="1:5" x14ac:dyDescent="0.25">
      <c r="A933" s="50">
        <v>21</v>
      </c>
      <c r="B933" s="50" t="s">
        <v>49</v>
      </c>
      <c r="C933" s="50">
        <v>2</v>
      </c>
      <c r="D933" s="95">
        <v>5</v>
      </c>
      <c r="E933" s="26"/>
    </row>
    <row r="934" spans="1:5" x14ac:dyDescent="0.25">
      <c r="A934" s="50">
        <v>35</v>
      </c>
      <c r="B934" s="50" t="s">
        <v>52</v>
      </c>
      <c r="C934" s="50">
        <v>6</v>
      </c>
      <c r="D934" s="95">
        <v>5</v>
      </c>
    </row>
    <row r="935" spans="1:5" x14ac:dyDescent="0.25">
      <c r="A935" s="50">
        <v>35</v>
      </c>
      <c r="B935" s="50" t="s">
        <v>52</v>
      </c>
      <c r="C935" s="50">
        <v>12</v>
      </c>
      <c r="D935" s="95">
        <v>5</v>
      </c>
    </row>
    <row r="936" spans="1:5" x14ac:dyDescent="0.25">
      <c r="A936" s="50">
        <v>35</v>
      </c>
      <c r="B936" s="50" t="s">
        <v>52</v>
      </c>
      <c r="C936" s="50">
        <v>32</v>
      </c>
      <c r="D936" s="95">
        <v>5</v>
      </c>
    </row>
    <row r="937" spans="1:5" x14ac:dyDescent="0.25">
      <c r="A937" s="50">
        <v>35</v>
      </c>
      <c r="B937" s="50" t="s">
        <v>54</v>
      </c>
      <c r="C937" s="50">
        <v>5</v>
      </c>
      <c r="D937" s="95">
        <v>5</v>
      </c>
    </row>
    <row r="938" spans="1:5" x14ac:dyDescent="0.25">
      <c r="A938" s="50">
        <v>28</v>
      </c>
      <c r="B938" s="50" t="s">
        <v>54</v>
      </c>
      <c r="C938" s="50">
        <v>6</v>
      </c>
      <c r="D938" s="95">
        <v>5</v>
      </c>
    </row>
    <row r="939" spans="1:5" x14ac:dyDescent="0.25">
      <c r="A939" s="50">
        <v>26</v>
      </c>
      <c r="B939" s="50" t="s">
        <v>54</v>
      </c>
      <c r="C939" s="50">
        <v>3</v>
      </c>
      <c r="D939" s="95">
        <v>5</v>
      </c>
    </row>
    <row r="940" spans="1:5" x14ac:dyDescent="0.25">
      <c r="A940" s="50">
        <v>33</v>
      </c>
      <c r="B940" s="50" t="s">
        <v>54</v>
      </c>
      <c r="C940" s="50">
        <v>4</v>
      </c>
      <c r="D940" s="95">
        <v>5</v>
      </c>
    </row>
    <row r="941" spans="1:5" x14ac:dyDescent="0.25">
      <c r="A941" s="56">
        <v>50</v>
      </c>
      <c r="B941" s="56" t="s">
        <v>54</v>
      </c>
      <c r="C941" s="56">
        <v>3</v>
      </c>
      <c r="D941" s="96">
        <v>5</v>
      </c>
    </row>
    <row r="942" spans="1:5" x14ac:dyDescent="0.25">
      <c r="A942" s="50">
        <v>16</v>
      </c>
      <c r="B942" s="50" t="s">
        <v>54</v>
      </c>
      <c r="C942" s="50">
        <v>4</v>
      </c>
      <c r="D942" s="95">
        <v>5</v>
      </c>
    </row>
    <row r="943" spans="1:5" x14ac:dyDescent="0.25">
      <c r="A943" s="50">
        <v>30</v>
      </c>
      <c r="B943" s="50" t="s">
        <v>324</v>
      </c>
      <c r="C943" s="50">
        <v>40</v>
      </c>
      <c r="D943" s="95">
        <v>5</v>
      </c>
    </row>
    <row r="944" spans="1:5" x14ac:dyDescent="0.25">
      <c r="A944" s="50">
        <v>34</v>
      </c>
      <c r="B944" s="50" t="s">
        <v>324</v>
      </c>
      <c r="C944" s="50">
        <v>4</v>
      </c>
      <c r="D944" s="95">
        <v>5</v>
      </c>
    </row>
    <row r="945" spans="1:5" x14ac:dyDescent="0.25">
      <c r="A945" s="50">
        <v>32</v>
      </c>
      <c r="B945" s="50" t="s">
        <v>324</v>
      </c>
      <c r="C945" s="50">
        <v>8</v>
      </c>
      <c r="D945" s="95">
        <v>5</v>
      </c>
    </row>
    <row r="946" spans="1:5" x14ac:dyDescent="0.25">
      <c r="A946" s="50">
        <v>35</v>
      </c>
      <c r="B946" s="50" t="s">
        <v>324</v>
      </c>
      <c r="C946" s="50">
        <v>11</v>
      </c>
      <c r="D946" s="95">
        <v>5</v>
      </c>
    </row>
    <row r="947" spans="1:5" x14ac:dyDescent="0.25">
      <c r="A947" s="50">
        <v>14</v>
      </c>
      <c r="B947" s="50" t="s">
        <v>57</v>
      </c>
      <c r="C947" s="50">
        <v>2</v>
      </c>
      <c r="D947" s="95">
        <v>5</v>
      </c>
    </row>
    <row r="948" spans="1:5" x14ac:dyDescent="0.25">
      <c r="A948" s="50">
        <v>23</v>
      </c>
      <c r="B948" s="50" t="s">
        <v>324</v>
      </c>
      <c r="C948" s="50">
        <v>26</v>
      </c>
      <c r="D948" s="95">
        <v>5</v>
      </c>
      <c r="E948" s="218"/>
    </row>
    <row r="949" spans="1:5" x14ac:dyDescent="0.25">
      <c r="A949" s="50">
        <v>33</v>
      </c>
      <c r="B949" s="50" t="s">
        <v>324</v>
      </c>
      <c r="C949" s="50">
        <v>5</v>
      </c>
      <c r="D949" s="95">
        <v>5</v>
      </c>
      <c r="E949" s="218"/>
    </row>
    <row r="950" spans="1:5" x14ac:dyDescent="0.25">
      <c r="A950" s="50">
        <v>40</v>
      </c>
      <c r="B950" s="50" t="s">
        <v>57</v>
      </c>
      <c r="C950" s="50">
        <v>15</v>
      </c>
      <c r="D950" s="95">
        <v>5</v>
      </c>
      <c r="E950" s="26"/>
    </row>
    <row r="951" spans="1:5" x14ac:dyDescent="0.25">
      <c r="A951" s="50">
        <v>13</v>
      </c>
      <c r="B951" s="50" t="s">
        <v>57</v>
      </c>
      <c r="C951" s="50">
        <v>7</v>
      </c>
      <c r="D951" s="95">
        <v>5</v>
      </c>
      <c r="E951" s="26"/>
    </row>
    <row r="952" spans="1:5" x14ac:dyDescent="0.25">
      <c r="A952" s="50">
        <v>28</v>
      </c>
      <c r="B952" s="50" t="s">
        <v>63</v>
      </c>
      <c r="C952" s="50">
        <v>4</v>
      </c>
      <c r="D952" s="95">
        <v>5</v>
      </c>
      <c r="E952" s="26"/>
    </row>
    <row r="953" spans="1:5" x14ac:dyDescent="0.25">
      <c r="A953" s="50">
        <v>6</v>
      </c>
      <c r="B953" s="50" t="s">
        <v>72</v>
      </c>
      <c r="C953" s="50">
        <v>1</v>
      </c>
      <c r="D953" s="95">
        <v>5</v>
      </c>
    </row>
    <row r="954" spans="1:5" x14ac:dyDescent="0.25">
      <c r="A954" s="50">
        <v>4</v>
      </c>
      <c r="B954" s="50" t="s">
        <v>72</v>
      </c>
      <c r="C954" s="50">
        <v>4</v>
      </c>
      <c r="D954" s="95">
        <v>5</v>
      </c>
    </row>
    <row r="955" spans="1:5" x14ac:dyDescent="0.25">
      <c r="A955" s="50">
        <v>43</v>
      </c>
      <c r="B955" s="50" t="s">
        <v>72</v>
      </c>
      <c r="C955" s="50">
        <v>1</v>
      </c>
      <c r="D955" s="95">
        <v>5</v>
      </c>
    </row>
    <row r="956" spans="1:5" x14ac:dyDescent="0.25">
      <c r="A956" s="50">
        <v>16</v>
      </c>
      <c r="B956" s="50" t="s">
        <v>72</v>
      </c>
      <c r="C956" s="50">
        <v>1</v>
      </c>
      <c r="D956" s="95">
        <v>5</v>
      </c>
    </row>
    <row r="957" spans="1:5" x14ac:dyDescent="0.25">
      <c r="A957" s="50">
        <v>30</v>
      </c>
      <c r="B957" s="50" t="s">
        <v>334</v>
      </c>
      <c r="C957" s="50">
        <v>2</v>
      </c>
      <c r="D957" s="95">
        <v>5</v>
      </c>
    </row>
    <row r="958" spans="1:5" x14ac:dyDescent="0.25">
      <c r="A958" s="50">
        <v>38</v>
      </c>
      <c r="B958" s="50" t="s">
        <v>72</v>
      </c>
      <c r="C958" s="50">
        <v>2</v>
      </c>
      <c r="D958" s="95">
        <v>5</v>
      </c>
    </row>
    <row r="959" spans="1:5" x14ac:dyDescent="0.25">
      <c r="A959" s="50">
        <v>50</v>
      </c>
      <c r="B959" s="50" t="s">
        <v>72</v>
      </c>
      <c r="C959" s="50">
        <v>7</v>
      </c>
      <c r="D959" s="95">
        <v>5</v>
      </c>
    </row>
    <row r="960" spans="1:5" x14ac:dyDescent="0.25">
      <c r="A960" s="50">
        <v>12</v>
      </c>
      <c r="B960" s="50" t="s">
        <v>72</v>
      </c>
      <c r="C960" s="50">
        <v>2</v>
      </c>
      <c r="D960" s="95">
        <v>5</v>
      </c>
    </row>
    <row r="961" spans="1:4" x14ac:dyDescent="0.25">
      <c r="A961" s="50">
        <v>21</v>
      </c>
      <c r="B961" s="50" t="s">
        <v>72</v>
      </c>
      <c r="C961" s="50">
        <v>3</v>
      </c>
      <c r="D961" s="95">
        <v>5</v>
      </c>
    </row>
    <row r="962" spans="1:4" x14ac:dyDescent="0.25">
      <c r="A962" s="50">
        <v>26</v>
      </c>
      <c r="B962" s="50" t="s">
        <v>72</v>
      </c>
      <c r="C962" s="50">
        <v>4</v>
      </c>
      <c r="D962" s="95">
        <v>5</v>
      </c>
    </row>
    <row r="963" spans="1:4" x14ac:dyDescent="0.25">
      <c r="A963" s="50">
        <v>34</v>
      </c>
      <c r="B963" s="50" t="s">
        <v>334</v>
      </c>
      <c r="C963" s="50">
        <v>3</v>
      </c>
      <c r="D963" s="95">
        <v>5</v>
      </c>
    </row>
    <row r="964" spans="1:4" x14ac:dyDescent="0.25">
      <c r="A964" s="50">
        <v>43</v>
      </c>
      <c r="B964" s="50" t="s">
        <v>72</v>
      </c>
      <c r="C964" s="50">
        <v>2</v>
      </c>
      <c r="D964" s="95">
        <v>5</v>
      </c>
    </row>
    <row r="965" spans="1:4" x14ac:dyDescent="0.25">
      <c r="A965" s="50">
        <v>19</v>
      </c>
      <c r="B965" s="50" t="s">
        <v>72</v>
      </c>
      <c r="C965" s="50">
        <v>2</v>
      </c>
      <c r="D965" s="95">
        <v>5</v>
      </c>
    </row>
    <row r="966" spans="1:4" x14ac:dyDescent="0.25">
      <c r="A966" s="50">
        <v>30</v>
      </c>
      <c r="B966" s="50" t="s">
        <v>334</v>
      </c>
      <c r="C966" s="50">
        <v>9</v>
      </c>
      <c r="D966" s="95">
        <v>5</v>
      </c>
    </row>
    <row r="967" spans="1:4" x14ac:dyDescent="0.25">
      <c r="A967" s="50">
        <v>32</v>
      </c>
      <c r="B967" s="50" t="s">
        <v>334</v>
      </c>
      <c r="C967" s="50">
        <v>2</v>
      </c>
      <c r="D967" s="95">
        <v>5</v>
      </c>
    </row>
    <row r="968" spans="1:4" x14ac:dyDescent="0.25">
      <c r="A968" s="50">
        <v>35</v>
      </c>
      <c r="B968" s="50" t="s">
        <v>334</v>
      </c>
      <c r="C968" s="50">
        <v>1</v>
      </c>
      <c r="D968" s="95">
        <v>5</v>
      </c>
    </row>
    <row r="969" spans="1:4" x14ac:dyDescent="0.25">
      <c r="A969" s="50">
        <v>21</v>
      </c>
      <c r="B969" s="50" t="s">
        <v>72</v>
      </c>
      <c r="C969" s="50">
        <v>7</v>
      </c>
      <c r="D969" s="95">
        <v>5</v>
      </c>
    </row>
    <row r="970" spans="1:4" x14ac:dyDescent="0.25">
      <c r="A970" s="50">
        <v>23</v>
      </c>
      <c r="B970" s="50" t="s">
        <v>72</v>
      </c>
      <c r="C970" s="50">
        <v>7</v>
      </c>
      <c r="D970" s="95">
        <v>5</v>
      </c>
    </row>
    <row r="971" spans="1:4" x14ac:dyDescent="0.25">
      <c r="A971" s="50">
        <v>10</v>
      </c>
      <c r="B971" s="50" t="s">
        <v>72</v>
      </c>
      <c r="C971" s="50">
        <v>4</v>
      </c>
      <c r="D971" s="95">
        <v>5</v>
      </c>
    </row>
    <row r="972" spans="1:4" x14ac:dyDescent="0.25">
      <c r="A972" s="50">
        <v>5</v>
      </c>
      <c r="B972" s="50" t="s">
        <v>72</v>
      </c>
      <c r="C972" s="50">
        <v>2</v>
      </c>
      <c r="D972" s="95">
        <v>5</v>
      </c>
    </row>
    <row r="973" spans="1:4" x14ac:dyDescent="0.25">
      <c r="A973" s="50">
        <v>24</v>
      </c>
      <c r="B973" s="50" t="s">
        <v>72</v>
      </c>
      <c r="C973" s="50">
        <v>1</v>
      </c>
      <c r="D973" s="95">
        <v>5</v>
      </c>
    </row>
    <row r="974" spans="1:4" x14ac:dyDescent="0.25">
      <c r="A974" s="50">
        <v>16</v>
      </c>
      <c r="B974" s="50" t="s">
        <v>72</v>
      </c>
      <c r="C974" s="50">
        <v>2</v>
      </c>
      <c r="D974" s="95">
        <v>5</v>
      </c>
    </row>
    <row r="975" spans="1:4" x14ac:dyDescent="0.25">
      <c r="A975" s="50">
        <v>24</v>
      </c>
      <c r="B975" s="50" t="s">
        <v>72</v>
      </c>
      <c r="C975" s="50">
        <v>1</v>
      </c>
      <c r="D975" s="95">
        <v>5</v>
      </c>
    </row>
    <row r="976" spans="1:4" x14ac:dyDescent="0.25">
      <c r="A976" s="50">
        <v>10</v>
      </c>
      <c r="B976" s="50" t="s">
        <v>72</v>
      </c>
      <c r="C976" s="50">
        <v>1</v>
      </c>
      <c r="D976" s="95">
        <v>5</v>
      </c>
    </row>
    <row r="977" spans="1:4" x14ac:dyDescent="0.25">
      <c r="A977" s="50">
        <v>11</v>
      </c>
      <c r="B977" s="50" t="s">
        <v>72</v>
      </c>
      <c r="C977" s="50">
        <v>1</v>
      </c>
      <c r="D977" s="95">
        <v>5</v>
      </c>
    </row>
    <row r="978" spans="1:4" x14ac:dyDescent="0.25">
      <c r="A978" s="50">
        <v>23</v>
      </c>
      <c r="B978" s="50" t="s">
        <v>72</v>
      </c>
      <c r="C978" s="50">
        <v>2</v>
      </c>
      <c r="D978" s="95">
        <v>5</v>
      </c>
    </row>
    <row r="979" spans="1:4" x14ac:dyDescent="0.25">
      <c r="A979" s="50">
        <v>21</v>
      </c>
      <c r="B979" s="50" t="s">
        <v>72</v>
      </c>
      <c r="C979" s="50">
        <v>1</v>
      </c>
      <c r="D979" s="95">
        <v>5</v>
      </c>
    </row>
    <row r="980" spans="1:4" x14ac:dyDescent="0.25">
      <c r="A980" s="50">
        <v>12</v>
      </c>
      <c r="B980" s="50" t="s">
        <v>72</v>
      </c>
      <c r="C980" s="50">
        <v>3</v>
      </c>
      <c r="D980" s="95">
        <v>5</v>
      </c>
    </row>
    <row r="981" spans="1:4" x14ac:dyDescent="0.25">
      <c r="A981" s="50">
        <v>22</v>
      </c>
      <c r="B981" s="50" t="s">
        <v>72</v>
      </c>
      <c r="C981" s="50">
        <v>7</v>
      </c>
      <c r="D981" s="95">
        <v>5</v>
      </c>
    </row>
    <row r="982" spans="1:4" x14ac:dyDescent="0.25">
      <c r="A982" s="50">
        <v>15</v>
      </c>
      <c r="B982" s="50" t="s">
        <v>74</v>
      </c>
      <c r="C982" s="50">
        <v>2</v>
      </c>
      <c r="D982" s="95">
        <v>5</v>
      </c>
    </row>
    <row r="983" spans="1:4" x14ac:dyDescent="0.25">
      <c r="A983" s="50">
        <v>24</v>
      </c>
      <c r="B983" s="50" t="s">
        <v>76</v>
      </c>
      <c r="C983" s="50">
        <v>1</v>
      </c>
      <c r="D983" s="95">
        <v>5</v>
      </c>
    </row>
    <row r="984" spans="1:4" x14ac:dyDescent="0.25">
      <c r="A984" s="50">
        <v>44</v>
      </c>
      <c r="B984" s="50" t="s">
        <v>78</v>
      </c>
      <c r="C984" s="50">
        <v>1</v>
      </c>
      <c r="D984" s="95">
        <v>5</v>
      </c>
    </row>
    <row r="985" spans="1:4" x14ac:dyDescent="0.25">
      <c r="A985" s="50">
        <v>21</v>
      </c>
      <c r="B985" s="50" t="s">
        <v>78</v>
      </c>
      <c r="C985" s="50">
        <v>7</v>
      </c>
      <c r="D985" s="95">
        <v>5</v>
      </c>
    </row>
    <row r="986" spans="1:4" x14ac:dyDescent="0.25">
      <c r="A986" s="50">
        <v>21</v>
      </c>
      <c r="B986" s="50" t="s">
        <v>78</v>
      </c>
      <c r="C986" s="50">
        <v>4</v>
      </c>
      <c r="D986" s="95">
        <v>5</v>
      </c>
    </row>
    <row r="987" spans="1:4" x14ac:dyDescent="0.25">
      <c r="A987" s="50">
        <v>39</v>
      </c>
      <c r="B987" s="50" t="s">
        <v>78</v>
      </c>
      <c r="C987" s="50">
        <v>1</v>
      </c>
      <c r="D987" s="95">
        <v>5</v>
      </c>
    </row>
    <row r="988" spans="1:4" x14ac:dyDescent="0.25">
      <c r="A988" s="50">
        <v>23</v>
      </c>
      <c r="B988" s="50" t="s">
        <v>78</v>
      </c>
      <c r="C988" s="50">
        <v>2</v>
      </c>
      <c r="D988" s="95">
        <v>5</v>
      </c>
    </row>
    <row r="989" spans="1:4" x14ac:dyDescent="0.25">
      <c r="A989" s="50">
        <v>20</v>
      </c>
      <c r="B989" s="50" t="s">
        <v>78</v>
      </c>
      <c r="C989" s="50">
        <v>7</v>
      </c>
      <c r="D989" s="95">
        <v>5</v>
      </c>
    </row>
    <row r="990" spans="1:4" x14ac:dyDescent="0.25">
      <c r="A990" s="50">
        <v>21</v>
      </c>
      <c r="B990" s="50" t="s">
        <v>78</v>
      </c>
      <c r="C990" s="50">
        <v>7</v>
      </c>
      <c r="D990" s="95">
        <v>5</v>
      </c>
    </row>
    <row r="991" spans="1:4" x14ac:dyDescent="0.25">
      <c r="A991" s="50">
        <v>29</v>
      </c>
      <c r="B991" s="50" t="s">
        <v>321</v>
      </c>
      <c r="C991" s="50">
        <v>1</v>
      </c>
      <c r="D991" s="95">
        <v>5</v>
      </c>
    </row>
    <row r="992" spans="1:4" x14ac:dyDescent="0.25">
      <c r="A992" s="50">
        <v>26</v>
      </c>
      <c r="B992" s="50" t="s">
        <v>83</v>
      </c>
      <c r="C992" s="50">
        <v>1</v>
      </c>
      <c r="D992" s="95">
        <v>5</v>
      </c>
    </row>
    <row r="993" spans="1:4" x14ac:dyDescent="0.25">
      <c r="A993" s="50">
        <v>31</v>
      </c>
      <c r="B993" s="50" t="s">
        <v>88</v>
      </c>
      <c r="C993" s="50">
        <v>2</v>
      </c>
      <c r="D993" s="95">
        <v>5</v>
      </c>
    </row>
    <row r="994" spans="1:4" x14ac:dyDescent="0.25">
      <c r="A994" s="50">
        <v>15</v>
      </c>
      <c r="B994" s="50" t="s">
        <v>88</v>
      </c>
      <c r="C994" s="50">
        <v>7</v>
      </c>
      <c r="D994" s="95">
        <v>5</v>
      </c>
    </row>
    <row r="995" spans="1:4" x14ac:dyDescent="0.25">
      <c r="A995" s="50">
        <v>34</v>
      </c>
      <c r="B995" s="50" t="s">
        <v>102</v>
      </c>
      <c r="C995" s="50">
        <v>4</v>
      </c>
      <c r="D995" s="95">
        <v>5</v>
      </c>
    </row>
    <row r="996" spans="1:4" x14ac:dyDescent="0.25">
      <c r="A996" s="50">
        <v>31</v>
      </c>
      <c r="B996" s="50" t="s">
        <v>102</v>
      </c>
      <c r="C996" s="50">
        <v>1</v>
      </c>
      <c r="D996" s="95">
        <v>5</v>
      </c>
    </row>
    <row r="997" spans="1:4" x14ac:dyDescent="0.25">
      <c r="A997" s="50">
        <v>35</v>
      </c>
      <c r="B997" s="50" t="s">
        <v>102</v>
      </c>
      <c r="C997" s="50">
        <v>5</v>
      </c>
      <c r="D997" s="95">
        <v>5</v>
      </c>
    </row>
    <row r="998" spans="1:4" x14ac:dyDescent="0.25">
      <c r="A998" s="50">
        <v>38</v>
      </c>
      <c r="B998" s="50" t="s">
        <v>102</v>
      </c>
      <c r="C998" s="50">
        <v>1</v>
      </c>
      <c r="D998" s="95">
        <v>5</v>
      </c>
    </row>
    <row r="999" spans="1:4" x14ac:dyDescent="0.25">
      <c r="A999" s="50">
        <v>24</v>
      </c>
      <c r="B999" s="50" t="s">
        <v>313</v>
      </c>
      <c r="C999" s="50">
        <v>6</v>
      </c>
      <c r="D999" s="95">
        <v>5</v>
      </c>
    </row>
    <row r="1000" spans="1:4" x14ac:dyDescent="0.25">
      <c r="A1000" s="50">
        <v>26</v>
      </c>
      <c r="B1000" s="50" t="s">
        <v>313</v>
      </c>
      <c r="C1000" s="50">
        <v>9</v>
      </c>
      <c r="D1000" s="95">
        <v>5</v>
      </c>
    </row>
    <row r="1001" spans="1:4" x14ac:dyDescent="0.25">
      <c r="A1001" s="50">
        <v>36</v>
      </c>
      <c r="B1001" s="50" t="s">
        <v>102</v>
      </c>
      <c r="C1001" s="50">
        <v>4</v>
      </c>
      <c r="D1001" s="95">
        <v>5</v>
      </c>
    </row>
    <row r="1002" spans="1:4" x14ac:dyDescent="0.25">
      <c r="A1002" s="50">
        <v>26</v>
      </c>
      <c r="B1002" s="50" t="s">
        <v>313</v>
      </c>
      <c r="C1002" s="50">
        <v>2</v>
      </c>
      <c r="D1002" s="95">
        <v>5</v>
      </c>
    </row>
    <row r="1003" spans="1:4" x14ac:dyDescent="0.25">
      <c r="A1003" s="50">
        <v>39</v>
      </c>
      <c r="B1003" s="50" t="s">
        <v>102</v>
      </c>
      <c r="C1003" s="50">
        <v>1</v>
      </c>
      <c r="D1003" s="95">
        <v>5</v>
      </c>
    </row>
    <row r="1004" spans="1:4" x14ac:dyDescent="0.25">
      <c r="A1004" s="50">
        <v>39</v>
      </c>
      <c r="B1004" s="50" t="s">
        <v>107</v>
      </c>
      <c r="C1004" s="50">
        <v>5</v>
      </c>
      <c r="D1004" s="95">
        <v>5</v>
      </c>
    </row>
    <row r="1005" spans="1:4" x14ac:dyDescent="0.25">
      <c r="A1005" s="50">
        <v>27</v>
      </c>
      <c r="B1005" s="50" t="s">
        <v>107</v>
      </c>
      <c r="C1005" s="50">
        <v>1</v>
      </c>
      <c r="D1005" s="95">
        <v>5</v>
      </c>
    </row>
    <row r="1006" spans="1:4" x14ac:dyDescent="0.25">
      <c r="A1006" s="50">
        <v>28</v>
      </c>
      <c r="B1006" s="50" t="s">
        <v>325</v>
      </c>
      <c r="C1006" s="50">
        <v>2</v>
      </c>
      <c r="D1006" s="95">
        <v>5</v>
      </c>
    </row>
    <row r="1007" spans="1:4" x14ac:dyDescent="0.25">
      <c r="A1007" s="50">
        <v>20</v>
      </c>
      <c r="B1007" s="50" t="s">
        <v>121</v>
      </c>
      <c r="C1007" s="50">
        <v>6</v>
      </c>
      <c r="D1007" s="95">
        <v>5</v>
      </c>
    </row>
    <row r="1008" spans="1:4" x14ac:dyDescent="0.25">
      <c r="A1008" s="50">
        <v>45</v>
      </c>
      <c r="B1008" s="50" t="s">
        <v>121</v>
      </c>
      <c r="C1008" s="50">
        <v>4</v>
      </c>
      <c r="D1008" s="95">
        <v>5</v>
      </c>
    </row>
    <row r="1009" spans="1:4" x14ac:dyDescent="0.25">
      <c r="A1009" s="50">
        <v>11</v>
      </c>
      <c r="B1009" s="50" t="s">
        <v>121</v>
      </c>
      <c r="C1009" s="50">
        <v>5</v>
      </c>
      <c r="D1009" s="95">
        <v>5</v>
      </c>
    </row>
    <row r="1010" spans="1:4" x14ac:dyDescent="0.25">
      <c r="A1010" s="50">
        <v>11</v>
      </c>
      <c r="B1010" s="50" t="s">
        <v>121</v>
      </c>
      <c r="C1010" s="50">
        <v>6</v>
      </c>
      <c r="D1010" s="95">
        <v>5</v>
      </c>
    </row>
    <row r="1011" spans="1:4" x14ac:dyDescent="0.25">
      <c r="A1011" s="50">
        <v>11</v>
      </c>
      <c r="B1011" s="50" t="s">
        <v>121</v>
      </c>
      <c r="C1011" s="50">
        <v>4</v>
      </c>
      <c r="D1011" s="95">
        <v>5</v>
      </c>
    </row>
    <row r="1012" spans="1:4" x14ac:dyDescent="0.25">
      <c r="A1012" s="50">
        <v>11</v>
      </c>
      <c r="B1012" s="50" t="s">
        <v>121</v>
      </c>
      <c r="C1012" s="50">
        <v>3</v>
      </c>
      <c r="D1012" s="95">
        <v>5</v>
      </c>
    </row>
    <row r="1013" spans="1:4" x14ac:dyDescent="0.25">
      <c r="A1013" s="50">
        <v>20</v>
      </c>
      <c r="B1013" s="50" t="s">
        <v>114</v>
      </c>
      <c r="C1013" s="50">
        <v>3</v>
      </c>
      <c r="D1013" s="95">
        <v>5</v>
      </c>
    </row>
    <row r="1014" spans="1:4" x14ac:dyDescent="0.25">
      <c r="A1014" s="50">
        <v>42</v>
      </c>
      <c r="B1014" s="50" t="s">
        <v>114</v>
      </c>
      <c r="C1014" s="50">
        <v>12</v>
      </c>
      <c r="D1014" s="95">
        <v>5</v>
      </c>
    </row>
    <row r="1015" spans="1:4" x14ac:dyDescent="0.25">
      <c r="A1015" s="50">
        <v>27</v>
      </c>
      <c r="B1015" s="50" t="s">
        <v>111</v>
      </c>
      <c r="C1015" s="50">
        <v>7</v>
      </c>
      <c r="D1015" s="95">
        <v>5</v>
      </c>
    </row>
    <row r="1016" spans="1:4" x14ac:dyDescent="0.25">
      <c r="A1016" s="50">
        <v>29</v>
      </c>
      <c r="B1016" s="50" t="s">
        <v>327</v>
      </c>
      <c r="C1016" s="50">
        <v>10</v>
      </c>
      <c r="D1016" s="95">
        <v>5</v>
      </c>
    </row>
    <row r="1017" spans="1:4" x14ac:dyDescent="0.25">
      <c r="A1017" s="50">
        <v>36</v>
      </c>
      <c r="B1017" s="50" t="s">
        <v>111</v>
      </c>
      <c r="C1017" s="50">
        <v>20</v>
      </c>
      <c r="D1017" s="95">
        <v>5</v>
      </c>
    </row>
    <row r="1018" spans="1:4" x14ac:dyDescent="0.25">
      <c r="A1018" s="50">
        <v>45</v>
      </c>
      <c r="B1018" s="50" t="s">
        <v>111</v>
      </c>
      <c r="C1018" s="50">
        <v>8</v>
      </c>
      <c r="D1018" s="95">
        <v>5</v>
      </c>
    </row>
    <row r="1019" spans="1:4" x14ac:dyDescent="0.25">
      <c r="A1019" s="50">
        <v>20</v>
      </c>
      <c r="B1019" s="50" t="s">
        <v>111</v>
      </c>
      <c r="C1019" s="50">
        <v>9</v>
      </c>
      <c r="D1019" s="95">
        <v>5</v>
      </c>
    </row>
    <row r="1020" spans="1:4" x14ac:dyDescent="0.25">
      <c r="A1020" s="50">
        <v>47</v>
      </c>
      <c r="B1020" s="50" t="s">
        <v>111</v>
      </c>
      <c r="C1020" s="50">
        <v>4</v>
      </c>
      <c r="D1020" s="95">
        <v>5</v>
      </c>
    </row>
    <row r="1021" spans="1:4" x14ac:dyDescent="0.25">
      <c r="A1021" s="50">
        <v>42</v>
      </c>
      <c r="B1021" s="50" t="s">
        <v>116</v>
      </c>
      <c r="C1021" s="50">
        <v>15</v>
      </c>
      <c r="D1021" s="95">
        <v>5</v>
      </c>
    </row>
    <row r="1022" spans="1:4" x14ac:dyDescent="0.25">
      <c r="A1022" s="50">
        <v>26</v>
      </c>
      <c r="B1022" s="50" t="s">
        <v>326</v>
      </c>
      <c r="C1022" s="50">
        <v>3</v>
      </c>
      <c r="D1022" s="95">
        <v>5</v>
      </c>
    </row>
    <row r="1023" spans="1:4" x14ac:dyDescent="0.25">
      <c r="A1023" s="50">
        <v>23</v>
      </c>
      <c r="B1023" s="50" t="s">
        <v>326</v>
      </c>
      <c r="C1023" s="50">
        <v>7</v>
      </c>
      <c r="D1023" s="95">
        <v>5</v>
      </c>
    </row>
    <row r="1024" spans="1:4" x14ac:dyDescent="0.25">
      <c r="A1024" s="50">
        <v>26</v>
      </c>
      <c r="B1024" s="50" t="s">
        <v>326</v>
      </c>
      <c r="C1024" s="50">
        <v>1</v>
      </c>
      <c r="D1024" s="95">
        <v>5</v>
      </c>
    </row>
    <row r="1025" spans="1:4" x14ac:dyDescent="0.25">
      <c r="A1025" s="50">
        <v>24</v>
      </c>
      <c r="B1025" s="50" t="s">
        <v>129</v>
      </c>
      <c r="C1025" s="50">
        <v>5</v>
      </c>
      <c r="D1025" s="95">
        <v>5</v>
      </c>
    </row>
    <row r="1026" spans="1:4" x14ac:dyDescent="0.25">
      <c r="A1026" s="50">
        <v>22</v>
      </c>
      <c r="B1026" s="50" t="s">
        <v>129</v>
      </c>
      <c r="C1026" s="50">
        <v>1</v>
      </c>
      <c r="D1026" s="95">
        <v>5</v>
      </c>
    </row>
    <row r="1027" spans="1:4" x14ac:dyDescent="0.25">
      <c r="A1027" s="50">
        <v>23</v>
      </c>
      <c r="B1027" s="50" t="s">
        <v>326</v>
      </c>
      <c r="C1027" s="50">
        <v>1</v>
      </c>
      <c r="D1027" s="95">
        <v>5</v>
      </c>
    </row>
    <row r="1028" spans="1:4" x14ac:dyDescent="0.25">
      <c r="A1028" s="50">
        <v>38</v>
      </c>
      <c r="B1028" s="50" t="s">
        <v>132</v>
      </c>
      <c r="C1028" s="50">
        <v>1</v>
      </c>
      <c r="D1028" s="95">
        <v>5</v>
      </c>
    </row>
    <row r="1029" spans="1:4" x14ac:dyDescent="0.25">
      <c r="A1029" s="50">
        <v>14</v>
      </c>
      <c r="B1029" s="50" t="s">
        <v>140</v>
      </c>
      <c r="C1029" s="50">
        <v>7</v>
      </c>
      <c r="D1029" s="95">
        <v>5</v>
      </c>
    </row>
    <row r="1030" spans="1:4" x14ac:dyDescent="0.25">
      <c r="A1030" s="50">
        <v>30</v>
      </c>
      <c r="B1030" s="50" t="s">
        <v>137</v>
      </c>
      <c r="C1030" s="50">
        <v>1</v>
      </c>
      <c r="D1030" s="95">
        <v>5</v>
      </c>
    </row>
    <row r="1031" spans="1:4" x14ac:dyDescent="0.25">
      <c r="A1031" s="50">
        <v>9</v>
      </c>
      <c r="B1031" s="50" t="s">
        <v>137</v>
      </c>
      <c r="C1031" s="50">
        <v>2</v>
      </c>
      <c r="D1031" s="95">
        <v>5</v>
      </c>
    </row>
    <row r="1032" spans="1:4" x14ac:dyDescent="0.25">
      <c r="A1032" s="50">
        <v>9</v>
      </c>
      <c r="B1032" s="50" t="s">
        <v>137</v>
      </c>
      <c r="C1032" s="50">
        <v>3</v>
      </c>
      <c r="D1032" s="95">
        <v>5</v>
      </c>
    </row>
    <row r="1033" spans="1:4" x14ac:dyDescent="0.25">
      <c r="A1033" s="50">
        <v>14</v>
      </c>
      <c r="B1033" s="50" t="s">
        <v>137</v>
      </c>
      <c r="C1033" s="50">
        <v>7</v>
      </c>
      <c r="D1033" s="95">
        <v>5</v>
      </c>
    </row>
    <row r="1034" spans="1:4" x14ac:dyDescent="0.25">
      <c r="A1034" s="50">
        <v>11</v>
      </c>
      <c r="B1034" s="50" t="s">
        <v>137</v>
      </c>
      <c r="C1034" s="50">
        <v>2</v>
      </c>
      <c r="D1034" s="95">
        <v>5</v>
      </c>
    </row>
    <row r="1035" spans="1:4" x14ac:dyDescent="0.25">
      <c r="A1035" s="50">
        <v>9</v>
      </c>
      <c r="B1035" s="50" t="s">
        <v>137</v>
      </c>
      <c r="C1035" s="50">
        <v>3</v>
      </c>
      <c r="D1035" s="95">
        <v>5</v>
      </c>
    </row>
    <row r="1036" spans="1:4" x14ac:dyDescent="0.25">
      <c r="A1036" s="50">
        <v>39</v>
      </c>
      <c r="B1036" s="50" t="s">
        <v>137</v>
      </c>
      <c r="C1036" s="50">
        <v>1</v>
      </c>
      <c r="D1036" s="95">
        <v>5</v>
      </c>
    </row>
    <row r="1037" spans="1:4" x14ac:dyDescent="0.25">
      <c r="A1037" s="50">
        <v>29</v>
      </c>
      <c r="B1037" s="50" t="s">
        <v>137</v>
      </c>
      <c r="C1037" s="56">
        <v>1</v>
      </c>
      <c r="D1037" s="95">
        <v>5</v>
      </c>
    </row>
    <row r="1038" spans="1:4" x14ac:dyDescent="0.25">
      <c r="A1038" s="50">
        <v>22</v>
      </c>
      <c r="B1038" s="50" t="s">
        <v>137</v>
      </c>
      <c r="C1038" s="56">
        <v>7</v>
      </c>
      <c r="D1038" s="95">
        <v>5</v>
      </c>
    </row>
    <row r="1039" spans="1:4" x14ac:dyDescent="0.25">
      <c r="A1039" s="50">
        <v>9</v>
      </c>
      <c r="B1039" s="50" t="s">
        <v>137</v>
      </c>
      <c r="C1039" s="50">
        <v>1</v>
      </c>
      <c r="D1039" s="95">
        <v>5</v>
      </c>
    </row>
    <row r="1040" spans="1:4" x14ac:dyDescent="0.25">
      <c r="A1040" s="50">
        <v>30</v>
      </c>
      <c r="B1040" s="50" t="s">
        <v>142</v>
      </c>
      <c r="C1040" s="50">
        <v>1</v>
      </c>
      <c r="D1040" s="95">
        <v>5</v>
      </c>
    </row>
    <row r="1041" spans="1:5" x14ac:dyDescent="0.25">
      <c r="A1041" s="50">
        <v>30</v>
      </c>
      <c r="B1041" s="50" t="s">
        <v>142</v>
      </c>
      <c r="C1041" s="50">
        <v>1</v>
      </c>
      <c r="D1041" s="95">
        <v>5</v>
      </c>
    </row>
    <row r="1042" spans="1:5" x14ac:dyDescent="0.25">
      <c r="A1042" s="50">
        <v>20</v>
      </c>
      <c r="B1042" s="50" t="s">
        <v>142</v>
      </c>
      <c r="C1042" s="50">
        <v>3</v>
      </c>
      <c r="D1042" s="95">
        <v>5</v>
      </c>
    </row>
    <row r="1043" spans="1:5" x14ac:dyDescent="0.25">
      <c r="A1043" s="50">
        <v>33</v>
      </c>
      <c r="B1043" s="50" t="s">
        <v>145</v>
      </c>
      <c r="C1043" s="50">
        <v>10</v>
      </c>
      <c r="D1043" s="95">
        <v>5</v>
      </c>
    </row>
    <row r="1044" spans="1:5" x14ac:dyDescent="0.25">
      <c r="A1044" s="50">
        <v>47</v>
      </c>
      <c r="B1044" s="50" t="s">
        <v>145</v>
      </c>
      <c r="C1044" s="50">
        <v>5</v>
      </c>
      <c r="D1044" s="95">
        <v>5</v>
      </c>
    </row>
    <row r="1045" spans="1:5" x14ac:dyDescent="0.25">
      <c r="A1045" s="50">
        <v>27</v>
      </c>
      <c r="B1045" s="50" t="s">
        <v>145</v>
      </c>
      <c r="C1045" s="50">
        <v>10</v>
      </c>
      <c r="D1045" s="95">
        <v>5</v>
      </c>
    </row>
    <row r="1046" spans="1:5" x14ac:dyDescent="0.25">
      <c r="A1046" s="50">
        <v>44</v>
      </c>
      <c r="B1046" s="50" t="s">
        <v>145</v>
      </c>
      <c r="C1046" s="50">
        <v>12</v>
      </c>
      <c r="D1046" s="95">
        <v>5</v>
      </c>
    </row>
    <row r="1047" spans="1:5" x14ac:dyDescent="0.25">
      <c r="A1047" s="50">
        <v>44</v>
      </c>
      <c r="B1047" s="50" t="s">
        <v>145</v>
      </c>
      <c r="C1047" s="50">
        <v>6</v>
      </c>
      <c r="D1047" s="95">
        <v>5</v>
      </c>
    </row>
    <row r="1048" spans="1:5" x14ac:dyDescent="0.25">
      <c r="A1048" s="50">
        <v>9</v>
      </c>
      <c r="B1048" s="50" t="s">
        <v>145</v>
      </c>
      <c r="C1048" s="50">
        <v>6</v>
      </c>
      <c r="D1048" s="95">
        <v>5</v>
      </c>
    </row>
    <row r="1049" spans="1:5" x14ac:dyDescent="0.25">
      <c r="A1049" s="50">
        <v>23</v>
      </c>
      <c r="B1049" s="50" t="s">
        <v>145</v>
      </c>
      <c r="C1049" s="50">
        <v>16</v>
      </c>
      <c r="D1049" s="95">
        <v>5</v>
      </c>
    </row>
    <row r="1050" spans="1:5" x14ac:dyDescent="0.25">
      <c r="A1050" s="50">
        <v>43</v>
      </c>
      <c r="B1050" s="50" t="s">
        <v>145</v>
      </c>
      <c r="C1050" s="50">
        <v>6</v>
      </c>
      <c r="D1050" s="95">
        <v>5</v>
      </c>
    </row>
    <row r="1051" spans="1:5" x14ac:dyDescent="0.25">
      <c r="A1051" s="50">
        <v>9</v>
      </c>
      <c r="B1051" s="50" t="s">
        <v>145</v>
      </c>
      <c r="C1051" s="50">
        <v>6</v>
      </c>
      <c r="D1051" s="95">
        <v>5</v>
      </c>
    </row>
    <row r="1052" spans="1:5" x14ac:dyDescent="0.25">
      <c r="A1052" s="50">
        <v>45</v>
      </c>
      <c r="B1052" s="50" t="s">
        <v>145</v>
      </c>
      <c r="C1052" s="50">
        <v>5</v>
      </c>
      <c r="D1052" s="95">
        <v>5</v>
      </c>
    </row>
    <row r="1053" spans="1:5" x14ac:dyDescent="0.25">
      <c r="A1053" s="50">
        <v>33</v>
      </c>
      <c r="B1053" s="50" t="s">
        <v>147</v>
      </c>
      <c r="C1053" s="50">
        <v>2</v>
      </c>
      <c r="D1053" s="95">
        <v>5</v>
      </c>
    </row>
    <row r="1054" spans="1:5" x14ac:dyDescent="0.25">
      <c r="A1054" s="50">
        <v>29</v>
      </c>
      <c r="B1054" s="50" t="s">
        <v>147</v>
      </c>
      <c r="C1054" s="50">
        <v>1</v>
      </c>
      <c r="D1054" s="95">
        <v>5</v>
      </c>
      <c r="E1054" s="219">
        <f>SUM(C2:C1054)</f>
        <v>5075</v>
      </c>
    </row>
    <row r="1055" spans="1:5" x14ac:dyDescent="0.25">
      <c r="A1055" s="50">
        <v>7</v>
      </c>
      <c r="B1055" s="50" t="s">
        <v>72</v>
      </c>
      <c r="C1055" s="50">
        <v>1</v>
      </c>
      <c r="D1055" s="95">
        <v>5.2</v>
      </c>
    </row>
    <row r="1056" spans="1:5" x14ac:dyDescent="0.25">
      <c r="A1056" s="56">
        <v>15</v>
      </c>
      <c r="B1056" s="50" t="s">
        <v>85</v>
      </c>
      <c r="C1056" s="50">
        <v>3</v>
      </c>
      <c r="D1056" s="95">
        <v>5.2</v>
      </c>
    </row>
    <row r="1057" spans="1:5" x14ac:dyDescent="0.25">
      <c r="A1057" s="50">
        <v>14</v>
      </c>
      <c r="B1057" s="50" t="s">
        <v>137</v>
      </c>
      <c r="C1057" s="50">
        <v>7</v>
      </c>
      <c r="D1057" s="95">
        <v>5.2</v>
      </c>
      <c r="E1057" s="218"/>
    </row>
    <row r="1058" spans="1:5" x14ac:dyDescent="0.25">
      <c r="A1058" s="50">
        <v>42</v>
      </c>
      <c r="B1058" s="50" t="s">
        <v>49</v>
      </c>
      <c r="C1058" s="50">
        <v>3</v>
      </c>
      <c r="D1058" s="95">
        <v>5.3</v>
      </c>
    </row>
    <row r="1059" spans="1:5" x14ac:dyDescent="0.25">
      <c r="A1059" s="50">
        <v>36</v>
      </c>
      <c r="B1059" s="50" t="s">
        <v>52</v>
      </c>
      <c r="C1059" s="50">
        <v>5</v>
      </c>
      <c r="D1059" s="95">
        <v>5.3</v>
      </c>
      <c r="E1059" s="26"/>
    </row>
    <row r="1060" spans="1:5" x14ac:dyDescent="0.25">
      <c r="A1060" s="50">
        <v>5</v>
      </c>
      <c r="B1060" s="50" t="s">
        <v>72</v>
      </c>
      <c r="C1060" s="50">
        <v>1</v>
      </c>
      <c r="D1060" s="95">
        <v>5.3</v>
      </c>
    </row>
    <row r="1061" spans="1:5" x14ac:dyDescent="0.25">
      <c r="A1061" s="50">
        <v>35</v>
      </c>
      <c r="B1061" s="50" t="s">
        <v>145</v>
      </c>
      <c r="C1061" s="50">
        <v>10</v>
      </c>
      <c r="D1061" s="95">
        <v>5.4</v>
      </c>
      <c r="E1061" s="218"/>
    </row>
    <row r="1062" spans="1:5" x14ac:dyDescent="0.25">
      <c r="A1062" s="50">
        <v>15</v>
      </c>
      <c r="B1062" s="50" t="s">
        <v>43</v>
      </c>
      <c r="C1062" s="50">
        <v>3</v>
      </c>
      <c r="D1062" s="95">
        <v>5.5</v>
      </c>
    </row>
    <row r="1063" spans="1:5" x14ac:dyDescent="0.25">
      <c r="A1063" s="50">
        <v>15</v>
      </c>
      <c r="B1063" s="50" t="s">
        <v>46</v>
      </c>
      <c r="C1063" s="50">
        <v>7</v>
      </c>
      <c r="D1063" s="95">
        <v>5.5</v>
      </c>
      <c r="E1063" s="26"/>
    </row>
    <row r="1064" spans="1:5" x14ac:dyDescent="0.25">
      <c r="A1064" s="50">
        <v>12</v>
      </c>
      <c r="B1064" s="50" t="s">
        <v>49</v>
      </c>
      <c r="C1064" s="50">
        <v>4</v>
      </c>
      <c r="D1064" s="95">
        <v>5.5</v>
      </c>
    </row>
    <row r="1065" spans="1:5" x14ac:dyDescent="0.25">
      <c r="A1065" s="50">
        <v>28</v>
      </c>
      <c r="B1065" s="50" t="s">
        <v>72</v>
      </c>
      <c r="C1065" s="50">
        <v>2</v>
      </c>
      <c r="D1065" s="95">
        <v>5.5</v>
      </c>
    </row>
    <row r="1066" spans="1:5" x14ac:dyDescent="0.25">
      <c r="A1066" s="50">
        <v>12</v>
      </c>
      <c r="B1066" s="50" t="s">
        <v>72</v>
      </c>
      <c r="C1066" s="50">
        <v>5</v>
      </c>
      <c r="D1066" s="95">
        <v>5.5</v>
      </c>
    </row>
    <row r="1067" spans="1:5" x14ac:dyDescent="0.25">
      <c r="A1067" s="56">
        <v>50</v>
      </c>
      <c r="B1067" s="56" t="s">
        <v>72</v>
      </c>
      <c r="C1067" s="56">
        <v>7</v>
      </c>
      <c r="D1067" s="96">
        <v>5.5</v>
      </c>
    </row>
    <row r="1068" spans="1:5" x14ac:dyDescent="0.25">
      <c r="A1068" s="50">
        <v>14</v>
      </c>
      <c r="B1068" s="50" t="s">
        <v>76</v>
      </c>
      <c r="C1068" s="50">
        <v>7</v>
      </c>
      <c r="D1068" s="95">
        <v>5.5</v>
      </c>
    </row>
    <row r="1069" spans="1:5" x14ac:dyDescent="0.25">
      <c r="A1069" s="50">
        <v>24</v>
      </c>
      <c r="B1069" s="50" t="s">
        <v>78</v>
      </c>
      <c r="C1069" s="50">
        <v>1</v>
      </c>
      <c r="D1069" s="95">
        <v>5.5</v>
      </c>
    </row>
    <row r="1070" spans="1:5" x14ac:dyDescent="0.25">
      <c r="A1070" s="50">
        <v>15</v>
      </c>
      <c r="B1070" s="50" t="s">
        <v>83</v>
      </c>
      <c r="C1070" s="50">
        <v>7</v>
      </c>
      <c r="D1070" s="95">
        <v>5.5</v>
      </c>
    </row>
    <row r="1071" spans="1:5" x14ac:dyDescent="0.25">
      <c r="A1071" s="50">
        <v>32</v>
      </c>
      <c r="B1071" s="50" t="s">
        <v>334</v>
      </c>
      <c r="C1071" s="50">
        <v>5</v>
      </c>
      <c r="D1071" s="95">
        <v>5.6</v>
      </c>
    </row>
    <row r="1072" spans="1:5" x14ac:dyDescent="0.25">
      <c r="A1072" s="50">
        <v>25</v>
      </c>
      <c r="B1072" s="50" t="s">
        <v>24</v>
      </c>
      <c r="C1072" s="50">
        <v>1</v>
      </c>
      <c r="D1072" s="95">
        <v>6</v>
      </c>
    </row>
    <row r="1073" spans="1:5" x14ac:dyDescent="0.25">
      <c r="A1073" s="50">
        <v>9</v>
      </c>
      <c r="B1073" s="50" t="s">
        <v>24</v>
      </c>
      <c r="C1073" s="50">
        <v>2</v>
      </c>
      <c r="D1073" s="95">
        <v>6</v>
      </c>
    </row>
    <row r="1074" spans="1:5" x14ac:dyDescent="0.25">
      <c r="A1074" s="50">
        <v>10</v>
      </c>
      <c r="B1074" s="50" t="s">
        <v>24</v>
      </c>
      <c r="C1074" s="50">
        <v>1</v>
      </c>
      <c r="D1074" s="95">
        <v>6</v>
      </c>
    </row>
    <row r="1075" spans="1:5" x14ac:dyDescent="0.25">
      <c r="A1075" s="56">
        <v>47</v>
      </c>
      <c r="B1075" s="56" t="s">
        <v>38</v>
      </c>
      <c r="C1075" s="56">
        <v>1</v>
      </c>
      <c r="D1075" s="96">
        <v>6</v>
      </c>
    </row>
    <row r="1076" spans="1:5" x14ac:dyDescent="0.25">
      <c r="A1076" s="50">
        <v>32</v>
      </c>
      <c r="B1076" s="50" t="s">
        <v>336</v>
      </c>
      <c r="C1076" s="50">
        <v>2</v>
      </c>
      <c r="D1076" s="95">
        <v>6</v>
      </c>
    </row>
    <row r="1077" spans="1:5" x14ac:dyDescent="0.25">
      <c r="A1077" s="50">
        <v>35</v>
      </c>
      <c r="B1077" s="50" t="s">
        <v>336</v>
      </c>
      <c r="C1077" s="50">
        <v>6</v>
      </c>
      <c r="D1077" s="95">
        <v>6</v>
      </c>
    </row>
    <row r="1078" spans="1:5" x14ac:dyDescent="0.25">
      <c r="A1078" s="50">
        <v>45</v>
      </c>
      <c r="B1078" s="50" t="s">
        <v>43</v>
      </c>
      <c r="C1078" s="50">
        <v>1</v>
      </c>
      <c r="D1078" s="95">
        <v>6</v>
      </c>
    </row>
    <row r="1079" spans="1:5" x14ac:dyDescent="0.25">
      <c r="A1079" s="56">
        <v>42</v>
      </c>
      <c r="B1079" s="56" t="s">
        <v>49</v>
      </c>
      <c r="C1079" s="56">
        <v>8</v>
      </c>
      <c r="D1079" s="96">
        <v>6</v>
      </c>
    </row>
    <row r="1080" spans="1:5" x14ac:dyDescent="0.25">
      <c r="A1080" s="50">
        <v>28</v>
      </c>
      <c r="B1080" s="50" t="s">
        <v>54</v>
      </c>
      <c r="C1080" s="50">
        <v>8</v>
      </c>
      <c r="D1080" s="95">
        <v>6</v>
      </c>
    </row>
    <row r="1081" spans="1:5" x14ac:dyDescent="0.25">
      <c r="A1081" s="50">
        <v>34</v>
      </c>
      <c r="B1081" s="50" t="s">
        <v>324</v>
      </c>
      <c r="C1081" s="50">
        <v>10</v>
      </c>
      <c r="D1081" s="95">
        <v>6</v>
      </c>
    </row>
    <row r="1082" spans="1:5" x14ac:dyDescent="0.25">
      <c r="A1082" s="50">
        <v>6</v>
      </c>
      <c r="B1082" s="50" t="s">
        <v>66</v>
      </c>
      <c r="C1082" s="50">
        <v>1</v>
      </c>
      <c r="D1082" s="95">
        <v>6</v>
      </c>
    </row>
    <row r="1083" spans="1:5" x14ac:dyDescent="0.25">
      <c r="A1083" s="50">
        <v>28</v>
      </c>
      <c r="B1083" s="50" t="s">
        <v>72</v>
      </c>
      <c r="C1083" s="50">
        <v>1</v>
      </c>
      <c r="D1083" s="95">
        <v>6</v>
      </c>
    </row>
    <row r="1084" spans="1:5" x14ac:dyDescent="0.25">
      <c r="A1084" s="50">
        <v>27</v>
      </c>
      <c r="B1084" s="50" t="s">
        <v>72</v>
      </c>
      <c r="C1084" s="50">
        <v>3</v>
      </c>
      <c r="D1084" s="95">
        <v>6</v>
      </c>
    </row>
    <row r="1085" spans="1:5" x14ac:dyDescent="0.25">
      <c r="A1085" s="50">
        <v>32</v>
      </c>
      <c r="B1085" s="50" t="s">
        <v>334</v>
      </c>
      <c r="C1085" s="50">
        <v>3</v>
      </c>
      <c r="D1085" s="95">
        <v>6</v>
      </c>
    </row>
    <row r="1086" spans="1:5" x14ac:dyDescent="0.25">
      <c r="A1086" s="50">
        <v>6</v>
      </c>
      <c r="B1086" s="50" t="s">
        <v>72</v>
      </c>
      <c r="C1086" s="50">
        <v>1</v>
      </c>
      <c r="D1086" s="95">
        <v>6</v>
      </c>
    </row>
    <row r="1087" spans="1:5" x14ac:dyDescent="0.25">
      <c r="A1087" s="50">
        <v>28</v>
      </c>
      <c r="B1087" s="50" t="s">
        <v>72</v>
      </c>
      <c r="C1087" s="50">
        <v>3</v>
      </c>
      <c r="D1087" s="95">
        <v>6</v>
      </c>
    </row>
    <row r="1088" spans="1:5" x14ac:dyDescent="0.25">
      <c r="A1088" s="50">
        <v>28</v>
      </c>
      <c r="B1088" s="50" t="s">
        <v>72</v>
      </c>
      <c r="C1088" s="50">
        <v>1</v>
      </c>
      <c r="D1088" s="95">
        <v>6</v>
      </c>
      <c r="E1088" s="218"/>
    </row>
    <row r="1089" spans="1:5" x14ac:dyDescent="0.25">
      <c r="A1089" s="50">
        <v>50</v>
      </c>
      <c r="B1089" s="50" t="s">
        <v>72</v>
      </c>
      <c r="C1089" s="50">
        <v>7</v>
      </c>
      <c r="D1089" s="95">
        <v>6</v>
      </c>
    </row>
    <row r="1090" spans="1:5" x14ac:dyDescent="0.25">
      <c r="A1090" s="50">
        <v>22</v>
      </c>
      <c r="B1090" s="50" t="s">
        <v>72</v>
      </c>
      <c r="C1090" s="50">
        <v>2</v>
      </c>
      <c r="D1090" s="95">
        <v>6</v>
      </c>
      <c r="E1090" s="26"/>
    </row>
    <row r="1091" spans="1:5" x14ac:dyDescent="0.25">
      <c r="A1091" s="50">
        <v>13</v>
      </c>
      <c r="B1091" s="50" t="s">
        <v>78</v>
      </c>
      <c r="C1091" s="50">
        <v>7</v>
      </c>
      <c r="D1091" s="95">
        <v>6</v>
      </c>
    </row>
    <row r="1092" spans="1:5" x14ac:dyDescent="0.25">
      <c r="A1092" s="50">
        <v>22</v>
      </c>
      <c r="B1092" s="50" t="s">
        <v>321</v>
      </c>
      <c r="C1092" s="50">
        <v>12</v>
      </c>
      <c r="D1092" s="95">
        <v>6</v>
      </c>
    </row>
    <row r="1093" spans="1:5" x14ac:dyDescent="0.25">
      <c r="A1093" s="50">
        <v>34</v>
      </c>
      <c r="B1093" s="50" t="s">
        <v>102</v>
      </c>
      <c r="C1093" s="50">
        <v>6</v>
      </c>
      <c r="D1093" s="95">
        <v>6</v>
      </c>
    </row>
    <row r="1094" spans="1:5" x14ac:dyDescent="0.25">
      <c r="A1094" s="50">
        <v>28</v>
      </c>
      <c r="B1094" s="50" t="s">
        <v>325</v>
      </c>
      <c r="C1094" s="50">
        <v>4</v>
      </c>
      <c r="D1094" s="95">
        <v>6</v>
      </c>
    </row>
    <row r="1095" spans="1:5" x14ac:dyDescent="0.25">
      <c r="A1095" s="50">
        <v>42</v>
      </c>
      <c r="B1095" s="50" t="s">
        <v>116</v>
      </c>
      <c r="C1095" s="50">
        <v>1</v>
      </c>
      <c r="D1095" s="95">
        <v>6</v>
      </c>
    </row>
    <row r="1096" spans="1:5" x14ac:dyDescent="0.25">
      <c r="A1096" s="50">
        <v>29</v>
      </c>
      <c r="B1096" s="50" t="s">
        <v>123</v>
      </c>
      <c r="C1096" s="50">
        <v>7</v>
      </c>
      <c r="D1096" s="95">
        <v>6</v>
      </c>
    </row>
    <row r="1097" spans="1:5" x14ac:dyDescent="0.25">
      <c r="A1097" s="50">
        <v>1</v>
      </c>
      <c r="B1097" s="50" t="s">
        <v>137</v>
      </c>
      <c r="C1097" s="50">
        <v>7</v>
      </c>
      <c r="D1097" s="95">
        <v>6</v>
      </c>
    </row>
    <row r="1098" spans="1:5" x14ac:dyDescent="0.25">
      <c r="A1098" s="50">
        <v>40</v>
      </c>
      <c r="B1098" s="50" t="s">
        <v>337</v>
      </c>
      <c r="C1098" s="50">
        <v>3</v>
      </c>
      <c r="D1098" s="95">
        <v>6</v>
      </c>
    </row>
    <row r="1099" spans="1:5" x14ac:dyDescent="0.25">
      <c r="A1099" s="50">
        <v>18</v>
      </c>
      <c r="B1099" s="50" t="s">
        <v>145</v>
      </c>
      <c r="C1099" s="50">
        <v>4</v>
      </c>
      <c r="D1099" s="95">
        <v>6</v>
      </c>
    </row>
    <row r="1100" spans="1:5" x14ac:dyDescent="0.25">
      <c r="A1100" s="50">
        <v>37</v>
      </c>
      <c r="B1100" s="50" t="s">
        <v>147</v>
      </c>
      <c r="C1100" s="50">
        <v>2</v>
      </c>
      <c r="D1100" s="95">
        <v>6</v>
      </c>
    </row>
    <row r="1101" spans="1:5" x14ac:dyDescent="0.25">
      <c r="A1101" s="50">
        <v>4</v>
      </c>
      <c r="B1101" s="50" t="s">
        <v>17</v>
      </c>
      <c r="C1101" s="50">
        <v>2</v>
      </c>
      <c r="D1101" s="95">
        <v>6.5</v>
      </c>
    </row>
    <row r="1102" spans="1:5" x14ac:dyDescent="0.25">
      <c r="A1102" s="50">
        <v>31</v>
      </c>
      <c r="B1102" s="50" t="s">
        <v>334</v>
      </c>
      <c r="C1102" s="50">
        <v>1</v>
      </c>
      <c r="D1102" s="95">
        <v>6.5</v>
      </c>
    </row>
    <row r="1103" spans="1:5" x14ac:dyDescent="0.25">
      <c r="A1103" s="50">
        <v>12</v>
      </c>
      <c r="B1103" s="50" t="s">
        <v>72</v>
      </c>
      <c r="C1103" s="50">
        <v>1</v>
      </c>
      <c r="D1103" s="95">
        <v>6.5</v>
      </c>
    </row>
    <row r="1104" spans="1:5" x14ac:dyDescent="0.25">
      <c r="A1104" s="50">
        <v>36</v>
      </c>
      <c r="B1104" s="50" t="s">
        <v>102</v>
      </c>
      <c r="C1104" s="50">
        <v>1</v>
      </c>
      <c r="D1104" s="95">
        <v>6.5</v>
      </c>
    </row>
    <row r="1105" spans="1:4" x14ac:dyDescent="0.25">
      <c r="A1105" s="50">
        <v>36</v>
      </c>
      <c r="B1105" s="50" t="s">
        <v>116</v>
      </c>
      <c r="C1105" s="50">
        <v>1</v>
      </c>
      <c r="D1105" s="95">
        <v>6.5</v>
      </c>
    </row>
    <row r="1106" spans="1:4" x14ac:dyDescent="0.25">
      <c r="A1106" s="50">
        <v>42</v>
      </c>
      <c r="B1106" s="50" t="s">
        <v>91</v>
      </c>
      <c r="C1106" s="50">
        <v>1</v>
      </c>
      <c r="D1106" s="95">
        <v>6.75</v>
      </c>
    </row>
    <row r="1107" spans="1:4" x14ac:dyDescent="0.25">
      <c r="A1107" s="50">
        <v>16</v>
      </c>
      <c r="B1107" s="50" t="s">
        <v>17</v>
      </c>
      <c r="C1107" s="50">
        <v>3</v>
      </c>
      <c r="D1107" s="95">
        <v>7</v>
      </c>
    </row>
    <row r="1108" spans="1:4" x14ac:dyDescent="0.25">
      <c r="A1108" s="50">
        <v>27</v>
      </c>
      <c r="B1108" s="50" t="s">
        <v>17</v>
      </c>
      <c r="C1108" s="50">
        <v>2</v>
      </c>
      <c r="D1108" s="95">
        <v>7</v>
      </c>
    </row>
    <row r="1109" spans="1:4" x14ac:dyDescent="0.25">
      <c r="A1109" s="50">
        <v>31</v>
      </c>
      <c r="B1109" s="50" t="s">
        <v>329</v>
      </c>
      <c r="C1109" s="50">
        <v>1</v>
      </c>
      <c r="D1109" s="95">
        <v>7</v>
      </c>
    </row>
    <row r="1110" spans="1:4" x14ac:dyDescent="0.25">
      <c r="A1110" s="50">
        <v>37</v>
      </c>
      <c r="B1110" s="64" t="s">
        <v>24</v>
      </c>
      <c r="C1110" s="64">
        <v>1</v>
      </c>
      <c r="D1110" s="95">
        <v>7</v>
      </c>
    </row>
    <row r="1111" spans="1:4" x14ac:dyDescent="0.25">
      <c r="A1111" s="50">
        <v>34</v>
      </c>
      <c r="B1111" s="50" t="s">
        <v>35</v>
      </c>
      <c r="C1111" s="50">
        <v>5</v>
      </c>
      <c r="D1111" s="95">
        <v>7</v>
      </c>
    </row>
    <row r="1112" spans="1:4" x14ac:dyDescent="0.25">
      <c r="A1112" s="50">
        <v>36</v>
      </c>
      <c r="B1112" s="50" t="s">
        <v>43</v>
      </c>
      <c r="C1112" s="50">
        <v>19</v>
      </c>
      <c r="D1112" s="95">
        <v>7</v>
      </c>
    </row>
    <row r="1113" spans="1:4" x14ac:dyDescent="0.25">
      <c r="A1113" s="50">
        <v>36</v>
      </c>
      <c r="B1113" s="50" t="s">
        <v>54</v>
      </c>
      <c r="C1113" s="50">
        <v>8</v>
      </c>
      <c r="D1113" s="95">
        <v>7</v>
      </c>
    </row>
    <row r="1114" spans="1:4" x14ac:dyDescent="0.25">
      <c r="A1114" s="50">
        <v>32</v>
      </c>
      <c r="B1114" s="50" t="s">
        <v>334</v>
      </c>
      <c r="C1114" s="50">
        <v>5</v>
      </c>
      <c r="D1114" s="95">
        <v>7</v>
      </c>
    </row>
    <row r="1115" spans="1:4" x14ac:dyDescent="0.25">
      <c r="A1115" s="50">
        <v>5</v>
      </c>
      <c r="B1115" s="50" t="s">
        <v>72</v>
      </c>
      <c r="C1115" s="50">
        <v>5</v>
      </c>
      <c r="D1115" s="95">
        <v>7</v>
      </c>
    </row>
    <row r="1116" spans="1:4" x14ac:dyDescent="0.25">
      <c r="A1116" s="50">
        <v>35</v>
      </c>
      <c r="B1116" s="50" t="s">
        <v>334</v>
      </c>
      <c r="C1116" s="50">
        <v>2</v>
      </c>
      <c r="D1116" s="95">
        <v>7</v>
      </c>
    </row>
    <row r="1117" spans="1:4" x14ac:dyDescent="0.25">
      <c r="A1117" s="50">
        <v>40</v>
      </c>
      <c r="B1117" s="50" t="s">
        <v>72</v>
      </c>
      <c r="C1117" s="50">
        <v>3</v>
      </c>
      <c r="D1117" s="95">
        <v>7</v>
      </c>
    </row>
    <row r="1118" spans="1:4" x14ac:dyDescent="0.25">
      <c r="A1118" s="50">
        <v>36</v>
      </c>
      <c r="B1118" s="50" t="s">
        <v>334</v>
      </c>
      <c r="C1118" s="50">
        <v>5</v>
      </c>
      <c r="D1118" s="95">
        <v>7</v>
      </c>
    </row>
    <row r="1119" spans="1:4" x14ac:dyDescent="0.25">
      <c r="A1119" s="56">
        <v>15</v>
      </c>
      <c r="B1119" s="50" t="s">
        <v>72</v>
      </c>
      <c r="C1119" s="50">
        <v>7</v>
      </c>
      <c r="D1119" s="95">
        <v>7</v>
      </c>
    </row>
    <row r="1120" spans="1:4" x14ac:dyDescent="0.25">
      <c r="A1120" s="50">
        <v>10</v>
      </c>
      <c r="B1120" s="50" t="s">
        <v>78</v>
      </c>
      <c r="C1120" s="50">
        <v>2</v>
      </c>
      <c r="D1120" s="95">
        <v>7</v>
      </c>
    </row>
    <row r="1121" spans="1:4" x14ac:dyDescent="0.25">
      <c r="A1121" s="50">
        <v>29</v>
      </c>
      <c r="B1121" s="50" t="s">
        <v>83</v>
      </c>
      <c r="C1121" s="50">
        <v>1</v>
      </c>
      <c r="D1121" s="95">
        <v>7</v>
      </c>
    </row>
    <row r="1122" spans="1:4" x14ac:dyDescent="0.25">
      <c r="A1122" s="50">
        <v>29</v>
      </c>
      <c r="B1122" s="50" t="s">
        <v>313</v>
      </c>
      <c r="C1122" s="50">
        <v>1</v>
      </c>
      <c r="D1122" s="95">
        <v>7</v>
      </c>
    </row>
    <row r="1123" spans="1:4" x14ac:dyDescent="0.25">
      <c r="A1123" s="50">
        <v>32</v>
      </c>
      <c r="B1123" s="50" t="s">
        <v>102</v>
      </c>
      <c r="C1123" s="50">
        <v>1</v>
      </c>
      <c r="D1123" s="95">
        <v>7</v>
      </c>
    </row>
    <row r="1124" spans="1:4" x14ac:dyDescent="0.25">
      <c r="A1124" s="50">
        <v>35</v>
      </c>
      <c r="B1124" s="50" t="s">
        <v>116</v>
      </c>
      <c r="C1124" s="50">
        <v>4</v>
      </c>
      <c r="D1124" s="95">
        <v>7</v>
      </c>
    </row>
    <row r="1125" spans="1:4" x14ac:dyDescent="0.25">
      <c r="A1125" s="50">
        <v>36</v>
      </c>
      <c r="B1125" s="50" t="s">
        <v>116</v>
      </c>
      <c r="C1125" s="50">
        <v>4</v>
      </c>
      <c r="D1125" s="95">
        <v>7</v>
      </c>
    </row>
    <row r="1126" spans="1:4" x14ac:dyDescent="0.25">
      <c r="A1126" s="50">
        <v>37</v>
      </c>
      <c r="B1126" s="50" t="s">
        <v>137</v>
      </c>
      <c r="C1126" s="50">
        <v>1</v>
      </c>
      <c r="D1126" s="95">
        <v>7</v>
      </c>
    </row>
    <row r="1127" spans="1:4" x14ac:dyDescent="0.25">
      <c r="A1127" s="50">
        <v>30</v>
      </c>
      <c r="B1127" s="50" t="s">
        <v>137</v>
      </c>
      <c r="C1127" s="56">
        <v>1</v>
      </c>
      <c r="D1127" s="95">
        <v>7</v>
      </c>
    </row>
    <row r="1128" spans="1:4" x14ac:dyDescent="0.25">
      <c r="A1128" s="50">
        <v>36</v>
      </c>
      <c r="B1128" s="50" t="s">
        <v>145</v>
      </c>
      <c r="C1128" s="50">
        <v>20</v>
      </c>
      <c r="D1128" s="95">
        <v>7</v>
      </c>
    </row>
    <row r="1129" spans="1:4" x14ac:dyDescent="0.25">
      <c r="A1129" s="50">
        <v>42</v>
      </c>
      <c r="B1129" s="50" t="s">
        <v>145</v>
      </c>
      <c r="C1129" s="50">
        <v>10</v>
      </c>
      <c r="D1129" s="95">
        <v>7</v>
      </c>
    </row>
    <row r="1130" spans="1:4" x14ac:dyDescent="0.25">
      <c r="A1130" s="50">
        <v>36</v>
      </c>
      <c r="B1130" s="50" t="s">
        <v>24</v>
      </c>
      <c r="C1130" s="50">
        <v>1</v>
      </c>
      <c r="D1130" s="95">
        <v>7.5</v>
      </c>
    </row>
    <row r="1131" spans="1:4" x14ac:dyDescent="0.25">
      <c r="A1131" s="50">
        <v>40</v>
      </c>
      <c r="B1131" s="50" t="s">
        <v>57</v>
      </c>
      <c r="C1131" s="50">
        <v>30</v>
      </c>
      <c r="D1131" s="95">
        <v>7.5</v>
      </c>
    </row>
    <row r="1132" spans="1:4" x14ac:dyDescent="0.25">
      <c r="A1132" s="50">
        <v>6</v>
      </c>
      <c r="B1132" s="50" t="s">
        <v>72</v>
      </c>
      <c r="C1132" s="50">
        <v>5</v>
      </c>
      <c r="D1132" s="95">
        <v>7.5</v>
      </c>
    </row>
    <row r="1133" spans="1:4" x14ac:dyDescent="0.25">
      <c r="A1133" s="50">
        <v>36</v>
      </c>
      <c r="B1133" s="50" t="s">
        <v>116</v>
      </c>
      <c r="C1133" s="50">
        <v>2</v>
      </c>
      <c r="D1133" s="95">
        <v>7.5</v>
      </c>
    </row>
    <row r="1134" spans="1:4" x14ac:dyDescent="0.25">
      <c r="A1134" s="50">
        <v>40</v>
      </c>
      <c r="B1134" s="50" t="s">
        <v>145</v>
      </c>
      <c r="C1134" s="50">
        <v>8</v>
      </c>
      <c r="D1134" s="95">
        <v>7.5</v>
      </c>
    </row>
    <row r="1135" spans="1:4" x14ac:dyDescent="0.25">
      <c r="A1135" s="50">
        <v>42</v>
      </c>
      <c r="B1135" s="50" t="s">
        <v>147</v>
      </c>
      <c r="C1135" s="50">
        <v>4</v>
      </c>
      <c r="D1135" s="95">
        <v>7.5</v>
      </c>
    </row>
    <row r="1136" spans="1:4" x14ac:dyDescent="0.25">
      <c r="A1136" s="50">
        <v>30</v>
      </c>
      <c r="B1136" s="50" t="s">
        <v>147</v>
      </c>
      <c r="C1136" s="50">
        <v>1</v>
      </c>
      <c r="D1136" s="95">
        <v>7.5</v>
      </c>
    </row>
    <row r="1137" spans="1:4" x14ac:dyDescent="0.25">
      <c r="A1137" s="50">
        <v>4</v>
      </c>
      <c r="B1137" s="50" t="s">
        <v>149</v>
      </c>
      <c r="C1137" s="50">
        <v>7</v>
      </c>
      <c r="D1137" s="95">
        <v>7.5</v>
      </c>
    </row>
    <row r="1138" spans="1:4" x14ac:dyDescent="0.25">
      <c r="A1138" s="50">
        <v>5</v>
      </c>
      <c r="B1138" s="50" t="s">
        <v>149</v>
      </c>
      <c r="C1138" s="50">
        <v>1</v>
      </c>
      <c r="D1138" s="95">
        <v>7.5</v>
      </c>
    </row>
    <row r="1139" spans="1:4" x14ac:dyDescent="0.25">
      <c r="A1139" s="50">
        <v>5</v>
      </c>
      <c r="B1139" s="50" t="s">
        <v>149</v>
      </c>
      <c r="C1139" s="50">
        <v>2</v>
      </c>
      <c r="D1139" s="95">
        <v>7.5</v>
      </c>
    </row>
    <row r="1140" spans="1:4" x14ac:dyDescent="0.25">
      <c r="A1140" s="50">
        <v>6</v>
      </c>
      <c r="B1140" s="50" t="s">
        <v>149</v>
      </c>
      <c r="C1140" s="50">
        <v>1</v>
      </c>
      <c r="D1140" s="95">
        <v>7.5</v>
      </c>
    </row>
    <row r="1141" spans="1:4" x14ac:dyDescent="0.25">
      <c r="A1141" s="50">
        <v>8</v>
      </c>
      <c r="B1141" s="50" t="s">
        <v>149</v>
      </c>
      <c r="C1141" s="50">
        <v>1</v>
      </c>
      <c r="D1141" s="95">
        <v>7.5</v>
      </c>
    </row>
    <row r="1142" spans="1:4" x14ac:dyDescent="0.25">
      <c r="A1142" s="50">
        <v>8</v>
      </c>
      <c r="B1142" s="50" t="s">
        <v>149</v>
      </c>
      <c r="C1142" s="50">
        <v>1</v>
      </c>
      <c r="D1142" s="95">
        <v>7.5</v>
      </c>
    </row>
    <row r="1143" spans="1:4" x14ac:dyDescent="0.25">
      <c r="A1143" s="50">
        <v>34</v>
      </c>
      <c r="B1143" s="50" t="s">
        <v>149</v>
      </c>
      <c r="C1143" s="50">
        <v>3</v>
      </c>
      <c r="D1143" s="95">
        <v>7.5</v>
      </c>
    </row>
    <row r="1144" spans="1:4" x14ac:dyDescent="0.25">
      <c r="A1144" s="50">
        <v>31</v>
      </c>
      <c r="B1144" s="50" t="s">
        <v>149</v>
      </c>
      <c r="C1144" s="50">
        <v>1</v>
      </c>
      <c r="D1144" s="95">
        <v>7.5</v>
      </c>
    </row>
    <row r="1145" spans="1:4" x14ac:dyDescent="0.25">
      <c r="A1145" s="50">
        <v>46</v>
      </c>
      <c r="B1145" s="50" t="s">
        <v>149</v>
      </c>
      <c r="C1145" s="50">
        <v>4</v>
      </c>
      <c r="D1145" s="95">
        <v>7.5</v>
      </c>
    </row>
    <row r="1146" spans="1:4" x14ac:dyDescent="0.25">
      <c r="A1146" s="50">
        <v>47</v>
      </c>
      <c r="B1146" s="50" t="s">
        <v>149</v>
      </c>
      <c r="C1146" s="50">
        <v>1</v>
      </c>
      <c r="D1146" s="95">
        <v>7.5</v>
      </c>
    </row>
    <row r="1147" spans="1:4" x14ac:dyDescent="0.25">
      <c r="A1147" s="50">
        <v>50</v>
      </c>
      <c r="B1147" s="50" t="s">
        <v>149</v>
      </c>
      <c r="C1147" s="50">
        <v>7</v>
      </c>
      <c r="D1147" s="95">
        <v>7.5</v>
      </c>
    </row>
    <row r="1148" spans="1:4" x14ac:dyDescent="0.25">
      <c r="A1148" s="50">
        <v>19</v>
      </c>
      <c r="B1148" s="50" t="s">
        <v>149</v>
      </c>
      <c r="C1148" s="50">
        <v>3</v>
      </c>
      <c r="D1148" s="95">
        <v>7.5</v>
      </c>
    </row>
    <row r="1149" spans="1:4" x14ac:dyDescent="0.25">
      <c r="A1149" s="50">
        <v>4</v>
      </c>
      <c r="B1149" s="50" t="s">
        <v>149</v>
      </c>
      <c r="C1149" s="50">
        <v>1</v>
      </c>
      <c r="D1149" s="95">
        <v>7.5</v>
      </c>
    </row>
    <row r="1150" spans="1:4" x14ac:dyDescent="0.25">
      <c r="A1150" s="50">
        <v>48</v>
      </c>
      <c r="B1150" s="50" t="s">
        <v>149</v>
      </c>
      <c r="C1150" s="50">
        <v>1</v>
      </c>
      <c r="D1150" s="95">
        <v>7.5</v>
      </c>
    </row>
    <row r="1151" spans="1:4" x14ac:dyDescent="0.25">
      <c r="A1151" s="50">
        <v>49</v>
      </c>
      <c r="B1151" s="50" t="s">
        <v>149</v>
      </c>
      <c r="C1151" s="50">
        <v>7</v>
      </c>
      <c r="D1151" s="95">
        <v>7.5</v>
      </c>
    </row>
    <row r="1152" spans="1:4" x14ac:dyDescent="0.25">
      <c r="A1152" s="50">
        <v>25</v>
      </c>
      <c r="B1152" s="50" t="s">
        <v>149</v>
      </c>
      <c r="C1152" s="50">
        <v>2</v>
      </c>
      <c r="D1152" s="95">
        <v>7.5</v>
      </c>
    </row>
    <row r="1153" spans="1:4" x14ac:dyDescent="0.25">
      <c r="A1153" s="50">
        <v>2</v>
      </c>
      <c r="B1153" s="50" t="s">
        <v>149</v>
      </c>
      <c r="C1153" s="50">
        <v>1</v>
      </c>
      <c r="D1153" s="95">
        <v>7.5</v>
      </c>
    </row>
    <row r="1154" spans="1:4" x14ac:dyDescent="0.25">
      <c r="A1154" s="50">
        <v>24</v>
      </c>
      <c r="B1154" s="50" t="s">
        <v>149</v>
      </c>
      <c r="C1154" s="50">
        <v>2</v>
      </c>
      <c r="D1154" s="95">
        <v>7.5</v>
      </c>
    </row>
    <row r="1155" spans="1:4" x14ac:dyDescent="0.25">
      <c r="A1155" s="50">
        <v>33</v>
      </c>
      <c r="B1155" s="50" t="s">
        <v>149</v>
      </c>
      <c r="C1155" s="50">
        <v>1</v>
      </c>
      <c r="D1155" s="95">
        <v>7.5</v>
      </c>
    </row>
    <row r="1156" spans="1:4" x14ac:dyDescent="0.25">
      <c r="A1156" s="50">
        <v>43</v>
      </c>
      <c r="B1156" s="50" t="s">
        <v>149</v>
      </c>
      <c r="C1156" s="50">
        <v>5</v>
      </c>
      <c r="D1156" s="95">
        <v>7.5</v>
      </c>
    </row>
    <row r="1157" spans="1:4" x14ac:dyDescent="0.25">
      <c r="A1157" s="50">
        <v>49</v>
      </c>
      <c r="B1157" s="50" t="s">
        <v>149</v>
      </c>
      <c r="C1157" s="50">
        <v>7</v>
      </c>
      <c r="D1157" s="95">
        <v>7.5</v>
      </c>
    </row>
    <row r="1158" spans="1:4" x14ac:dyDescent="0.25">
      <c r="A1158" s="50">
        <v>49</v>
      </c>
      <c r="B1158" s="50" t="s">
        <v>149</v>
      </c>
      <c r="C1158" s="50">
        <v>7</v>
      </c>
      <c r="D1158" s="95">
        <v>7.5</v>
      </c>
    </row>
    <row r="1159" spans="1:4" x14ac:dyDescent="0.25">
      <c r="A1159" s="50">
        <v>39</v>
      </c>
      <c r="B1159" s="50" t="s">
        <v>149</v>
      </c>
      <c r="C1159" s="50">
        <v>3</v>
      </c>
      <c r="D1159" s="95">
        <v>7.5</v>
      </c>
    </row>
    <row r="1160" spans="1:4" x14ac:dyDescent="0.25">
      <c r="A1160" s="50">
        <v>24</v>
      </c>
      <c r="B1160" s="50" t="s">
        <v>149</v>
      </c>
      <c r="C1160" s="50">
        <v>3</v>
      </c>
      <c r="D1160" s="95">
        <v>7.5</v>
      </c>
    </row>
    <row r="1161" spans="1:4" x14ac:dyDescent="0.25">
      <c r="A1161" s="50">
        <v>26</v>
      </c>
      <c r="B1161" s="50" t="s">
        <v>149</v>
      </c>
      <c r="C1161" s="50">
        <v>3</v>
      </c>
      <c r="D1161" s="95">
        <v>7.5</v>
      </c>
    </row>
    <row r="1162" spans="1:4" x14ac:dyDescent="0.25">
      <c r="A1162" s="50">
        <v>48</v>
      </c>
      <c r="B1162" s="50" t="s">
        <v>149</v>
      </c>
      <c r="C1162" s="50">
        <v>2</v>
      </c>
      <c r="D1162" s="95">
        <v>7.5</v>
      </c>
    </row>
    <row r="1163" spans="1:4" x14ac:dyDescent="0.25">
      <c r="A1163" s="50">
        <v>46</v>
      </c>
      <c r="B1163" s="50" t="s">
        <v>149</v>
      </c>
      <c r="C1163" s="50">
        <v>3</v>
      </c>
      <c r="D1163" s="95">
        <v>7.5</v>
      </c>
    </row>
    <row r="1164" spans="1:4" x14ac:dyDescent="0.25">
      <c r="A1164" s="50">
        <v>50</v>
      </c>
      <c r="B1164" s="50" t="s">
        <v>149</v>
      </c>
      <c r="C1164" s="50">
        <v>5</v>
      </c>
      <c r="D1164" s="95">
        <v>7.5</v>
      </c>
    </row>
    <row r="1165" spans="1:4" x14ac:dyDescent="0.25">
      <c r="A1165" s="50">
        <v>4</v>
      </c>
      <c r="B1165" s="50" t="s">
        <v>149</v>
      </c>
      <c r="C1165" s="50">
        <v>2</v>
      </c>
      <c r="D1165" s="95">
        <v>7.5</v>
      </c>
    </row>
    <row r="1166" spans="1:4" x14ac:dyDescent="0.25">
      <c r="A1166" s="50">
        <v>40</v>
      </c>
      <c r="B1166" s="50" t="s">
        <v>149</v>
      </c>
      <c r="C1166" s="50">
        <v>2</v>
      </c>
      <c r="D1166" s="95">
        <v>7.5</v>
      </c>
    </row>
    <row r="1167" spans="1:4" x14ac:dyDescent="0.25">
      <c r="A1167" s="50">
        <v>22</v>
      </c>
      <c r="B1167" s="50" t="s">
        <v>149</v>
      </c>
      <c r="C1167" s="50">
        <v>4</v>
      </c>
      <c r="D1167" s="95">
        <v>7.5</v>
      </c>
    </row>
    <row r="1168" spans="1:4" x14ac:dyDescent="0.25">
      <c r="A1168" s="50">
        <v>9</v>
      </c>
      <c r="B1168" s="50" t="s">
        <v>149</v>
      </c>
      <c r="C1168" s="50">
        <v>2</v>
      </c>
      <c r="D1168" s="95">
        <v>7.5</v>
      </c>
    </row>
    <row r="1169" spans="1:4" x14ac:dyDescent="0.25">
      <c r="A1169" s="50">
        <v>2</v>
      </c>
      <c r="B1169" s="50" t="s">
        <v>149</v>
      </c>
      <c r="C1169" s="50">
        <v>1</v>
      </c>
      <c r="D1169" s="95">
        <v>7.5</v>
      </c>
    </row>
    <row r="1170" spans="1:4" x14ac:dyDescent="0.25">
      <c r="A1170" s="50">
        <v>4</v>
      </c>
      <c r="B1170" s="50" t="s">
        <v>149</v>
      </c>
      <c r="C1170" s="50">
        <v>1</v>
      </c>
      <c r="D1170" s="95">
        <v>7.5</v>
      </c>
    </row>
    <row r="1171" spans="1:4" x14ac:dyDescent="0.25">
      <c r="A1171" s="50">
        <v>8</v>
      </c>
      <c r="B1171" s="50" t="s">
        <v>149</v>
      </c>
      <c r="C1171" s="50">
        <v>2</v>
      </c>
      <c r="D1171" s="95">
        <v>7.5</v>
      </c>
    </row>
    <row r="1172" spans="1:4" x14ac:dyDescent="0.25">
      <c r="A1172" s="50">
        <v>33</v>
      </c>
      <c r="B1172" s="50" t="s">
        <v>149</v>
      </c>
      <c r="C1172" s="50">
        <v>1</v>
      </c>
      <c r="D1172" s="95">
        <v>7.5</v>
      </c>
    </row>
    <row r="1173" spans="1:4" x14ac:dyDescent="0.25">
      <c r="A1173" s="50">
        <v>37</v>
      </c>
      <c r="B1173" s="50" t="s">
        <v>149</v>
      </c>
      <c r="C1173" s="50">
        <v>1</v>
      </c>
      <c r="D1173" s="95">
        <v>7.5</v>
      </c>
    </row>
    <row r="1174" spans="1:4" x14ac:dyDescent="0.25">
      <c r="A1174" s="50">
        <v>37</v>
      </c>
      <c r="B1174" s="50" t="s">
        <v>149</v>
      </c>
      <c r="C1174" s="50">
        <v>2</v>
      </c>
      <c r="D1174" s="95">
        <v>7.5</v>
      </c>
    </row>
    <row r="1175" spans="1:4" x14ac:dyDescent="0.25">
      <c r="A1175" s="50">
        <v>38</v>
      </c>
      <c r="B1175" s="50" t="s">
        <v>149</v>
      </c>
      <c r="C1175" s="50">
        <v>3</v>
      </c>
      <c r="D1175" s="95">
        <v>7.5</v>
      </c>
    </row>
    <row r="1176" spans="1:4" x14ac:dyDescent="0.25">
      <c r="A1176" s="50">
        <v>19</v>
      </c>
      <c r="B1176" s="50" t="s">
        <v>149</v>
      </c>
      <c r="C1176" s="50">
        <v>3</v>
      </c>
      <c r="D1176" s="95">
        <v>7.5</v>
      </c>
    </row>
    <row r="1177" spans="1:4" x14ac:dyDescent="0.25">
      <c r="A1177" s="50">
        <v>48</v>
      </c>
      <c r="B1177" s="50" t="s">
        <v>149</v>
      </c>
      <c r="C1177" s="50">
        <v>7</v>
      </c>
      <c r="D1177" s="95">
        <v>7.5</v>
      </c>
    </row>
    <row r="1178" spans="1:4" x14ac:dyDescent="0.25">
      <c r="A1178" s="50">
        <v>48</v>
      </c>
      <c r="B1178" s="50" t="s">
        <v>149</v>
      </c>
      <c r="C1178" s="50">
        <v>7</v>
      </c>
      <c r="D1178" s="95">
        <v>7.5</v>
      </c>
    </row>
    <row r="1179" spans="1:4" x14ac:dyDescent="0.25">
      <c r="A1179" s="50">
        <v>48</v>
      </c>
      <c r="B1179" s="50" t="s">
        <v>149</v>
      </c>
      <c r="C1179" s="50">
        <v>5</v>
      </c>
      <c r="D1179" s="95">
        <v>7.5</v>
      </c>
    </row>
    <row r="1180" spans="1:4" x14ac:dyDescent="0.25">
      <c r="A1180" s="50">
        <v>26</v>
      </c>
      <c r="B1180" s="50" t="s">
        <v>149</v>
      </c>
      <c r="C1180" s="50">
        <v>2</v>
      </c>
      <c r="D1180" s="95">
        <v>7.5</v>
      </c>
    </row>
    <row r="1181" spans="1:4" x14ac:dyDescent="0.25">
      <c r="A1181" s="50">
        <v>26</v>
      </c>
      <c r="B1181" s="50" t="s">
        <v>149</v>
      </c>
      <c r="C1181" s="50">
        <v>4</v>
      </c>
      <c r="D1181" s="95">
        <v>7.5</v>
      </c>
    </row>
    <row r="1182" spans="1:4" x14ac:dyDescent="0.25">
      <c r="A1182" s="50">
        <v>37</v>
      </c>
      <c r="B1182" s="50" t="s">
        <v>149</v>
      </c>
      <c r="C1182" s="50">
        <v>2</v>
      </c>
      <c r="D1182" s="95">
        <v>7.5</v>
      </c>
    </row>
    <row r="1183" spans="1:4" x14ac:dyDescent="0.25">
      <c r="A1183" s="50">
        <v>9</v>
      </c>
      <c r="B1183" s="50" t="s">
        <v>149</v>
      </c>
      <c r="C1183" s="50">
        <v>4</v>
      </c>
      <c r="D1183" s="95">
        <v>7.5</v>
      </c>
    </row>
    <row r="1184" spans="1:4" x14ac:dyDescent="0.25">
      <c r="A1184" s="50">
        <v>21</v>
      </c>
      <c r="B1184" s="50" t="s">
        <v>149</v>
      </c>
      <c r="C1184" s="50">
        <v>7</v>
      </c>
      <c r="D1184" s="95">
        <v>7.5</v>
      </c>
    </row>
    <row r="1185" spans="1:4" x14ac:dyDescent="0.25">
      <c r="A1185" s="50">
        <v>29</v>
      </c>
      <c r="B1185" s="50" t="s">
        <v>149</v>
      </c>
      <c r="C1185" s="50">
        <v>2</v>
      </c>
      <c r="D1185" s="95">
        <v>7.5</v>
      </c>
    </row>
    <row r="1186" spans="1:4" x14ac:dyDescent="0.25">
      <c r="A1186" s="50">
        <v>42</v>
      </c>
      <c r="B1186" s="50" t="s">
        <v>149</v>
      </c>
      <c r="C1186" s="50">
        <v>2</v>
      </c>
      <c r="D1186" s="95">
        <v>7.5</v>
      </c>
    </row>
    <row r="1187" spans="1:4" x14ac:dyDescent="0.25">
      <c r="A1187" s="50">
        <v>2</v>
      </c>
      <c r="B1187" s="56" t="s">
        <v>149</v>
      </c>
      <c r="C1187" s="50">
        <v>3</v>
      </c>
      <c r="D1187" s="95">
        <v>7.5</v>
      </c>
    </row>
    <row r="1188" spans="1:4" x14ac:dyDescent="0.25">
      <c r="A1188" s="50">
        <v>9</v>
      </c>
      <c r="B1188" s="50" t="s">
        <v>149</v>
      </c>
      <c r="C1188" s="50">
        <v>3</v>
      </c>
      <c r="D1188" s="95">
        <v>7.5</v>
      </c>
    </row>
    <row r="1189" spans="1:4" x14ac:dyDescent="0.25">
      <c r="A1189" s="50">
        <v>17</v>
      </c>
      <c r="B1189" s="50" t="s">
        <v>149</v>
      </c>
      <c r="C1189" s="50">
        <v>4</v>
      </c>
      <c r="D1189" s="95">
        <v>7.5</v>
      </c>
    </row>
    <row r="1190" spans="1:4" x14ac:dyDescent="0.25">
      <c r="A1190" s="50">
        <v>43</v>
      </c>
      <c r="B1190" s="50" t="s">
        <v>149</v>
      </c>
      <c r="C1190" s="50">
        <v>4</v>
      </c>
      <c r="D1190" s="95">
        <v>7.5</v>
      </c>
    </row>
    <row r="1191" spans="1:4" x14ac:dyDescent="0.25">
      <c r="A1191" s="50">
        <v>31</v>
      </c>
      <c r="B1191" s="50" t="s">
        <v>149</v>
      </c>
      <c r="C1191" s="50">
        <v>3</v>
      </c>
      <c r="D1191" s="95">
        <v>7.5</v>
      </c>
    </row>
    <row r="1192" spans="1:4" x14ac:dyDescent="0.25">
      <c r="A1192" s="50">
        <v>45</v>
      </c>
      <c r="B1192" s="50" t="s">
        <v>149</v>
      </c>
      <c r="C1192" s="50">
        <v>1</v>
      </c>
      <c r="D1192" s="95">
        <v>7.5</v>
      </c>
    </row>
    <row r="1193" spans="1:4" x14ac:dyDescent="0.25">
      <c r="A1193" s="50">
        <v>16</v>
      </c>
      <c r="B1193" s="50" t="s">
        <v>149</v>
      </c>
      <c r="C1193" s="50">
        <v>3</v>
      </c>
      <c r="D1193" s="95">
        <v>7.5</v>
      </c>
    </row>
    <row r="1194" spans="1:4" x14ac:dyDescent="0.25">
      <c r="A1194" s="50">
        <v>26</v>
      </c>
      <c r="B1194" s="50" t="s">
        <v>149</v>
      </c>
      <c r="C1194" s="64">
        <v>5</v>
      </c>
      <c r="D1194" s="98">
        <v>7.5</v>
      </c>
    </row>
    <row r="1195" spans="1:4" x14ac:dyDescent="0.25">
      <c r="A1195" s="50">
        <v>31</v>
      </c>
      <c r="B1195" s="50" t="s">
        <v>149</v>
      </c>
      <c r="C1195" s="64">
        <v>4</v>
      </c>
      <c r="D1195" s="98">
        <v>7.5</v>
      </c>
    </row>
    <row r="1196" spans="1:4" x14ac:dyDescent="0.25">
      <c r="A1196" s="50">
        <v>31</v>
      </c>
      <c r="B1196" s="50" t="s">
        <v>149</v>
      </c>
      <c r="C1196" s="50">
        <v>1</v>
      </c>
      <c r="D1196" s="95">
        <v>7.5</v>
      </c>
    </row>
    <row r="1197" spans="1:4" x14ac:dyDescent="0.25">
      <c r="A1197" s="50">
        <v>32</v>
      </c>
      <c r="B1197" s="50" t="s">
        <v>149</v>
      </c>
      <c r="C1197" s="50">
        <v>3</v>
      </c>
      <c r="D1197" s="95">
        <v>7.5</v>
      </c>
    </row>
    <row r="1198" spans="1:4" x14ac:dyDescent="0.25">
      <c r="A1198" s="50">
        <v>41</v>
      </c>
      <c r="B1198" s="50" t="s">
        <v>149</v>
      </c>
      <c r="C1198" s="50">
        <v>2</v>
      </c>
      <c r="D1198" s="95">
        <v>7.5</v>
      </c>
    </row>
    <row r="1199" spans="1:4" x14ac:dyDescent="0.25">
      <c r="A1199" s="50">
        <v>44</v>
      </c>
      <c r="B1199" s="50" t="s">
        <v>149</v>
      </c>
      <c r="C1199" s="50">
        <v>4</v>
      </c>
      <c r="D1199" s="95">
        <v>7.5</v>
      </c>
    </row>
    <row r="1200" spans="1:4" x14ac:dyDescent="0.25">
      <c r="A1200" s="50">
        <v>15</v>
      </c>
      <c r="B1200" s="50" t="s">
        <v>149</v>
      </c>
      <c r="C1200" s="50">
        <v>3</v>
      </c>
      <c r="D1200" s="95">
        <v>7.5</v>
      </c>
    </row>
    <row r="1201" spans="1:4" x14ac:dyDescent="0.25">
      <c r="A1201" s="50">
        <v>41</v>
      </c>
      <c r="B1201" s="50" t="s">
        <v>149</v>
      </c>
      <c r="C1201" s="50">
        <v>3</v>
      </c>
      <c r="D1201" s="95">
        <v>7.5</v>
      </c>
    </row>
    <row r="1202" spans="1:4" x14ac:dyDescent="0.25">
      <c r="A1202" s="50">
        <v>42</v>
      </c>
      <c r="B1202" s="50" t="s">
        <v>149</v>
      </c>
      <c r="C1202" s="50">
        <v>6</v>
      </c>
      <c r="D1202" s="95">
        <v>7.5</v>
      </c>
    </row>
    <row r="1203" spans="1:4" x14ac:dyDescent="0.25">
      <c r="A1203" s="50">
        <v>28</v>
      </c>
      <c r="B1203" s="50" t="s">
        <v>149</v>
      </c>
      <c r="C1203" s="50">
        <v>6</v>
      </c>
      <c r="D1203" s="95">
        <v>7.5</v>
      </c>
    </row>
    <row r="1204" spans="1:4" x14ac:dyDescent="0.25">
      <c r="A1204" s="50">
        <v>31</v>
      </c>
      <c r="B1204" s="50" t="s">
        <v>149</v>
      </c>
      <c r="C1204" s="50">
        <v>1</v>
      </c>
      <c r="D1204" s="95">
        <v>7.5</v>
      </c>
    </row>
    <row r="1205" spans="1:4" x14ac:dyDescent="0.25">
      <c r="A1205" s="50">
        <v>37</v>
      </c>
      <c r="B1205" s="50" t="s">
        <v>149</v>
      </c>
      <c r="C1205" s="50">
        <v>2</v>
      </c>
      <c r="D1205" s="95">
        <v>7.5</v>
      </c>
    </row>
    <row r="1206" spans="1:4" x14ac:dyDescent="0.25">
      <c r="A1206" s="50">
        <v>23</v>
      </c>
      <c r="B1206" s="50" t="s">
        <v>149</v>
      </c>
      <c r="C1206" s="50">
        <v>2</v>
      </c>
      <c r="D1206" s="95">
        <v>7.5</v>
      </c>
    </row>
    <row r="1207" spans="1:4" x14ac:dyDescent="0.25">
      <c r="A1207" s="50">
        <v>50</v>
      </c>
      <c r="B1207" s="50" t="s">
        <v>149</v>
      </c>
      <c r="C1207" s="50">
        <v>7</v>
      </c>
      <c r="D1207" s="95">
        <v>7.5</v>
      </c>
    </row>
    <row r="1208" spans="1:4" x14ac:dyDescent="0.25">
      <c r="A1208" s="50">
        <v>11</v>
      </c>
      <c r="B1208" s="50" t="s">
        <v>149</v>
      </c>
      <c r="C1208" s="50">
        <v>6</v>
      </c>
      <c r="D1208" s="95">
        <v>7.5</v>
      </c>
    </row>
    <row r="1209" spans="1:4" x14ac:dyDescent="0.25">
      <c r="A1209" s="50">
        <v>15</v>
      </c>
      <c r="B1209" s="50" t="s">
        <v>149</v>
      </c>
      <c r="C1209" s="50">
        <v>3</v>
      </c>
      <c r="D1209" s="95">
        <v>7.5</v>
      </c>
    </row>
    <row r="1210" spans="1:4" x14ac:dyDescent="0.25">
      <c r="A1210" s="50">
        <v>30</v>
      </c>
      <c r="B1210" s="50" t="s">
        <v>149</v>
      </c>
      <c r="C1210" s="50">
        <v>1</v>
      </c>
      <c r="D1210" s="95">
        <v>7.5</v>
      </c>
    </row>
    <row r="1211" spans="1:4" x14ac:dyDescent="0.25">
      <c r="A1211" s="50">
        <v>26</v>
      </c>
      <c r="B1211" s="50" t="s">
        <v>149</v>
      </c>
      <c r="C1211" s="50">
        <v>3</v>
      </c>
      <c r="D1211" s="95">
        <v>7.5</v>
      </c>
    </row>
    <row r="1212" spans="1:4" x14ac:dyDescent="0.25">
      <c r="A1212" s="50">
        <v>40</v>
      </c>
      <c r="B1212" s="50" t="s">
        <v>149</v>
      </c>
      <c r="C1212" s="50">
        <v>3</v>
      </c>
      <c r="D1212" s="95">
        <v>7.5</v>
      </c>
    </row>
    <row r="1213" spans="1:4" x14ac:dyDescent="0.25">
      <c r="A1213" s="50">
        <v>36</v>
      </c>
      <c r="B1213" s="50" t="s">
        <v>149</v>
      </c>
      <c r="C1213" s="50">
        <v>6</v>
      </c>
      <c r="D1213" s="95">
        <v>7.5</v>
      </c>
    </row>
    <row r="1214" spans="1:4" x14ac:dyDescent="0.25">
      <c r="A1214" s="50">
        <v>39</v>
      </c>
      <c r="B1214" s="50" t="s">
        <v>149</v>
      </c>
      <c r="C1214" s="50">
        <v>1</v>
      </c>
      <c r="D1214" s="95">
        <v>7.5</v>
      </c>
    </row>
    <row r="1215" spans="1:4" x14ac:dyDescent="0.25">
      <c r="A1215" s="50">
        <v>44</v>
      </c>
      <c r="B1215" s="50" t="s">
        <v>149</v>
      </c>
      <c r="C1215" s="50">
        <v>3</v>
      </c>
      <c r="D1215" s="95">
        <v>7.5</v>
      </c>
    </row>
    <row r="1216" spans="1:4" x14ac:dyDescent="0.25">
      <c r="A1216" s="50">
        <v>50</v>
      </c>
      <c r="B1216" s="50" t="s">
        <v>149</v>
      </c>
      <c r="C1216" s="50">
        <v>7</v>
      </c>
      <c r="D1216" s="95">
        <v>7.5</v>
      </c>
    </row>
    <row r="1217" spans="1:4" x14ac:dyDescent="0.25">
      <c r="A1217" s="50">
        <v>30</v>
      </c>
      <c r="B1217" s="50" t="s">
        <v>149</v>
      </c>
      <c r="C1217" s="50">
        <v>1</v>
      </c>
      <c r="D1217" s="95">
        <v>7.5</v>
      </c>
    </row>
    <row r="1218" spans="1:4" x14ac:dyDescent="0.25">
      <c r="A1218" s="50">
        <v>31</v>
      </c>
      <c r="B1218" s="50" t="s">
        <v>149</v>
      </c>
      <c r="C1218" s="50">
        <v>1</v>
      </c>
      <c r="D1218" s="95">
        <v>7.5</v>
      </c>
    </row>
    <row r="1219" spans="1:4" x14ac:dyDescent="0.25">
      <c r="A1219" s="50">
        <v>31</v>
      </c>
      <c r="B1219" s="50" t="s">
        <v>149</v>
      </c>
      <c r="C1219" s="50">
        <v>1</v>
      </c>
      <c r="D1219" s="95">
        <v>7.5</v>
      </c>
    </row>
    <row r="1220" spans="1:4" x14ac:dyDescent="0.25">
      <c r="A1220" s="50">
        <v>34</v>
      </c>
      <c r="B1220" s="50" t="s">
        <v>149</v>
      </c>
      <c r="C1220" s="50">
        <v>1</v>
      </c>
      <c r="D1220" s="95">
        <v>7.5</v>
      </c>
    </row>
    <row r="1221" spans="1:4" x14ac:dyDescent="0.25">
      <c r="A1221" s="50">
        <v>45</v>
      </c>
      <c r="B1221" s="50" t="s">
        <v>149</v>
      </c>
      <c r="C1221" s="50">
        <v>1</v>
      </c>
      <c r="D1221" s="95">
        <v>7.5</v>
      </c>
    </row>
    <row r="1222" spans="1:4" x14ac:dyDescent="0.25">
      <c r="A1222" s="50">
        <v>50</v>
      </c>
      <c r="B1222" s="50" t="s">
        <v>149</v>
      </c>
      <c r="C1222" s="50">
        <v>1</v>
      </c>
      <c r="D1222" s="95">
        <v>7.5</v>
      </c>
    </row>
    <row r="1223" spans="1:4" x14ac:dyDescent="0.25">
      <c r="A1223" s="50">
        <v>26</v>
      </c>
      <c r="B1223" s="50" t="s">
        <v>149</v>
      </c>
      <c r="C1223" s="50">
        <v>4</v>
      </c>
      <c r="D1223" s="95">
        <v>7.5</v>
      </c>
    </row>
    <row r="1224" spans="1:4" x14ac:dyDescent="0.25">
      <c r="A1224" s="50">
        <v>44</v>
      </c>
      <c r="B1224" s="50" t="s">
        <v>149</v>
      </c>
      <c r="C1224" s="50">
        <v>3</v>
      </c>
      <c r="D1224" s="95">
        <v>7.5</v>
      </c>
    </row>
    <row r="1225" spans="1:4" x14ac:dyDescent="0.25">
      <c r="A1225" s="50">
        <v>37</v>
      </c>
      <c r="B1225" s="50" t="s">
        <v>149</v>
      </c>
      <c r="C1225" s="50">
        <v>1</v>
      </c>
      <c r="D1225" s="95">
        <v>7.5</v>
      </c>
    </row>
    <row r="1226" spans="1:4" x14ac:dyDescent="0.25">
      <c r="A1226" s="50">
        <v>23</v>
      </c>
      <c r="B1226" s="50" t="s">
        <v>149</v>
      </c>
      <c r="C1226" s="50">
        <v>7</v>
      </c>
      <c r="D1226" s="95">
        <v>7.5</v>
      </c>
    </row>
    <row r="1227" spans="1:4" x14ac:dyDescent="0.25">
      <c r="A1227" s="50">
        <v>14</v>
      </c>
      <c r="B1227" s="50" t="s">
        <v>149</v>
      </c>
      <c r="C1227" s="50">
        <v>2</v>
      </c>
      <c r="D1227" s="95">
        <v>7.5</v>
      </c>
    </row>
    <row r="1228" spans="1:4" x14ac:dyDescent="0.25">
      <c r="A1228" s="50">
        <v>15</v>
      </c>
      <c r="B1228" s="50" t="s">
        <v>149</v>
      </c>
      <c r="C1228" s="50">
        <v>3</v>
      </c>
      <c r="D1228" s="95">
        <v>7.5</v>
      </c>
    </row>
    <row r="1229" spans="1:4" x14ac:dyDescent="0.25">
      <c r="A1229" s="50">
        <v>25</v>
      </c>
      <c r="B1229" s="50" t="s">
        <v>149</v>
      </c>
      <c r="C1229" s="50">
        <v>1</v>
      </c>
      <c r="D1229" s="95">
        <v>7.5</v>
      </c>
    </row>
    <row r="1230" spans="1:4" x14ac:dyDescent="0.25">
      <c r="A1230" s="50">
        <v>23</v>
      </c>
      <c r="B1230" s="50" t="s">
        <v>149</v>
      </c>
      <c r="C1230" s="50">
        <v>1</v>
      </c>
      <c r="D1230" s="95">
        <v>7.5</v>
      </c>
    </row>
    <row r="1231" spans="1:4" x14ac:dyDescent="0.25">
      <c r="A1231" s="50">
        <v>5</v>
      </c>
      <c r="B1231" s="50" t="s">
        <v>152</v>
      </c>
      <c r="C1231" s="50">
        <v>4</v>
      </c>
      <c r="D1231" s="95">
        <v>7.5</v>
      </c>
    </row>
    <row r="1232" spans="1:4" x14ac:dyDescent="0.25">
      <c r="A1232" s="50">
        <v>1</v>
      </c>
      <c r="B1232" s="50" t="s">
        <v>152</v>
      </c>
      <c r="C1232" s="50">
        <v>2</v>
      </c>
      <c r="D1232" s="95">
        <v>7.5</v>
      </c>
    </row>
    <row r="1233" spans="1:4" x14ac:dyDescent="0.25">
      <c r="A1233" s="50">
        <v>23</v>
      </c>
      <c r="B1233" s="50" t="s">
        <v>152</v>
      </c>
      <c r="C1233" s="50">
        <v>4</v>
      </c>
      <c r="D1233" s="95">
        <v>7.5</v>
      </c>
    </row>
    <row r="1234" spans="1:4" x14ac:dyDescent="0.25">
      <c r="A1234" s="50">
        <v>14</v>
      </c>
      <c r="B1234" s="50" t="s">
        <v>152</v>
      </c>
      <c r="C1234" s="50">
        <v>4</v>
      </c>
      <c r="D1234" s="95">
        <v>7.5</v>
      </c>
    </row>
    <row r="1235" spans="1:4" x14ac:dyDescent="0.25">
      <c r="A1235" s="50">
        <v>39</v>
      </c>
      <c r="B1235" s="50" t="s">
        <v>152</v>
      </c>
      <c r="C1235" s="50">
        <v>5</v>
      </c>
      <c r="D1235" s="95">
        <v>7.5</v>
      </c>
    </row>
    <row r="1236" spans="1:4" x14ac:dyDescent="0.25">
      <c r="A1236" s="50">
        <v>30</v>
      </c>
      <c r="B1236" s="50" t="s">
        <v>152</v>
      </c>
      <c r="C1236" s="50">
        <v>4</v>
      </c>
      <c r="D1236" s="95">
        <v>7.5</v>
      </c>
    </row>
    <row r="1237" spans="1:4" x14ac:dyDescent="0.25">
      <c r="A1237" s="50">
        <v>19</v>
      </c>
      <c r="B1237" s="50" t="s">
        <v>152</v>
      </c>
      <c r="C1237" s="50">
        <v>6</v>
      </c>
      <c r="D1237" s="95">
        <v>7.5</v>
      </c>
    </row>
    <row r="1238" spans="1:4" x14ac:dyDescent="0.25">
      <c r="A1238" s="50">
        <v>28</v>
      </c>
      <c r="B1238" s="50" t="s">
        <v>152</v>
      </c>
      <c r="C1238" s="50">
        <v>6</v>
      </c>
      <c r="D1238" s="95">
        <v>7.5</v>
      </c>
    </row>
    <row r="1239" spans="1:4" x14ac:dyDescent="0.25">
      <c r="A1239" s="50">
        <v>29</v>
      </c>
      <c r="B1239" s="50" t="s">
        <v>152</v>
      </c>
      <c r="C1239" s="50">
        <v>2</v>
      </c>
      <c r="D1239" s="95">
        <v>7.5</v>
      </c>
    </row>
    <row r="1240" spans="1:4" x14ac:dyDescent="0.25">
      <c r="A1240" s="50">
        <v>29</v>
      </c>
      <c r="B1240" s="50" t="s">
        <v>152</v>
      </c>
      <c r="C1240" s="50">
        <v>2</v>
      </c>
      <c r="D1240" s="95">
        <v>7.5</v>
      </c>
    </row>
    <row r="1241" spans="1:4" x14ac:dyDescent="0.25">
      <c r="A1241" s="50">
        <v>40</v>
      </c>
      <c r="B1241" s="50" t="s">
        <v>152</v>
      </c>
      <c r="C1241" s="50">
        <v>10</v>
      </c>
      <c r="D1241" s="95">
        <v>7.5</v>
      </c>
    </row>
    <row r="1242" spans="1:4" x14ac:dyDescent="0.25">
      <c r="A1242" s="50">
        <v>41</v>
      </c>
      <c r="B1242" s="50" t="s">
        <v>152</v>
      </c>
      <c r="C1242" s="50">
        <v>3</v>
      </c>
      <c r="D1242" s="95">
        <v>7.5</v>
      </c>
    </row>
    <row r="1243" spans="1:4" x14ac:dyDescent="0.25">
      <c r="A1243" s="50">
        <v>11</v>
      </c>
      <c r="B1243" s="50" t="s">
        <v>152</v>
      </c>
      <c r="C1243" s="50">
        <v>7</v>
      </c>
      <c r="D1243" s="95">
        <v>7.5</v>
      </c>
    </row>
    <row r="1244" spans="1:4" x14ac:dyDescent="0.25">
      <c r="A1244" s="50">
        <v>46</v>
      </c>
      <c r="B1244" s="50" t="s">
        <v>152</v>
      </c>
      <c r="C1244" s="50">
        <v>6</v>
      </c>
      <c r="D1244" s="95">
        <v>7.5</v>
      </c>
    </row>
    <row r="1245" spans="1:4" x14ac:dyDescent="0.25">
      <c r="A1245" s="50">
        <v>40</v>
      </c>
      <c r="B1245" s="50" t="s">
        <v>152</v>
      </c>
      <c r="C1245" s="50">
        <v>4</v>
      </c>
      <c r="D1245" s="95">
        <v>7.5</v>
      </c>
    </row>
    <row r="1246" spans="1:4" x14ac:dyDescent="0.25">
      <c r="A1246" s="50">
        <v>34</v>
      </c>
      <c r="B1246" s="50" t="s">
        <v>156</v>
      </c>
      <c r="C1246" s="50">
        <v>1</v>
      </c>
      <c r="D1246" s="95">
        <v>7.5</v>
      </c>
    </row>
    <row r="1247" spans="1:4" x14ac:dyDescent="0.25">
      <c r="A1247" s="50">
        <v>15</v>
      </c>
      <c r="B1247" s="50" t="s">
        <v>156</v>
      </c>
      <c r="C1247" s="50">
        <v>7</v>
      </c>
      <c r="D1247" s="95">
        <v>7.5</v>
      </c>
    </row>
    <row r="1248" spans="1:4" x14ac:dyDescent="0.25">
      <c r="A1248" s="50">
        <v>7</v>
      </c>
      <c r="B1248" s="50" t="s">
        <v>160</v>
      </c>
      <c r="C1248" s="50">
        <v>1</v>
      </c>
      <c r="D1248" s="95">
        <v>7.5</v>
      </c>
    </row>
    <row r="1249" spans="1:4" x14ac:dyDescent="0.25">
      <c r="A1249" s="50">
        <v>5</v>
      </c>
      <c r="B1249" s="50" t="s">
        <v>160</v>
      </c>
      <c r="C1249" s="50">
        <v>1</v>
      </c>
      <c r="D1249" s="95">
        <v>7.5</v>
      </c>
    </row>
    <row r="1250" spans="1:4" x14ac:dyDescent="0.25">
      <c r="A1250" s="50">
        <v>16</v>
      </c>
      <c r="B1250" s="50" t="s">
        <v>160</v>
      </c>
      <c r="C1250" s="50">
        <v>1</v>
      </c>
      <c r="D1250" s="95">
        <v>7.5</v>
      </c>
    </row>
    <row r="1251" spans="1:4" x14ac:dyDescent="0.25">
      <c r="A1251" s="50">
        <v>33</v>
      </c>
      <c r="B1251" s="50" t="s">
        <v>330</v>
      </c>
      <c r="C1251" s="50">
        <v>1</v>
      </c>
      <c r="D1251" s="95">
        <v>7.5</v>
      </c>
    </row>
    <row r="1252" spans="1:4" x14ac:dyDescent="0.25">
      <c r="A1252" s="50">
        <v>1</v>
      </c>
      <c r="B1252" s="50" t="s">
        <v>160</v>
      </c>
      <c r="C1252" s="50">
        <v>2</v>
      </c>
      <c r="D1252" s="95">
        <v>7.5</v>
      </c>
    </row>
    <row r="1253" spans="1:4" x14ac:dyDescent="0.25">
      <c r="A1253" s="50">
        <v>39</v>
      </c>
      <c r="B1253" s="50" t="s">
        <v>330</v>
      </c>
      <c r="C1253" s="50">
        <v>7</v>
      </c>
      <c r="D1253" s="95">
        <v>7.5</v>
      </c>
    </row>
    <row r="1254" spans="1:4" x14ac:dyDescent="0.25">
      <c r="A1254" s="50">
        <v>47</v>
      </c>
      <c r="B1254" s="50" t="s">
        <v>330</v>
      </c>
      <c r="C1254" s="50">
        <v>7</v>
      </c>
      <c r="D1254" s="95">
        <v>7.5</v>
      </c>
    </row>
    <row r="1255" spans="1:4" x14ac:dyDescent="0.25">
      <c r="A1255" s="50">
        <v>31</v>
      </c>
      <c r="B1255" s="50" t="s">
        <v>330</v>
      </c>
      <c r="C1255" s="50">
        <v>1</v>
      </c>
      <c r="D1255" s="95">
        <v>7.5</v>
      </c>
    </row>
    <row r="1256" spans="1:4" x14ac:dyDescent="0.25">
      <c r="A1256" s="50">
        <v>33</v>
      </c>
      <c r="B1256" s="50" t="s">
        <v>330</v>
      </c>
      <c r="C1256" s="50">
        <v>1</v>
      </c>
      <c r="D1256" s="95">
        <v>7.5</v>
      </c>
    </row>
    <row r="1257" spans="1:4" x14ac:dyDescent="0.25">
      <c r="A1257" s="50">
        <v>40</v>
      </c>
      <c r="B1257" s="50" t="s">
        <v>330</v>
      </c>
      <c r="C1257" s="50">
        <v>1</v>
      </c>
      <c r="D1257" s="95">
        <v>7.5</v>
      </c>
    </row>
    <row r="1258" spans="1:4" x14ac:dyDescent="0.25">
      <c r="A1258" s="50">
        <v>40</v>
      </c>
      <c r="B1258" s="50" t="s">
        <v>330</v>
      </c>
      <c r="C1258" s="50">
        <v>1</v>
      </c>
      <c r="D1258" s="95">
        <v>7.5</v>
      </c>
    </row>
    <row r="1259" spans="1:4" x14ac:dyDescent="0.25">
      <c r="A1259" s="50">
        <v>40</v>
      </c>
      <c r="B1259" s="50" t="s">
        <v>330</v>
      </c>
      <c r="C1259" s="50">
        <v>2</v>
      </c>
      <c r="D1259" s="95">
        <v>7.5</v>
      </c>
    </row>
    <row r="1260" spans="1:4" x14ac:dyDescent="0.25">
      <c r="A1260" s="50">
        <v>13</v>
      </c>
      <c r="B1260" s="50" t="s">
        <v>160</v>
      </c>
      <c r="C1260" s="50">
        <v>2</v>
      </c>
      <c r="D1260" s="95">
        <v>7.5</v>
      </c>
    </row>
    <row r="1261" spans="1:4" x14ac:dyDescent="0.25">
      <c r="A1261" s="50">
        <v>26</v>
      </c>
      <c r="B1261" s="50" t="s">
        <v>160</v>
      </c>
      <c r="C1261" s="50">
        <v>1</v>
      </c>
      <c r="D1261" s="95">
        <v>7.5</v>
      </c>
    </row>
    <row r="1262" spans="1:4" x14ac:dyDescent="0.25">
      <c r="A1262" s="50">
        <v>46</v>
      </c>
      <c r="B1262" s="50" t="s">
        <v>330</v>
      </c>
      <c r="C1262" s="50">
        <v>1</v>
      </c>
      <c r="D1262" s="95">
        <v>7.5</v>
      </c>
    </row>
    <row r="1263" spans="1:4" x14ac:dyDescent="0.25">
      <c r="A1263" s="50">
        <v>30</v>
      </c>
      <c r="B1263" s="50" t="s">
        <v>330</v>
      </c>
      <c r="C1263" s="50">
        <v>1</v>
      </c>
      <c r="D1263" s="95">
        <v>7.5</v>
      </c>
    </row>
    <row r="1264" spans="1:4" x14ac:dyDescent="0.25">
      <c r="A1264" s="50">
        <v>31</v>
      </c>
      <c r="B1264" s="50" t="s">
        <v>330</v>
      </c>
      <c r="C1264" s="50">
        <v>1</v>
      </c>
      <c r="D1264" s="95">
        <v>7.5</v>
      </c>
    </row>
    <row r="1265" spans="1:4" x14ac:dyDescent="0.25">
      <c r="A1265" s="50">
        <v>39</v>
      </c>
      <c r="B1265" s="50" t="s">
        <v>330</v>
      </c>
      <c r="C1265" s="50">
        <v>7</v>
      </c>
      <c r="D1265" s="95">
        <v>7.5</v>
      </c>
    </row>
    <row r="1266" spans="1:4" x14ac:dyDescent="0.25">
      <c r="A1266" s="50">
        <v>43</v>
      </c>
      <c r="B1266" s="50" t="s">
        <v>330</v>
      </c>
      <c r="C1266" s="50">
        <v>1</v>
      </c>
      <c r="D1266" s="95">
        <v>7.5</v>
      </c>
    </row>
    <row r="1267" spans="1:4" x14ac:dyDescent="0.25">
      <c r="A1267" s="50">
        <v>13</v>
      </c>
      <c r="B1267" s="50" t="s">
        <v>160</v>
      </c>
      <c r="C1267" s="50">
        <v>2</v>
      </c>
      <c r="D1267" s="95">
        <v>7.5</v>
      </c>
    </row>
    <row r="1268" spans="1:4" x14ac:dyDescent="0.25">
      <c r="A1268" s="50">
        <v>43</v>
      </c>
      <c r="B1268" s="50" t="s">
        <v>330</v>
      </c>
      <c r="C1268" s="50">
        <v>1</v>
      </c>
      <c r="D1268" s="95">
        <v>7.5</v>
      </c>
    </row>
    <row r="1269" spans="1:4" x14ac:dyDescent="0.25">
      <c r="A1269" s="50">
        <v>30</v>
      </c>
      <c r="B1269" s="50" t="s">
        <v>330</v>
      </c>
      <c r="C1269" s="50">
        <v>1</v>
      </c>
      <c r="D1269" s="95">
        <v>7.5</v>
      </c>
    </row>
    <row r="1270" spans="1:4" x14ac:dyDescent="0.25">
      <c r="A1270" s="50">
        <v>13</v>
      </c>
      <c r="B1270" s="50" t="s">
        <v>160</v>
      </c>
      <c r="C1270" s="50">
        <v>7</v>
      </c>
      <c r="D1270" s="95">
        <v>7.5</v>
      </c>
    </row>
    <row r="1271" spans="1:4" x14ac:dyDescent="0.25">
      <c r="A1271" s="50">
        <v>24</v>
      </c>
      <c r="B1271" s="50" t="s">
        <v>160</v>
      </c>
      <c r="C1271" s="50">
        <v>1</v>
      </c>
      <c r="D1271" s="95">
        <v>7.5</v>
      </c>
    </row>
    <row r="1272" spans="1:4" x14ac:dyDescent="0.25">
      <c r="A1272" s="50">
        <v>38</v>
      </c>
      <c r="B1272" s="50" t="s">
        <v>162</v>
      </c>
      <c r="C1272" s="50">
        <v>1</v>
      </c>
      <c r="D1272" s="95">
        <v>7.5</v>
      </c>
    </row>
    <row r="1273" spans="1:4" x14ac:dyDescent="0.25">
      <c r="A1273" s="50">
        <v>46</v>
      </c>
      <c r="B1273" s="50" t="s">
        <v>162</v>
      </c>
      <c r="C1273" s="50">
        <v>2</v>
      </c>
      <c r="D1273" s="95">
        <v>7.5</v>
      </c>
    </row>
    <row r="1274" spans="1:4" x14ac:dyDescent="0.25">
      <c r="A1274" s="50">
        <v>29</v>
      </c>
      <c r="B1274" s="50" t="s">
        <v>162</v>
      </c>
      <c r="C1274" s="50">
        <v>1</v>
      </c>
      <c r="D1274" s="95">
        <v>7.5</v>
      </c>
    </row>
    <row r="1275" spans="1:4" x14ac:dyDescent="0.25">
      <c r="A1275" s="50">
        <v>15</v>
      </c>
      <c r="B1275" s="50" t="s">
        <v>162</v>
      </c>
      <c r="C1275" s="50">
        <v>7</v>
      </c>
      <c r="D1275" s="95">
        <v>7.5</v>
      </c>
    </row>
    <row r="1276" spans="1:4" x14ac:dyDescent="0.25">
      <c r="A1276" s="50">
        <v>4</v>
      </c>
      <c r="B1276" s="50" t="s">
        <v>162</v>
      </c>
      <c r="C1276" s="50">
        <v>1</v>
      </c>
      <c r="D1276" s="95">
        <v>7.5</v>
      </c>
    </row>
    <row r="1277" spans="1:4" x14ac:dyDescent="0.25">
      <c r="A1277" s="50">
        <v>16</v>
      </c>
      <c r="B1277" s="50" t="s">
        <v>162</v>
      </c>
      <c r="C1277" s="50">
        <v>2</v>
      </c>
      <c r="D1277" s="95">
        <v>7.5</v>
      </c>
    </row>
    <row r="1278" spans="1:4" x14ac:dyDescent="0.25">
      <c r="A1278" s="50">
        <v>15</v>
      </c>
      <c r="B1278" s="50" t="s">
        <v>162</v>
      </c>
      <c r="C1278" s="50">
        <v>7</v>
      </c>
      <c r="D1278" s="95">
        <v>7.5</v>
      </c>
    </row>
    <row r="1279" spans="1:4" x14ac:dyDescent="0.25">
      <c r="A1279" s="50">
        <v>28</v>
      </c>
      <c r="B1279" s="50" t="s">
        <v>162</v>
      </c>
      <c r="C1279" s="50">
        <v>1</v>
      </c>
      <c r="D1279" s="95">
        <v>7.5</v>
      </c>
    </row>
    <row r="1280" spans="1:4" x14ac:dyDescent="0.25">
      <c r="A1280" s="50">
        <v>32</v>
      </c>
      <c r="B1280" s="50" t="s">
        <v>332</v>
      </c>
      <c r="C1280" s="50">
        <v>1</v>
      </c>
      <c r="D1280" s="95">
        <v>7.5</v>
      </c>
    </row>
    <row r="1281" spans="1:4" x14ac:dyDescent="0.25">
      <c r="A1281" s="50">
        <v>46</v>
      </c>
      <c r="B1281" s="50" t="s">
        <v>165</v>
      </c>
      <c r="C1281" s="50">
        <v>2</v>
      </c>
      <c r="D1281" s="95">
        <v>7.5</v>
      </c>
    </row>
    <row r="1282" spans="1:4" x14ac:dyDescent="0.25">
      <c r="A1282" s="50">
        <v>8</v>
      </c>
      <c r="B1282" s="50" t="s">
        <v>165</v>
      </c>
      <c r="C1282" s="50">
        <v>5</v>
      </c>
      <c r="D1282" s="95">
        <v>7.5</v>
      </c>
    </row>
    <row r="1283" spans="1:4" x14ac:dyDescent="0.25">
      <c r="A1283" s="50">
        <v>46</v>
      </c>
      <c r="B1283" s="50" t="s">
        <v>165</v>
      </c>
      <c r="C1283" s="50">
        <v>2</v>
      </c>
      <c r="D1283" s="95">
        <v>7.5</v>
      </c>
    </row>
    <row r="1284" spans="1:4" x14ac:dyDescent="0.25">
      <c r="A1284" s="50">
        <v>30</v>
      </c>
      <c r="B1284" s="50" t="s">
        <v>332</v>
      </c>
      <c r="C1284" s="50">
        <v>2</v>
      </c>
      <c r="D1284" s="95">
        <v>7.5</v>
      </c>
    </row>
    <row r="1285" spans="1:4" x14ac:dyDescent="0.25">
      <c r="A1285" s="50">
        <v>35</v>
      </c>
      <c r="B1285" s="50" t="s">
        <v>332</v>
      </c>
      <c r="C1285" s="50">
        <v>1</v>
      </c>
      <c r="D1285" s="95">
        <v>7.5</v>
      </c>
    </row>
    <row r="1286" spans="1:4" x14ac:dyDescent="0.25">
      <c r="A1286" s="50">
        <v>6</v>
      </c>
      <c r="B1286" s="50" t="s">
        <v>165</v>
      </c>
      <c r="C1286" s="50">
        <v>1</v>
      </c>
      <c r="D1286" s="95">
        <v>7.5</v>
      </c>
    </row>
    <row r="1287" spans="1:4" x14ac:dyDescent="0.25">
      <c r="A1287" s="50">
        <v>28</v>
      </c>
      <c r="B1287" s="50" t="s">
        <v>165</v>
      </c>
      <c r="C1287" s="50">
        <v>1</v>
      </c>
      <c r="D1287" s="95">
        <v>7.5</v>
      </c>
    </row>
    <row r="1288" spans="1:4" x14ac:dyDescent="0.25">
      <c r="A1288" s="50">
        <v>3</v>
      </c>
      <c r="B1288" s="50" t="s">
        <v>168</v>
      </c>
      <c r="C1288" s="50">
        <v>1</v>
      </c>
      <c r="D1288" s="95">
        <v>7.5</v>
      </c>
    </row>
    <row r="1289" spans="1:4" x14ac:dyDescent="0.25">
      <c r="A1289" s="50">
        <v>4</v>
      </c>
      <c r="B1289" s="50" t="s">
        <v>168</v>
      </c>
      <c r="C1289" s="50">
        <v>2</v>
      </c>
      <c r="D1289" s="95">
        <v>7.5</v>
      </c>
    </row>
    <row r="1290" spans="1:4" x14ac:dyDescent="0.25">
      <c r="A1290" s="50">
        <v>29</v>
      </c>
      <c r="B1290" s="50" t="s">
        <v>168</v>
      </c>
      <c r="C1290" s="50">
        <v>3</v>
      </c>
      <c r="D1290" s="95">
        <v>7.5</v>
      </c>
    </row>
    <row r="1291" spans="1:4" x14ac:dyDescent="0.25">
      <c r="A1291" s="50">
        <v>29</v>
      </c>
      <c r="B1291" s="50" t="s">
        <v>168</v>
      </c>
      <c r="C1291" s="50">
        <v>1</v>
      </c>
      <c r="D1291" s="95">
        <v>7.5</v>
      </c>
    </row>
    <row r="1292" spans="1:4" x14ac:dyDescent="0.25">
      <c r="A1292" s="50">
        <v>40</v>
      </c>
      <c r="B1292" s="50" t="s">
        <v>171</v>
      </c>
      <c r="C1292" s="50">
        <v>1</v>
      </c>
      <c r="D1292" s="95">
        <v>7.5</v>
      </c>
    </row>
    <row r="1293" spans="1:4" x14ac:dyDescent="0.25">
      <c r="A1293" s="50">
        <v>46</v>
      </c>
      <c r="B1293" s="50" t="s">
        <v>171</v>
      </c>
      <c r="C1293" s="50">
        <v>2</v>
      </c>
      <c r="D1293" s="95">
        <v>7.5</v>
      </c>
    </row>
    <row r="1294" spans="1:4" x14ac:dyDescent="0.25">
      <c r="A1294" s="50">
        <v>46</v>
      </c>
      <c r="B1294" s="50" t="s">
        <v>171</v>
      </c>
      <c r="C1294" s="50">
        <v>1</v>
      </c>
      <c r="D1294" s="95">
        <v>7.5</v>
      </c>
    </row>
    <row r="1295" spans="1:4" x14ac:dyDescent="0.25">
      <c r="A1295" s="50">
        <v>50</v>
      </c>
      <c r="B1295" s="50" t="s">
        <v>171</v>
      </c>
      <c r="C1295" s="50">
        <v>3</v>
      </c>
      <c r="D1295" s="95">
        <v>7.5</v>
      </c>
    </row>
    <row r="1296" spans="1:4" x14ac:dyDescent="0.25">
      <c r="A1296" s="50">
        <v>8</v>
      </c>
      <c r="B1296" s="50" t="s">
        <v>171</v>
      </c>
      <c r="C1296" s="50">
        <v>1</v>
      </c>
      <c r="D1296" s="95">
        <v>7.5</v>
      </c>
    </row>
    <row r="1297" spans="1:4" x14ac:dyDescent="0.25">
      <c r="A1297" s="50">
        <v>15</v>
      </c>
      <c r="B1297" s="50" t="s">
        <v>171</v>
      </c>
      <c r="C1297" s="50">
        <v>8</v>
      </c>
      <c r="D1297" s="95">
        <v>7.5</v>
      </c>
    </row>
    <row r="1298" spans="1:4" x14ac:dyDescent="0.25">
      <c r="A1298" s="50">
        <v>37</v>
      </c>
      <c r="B1298" s="50" t="s">
        <v>171</v>
      </c>
      <c r="C1298" s="50">
        <v>2</v>
      </c>
      <c r="D1298" s="95">
        <v>7.5</v>
      </c>
    </row>
    <row r="1299" spans="1:4" x14ac:dyDescent="0.25">
      <c r="A1299" s="50">
        <v>46</v>
      </c>
      <c r="B1299" s="50" t="s">
        <v>171</v>
      </c>
      <c r="C1299" s="50">
        <v>2</v>
      </c>
      <c r="D1299" s="95">
        <v>7.5</v>
      </c>
    </row>
    <row r="1300" spans="1:4" x14ac:dyDescent="0.25">
      <c r="A1300" s="50">
        <v>49</v>
      </c>
      <c r="B1300" s="50" t="s">
        <v>171</v>
      </c>
      <c r="C1300" s="50">
        <v>7</v>
      </c>
      <c r="D1300" s="95">
        <v>7.5</v>
      </c>
    </row>
    <row r="1301" spans="1:4" x14ac:dyDescent="0.25">
      <c r="A1301" s="50">
        <v>26</v>
      </c>
      <c r="B1301" s="50" t="s">
        <v>171</v>
      </c>
      <c r="C1301" s="50">
        <v>1</v>
      </c>
      <c r="D1301" s="95">
        <v>7.5</v>
      </c>
    </row>
    <row r="1302" spans="1:4" x14ac:dyDescent="0.25">
      <c r="A1302" s="50">
        <v>45</v>
      </c>
      <c r="B1302" s="50" t="s">
        <v>171</v>
      </c>
      <c r="C1302" s="50">
        <v>1</v>
      </c>
      <c r="D1302" s="95">
        <v>7.5</v>
      </c>
    </row>
    <row r="1303" spans="1:4" x14ac:dyDescent="0.25">
      <c r="A1303" s="50">
        <v>50</v>
      </c>
      <c r="B1303" s="50" t="s">
        <v>171</v>
      </c>
      <c r="C1303" s="50">
        <v>7</v>
      </c>
      <c r="D1303" s="95">
        <v>7.5</v>
      </c>
    </row>
    <row r="1304" spans="1:4" x14ac:dyDescent="0.25">
      <c r="A1304" s="50">
        <v>29</v>
      </c>
      <c r="B1304" s="50" t="s">
        <v>171</v>
      </c>
      <c r="C1304" s="50">
        <v>1</v>
      </c>
      <c r="D1304" s="95">
        <v>7.5</v>
      </c>
    </row>
    <row r="1305" spans="1:4" x14ac:dyDescent="0.25">
      <c r="A1305" s="50">
        <v>45</v>
      </c>
      <c r="B1305" s="50" t="s">
        <v>171</v>
      </c>
      <c r="C1305" s="50">
        <v>1</v>
      </c>
      <c r="D1305" s="95">
        <v>7.5</v>
      </c>
    </row>
    <row r="1306" spans="1:4" x14ac:dyDescent="0.25">
      <c r="A1306" s="50">
        <v>50</v>
      </c>
      <c r="B1306" s="50" t="s">
        <v>171</v>
      </c>
      <c r="C1306" s="50">
        <v>2</v>
      </c>
      <c r="D1306" s="95">
        <v>7.5</v>
      </c>
    </row>
    <row r="1307" spans="1:4" x14ac:dyDescent="0.25">
      <c r="A1307" s="50">
        <v>39</v>
      </c>
      <c r="B1307" s="50" t="s">
        <v>171</v>
      </c>
      <c r="C1307" s="56">
        <v>7</v>
      </c>
      <c r="D1307" s="95">
        <v>7.5</v>
      </c>
    </row>
    <row r="1308" spans="1:4" x14ac:dyDescent="0.25">
      <c r="A1308" s="50">
        <v>21</v>
      </c>
      <c r="B1308" s="50" t="s">
        <v>171</v>
      </c>
      <c r="C1308" s="50">
        <v>7</v>
      </c>
      <c r="D1308" s="95">
        <v>7.5</v>
      </c>
    </row>
    <row r="1309" spans="1:4" x14ac:dyDescent="0.25">
      <c r="A1309" s="50">
        <v>41</v>
      </c>
      <c r="B1309" s="50" t="s">
        <v>173</v>
      </c>
      <c r="C1309" s="50">
        <v>1</v>
      </c>
      <c r="D1309" s="95">
        <v>7.5</v>
      </c>
    </row>
    <row r="1310" spans="1:4" x14ac:dyDescent="0.25">
      <c r="A1310" s="50">
        <v>28</v>
      </c>
      <c r="B1310" s="50" t="s">
        <v>179</v>
      </c>
      <c r="C1310" s="50">
        <v>2</v>
      </c>
      <c r="D1310" s="95">
        <v>7.5</v>
      </c>
    </row>
    <row r="1311" spans="1:4" x14ac:dyDescent="0.25">
      <c r="A1311" s="50">
        <v>30</v>
      </c>
      <c r="B1311" s="50" t="s">
        <v>179</v>
      </c>
      <c r="C1311" s="50">
        <v>1</v>
      </c>
      <c r="D1311" s="95">
        <v>7.5</v>
      </c>
    </row>
    <row r="1312" spans="1:4" x14ac:dyDescent="0.25">
      <c r="A1312" s="50">
        <v>7</v>
      </c>
      <c r="B1312" s="50" t="s">
        <v>176</v>
      </c>
      <c r="C1312" s="50">
        <v>1</v>
      </c>
      <c r="D1312" s="95">
        <v>7.5</v>
      </c>
    </row>
    <row r="1313" spans="1:4" x14ac:dyDescent="0.25">
      <c r="A1313" s="50">
        <v>10</v>
      </c>
      <c r="B1313" s="50" t="s">
        <v>176</v>
      </c>
      <c r="C1313" s="50">
        <v>5</v>
      </c>
      <c r="D1313" s="95">
        <v>7.5</v>
      </c>
    </row>
    <row r="1314" spans="1:4" x14ac:dyDescent="0.25">
      <c r="A1314" s="50">
        <v>35</v>
      </c>
      <c r="B1314" s="50" t="s">
        <v>176</v>
      </c>
      <c r="C1314" s="50">
        <v>2</v>
      </c>
      <c r="D1314" s="95">
        <v>7.5</v>
      </c>
    </row>
    <row r="1315" spans="1:4" x14ac:dyDescent="0.25">
      <c r="A1315" s="50">
        <v>35</v>
      </c>
      <c r="B1315" s="50" t="s">
        <v>176</v>
      </c>
      <c r="C1315" s="50">
        <v>2</v>
      </c>
      <c r="D1315" s="95">
        <v>7.5</v>
      </c>
    </row>
    <row r="1316" spans="1:4" x14ac:dyDescent="0.25">
      <c r="A1316" s="50">
        <v>41</v>
      </c>
      <c r="B1316" s="50" t="s">
        <v>176</v>
      </c>
      <c r="C1316" s="50">
        <v>6</v>
      </c>
      <c r="D1316" s="95">
        <v>7.5</v>
      </c>
    </row>
    <row r="1317" spans="1:4" x14ac:dyDescent="0.25">
      <c r="A1317" s="50">
        <v>41</v>
      </c>
      <c r="B1317" s="50" t="s">
        <v>176</v>
      </c>
      <c r="C1317" s="50">
        <v>35</v>
      </c>
      <c r="D1317" s="95">
        <v>7.5</v>
      </c>
    </row>
    <row r="1318" spans="1:4" x14ac:dyDescent="0.25">
      <c r="A1318" s="50">
        <v>28</v>
      </c>
      <c r="B1318" s="50" t="s">
        <v>176</v>
      </c>
      <c r="C1318" s="50">
        <v>8</v>
      </c>
      <c r="D1318" s="95">
        <v>7.5</v>
      </c>
    </row>
    <row r="1319" spans="1:4" x14ac:dyDescent="0.25">
      <c r="A1319" s="50">
        <v>10</v>
      </c>
      <c r="B1319" s="50" t="s">
        <v>176</v>
      </c>
      <c r="C1319" s="50">
        <v>2</v>
      </c>
      <c r="D1319" s="95">
        <v>7.5</v>
      </c>
    </row>
    <row r="1320" spans="1:4" x14ac:dyDescent="0.25">
      <c r="A1320" s="50">
        <v>10</v>
      </c>
      <c r="B1320" s="50" t="s">
        <v>176</v>
      </c>
      <c r="C1320" s="50">
        <v>2</v>
      </c>
      <c r="D1320" s="95">
        <v>7.5</v>
      </c>
    </row>
    <row r="1321" spans="1:4" x14ac:dyDescent="0.25">
      <c r="A1321" s="50">
        <v>12</v>
      </c>
      <c r="B1321" s="50" t="s">
        <v>176</v>
      </c>
      <c r="C1321" s="50">
        <v>5</v>
      </c>
      <c r="D1321" s="95">
        <v>7.5</v>
      </c>
    </row>
    <row r="1322" spans="1:4" x14ac:dyDescent="0.25">
      <c r="A1322" s="50">
        <v>46</v>
      </c>
      <c r="B1322" s="50" t="s">
        <v>176</v>
      </c>
      <c r="C1322" s="50">
        <v>1</v>
      </c>
      <c r="D1322" s="95">
        <v>7.5</v>
      </c>
    </row>
    <row r="1323" spans="1:4" x14ac:dyDescent="0.25">
      <c r="A1323" s="50">
        <v>2</v>
      </c>
      <c r="B1323" s="50" t="s">
        <v>176</v>
      </c>
      <c r="C1323" s="50">
        <v>1</v>
      </c>
      <c r="D1323" s="95">
        <v>7.5</v>
      </c>
    </row>
    <row r="1324" spans="1:4" x14ac:dyDescent="0.25">
      <c r="A1324" s="50">
        <v>41</v>
      </c>
      <c r="B1324" s="50" t="s">
        <v>176</v>
      </c>
      <c r="C1324" s="50">
        <v>12</v>
      </c>
      <c r="D1324" s="95">
        <v>7.5</v>
      </c>
    </row>
    <row r="1325" spans="1:4" x14ac:dyDescent="0.25">
      <c r="A1325" s="50">
        <v>12</v>
      </c>
      <c r="B1325" s="50" t="s">
        <v>176</v>
      </c>
      <c r="C1325" s="50">
        <v>6</v>
      </c>
      <c r="D1325" s="95">
        <v>7.5</v>
      </c>
    </row>
    <row r="1326" spans="1:4" x14ac:dyDescent="0.25">
      <c r="A1326" s="50">
        <v>28</v>
      </c>
      <c r="B1326" s="50" t="s">
        <v>176</v>
      </c>
      <c r="C1326" s="50">
        <v>2</v>
      </c>
      <c r="D1326" s="95">
        <v>7.5</v>
      </c>
    </row>
    <row r="1327" spans="1:4" x14ac:dyDescent="0.25">
      <c r="A1327" s="50">
        <v>41</v>
      </c>
      <c r="B1327" s="50" t="s">
        <v>176</v>
      </c>
      <c r="C1327" s="50">
        <v>6</v>
      </c>
      <c r="D1327" s="95">
        <v>7.5</v>
      </c>
    </row>
    <row r="1328" spans="1:4" x14ac:dyDescent="0.25">
      <c r="A1328" s="50">
        <v>12</v>
      </c>
      <c r="B1328" s="50" t="s">
        <v>176</v>
      </c>
      <c r="C1328" s="50">
        <v>3</v>
      </c>
      <c r="D1328" s="95">
        <v>7.5</v>
      </c>
    </row>
    <row r="1329" spans="1:4" x14ac:dyDescent="0.25">
      <c r="A1329" s="50">
        <v>14</v>
      </c>
      <c r="B1329" s="50" t="s">
        <v>176</v>
      </c>
      <c r="C1329" s="50">
        <v>3</v>
      </c>
      <c r="D1329" s="95">
        <v>7.5</v>
      </c>
    </row>
    <row r="1330" spans="1:4" x14ac:dyDescent="0.25">
      <c r="A1330" s="50">
        <v>12</v>
      </c>
      <c r="B1330" s="50" t="s">
        <v>176</v>
      </c>
      <c r="C1330" s="50">
        <v>2</v>
      </c>
      <c r="D1330" s="95">
        <v>7.5</v>
      </c>
    </row>
    <row r="1331" spans="1:4" x14ac:dyDescent="0.25">
      <c r="A1331" s="50">
        <v>21</v>
      </c>
      <c r="B1331" s="50" t="s">
        <v>176</v>
      </c>
      <c r="C1331" s="50">
        <v>2</v>
      </c>
      <c r="D1331" s="95">
        <v>7.5</v>
      </c>
    </row>
    <row r="1332" spans="1:4" x14ac:dyDescent="0.25">
      <c r="A1332" s="50">
        <v>12</v>
      </c>
      <c r="B1332" s="50" t="s">
        <v>176</v>
      </c>
      <c r="C1332" s="50">
        <v>2</v>
      </c>
      <c r="D1332" s="95">
        <v>7.5</v>
      </c>
    </row>
    <row r="1333" spans="1:4" x14ac:dyDescent="0.25">
      <c r="A1333" s="50">
        <v>21</v>
      </c>
      <c r="B1333" s="50" t="s">
        <v>176</v>
      </c>
      <c r="C1333" s="50">
        <v>7</v>
      </c>
      <c r="D1333" s="95">
        <v>7.5</v>
      </c>
    </row>
    <row r="1334" spans="1:4" x14ac:dyDescent="0.25">
      <c r="A1334" s="50">
        <v>18</v>
      </c>
      <c r="B1334" s="50" t="s">
        <v>181</v>
      </c>
      <c r="C1334" s="50">
        <v>4</v>
      </c>
      <c r="D1334" s="95">
        <v>7.5</v>
      </c>
    </row>
    <row r="1335" spans="1:4" x14ac:dyDescent="0.25">
      <c r="A1335" s="50">
        <v>18</v>
      </c>
      <c r="B1335" s="50" t="s">
        <v>181</v>
      </c>
      <c r="C1335" s="50">
        <v>2</v>
      </c>
      <c r="D1335" s="95">
        <v>7.5</v>
      </c>
    </row>
    <row r="1336" spans="1:4" x14ac:dyDescent="0.25">
      <c r="A1336" s="50">
        <v>46</v>
      </c>
      <c r="B1336" s="50" t="s">
        <v>181</v>
      </c>
      <c r="C1336" s="50">
        <v>2</v>
      </c>
      <c r="D1336" s="95">
        <v>7.5</v>
      </c>
    </row>
    <row r="1337" spans="1:4" x14ac:dyDescent="0.25">
      <c r="A1337" s="50">
        <v>46</v>
      </c>
      <c r="B1337" s="50" t="s">
        <v>181</v>
      </c>
      <c r="C1337" s="50">
        <v>1</v>
      </c>
      <c r="D1337" s="95">
        <v>7.5</v>
      </c>
    </row>
    <row r="1338" spans="1:4" x14ac:dyDescent="0.25">
      <c r="A1338" s="50">
        <v>9</v>
      </c>
      <c r="B1338" s="50" t="s">
        <v>181</v>
      </c>
      <c r="C1338" s="50">
        <v>7</v>
      </c>
      <c r="D1338" s="95">
        <v>7.5</v>
      </c>
    </row>
    <row r="1339" spans="1:4" x14ac:dyDescent="0.25">
      <c r="A1339" s="50">
        <v>48</v>
      </c>
      <c r="B1339" s="50" t="s">
        <v>181</v>
      </c>
      <c r="C1339" s="50">
        <v>3</v>
      </c>
      <c r="D1339" s="95">
        <v>7.5</v>
      </c>
    </row>
    <row r="1340" spans="1:4" x14ac:dyDescent="0.25">
      <c r="A1340" s="50">
        <v>2</v>
      </c>
      <c r="B1340" s="50" t="s">
        <v>181</v>
      </c>
      <c r="C1340" s="50">
        <v>4</v>
      </c>
      <c r="D1340" s="95">
        <v>7.5</v>
      </c>
    </row>
    <row r="1341" spans="1:4" x14ac:dyDescent="0.25">
      <c r="A1341" s="50">
        <v>39</v>
      </c>
      <c r="B1341" s="50" t="s">
        <v>181</v>
      </c>
      <c r="C1341" s="50">
        <v>7</v>
      </c>
      <c r="D1341" s="95">
        <v>7.5</v>
      </c>
    </row>
    <row r="1342" spans="1:4" x14ac:dyDescent="0.25">
      <c r="A1342" s="50">
        <v>9</v>
      </c>
      <c r="B1342" s="50" t="s">
        <v>181</v>
      </c>
      <c r="C1342" s="50">
        <v>2</v>
      </c>
      <c r="D1342" s="95">
        <v>7.5</v>
      </c>
    </row>
    <row r="1343" spans="1:4" x14ac:dyDescent="0.25">
      <c r="A1343" s="50">
        <v>50</v>
      </c>
      <c r="B1343" s="50" t="s">
        <v>181</v>
      </c>
      <c r="C1343" s="50">
        <v>7</v>
      </c>
      <c r="D1343" s="95">
        <v>7.5</v>
      </c>
    </row>
    <row r="1344" spans="1:4" x14ac:dyDescent="0.25">
      <c r="A1344" s="50">
        <v>13</v>
      </c>
      <c r="B1344" s="50" t="s">
        <v>181</v>
      </c>
      <c r="C1344" s="50">
        <v>2</v>
      </c>
      <c r="D1344" s="95">
        <v>7.5</v>
      </c>
    </row>
    <row r="1345" spans="1:5" x14ac:dyDescent="0.25">
      <c r="A1345" s="50">
        <v>27</v>
      </c>
      <c r="B1345" s="50" t="s">
        <v>181</v>
      </c>
      <c r="C1345" s="50">
        <v>8</v>
      </c>
      <c r="D1345" s="95">
        <v>7.5</v>
      </c>
    </row>
    <row r="1346" spans="1:5" x14ac:dyDescent="0.25">
      <c r="A1346" s="50">
        <v>27</v>
      </c>
      <c r="B1346" s="50" t="s">
        <v>181</v>
      </c>
      <c r="C1346" s="50">
        <v>4</v>
      </c>
      <c r="D1346" s="95">
        <v>7.5</v>
      </c>
    </row>
    <row r="1347" spans="1:5" x14ac:dyDescent="0.25">
      <c r="A1347" s="50">
        <v>37</v>
      </c>
      <c r="B1347" s="50" t="s">
        <v>181</v>
      </c>
      <c r="C1347" s="50">
        <v>1</v>
      </c>
      <c r="D1347" s="95">
        <v>7.5</v>
      </c>
    </row>
    <row r="1348" spans="1:5" x14ac:dyDescent="0.25">
      <c r="A1348" s="50">
        <v>13</v>
      </c>
      <c r="B1348" s="50" t="s">
        <v>181</v>
      </c>
      <c r="C1348" s="50">
        <v>2</v>
      </c>
      <c r="D1348" s="95">
        <v>7.5</v>
      </c>
    </row>
    <row r="1349" spans="1:5" x14ac:dyDescent="0.25">
      <c r="A1349" s="50">
        <v>11</v>
      </c>
      <c r="B1349" s="50" t="s">
        <v>181</v>
      </c>
      <c r="C1349" s="50">
        <v>1</v>
      </c>
      <c r="D1349" s="95">
        <v>7.5</v>
      </c>
    </row>
    <row r="1350" spans="1:5" x14ac:dyDescent="0.25">
      <c r="A1350" s="50">
        <v>18</v>
      </c>
      <c r="B1350" s="50" t="s">
        <v>181</v>
      </c>
      <c r="C1350" s="50">
        <v>2</v>
      </c>
      <c r="D1350" s="95">
        <v>7.5</v>
      </c>
    </row>
    <row r="1351" spans="1:5" x14ac:dyDescent="0.25">
      <c r="A1351" s="50">
        <v>28</v>
      </c>
      <c r="B1351" s="50" t="s">
        <v>17</v>
      </c>
      <c r="C1351" s="50">
        <v>10</v>
      </c>
      <c r="D1351" s="95">
        <v>8</v>
      </c>
    </row>
    <row r="1352" spans="1:5" x14ac:dyDescent="0.25">
      <c r="A1352" s="56">
        <v>27</v>
      </c>
      <c r="B1352" s="56" t="s">
        <v>21</v>
      </c>
      <c r="C1352" s="56">
        <v>2</v>
      </c>
      <c r="D1352" s="96">
        <v>8</v>
      </c>
    </row>
    <row r="1353" spans="1:5" x14ac:dyDescent="0.25">
      <c r="A1353" s="50">
        <v>29</v>
      </c>
      <c r="B1353" s="50" t="s">
        <v>24</v>
      </c>
      <c r="C1353" s="50">
        <v>2</v>
      </c>
      <c r="D1353" s="95">
        <v>8</v>
      </c>
    </row>
    <row r="1354" spans="1:5" x14ac:dyDescent="0.25">
      <c r="A1354" s="50">
        <v>41</v>
      </c>
      <c r="B1354" s="50" t="s">
        <v>26</v>
      </c>
      <c r="C1354" s="50">
        <v>4</v>
      </c>
      <c r="D1354" s="95">
        <v>8</v>
      </c>
    </row>
    <row r="1355" spans="1:5" x14ac:dyDescent="0.25">
      <c r="A1355" s="50">
        <v>21</v>
      </c>
      <c r="B1355" s="50" t="s">
        <v>35</v>
      </c>
      <c r="C1355" s="63">
        <v>6</v>
      </c>
      <c r="D1355" s="95">
        <v>8</v>
      </c>
      <c r="E1355" s="218"/>
    </row>
    <row r="1356" spans="1:5" x14ac:dyDescent="0.25">
      <c r="A1356" s="50">
        <v>28</v>
      </c>
      <c r="B1356" s="50" t="s">
        <v>43</v>
      </c>
      <c r="C1356" s="50">
        <v>5</v>
      </c>
      <c r="D1356" s="95">
        <v>8</v>
      </c>
    </row>
    <row r="1357" spans="1:5" x14ac:dyDescent="0.25">
      <c r="A1357" s="50">
        <v>30</v>
      </c>
      <c r="B1357" s="50" t="s">
        <v>43</v>
      </c>
      <c r="C1357" s="50">
        <v>1</v>
      </c>
      <c r="D1357" s="95">
        <v>8</v>
      </c>
      <c r="E1357" s="26"/>
    </row>
    <row r="1358" spans="1:5" x14ac:dyDescent="0.25">
      <c r="A1358" s="56">
        <v>30</v>
      </c>
      <c r="B1358" s="56" t="s">
        <v>46</v>
      </c>
      <c r="C1358" s="56">
        <v>3</v>
      </c>
      <c r="D1358" s="96">
        <v>8</v>
      </c>
    </row>
    <row r="1359" spans="1:5" x14ac:dyDescent="0.25">
      <c r="A1359" s="50">
        <v>28</v>
      </c>
      <c r="B1359" s="50" t="s">
        <v>54</v>
      </c>
      <c r="C1359" s="50">
        <v>6</v>
      </c>
      <c r="D1359" s="95">
        <v>8</v>
      </c>
    </row>
    <row r="1360" spans="1:5" x14ac:dyDescent="0.25">
      <c r="A1360" s="50">
        <v>28</v>
      </c>
      <c r="B1360" s="50" t="s">
        <v>324</v>
      </c>
      <c r="C1360" s="50">
        <v>5</v>
      </c>
      <c r="D1360" s="95">
        <v>8</v>
      </c>
    </row>
    <row r="1361" spans="1:5" x14ac:dyDescent="0.25">
      <c r="A1361" s="50">
        <v>41</v>
      </c>
      <c r="B1361" s="50" t="s">
        <v>72</v>
      </c>
      <c r="C1361" s="50">
        <v>3</v>
      </c>
      <c r="D1361" s="95">
        <v>8</v>
      </c>
    </row>
    <row r="1362" spans="1:5" x14ac:dyDescent="0.25">
      <c r="A1362" s="50">
        <v>32</v>
      </c>
      <c r="B1362" s="50" t="s">
        <v>334</v>
      </c>
      <c r="C1362" s="50">
        <v>1</v>
      </c>
      <c r="D1362" s="95">
        <v>8</v>
      </c>
    </row>
    <row r="1363" spans="1:5" x14ac:dyDescent="0.25">
      <c r="A1363" s="50">
        <v>28</v>
      </c>
      <c r="B1363" s="50" t="s">
        <v>72</v>
      </c>
      <c r="C1363" s="50">
        <v>2</v>
      </c>
      <c r="D1363" s="95">
        <v>8</v>
      </c>
    </row>
    <row r="1364" spans="1:5" x14ac:dyDescent="0.25">
      <c r="A1364" s="50">
        <v>45</v>
      </c>
      <c r="B1364" s="50" t="s">
        <v>72</v>
      </c>
      <c r="C1364" s="50">
        <v>1</v>
      </c>
      <c r="D1364" s="95">
        <v>8</v>
      </c>
    </row>
    <row r="1365" spans="1:5" x14ac:dyDescent="0.25">
      <c r="A1365" s="50">
        <v>36</v>
      </c>
      <c r="B1365" s="50" t="s">
        <v>116</v>
      </c>
      <c r="C1365" s="50">
        <v>1</v>
      </c>
      <c r="D1365" s="95">
        <v>8</v>
      </c>
    </row>
    <row r="1366" spans="1:5" x14ac:dyDescent="0.25">
      <c r="A1366" s="50">
        <v>13</v>
      </c>
      <c r="B1366" s="50" t="s">
        <v>137</v>
      </c>
      <c r="C1366" s="56">
        <v>7</v>
      </c>
      <c r="D1366" s="95">
        <v>8</v>
      </c>
    </row>
    <row r="1367" spans="1:5" x14ac:dyDescent="0.25">
      <c r="A1367" s="50">
        <v>31</v>
      </c>
      <c r="B1367" s="50" t="s">
        <v>145</v>
      </c>
      <c r="C1367" s="50">
        <v>4</v>
      </c>
      <c r="D1367" s="95">
        <v>8</v>
      </c>
    </row>
    <row r="1368" spans="1:5" x14ac:dyDescent="0.25">
      <c r="A1368" s="50">
        <v>36</v>
      </c>
      <c r="B1368" s="50" t="s">
        <v>145</v>
      </c>
      <c r="C1368" s="50">
        <v>10</v>
      </c>
      <c r="D1368" s="95">
        <v>8</v>
      </c>
    </row>
    <row r="1369" spans="1:5" x14ac:dyDescent="0.25">
      <c r="A1369" s="50">
        <v>29</v>
      </c>
      <c r="B1369" s="50" t="s">
        <v>168</v>
      </c>
      <c r="C1369" s="50">
        <v>2</v>
      </c>
      <c r="D1369" s="95">
        <v>8</v>
      </c>
    </row>
    <row r="1370" spans="1:5" x14ac:dyDescent="0.25">
      <c r="A1370" s="56">
        <v>49</v>
      </c>
      <c r="B1370" s="50" t="s">
        <v>168</v>
      </c>
      <c r="C1370" s="50">
        <v>3</v>
      </c>
      <c r="D1370" s="95">
        <v>8</v>
      </c>
    </row>
    <row r="1371" spans="1:5" x14ac:dyDescent="0.25">
      <c r="A1371" s="50">
        <v>34</v>
      </c>
      <c r="B1371" s="50" t="s">
        <v>17</v>
      </c>
      <c r="C1371" s="50">
        <v>6</v>
      </c>
      <c r="D1371" s="95">
        <v>8.5</v>
      </c>
    </row>
    <row r="1372" spans="1:5" x14ac:dyDescent="0.25">
      <c r="A1372" s="50">
        <v>35</v>
      </c>
      <c r="B1372" s="50" t="s">
        <v>21</v>
      </c>
      <c r="C1372" s="50">
        <v>3</v>
      </c>
      <c r="D1372" s="95">
        <v>9</v>
      </c>
    </row>
    <row r="1373" spans="1:5" x14ac:dyDescent="0.25">
      <c r="A1373" s="50">
        <v>40</v>
      </c>
      <c r="B1373" s="50" t="s">
        <v>21</v>
      </c>
      <c r="C1373" s="50">
        <v>2</v>
      </c>
      <c r="D1373" s="95">
        <v>9</v>
      </c>
    </row>
    <row r="1374" spans="1:5" x14ac:dyDescent="0.25">
      <c r="A1374" s="50">
        <v>38</v>
      </c>
      <c r="B1374" s="50" t="s">
        <v>24</v>
      </c>
      <c r="C1374" s="50">
        <v>1</v>
      </c>
      <c r="D1374" s="95">
        <v>9</v>
      </c>
    </row>
    <row r="1375" spans="1:5" x14ac:dyDescent="0.25">
      <c r="A1375" s="63">
        <v>22</v>
      </c>
      <c r="B1375" s="63" t="s">
        <v>35</v>
      </c>
      <c r="C1375" s="50">
        <v>1</v>
      </c>
      <c r="D1375" s="99">
        <v>9</v>
      </c>
      <c r="E1375" s="218"/>
    </row>
    <row r="1376" spans="1:5" x14ac:dyDescent="0.25">
      <c r="A1376" s="50">
        <v>35</v>
      </c>
      <c r="B1376" s="50" t="s">
        <v>49</v>
      </c>
      <c r="C1376" s="50">
        <v>7</v>
      </c>
      <c r="D1376" s="95">
        <v>9</v>
      </c>
    </row>
    <row r="1377" spans="1:5" x14ac:dyDescent="0.25">
      <c r="A1377" s="50">
        <v>36</v>
      </c>
      <c r="B1377" s="50" t="s">
        <v>54</v>
      </c>
      <c r="C1377" s="50">
        <v>25</v>
      </c>
      <c r="D1377" s="95">
        <v>9</v>
      </c>
      <c r="E1377" s="26"/>
    </row>
    <row r="1378" spans="1:5" x14ac:dyDescent="0.25">
      <c r="A1378" s="50">
        <v>36</v>
      </c>
      <c r="B1378" s="50" t="s">
        <v>54</v>
      </c>
      <c r="C1378" s="50">
        <v>6</v>
      </c>
      <c r="D1378" s="95">
        <v>9</v>
      </c>
    </row>
    <row r="1379" spans="1:5" x14ac:dyDescent="0.25">
      <c r="A1379" s="50">
        <v>28</v>
      </c>
      <c r="B1379" s="50" t="s">
        <v>72</v>
      </c>
      <c r="C1379" s="50">
        <v>2</v>
      </c>
      <c r="D1379" s="95">
        <v>9</v>
      </c>
    </row>
    <row r="1380" spans="1:5" x14ac:dyDescent="0.25">
      <c r="A1380" s="50">
        <v>28</v>
      </c>
      <c r="B1380" s="50" t="s">
        <v>72</v>
      </c>
      <c r="C1380" s="50">
        <v>1</v>
      </c>
      <c r="D1380" s="95">
        <v>9</v>
      </c>
    </row>
    <row r="1381" spans="1:5" x14ac:dyDescent="0.25">
      <c r="A1381" s="50">
        <v>36</v>
      </c>
      <c r="B1381" s="50" t="s">
        <v>334</v>
      </c>
      <c r="C1381" s="50">
        <v>2</v>
      </c>
      <c r="D1381" s="95">
        <v>9</v>
      </c>
    </row>
    <row r="1382" spans="1:5" x14ac:dyDescent="0.25">
      <c r="A1382" s="50">
        <v>35</v>
      </c>
      <c r="B1382" s="50" t="s">
        <v>334</v>
      </c>
      <c r="C1382" s="50">
        <v>2</v>
      </c>
      <c r="D1382" s="95">
        <v>9</v>
      </c>
    </row>
    <row r="1383" spans="1:5" x14ac:dyDescent="0.25">
      <c r="A1383" s="50">
        <v>28</v>
      </c>
      <c r="B1383" s="50" t="s">
        <v>83</v>
      </c>
      <c r="C1383" s="50">
        <v>1</v>
      </c>
      <c r="D1383" s="95">
        <v>9</v>
      </c>
    </row>
    <row r="1384" spans="1:5" x14ac:dyDescent="0.25">
      <c r="A1384" s="50">
        <v>6</v>
      </c>
      <c r="B1384" s="50" t="s">
        <v>93</v>
      </c>
      <c r="C1384" s="50">
        <v>1</v>
      </c>
      <c r="D1384" s="95">
        <v>9</v>
      </c>
    </row>
    <row r="1385" spans="1:5" x14ac:dyDescent="0.25">
      <c r="A1385" s="50">
        <v>36</v>
      </c>
      <c r="B1385" s="50" t="s">
        <v>116</v>
      </c>
      <c r="C1385" s="50">
        <v>5</v>
      </c>
      <c r="D1385" s="95">
        <v>9</v>
      </c>
    </row>
    <row r="1386" spans="1:5" x14ac:dyDescent="0.25">
      <c r="A1386" s="50">
        <v>49</v>
      </c>
      <c r="B1386" s="50" t="s">
        <v>168</v>
      </c>
      <c r="C1386" s="50">
        <v>2</v>
      </c>
      <c r="D1386" s="95">
        <v>9</v>
      </c>
    </row>
    <row r="1387" spans="1:5" x14ac:dyDescent="0.25">
      <c r="A1387" s="50">
        <v>43</v>
      </c>
      <c r="B1387" s="50" t="s">
        <v>17</v>
      </c>
      <c r="C1387" s="50">
        <v>3</v>
      </c>
      <c r="D1387" s="95">
        <v>10</v>
      </c>
    </row>
    <row r="1388" spans="1:5" x14ac:dyDescent="0.25">
      <c r="A1388" s="50">
        <v>27</v>
      </c>
      <c r="B1388" s="50" t="s">
        <v>17</v>
      </c>
      <c r="C1388" s="50">
        <v>8</v>
      </c>
      <c r="D1388" s="95">
        <v>10</v>
      </c>
      <c r="E1388" s="218"/>
    </row>
    <row r="1389" spans="1:5" x14ac:dyDescent="0.25">
      <c r="A1389" s="50">
        <v>31</v>
      </c>
      <c r="B1389" s="50" t="s">
        <v>329</v>
      </c>
      <c r="C1389" s="50">
        <v>1</v>
      </c>
      <c r="D1389" s="95">
        <v>10</v>
      </c>
    </row>
    <row r="1390" spans="1:5" x14ac:dyDescent="0.25">
      <c r="A1390" s="50">
        <v>2</v>
      </c>
      <c r="B1390" s="50" t="s">
        <v>35</v>
      </c>
      <c r="C1390" s="50">
        <v>1</v>
      </c>
      <c r="D1390" s="95">
        <v>10</v>
      </c>
      <c r="E1390" s="32"/>
    </row>
    <row r="1391" spans="1:5" x14ac:dyDescent="0.25">
      <c r="A1391" s="50">
        <v>31</v>
      </c>
      <c r="B1391" s="50" t="s">
        <v>38</v>
      </c>
      <c r="C1391" s="50">
        <v>1</v>
      </c>
      <c r="D1391" s="95">
        <v>10</v>
      </c>
    </row>
    <row r="1392" spans="1:5" x14ac:dyDescent="0.25">
      <c r="A1392" s="50">
        <v>32</v>
      </c>
      <c r="B1392" s="50" t="s">
        <v>38</v>
      </c>
      <c r="C1392" s="50">
        <v>1</v>
      </c>
      <c r="D1392" s="95">
        <v>10</v>
      </c>
      <c r="E1392" s="26"/>
    </row>
    <row r="1393" spans="1:5" x14ac:dyDescent="0.25">
      <c r="A1393" s="50">
        <v>31</v>
      </c>
      <c r="B1393" s="50" t="s">
        <v>49</v>
      </c>
      <c r="C1393" s="50">
        <v>11</v>
      </c>
      <c r="D1393" s="95">
        <v>10</v>
      </c>
    </row>
    <row r="1394" spans="1:5" x14ac:dyDescent="0.25">
      <c r="A1394" s="50">
        <v>36</v>
      </c>
      <c r="B1394" s="50" t="s">
        <v>54</v>
      </c>
      <c r="C1394" s="50">
        <v>15</v>
      </c>
      <c r="D1394" s="95">
        <v>10</v>
      </c>
      <c r="E1394" s="26"/>
    </row>
    <row r="1395" spans="1:5" x14ac:dyDescent="0.25">
      <c r="A1395" s="50">
        <v>35</v>
      </c>
      <c r="B1395" s="50" t="s">
        <v>334</v>
      </c>
      <c r="C1395" s="50">
        <v>2</v>
      </c>
      <c r="D1395" s="95">
        <v>10</v>
      </c>
    </row>
    <row r="1396" spans="1:5" x14ac:dyDescent="0.25">
      <c r="A1396" s="50">
        <v>37</v>
      </c>
      <c r="B1396" s="50" t="s">
        <v>72</v>
      </c>
      <c r="C1396" s="50">
        <v>2</v>
      </c>
      <c r="D1396" s="95">
        <v>10</v>
      </c>
    </row>
    <row r="1397" spans="1:5" x14ac:dyDescent="0.25">
      <c r="A1397" s="50">
        <v>6</v>
      </c>
      <c r="B1397" s="50" t="s">
        <v>93</v>
      </c>
      <c r="C1397" s="50">
        <v>5</v>
      </c>
      <c r="D1397" s="95">
        <v>10</v>
      </c>
    </row>
    <row r="1398" spans="1:5" x14ac:dyDescent="0.25">
      <c r="A1398" s="50">
        <v>13</v>
      </c>
      <c r="B1398" s="50" t="s">
        <v>96</v>
      </c>
      <c r="C1398" s="50">
        <v>7</v>
      </c>
      <c r="D1398" s="95">
        <v>10</v>
      </c>
    </row>
    <row r="1399" spans="1:5" x14ac:dyDescent="0.25">
      <c r="A1399" s="50">
        <v>13</v>
      </c>
      <c r="B1399" s="50" t="s">
        <v>137</v>
      </c>
      <c r="C1399" s="56">
        <v>7</v>
      </c>
      <c r="D1399" s="95">
        <v>10</v>
      </c>
    </row>
    <row r="1400" spans="1:5" x14ac:dyDescent="0.25">
      <c r="A1400" s="50">
        <v>20</v>
      </c>
      <c r="B1400" s="50" t="s">
        <v>137</v>
      </c>
      <c r="C1400" s="56">
        <v>2</v>
      </c>
      <c r="D1400" s="95">
        <v>10</v>
      </c>
    </row>
    <row r="1401" spans="1:5" x14ac:dyDescent="0.25">
      <c r="A1401" s="50">
        <v>37</v>
      </c>
      <c r="B1401" s="50" t="s">
        <v>147</v>
      </c>
      <c r="C1401" s="50">
        <v>1</v>
      </c>
      <c r="D1401" s="95">
        <v>10</v>
      </c>
    </row>
    <row r="1402" spans="1:5" x14ac:dyDescent="0.25">
      <c r="A1402" s="50">
        <v>27</v>
      </c>
      <c r="B1402" s="50" t="s">
        <v>147</v>
      </c>
      <c r="C1402" s="50">
        <v>1</v>
      </c>
      <c r="D1402" s="95">
        <v>10</v>
      </c>
      <c r="E1402" s="93">
        <f>SUM(C1055:C1402)</f>
        <v>1262</v>
      </c>
    </row>
    <row r="1403" spans="1:5" x14ac:dyDescent="0.25">
      <c r="A1403" s="50">
        <v>33</v>
      </c>
      <c r="B1403" s="50" t="s">
        <v>17</v>
      </c>
      <c r="C1403" s="50">
        <v>2</v>
      </c>
      <c r="D1403" s="95">
        <v>10.5</v>
      </c>
    </row>
    <row r="1404" spans="1:5" x14ac:dyDescent="0.25">
      <c r="A1404" s="50">
        <v>8</v>
      </c>
      <c r="B1404" s="50" t="s">
        <v>66</v>
      </c>
      <c r="C1404" s="50">
        <v>3</v>
      </c>
      <c r="D1404" s="95">
        <v>10.5</v>
      </c>
      <c r="E1404" s="218"/>
    </row>
    <row r="1405" spans="1:5" x14ac:dyDescent="0.25">
      <c r="A1405" s="50">
        <v>16</v>
      </c>
      <c r="B1405" s="50" t="s">
        <v>17</v>
      </c>
      <c r="C1405" s="50">
        <v>2</v>
      </c>
      <c r="D1405" s="95">
        <v>11</v>
      </c>
    </row>
    <row r="1406" spans="1:5" x14ac:dyDescent="0.25">
      <c r="A1406" s="50">
        <v>34</v>
      </c>
      <c r="B1406" s="50" t="s">
        <v>35</v>
      </c>
      <c r="C1406" s="55">
        <v>2</v>
      </c>
      <c r="D1406" s="95">
        <v>11</v>
      </c>
      <c r="E1406" s="31"/>
    </row>
    <row r="1407" spans="1:5" x14ac:dyDescent="0.25">
      <c r="A1407" s="50">
        <v>29</v>
      </c>
      <c r="B1407" s="50" t="s">
        <v>38</v>
      </c>
      <c r="C1407" s="50">
        <v>1</v>
      </c>
      <c r="D1407" s="95">
        <v>11</v>
      </c>
    </row>
    <row r="1408" spans="1:5" x14ac:dyDescent="0.25">
      <c r="A1408" s="56">
        <v>37</v>
      </c>
      <c r="B1408" s="56" t="s">
        <v>38</v>
      </c>
      <c r="C1408" s="56">
        <v>1</v>
      </c>
      <c r="D1408" s="96">
        <v>11</v>
      </c>
    </row>
    <row r="1409" spans="1:5" x14ac:dyDescent="0.25">
      <c r="A1409" s="50">
        <v>8</v>
      </c>
      <c r="B1409" s="50" t="s">
        <v>66</v>
      </c>
      <c r="C1409" s="50">
        <v>1</v>
      </c>
      <c r="D1409" s="95">
        <v>11</v>
      </c>
    </row>
    <row r="1410" spans="1:5" x14ac:dyDescent="0.25">
      <c r="A1410" s="50">
        <v>35</v>
      </c>
      <c r="B1410" s="50" t="s">
        <v>116</v>
      </c>
      <c r="C1410" s="50">
        <v>6</v>
      </c>
      <c r="D1410" s="95">
        <v>11</v>
      </c>
    </row>
    <row r="1411" spans="1:5" x14ac:dyDescent="0.25">
      <c r="A1411" s="50">
        <v>15</v>
      </c>
      <c r="B1411" s="50" t="s">
        <v>137</v>
      </c>
      <c r="C1411" s="56">
        <v>7</v>
      </c>
      <c r="D1411" s="95">
        <v>11</v>
      </c>
    </row>
    <row r="1412" spans="1:5" x14ac:dyDescent="0.25">
      <c r="A1412" s="50">
        <v>44</v>
      </c>
      <c r="B1412" s="50" t="s">
        <v>168</v>
      </c>
      <c r="C1412" s="50">
        <v>3</v>
      </c>
      <c r="D1412" s="95">
        <v>11</v>
      </c>
    </row>
    <row r="1413" spans="1:5" x14ac:dyDescent="0.25">
      <c r="A1413" s="50">
        <v>9</v>
      </c>
      <c r="B1413" s="50" t="s">
        <v>168</v>
      </c>
      <c r="C1413" s="50">
        <v>2</v>
      </c>
      <c r="D1413" s="95">
        <v>11</v>
      </c>
    </row>
    <row r="1414" spans="1:5" x14ac:dyDescent="0.25">
      <c r="A1414" s="50">
        <v>17</v>
      </c>
      <c r="B1414" s="50" t="s">
        <v>17</v>
      </c>
      <c r="C1414" s="50">
        <v>6</v>
      </c>
      <c r="D1414" s="95">
        <v>11.5</v>
      </c>
    </row>
    <row r="1415" spans="1:5" x14ac:dyDescent="0.25">
      <c r="A1415" s="50">
        <v>27</v>
      </c>
      <c r="B1415" s="50" t="s">
        <v>17</v>
      </c>
      <c r="C1415" s="50">
        <v>1</v>
      </c>
      <c r="D1415" s="95">
        <v>12</v>
      </c>
    </row>
    <row r="1416" spans="1:5" x14ac:dyDescent="0.25">
      <c r="A1416" s="50">
        <v>33</v>
      </c>
      <c r="B1416" s="50" t="s">
        <v>17</v>
      </c>
      <c r="C1416" s="50">
        <v>4</v>
      </c>
      <c r="D1416" s="95">
        <v>12</v>
      </c>
    </row>
    <row r="1417" spans="1:5" x14ac:dyDescent="0.25">
      <c r="A1417" s="50">
        <v>43</v>
      </c>
      <c r="B1417" s="50" t="s">
        <v>17</v>
      </c>
      <c r="C1417" s="50">
        <v>2</v>
      </c>
      <c r="D1417" s="95">
        <v>12</v>
      </c>
      <c r="E1417" s="218"/>
    </row>
    <row r="1418" spans="1:5" x14ac:dyDescent="0.25">
      <c r="A1418" s="50">
        <v>40</v>
      </c>
      <c r="B1418" s="50" t="s">
        <v>17</v>
      </c>
      <c r="C1418" s="50">
        <v>3</v>
      </c>
      <c r="D1418" s="95">
        <v>12</v>
      </c>
    </row>
    <row r="1419" spans="1:5" x14ac:dyDescent="0.25">
      <c r="A1419" s="50">
        <v>35</v>
      </c>
      <c r="B1419" s="50" t="s">
        <v>21</v>
      </c>
      <c r="C1419" s="50">
        <v>1</v>
      </c>
      <c r="D1419" s="95">
        <v>12</v>
      </c>
      <c r="E1419" s="26"/>
    </row>
    <row r="1420" spans="1:5" x14ac:dyDescent="0.25">
      <c r="A1420" s="50">
        <v>35</v>
      </c>
      <c r="B1420" s="50" t="s">
        <v>21</v>
      </c>
      <c r="C1420" s="50">
        <v>1</v>
      </c>
      <c r="D1420" s="95">
        <v>12</v>
      </c>
    </row>
    <row r="1421" spans="1:5" x14ac:dyDescent="0.25">
      <c r="A1421" s="55">
        <v>31</v>
      </c>
      <c r="B1421" s="55" t="s">
        <v>35</v>
      </c>
      <c r="C1421" s="50">
        <v>7</v>
      </c>
      <c r="D1421" s="97">
        <v>12</v>
      </c>
    </row>
    <row r="1422" spans="1:5" x14ac:dyDescent="0.25">
      <c r="A1422" s="50">
        <v>14</v>
      </c>
      <c r="B1422" s="50" t="s">
        <v>35</v>
      </c>
      <c r="C1422" s="50">
        <v>1</v>
      </c>
      <c r="D1422" s="95">
        <v>12</v>
      </c>
    </row>
    <row r="1423" spans="1:5" x14ac:dyDescent="0.25">
      <c r="A1423" s="50">
        <v>37</v>
      </c>
      <c r="B1423" s="50" t="s">
        <v>76</v>
      </c>
      <c r="C1423" s="50">
        <v>5</v>
      </c>
      <c r="D1423" s="95">
        <v>12</v>
      </c>
    </row>
    <row r="1424" spans="1:5" x14ac:dyDescent="0.25">
      <c r="A1424" s="50">
        <v>29</v>
      </c>
      <c r="B1424" s="50" t="s">
        <v>137</v>
      </c>
      <c r="C1424" s="56">
        <v>1</v>
      </c>
      <c r="D1424" s="95">
        <v>12</v>
      </c>
    </row>
    <row r="1425" spans="1:5" x14ac:dyDescent="0.25">
      <c r="A1425" s="50">
        <v>47</v>
      </c>
      <c r="B1425" s="50" t="s">
        <v>168</v>
      </c>
      <c r="C1425" s="50">
        <v>7</v>
      </c>
      <c r="D1425" s="95">
        <v>12</v>
      </c>
    </row>
    <row r="1426" spans="1:5" x14ac:dyDescent="0.25">
      <c r="A1426" s="50">
        <v>43</v>
      </c>
      <c r="B1426" s="50" t="s">
        <v>17</v>
      </c>
      <c r="C1426" s="50">
        <v>1</v>
      </c>
      <c r="D1426" s="95">
        <v>12.5</v>
      </c>
      <c r="E1426" s="218"/>
    </row>
    <row r="1427" spans="1:5" x14ac:dyDescent="0.25">
      <c r="A1427" s="50">
        <v>20</v>
      </c>
      <c r="B1427" s="50" t="s">
        <v>168</v>
      </c>
      <c r="C1427" s="50">
        <v>3</v>
      </c>
      <c r="D1427" s="95">
        <v>12.5</v>
      </c>
    </row>
    <row r="1428" spans="1:5" x14ac:dyDescent="0.25">
      <c r="A1428" s="50">
        <v>13</v>
      </c>
      <c r="B1428" s="50" t="s">
        <v>38</v>
      </c>
      <c r="C1428" s="50">
        <v>7</v>
      </c>
      <c r="D1428" s="95">
        <v>12.8</v>
      </c>
      <c r="E1428" s="26"/>
    </row>
    <row r="1429" spans="1:5" x14ac:dyDescent="0.25">
      <c r="A1429" s="50">
        <v>29</v>
      </c>
      <c r="B1429" s="50" t="s">
        <v>168</v>
      </c>
      <c r="C1429" s="50">
        <v>2</v>
      </c>
      <c r="D1429" s="95">
        <v>13</v>
      </c>
    </row>
    <row r="1430" spans="1:5" x14ac:dyDescent="0.25">
      <c r="A1430" s="50">
        <v>11</v>
      </c>
      <c r="B1430" s="50" t="s">
        <v>168</v>
      </c>
      <c r="C1430" s="50">
        <v>1</v>
      </c>
      <c r="D1430" s="95">
        <v>13</v>
      </c>
    </row>
    <row r="1431" spans="1:5" x14ac:dyDescent="0.25">
      <c r="A1431" s="50">
        <v>14</v>
      </c>
      <c r="B1431" s="50" t="s">
        <v>168</v>
      </c>
      <c r="C1431" s="50">
        <v>2</v>
      </c>
      <c r="D1431" s="95">
        <v>13</v>
      </c>
    </row>
    <row r="1432" spans="1:5" x14ac:dyDescent="0.25">
      <c r="A1432" s="50">
        <v>29</v>
      </c>
      <c r="B1432" s="50" t="s">
        <v>168</v>
      </c>
      <c r="C1432" s="50">
        <v>1</v>
      </c>
      <c r="D1432" s="95">
        <v>13</v>
      </c>
    </row>
    <row r="1433" spans="1:5" x14ac:dyDescent="0.25">
      <c r="A1433" s="50">
        <v>9</v>
      </c>
      <c r="B1433" s="50" t="s">
        <v>168</v>
      </c>
      <c r="C1433" s="50">
        <v>1</v>
      </c>
      <c r="D1433" s="95">
        <v>14</v>
      </c>
    </row>
    <row r="1434" spans="1:5" x14ac:dyDescent="0.25">
      <c r="A1434" s="50">
        <v>29</v>
      </c>
      <c r="B1434" s="50" t="s">
        <v>168</v>
      </c>
      <c r="C1434" s="50">
        <v>10</v>
      </c>
      <c r="D1434" s="95">
        <v>14</v>
      </c>
    </row>
    <row r="1435" spans="1:5" x14ac:dyDescent="0.25">
      <c r="A1435" s="50">
        <v>44</v>
      </c>
      <c r="B1435" s="50" t="s">
        <v>168</v>
      </c>
      <c r="C1435" s="50">
        <v>2</v>
      </c>
      <c r="D1435" s="95">
        <v>14</v>
      </c>
    </row>
    <row r="1436" spans="1:5" x14ac:dyDescent="0.25">
      <c r="A1436" s="50">
        <v>29</v>
      </c>
      <c r="B1436" s="50" t="s">
        <v>168</v>
      </c>
      <c r="C1436" s="50">
        <v>1</v>
      </c>
      <c r="D1436" s="95">
        <v>14</v>
      </c>
    </row>
    <row r="1437" spans="1:5" x14ac:dyDescent="0.25">
      <c r="A1437" s="50">
        <v>41</v>
      </c>
      <c r="B1437" s="50" t="s">
        <v>168</v>
      </c>
      <c r="C1437" s="50">
        <v>3</v>
      </c>
      <c r="D1437" s="95">
        <v>14.5</v>
      </c>
    </row>
    <row r="1438" spans="1:5" x14ac:dyDescent="0.25">
      <c r="A1438" s="50">
        <v>30</v>
      </c>
      <c r="B1438" s="50" t="s">
        <v>333</v>
      </c>
      <c r="C1438" s="50">
        <v>3</v>
      </c>
      <c r="D1438" s="95">
        <v>15</v>
      </c>
    </row>
    <row r="1439" spans="1:5" x14ac:dyDescent="0.25">
      <c r="A1439" s="50">
        <v>42</v>
      </c>
      <c r="B1439" s="50" t="s">
        <v>91</v>
      </c>
      <c r="C1439" s="50">
        <v>1</v>
      </c>
      <c r="D1439" s="95">
        <v>15</v>
      </c>
    </row>
    <row r="1440" spans="1:5" x14ac:dyDescent="0.25">
      <c r="A1440" s="50">
        <v>7</v>
      </c>
      <c r="B1440" s="50" t="s">
        <v>93</v>
      </c>
      <c r="C1440" s="50">
        <v>1</v>
      </c>
      <c r="D1440" s="95">
        <v>15</v>
      </c>
    </row>
    <row r="1441" spans="1:5" x14ac:dyDescent="0.25">
      <c r="A1441" s="50">
        <v>44</v>
      </c>
      <c r="B1441" s="50" t="s">
        <v>168</v>
      </c>
      <c r="C1441" s="50">
        <v>1</v>
      </c>
      <c r="D1441" s="95">
        <v>15</v>
      </c>
    </row>
    <row r="1442" spans="1:5" x14ac:dyDescent="0.25">
      <c r="A1442" s="50">
        <v>40</v>
      </c>
      <c r="B1442" s="50" t="s">
        <v>168</v>
      </c>
      <c r="C1442" s="50">
        <v>2</v>
      </c>
      <c r="D1442" s="95">
        <v>15</v>
      </c>
    </row>
    <row r="1443" spans="1:5" x14ac:dyDescent="0.25">
      <c r="A1443" s="50">
        <v>29</v>
      </c>
      <c r="B1443" s="50" t="s">
        <v>168</v>
      </c>
      <c r="C1443" s="50">
        <v>1</v>
      </c>
      <c r="D1443" s="95">
        <v>15</v>
      </c>
    </row>
    <row r="1444" spans="1:5" x14ac:dyDescent="0.25">
      <c r="A1444" s="50">
        <v>18</v>
      </c>
      <c r="B1444" s="50" t="s">
        <v>168</v>
      </c>
      <c r="C1444" s="50">
        <v>7</v>
      </c>
      <c r="D1444" s="95">
        <v>15</v>
      </c>
    </row>
    <row r="1445" spans="1:5" x14ac:dyDescent="0.25">
      <c r="A1445" s="50">
        <v>2</v>
      </c>
      <c r="B1445" s="50" t="s">
        <v>168</v>
      </c>
      <c r="C1445" s="50">
        <v>1</v>
      </c>
      <c r="D1445" s="95">
        <v>15</v>
      </c>
    </row>
    <row r="1446" spans="1:5" x14ac:dyDescent="0.25">
      <c r="A1446" s="50">
        <v>41</v>
      </c>
      <c r="B1446" s="50" t="s">
        <v>168</v>
      </c>
      <c r="C1446" s="50">
        <v>1</v>
      </c>
      <c r="D1446" s="95">
        <v>15</v>
      </c>
      <c r="E1446" s="93">
        <f>SUM(C1403:C1446)</f>
        <v>121</v>
      </c>
    </row>
    <row r="1447" spans="1:5" x14ac:dyDescent="0.25">
      <c r="A1447" s="50">
        <v>33</v>
      </c>
      <c r="B1447" s="50" t="s">
        <v>66</v>
      </c>
      <c r="C1447" s="50">
        <v>2</v>
      </c>
      <c r="D1447" s="95">
        <v>15.5</v>
      </c>
    </row>
    <row r="1448" spans="1:5" x14ac:dyDescent="0.25">
      <c r="A1448" s="50">
        <v>44</v>
      </c>
      <c r="B1448" s="50" t="s">
        <v>168</v>
      </c>
      <c r="C1448" s="50">
        <v>2</v>
      </c>
      <c r="D1448" s="95">
        <v>15.5</v>
      </c>
    </row>
    <row r="1449" spans="1:5" x14ac:dyDescent="0.25">
      <c r="A1449" s="50">
        <v>45</v>
      </c>
      <c r="B1449" s="50" t="s">
        <v>168</v>
      </c>
      <c r="C1449" s="50">
        <v>1</v>
      </c>
      <c r="D1449" s="95">
        <v>15.5</v>
      </c>
    </row>
    <row r="1450" spans="1:5" x14ac:dyDescent="0.25">
      <c r="A1450" s="50">
        <v>19</v>
      </c>
      <c r="B1450" s="50" t="s">
        <v>168</v>
      </c>
      <c r="C1450" s="50">
        <v>1</v>
      </c>
      <c r="D1450" s="95">
        <v>16</v>
      </c>
    </row>
    <row r="1451" spans="1:5" x14ac:dyDescent="0.25">
      <c r="A1451" s="50">
        <v>29</v>
      </c>
      <c r="B1451" s="50" t="s">
        <v>168</v>
      </c>
      <c r="C1451" s="50">
        <v>1</v>
      </c>
      <c r="D1451" s="95">
        <v>16</v>
      </c>
    </row>
    <row r="1452" spans="1:5" x14ac:dyDescent="0.25">
      <c r="A1452" s="50">
        <v>45</v>
      </c>
      <c r="B1452" s="50" t="s">
        <v>168</v>
      </c>
      <c r="C1452" s="50">
        <v>1</v>
      </c>
      <c r="D1452" s="95">
        <v>16</v>
      </c>
    </row>
    <row r="1453" spans="1:5" x14ac:dyDescent="0.25">
      <c r="A1453" s="50">
        <v>18</v>
      </c>
      <c r="B1453" s="50" t="s">
        <v>168</v>
      </c>
      <c r="C1453" s="50">
        <v>7</v>
      </c>
      <c r="D1453" s="95">
        <v>16</v>
      </c>
    </row>
    <row r="1454" spans="1:5" x14ac:dyDescent="0.25">
      <c r="A1454" s="50">
        <v>47</v>
      </c>
      <c r="B1454" s="50" t="s">
        <v>168</v>
      </c>
      <c r="C1454" s="50">
        <v>2</v>
      </c>
      <c r="D1454" s="95">
        <v>17</v>
      </c>
    </row>
    <row r="1455" spans="1:5" x14ac:dyDescent="0.25">
      <c r="A1455" s="50">
        <v>7</v>
      </c>
      <c r="B1455" s="50" t="s">
        <v>91</v>
      </c>
      <c r="C1455" s="50">
        <v>1</v>
      </c>
      <c r="D1455" s="95">
        <v>20</v>
      </c>
      <c r="E1455" s="93">
        <f>SUM(C1447:C1455)</f>
        <v>18</v>
      </c>
    </row>
    <row r="1456" spans="1:5" x14ac:dyDescent="0.25">
      <c r="A1456" s="50">
        <v>34</v>
      </c>
      <c r="B1456" s="50" t="s">
        <v>66</v>
      </c>
      <c r="C1456" s="50">
        <v>1</v>
      </c>
      <c r="D1456" s="95">
        <v>20.5</v>
      </c>
    </row>
    <row r="1457" spans="1:5" x14ac:dyDescent="0.25">
      <c r="A1457" s="50">
        <v>37</v>
      </c>
      <c r="B1457" s="56" t="s">
        <v>66</v>
      </c>
      <c r="C1457" s="56">
        <v>2</v>
      </c>
      <c r="D1457" s="95">
        <v>21</v>
      </c>
    </row>
    <row r="1458" spans="1:5" x14ac:dyDescent="0.25">
      <c r="A1458" s="50">
        <v>10</v>
      </c>
      <c r="B1458" s="50" t="s">
        <v>96</v>
      </c>
      <c r="C1458" s="50">
        <v>1</v>
      </c>
      <c r="D1458" s="95">
        <v>22</v>
      </c>
    </row>
    <row r="1459" spans="1:5" x14ac:dyDescent="0.25">
      <c r="A1459" s="50">
        <v>13</v>
      </c>
      <c r="B1459" s="50" t="s">
        <v>137</v>
      </c>
      <c r="C1459" s="50">
        <v>7</v>
      </c>
      <c r="D1459" s="95">
        <v>22</v>
      </c>
    </row>
    <row r="1460" spans="1:5" x14ac:dyDescent="0.25">
      <c r="A1460" s="50">
        <v>50</v>
      </c>
      <c r="B1460" s="56" t="s">
        <v>66</v>
      </c>
      <c r="C1460" s="56">
        <v>1</v>
      </c>
      <c r="D1460" s="96">
        <v>23</v>
      </c>
    </row>
    <row r="1461" spans="1:5" x14ac:dyDescent="0.25">
      <c r="A1461" s="50">
        <v>34</v>
      </c>
      <c r="B1461" s="50" t="s">
        <v>66</v>
      </c>
      <c r="C1461" s="50">
        <v>2</v>
      </c>
      <c r="D1461" s="95">
        <v>23.5</v>
      </c>
    </row>
    <row r="1462" spans="1:5" x14ac:dyDescent="0.25">
      <c r="A1462" s="56">
        <v>37</v>
      </c>
      <c r="B1462" s="56" t="s">
        <v>66</v>
      </c>
      <c r="C1462" s="56">
        <v>1</v>
      </c>
      <c r="D1462" s="96">
        <v>24</v>
      </c>
      <c r="E1462" s="93">
        <f>SUM(C1456:C1462)</f>
        <v>15</v>
      </c>
    </row>
    <row r="1463" spans="1:5" x14ac:dyDescent="0.25">
      <c r="A1463" s="50">
        <v>1</v>
      </c>
      <c r="B1463" s="50" t="s">
        <v>66</v>
      </c>
      <c r="C1463" s="50">
        <v>4</v>
      </c>
      <c r="D1463" s="95">
        <v>25.5</v>
      </c>
    </row>
    <row r="1464" spans="1:5" x14ac:dyDescent="0.25">
      <c r="A1464" s="50">
        <v>32</v>
      </c>
      <c r="B1464" s="50" t="s">
        <v>66</v>
      </c>
      <c r="C1464" s="50">
        <v>1</v>
      </c>
      <c r="D1464" s="95">
        <v>25.5</v>
      </c>
    </row>
    <row r="1465" spans="1:5" x14ac:dyDescent="0.25">
      <c r="A1465" s="50">
        <v>12</v>
      </c>
      <c r="B1465" s="50" t="s">
        <v>66</v>
      </c>
      <c r="C1465" s="50">
        <v>1</v>
      </c>
      <c r="D1465" s="95">
        <v>26</v>
      </c>
    </row>
    <row r="1466" spans="1:5" x14ac:dyDescent="0.25">
      <c r="A1466" s="50">
        <v>5</v>
      </c>
      <c r="B1466" s="50" t="s">
        <v>66</v>
      </c>
      <c r="C1466" s="50">
        <v>1</v>
      </c>
      <c r="D1466" s="95">
        <v>26</v>
      </c>
    </row>
    <row r="1467" spans="1:5" x14ac:dyDescent="0.25">
      <c r="A1467" s="50">
        <v>30</v>
      </c>
      <c r="B1467" s="50" t="s">
        <v>66</v>
      </c>
      <c r="C1467" s="50">
        <v>1</v>
      </c>
      <c r="D1467" s="95">
        <v>28</v>
      </c>
    </row>
    <row r="1468" spans="1:5" x14ac:dyDescent="0.25">
      <c r="A1468" s="50">
        <v>3</v>
      </c>
      <c r="B1468" s="50" t="s">
        <v>66</v>
      </c>
      <c r="C1468" s="50">
        <v>1</v>
      </c>
      <c r="D1468" s="95">
        <v>28.5</v>
      </c>
      <c r="E1468" s="218">
        <f>SUM(C1463:C1468)</f>
        <v>9</v>
      </c>
    </row>
    <row r="1469" spans="1:5" x14ac:dyDescent="0.25">
      <c r="A1469" s="50">
        <v>5</v>
      </c>
      <c r="B1469" s="50" t="s">
        <v>66</v>
      </c>
      <c r="C1469" s="50">
        <v>2</v>
      </c>
      <c r="D1469" s="95">
        <v>30.5</v>
      </c>
      <c r="E1469" s="26"/>
    </row>
    <row r="1470" spans="1:5" x14ac:dyDescent="0.25">
      <c r="A1470" s="50">
        <v>8</v>
      </c>
      <c r="B1470" s="50" t="s">
        <v>66</v>
      </c>
      <c r="C1470" s="50">
        <v>2</v>
      </c>
      <c r="D1470" s="95">
        <v>31</v>
      </c>
    </row>
    <row r="1471" spans="1:5" x14ac:dyDescent="0.25">
      <c r="A1471" s="50">
        <v>36</v>
      </c>
      <c r="B1471" s="50" t="s">
        <v>66</v>
      </c>
      <c r="C1471" s="50">
        <v>1</v>
      </c>
      <c r="D1471" s="95">
        <v>32</v>
      </c>
      <c r="E1471" s="93">
        <f>SUM(C1469:C1471)</f>
        <v>5</v>
      </c>
    </row>
    <row r="1472" spans="1:5" x14ac:dyDescent="0.25">
      <c r="A1472" s="50"/>
      <c r="C1472" s="93">
        <f>SUM(C2:C1471)</f>
        <v>6505</v>
      </c>
      <c r="D1472" s="93">
        <f>SUM(E2:E1471)</f>
        <v>6505</v>
      </c>
    </row>
    <row r="1473" spans="3:4" x14ac:dyDescent="0.25">
      <c r="C1473" s="93"/>
      <c r="D1473" s="93"/>
    </row>
    <row r="1492" spans="1:4" x14ac:dyDescent="0.25">
      <c r="A1492" s="65"/>
      <c r="B1492" s="65"/>
      <c r="C1492" s="65"/>
      <c r="D1492" s="65"/>
    </row>
    <row r="1493" spans="1:4" x14ac:dyDescent="0.25">
      <c r="A1493" s="65"/>
      <c r="B1493" s="65"/>
      <c r="C1493" s="65"/>
      <c r="D1493" s="65"/>
    </row>
    <row r="1494" spans="1:4" x14ac:dyDescent="0.25">
      <c r="A1494" s="65"/>
      <c r="B1494" s="65"/>
      <c r="C1494" s="65"/>
      <c r="D1494" s="65"/>
    </row>
    <row r="1495" spans="1:4" x14ac:dyDescent="0.25">
      <c r="A1495" s="65"/>
      <c r="B1495" s="65"/>
      <c r="C1495" s="65"/>
      <c r="D1495" s="65"/>
    </row>
    <row r="1496" spans="1:4" x14ac:dyDescent="0.25">
      <c r="A1496" s="65"/>
      <c r="B1496" s="65"/>
      <c r="C1496" s="65"/>
      <c r="D1496" s="65"/>
    </row>
    <row r="1497" spans="1:4" x14ac:dyDescent="0.25">
      <c r="A1497" s="65"/>
      <c r="B1497" s="65"/>
      <c r="C1497" s="65"/>
      <c r="D1497" s="65"/>
    </row>
    <row r="1498" spans="1:4" x14ac:dyDescent="0.25">
      <c r="A1498" s="65"/>
      <c r="B1498" s="65"/>
      <c r="C1498" s="65"/>
      <c r="D1498" s="65"/>
    </row>
    <row r="1499" spans="1:4" x14ac:dyDescent="0.25">
      <c r="A1499" s="65"/>
      <c r="B1499" s="65"/>
      <c r="C1499" s="65"/>
      <c r="D1499" s="65"/>
    </row>
    <row r="1500" spans="1:4" x14ac:dyDescent="0.25">
      <c r="A1500" s="65"/>
      <c r="B1500" s="65"/>
      <c r="C1500" s="65"/>
      <c r="D1500" s="65"/>
    </row>
    <row r="1501" spans="1:4" x14ac:dyDescent="0.25">
      <c r="A1501" s="65"/>
      <c r="B1501" s="65"/>
      <c r="C1501" s="65"/>
      <c r="D1501" s="65"/>
    </row>
    <row r="1502" spans="1:4" x14ac:dyDescent="0.25">
      <c r="A1502" s="65"/>
      <c r="B1502" s="65"/>
      <c r="C1502" s="65"/>
      <c r="D1502" s="65"/>
    </row>
    <row r="1503" spans="1:4" x14ac:dyDescent="0.25">
      <c r="A1503" s="65"/>
      <c r="B1503" s="65"/>
      <c r="C1503" s="65"/>
      <c r="D1503" s="65"/>
    </row>
    <row r="1504" spans="1:4" x14ac:dyDescent="0.25">
      <c r="A1504" s="65"/>
      <c r="B1504" s="65"/>
      <c r="C1504" s="65"/>
      <c r="D1504" s="65"/>
    </row>
    <row r="1505" spans="1:4" x14ac:dyDescent="0.25">
      <c r="A1505" s="65"/>
      <c r="B1505" s="65"/>
      <c r="C1505" s="65"/>
      <c r="D1505" s="65"/>
    </row>
    <row r="1506" spans="1:4" x14ac:dyDescent="0.25">
      <c r="A1506" s="65"/>
      <c r="B1506" s="65"/>
      <c r="C1506" s="65"/>
      <c r="D1506" s="65"/>
    </row>
    <row r="1507" spans="1:4" x14ac:dyDescent="0.25">
      <c r="A1507" s="65"/>
      <c r="B1507" s="65"/>
      <c r="C1507" s="65"/>
      <c r="D1507" s="65"/>
    </row>
    <row r="1508" spans="1:4" x14ac:dyDescent="0.25">
      <c r="A1508" s="65"/>
      <c r="B1508" s="65"/>
      <c r="C1508" s="65"/>
      <c r="D1508" s="65"/>
    </row>
    <row r="1509" spans="1:4" x14ac:dyDescent="0.25">
      <c r="A1509" s="65"/>
      <c r="B1509" s="65"/>
      <c r="C1509" s="65"/>
      <c r="D1509" s="65"/>
    </row>
    <row r="1510" spans="1:4" x14ac:dyDescent="0.25">
      <c r="A1510" s="65"/>
      <c r="B1510" s="65"/>
      <c r="C1510" s="65"/>
      <c r="D1510" s="65"/>
    </row>
    <row r="1511" spans="1:4" x14ac:dyDescent="0.25">
      <c r="A1511" s="65"/>
      <c r="B1511" s="65"/>
      <c r="C1511" s="65"/>
      <c r="D1511" s="65"/>
    </row>
    <row r="1512" spans="1:4" x14ac:dyDescent="0.25">
      <c r="A1512" s="65"/>
      <c r="B1512" s="65"/>
      <c r="C1512" s="65"/>
      <c r="D1512" s="65"/>
    </row>
    <row r="1513" spans="1:4" x14ac:dyDescent="0.25">
      <c r="A1513" s="65"/>
      <c r="B1513" s="65"/>
      <c r="C1513" s="65"/>
      <c r="D1513" s="65"/>
    </row>
    <row r="1514" spans="1:4" x14ac:dyDescent="0.25">
      <c r="A1514" s="65"/>
      <c r="B1514" s="65"/>
      <c r="C1514" s="65"/>
      <c r="D1514" s="65"/>
    </row>
    <row r="1515" spans="1:4" x14ac:dyDescent="0.25">
      <c r="A1515" s="65"/>
      <c r="B1515" s="65"/>
      <c r="C1515" s="65"/>
      <c r="D1515" s="65"/>
    </row>
    <row r="1516" spans="1:4" x14ac:dyDescent="0.25">
      <c r="A1516" s="65"/>
      <c r="B1516" s="65"/>
      <c r="C1516" s="65"/>
      <c r="D1516" s="65"/>
    </row>
    <row r="1517" spans="1:4" x14ac:dyDescent="0.25">
      <c r="A1517" s="65"/>
      <c r="B1517" s="65"/>
      <c r="C1517" s="65"/>
      <c r="D1517" s="65"/>
    </row>
    <row r="1518" spans="1:4" x14ac:dyDescent="0.25">
      <c r="A1518" s="65"/>
      <c r="B1518" s="65"/>
      <c r="C1518" s="65"/>
      <c r="D1518" s="65"/>
    </row>
    <row r="1519" spans="1:4" x14ac:dyDescent="0.25">
      <c r="A1519" s="65"/>
      <c r="B1519" s="65"/>
      <c r="C1519" s="65"/>
      <c r="D1519" s="65"/>
    </row>
    <row r="1520" spans="1:4" x14ac:dyDescent="0.25">
      <c r="A1520" s="65"/>
      <c r="B1520" s="65"/>
      <c r="C1520" s="65"/>
      <c r="D1520" s="65"/>
    </row>
    <row r="1521" spans="1:4" x14ac:dyDescent="0.25">
      <c r="A1521" s="65"/>
      <c r="B1521" s="65"/>
      <c r="C1521" s="65"/>
      <c r="D1521" s="65"/>
    </row>
    <row r="1522" spans="1:4" x14ac:dyDescent="0.25">
      <c r="A1522" s="65"/>
      <c r="B1522" s="65"/>
      <c r="C1522" s="65"/>
      <c r="D1522" s="65"/>
    </row>
    <row r="1523" spans="1:4" x14ac:dyDescent="0.25">
      <c r="A1523" s="65"/>
      <c r="B1523" s="65"/>
      <c r="C1523" s="65"/>
      <c r="D1523" s="65"/>
    </row>
    <row r="1524" spans="1:4" x14ac:dyDescent="0.25">
      <c r="A1524" s="65"/>
      <c r="B1524" s="65"/>
      <c r="C1524" s="65"/>
      <c r="D1524" s="65"/>
    </row>
    <row r="1525" spans="1:4" x14ac:dyDescent="0.25">
      <c r="A1525" s="65"/>
      <c r="B1525" s="65"/>
      <c r="C1525" s="65"/>
      <c r="D1525" s="65"/>
    </row>
    <row r="1526" spans="1:4" x14ac:dyDescent="0.25">
      <c r="A1526" s="65"/>
      <c r="B1526" s="65"/>
      <c r="C1526" s="65"/>
      <c r="D1526" s="65"/>
    </row>
    <row r="1527" spans="1:4" x14ac:dyDescent="0.25">
      <c r="A1527" s="65"/>
      <c r="B1527" s="65"/>
      <c r="C1527" s="65"/>
      <c r="D1527" s="65"/>
    </row>
    <row r="1528" spans="1:4" x14ac:dyDescent="0.25">
      <c r="A1528" s="65"/>
      <c r="B1528" s="65"/>
      <c r="C1528" s="65"/>
      <c r="D1528" s="65"/>
    </row>
    <row r="1529" spans="1:4" x14ac:dyDescent="0.25">
      <c r="A1529" s="65"/>
      <c r="B1529" s="65"/>
      <c r="C1529" s="65"/>
      <c r="D1529" s="65"/>
    </row>
    <row r="1530" spans="1:4" x14ac:dyDescent="0.25">
      <c r="A1530" s="65"/>
      <c r="B1530" s="65"/>
      <c r="C1530" s="65"/>
      <c r="D1530" s="65"/>
    </row>
    <row r="1531" spans="1:4" x14ac:dyDescent="0.25">
      <c r="A1531" s="65"/>
      <c r="B1531" s="65"/>
      <c r="C1531" s="65"/>
      <c r="D1531" s="65"/>
    </row>
    <row r="1532" spans="1:4" x14ac:dyDescent="0.25">
      <c r="A1532" s="65"/>
      <c r="B1532" s="65"/>
      <c r="C1532" s="65"/>
      <c r="D1532" s="65"/>
    </row>
    <row r="1533" spans="1:4" x14ac:dyDescent="0.25">
      <c r="A1533" s="65"/>
      <c r="B1533" s="65"/>
      <c r="C1533" s="65"/>
      <c r="D1533" s="65"/>
    </row>
    <row r="1534" spans="1:4" x14ac:dyDescent="0.25">
      <c r="A1534" s="65"/>
      <c r="B1534" s="65"/>
      <c r="C1534" s="65"/>
      <c r="D1534" s="65"/>
    </row>
    <row r="1535" spans="1:4" x14ac:dyDescent="0.25">
      <c r="A1535" s="65"/>
      <c r="B1535" s="65"/>
      <c r="C1535" s="65"/>
      <c r="D1535" s="65"/>
    </row>
    <row r="1536" spans="1:4" x14ac:dyDescent="0.25">
      <c r="A1536" s="65"/>
      <c r="B1536" s="65"/>
      <c r="C1536" s="65"/>
      <c r="D1536" s="65"/>
    </row>
    <row r="1537" spans="1:4" x14ac:dyDescent="0.25">
      <c r="A1537" s="65"/>
      <c r="B1537" s="65"/>
      <c r="C1537" s="65"/>
      <c r="D1537" s="65"/>
    </row>
    <row r="1538" spans="1:4" x14ac:dyDescent="0.25">
      <c r="A1538" s="65"/>
      <c r="B1538" s="65"/>
      <c r="C1538" s="65"/>
      <c r="D1538" s="65"/>
    </row>
    <row r="1539" spans="1:4" x14ac:dyDescent="0.25">
      <c r="A1539" s="65"/>
      <c r="B1539" s="65"/>
      <c r="C1539" s="65"/>
      <c r="D1539" s="65"/>
    </row>
    <row r="1540" spans="1:4" x14ac:dyDescent="0.25">
      <c r="A1540" s="65"/>
      <c r="B1540" s="65"/>
      <c r="C1540" s="65"/>
      <c r="D1540" s="65"/>
    </row>
    <row r="1541" spans="1:4" x14ac:dyDescent="0.25">
      <c r="A1541" s="65"/>
      <c r="B1541" s="65"/>
      <c r="C1541" s="65"/>
      <c r="D1541" s="65"/>
    </row>
    <row r="1542" spans="1:4" x14ac:dyDescent="0.25">
      <c r="A1542" s="65"/>
      <c r="B1542" s="65"/>
      <c r="C1542" s="65"/>
      <c r="D1542" s="65"/>
    </row>
    <row r="1543" spans="1:4" x14ac:dyDescent="0.25">
      <c r="A1543" s="65"/>
      <c r="B1543" s="65"/>
      <c r="C1543" s="65"/>
      <c r="D1543" s="65"/>
    </row>
    <row r="1544" spans="1:4" x14ac:dyDescent="0.25">
      <c r="A1544" s="65"/>
      <c r="B1544" s="65"/>
      <c r="C1544" s="65"/>
      <c r="D1544" s="65"/>
    </row>
    <row r="1545" spans="1:4" x14ac:dyDescent="0.25">
      <c r="A1545" s="65"/>
      <c r="B1545" s="65"/>
      <c r="C1545" s="65"/>
      <c r="D1545" s="65"/>
    </row>
    <row r="1546" spans="1:4" x14ac:dyDescent="0.25">
      <c r="A1546" s="65"/>
      <c r="B1546" s="65"/>
      <c r="C1546" s="65"/>
      <c r="D1546" s="65"/>
    </row>
    <row r="1547" spans="1:4" x14ac:dyDescent="0.25">
      <c r="A1547" s="65"/>
      <c r="B1547" s="65"/>
      <c r="C1547" s="65"/>
      <c r="D1547" s="65"/>
    </row>
    <row r="1548" spans="1:4" x14ac:dyDescent="0.25">
      <c r="A1548" s="65"/>
      <c r="B1548" s="65"/>
      <c r="C1548" s="65"/>
      <c r="D1548" s="65"/>
    </row>
    <row r="1549" spans="1:4" x14ac:dyDescent="0.25">
      <c r="A1549" s="65"/>
      <c r="B1549" s="65"/>
      <c r="C1549" s="65"/>
      <c r="D1549" s="65"/>
    </row>
    <row r="1550" spans="1:4" x14ac:dyDescent="0.25">
      <c r="A1550" s="65"/>
      <c r="B1550" s="65"/>
      <c r="C1550" s="65"/>
      <c r="D1550" s="65"/>
    </row>
    <row r="1551" spans="1:4" x14ac:dyDescent="0.25">
      <c r="A1551" s="65"/>
      <c r="B1551" s="65"/>
      <c r="C1551" s="65"/>
      <c r="D1551" s="65"/>
    </row>
    <row r="1552" spans="1:4" x14ac:dyDescent="0.25">
      <c r="A1552" s="65"/>
      <c r="B1552" s="65"/>
      <c r="C1552" s="65"/>
      <c r="D1552" s="65"/>
    </row>
    <row r="1553" spans="1:4" x14ac:dyDescent="0.25">
      <c r="A1553" s="65"/>
      <c r="B1553" s="65"/>
      <c r="C1553" s="65"/>
      <c r="D1553" s="65"/>
    </row>
    <row r="1554" spans="1:4" x14ac:dyDescent="0.25">
      <c r="A1554" s="65"/>
      <c r="B1554" s="65"/>
      <c r="C1554" s="65"/>
      <c r="D1554" s="65"/>
    </row>
    <row r="1555" spans="1:4" x14ac:dyDescent="0.25">
      <c r="A1555" s="65"/>
      <c r="B1555" s="65"/>
      <c r="C1555" s="65"/>
      <c r="D1555" s="65"/>
    </row>
    <row r="1556" spans="1:4" x14ac:dyDescent="0.25">
      <c r="A1556" s="65"/>
      <c r="B1556" s="65"/>
      <c r="C1556" s="65"/>
      <c r="D1556" s="65"/>
    </row>
    <row r="1557" spans="1:4" x14ac:dyDescent="0.25">
      <c r="A1557" s="65"/>
      <c r="B1557" s="65"/>
      <c r="C1557" s="65"/>
      <c r="D1557" s="65"/>
    </row>
    <row r="1558" spans="1:4" x14ac:dyDescent="0.25">
      <c r="A1558" s="65"/>
      <c r="B1558" s="65"/>
      <c r="C1558" s="65"/>
      <c r="D1558" s="65"/>
    </row>
    <row r="1559" spans="1:4" x14ac:dyDescent="0.25">
      <c r="A1559" s="65"/>
      <c r="B1559" s="65"/>
      <c r="C1559" s="65"/>
      <c r="D1559" s="65"/>
    </row>
    <row r="1560" spans="1:4" x14ac:dyDescent="0.25">
      <c r="A1560" s="65"/>
      <c r="B1560" s="65"/>
      <c r="C1560" s="65"/>
      <c r="D1560" s="65"/>
    </row>
    <row r="1561" spans="1:4" x14ac:dyDescent="0.25">
      <c r="A1561" s="65"/>
      <c r="B1561" s="65"/>
      <c r="C1561" s="65"/>
      <c r="D1561" s="65"/>
    </row>
    <row r="1562" spans="1:4" x14ac:dyDescent="0.25">
      <c r="A1562" s="65"/>
      <c r="B1562" s="65"/>
      <c r="C1562" s="65"/>
      <c r="D1562" s="65"/>
    </row>
    <row r="1563" spans="1:4" x14ac:dyDescent="0.25">
      <c r="A1563" s="65"/>
      <c r="B1563" s="65"/>
      <c r="C1563" s="65"/>
      <c r="D1563" s="65"/>
    </row>
    <row r="1564" spans="1:4" x14ac:dyDescent="0.25">
      <c r="A1564" s="65"/>
      <c r="B1564" s="65"/>
      <c r="C1564" s="65"/>
      <c r="D1564" s="65"/>
    </row>
  </sheetData>
  <sortState ref="A2:E1564">
    <sortCondition ref="D1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4"/>
  <sheetViews>
    <sheetView topLeftCell="A1445" workbookViewId="0">
      <selection activeCell="C1471" sqref="C1471"/>
    </sheetView>
  </sheetViews>
  <sheetFormatPr defaultRowHeight="15" x14ac:dyDescent="0.25"/>
  <cols>
    <col min="1" max="1" width="34.125" style="220" customWidth="1"/>
    <col min="2" max="2" width="12" style="220" customWidth="1"/>
    <col min="3" max="3" width="9" style="220"/>
    <col min="4" max="4" width="9" style="218"/>
    <col min="5" max="5" width="7.375" customWidth="1"/>
    <col min="6" max="6" width="8.25" customWidth="1"/>
    <col min="7" max="7" width="11" style="17" customWidth="1"/>
    <col min="8" max="8" width="13.125" customWidth="1"/>
    <col min="9" max="9" width="8" style="107" customWidth="1"/>
    <col min="10" max="10" width="7.5" customWidth="1"/>
    <col min="11" max="11" width="8.125" customWidth="1"/>
    <col min="12" max="12" width="13.875" style="17" customWidth="1"/>
  </cols>
  <sheetData>
    <row r="1" spans="1:12" ht="47.25" x14ac:dyDescent="0.25">
      <c r="A1" s="50" t="s">
        <v>2</v>
      </c>
      <c r="B1" s="50" t="s">
        <v>187</v>
      </c>
      <c r="C1" s="95" t="s">
        <v>190</v>
      </c>
      <c r="D1" s="134" t="s">
        <v>785</v>
      </c>
      <c r="E1" t="s">
        <v>514</v>
      </c>
      <c r="F1" s="14" t="s">
        <v>783</v>
      </c>
      <c r="G1" s="14" t="s">
        <v>782</v>
      </c>
      <c r="H1" s="14" t="s">
        <v>786</v>
      </c>
      <c r="I1" s="230" t="s">
        <v>429</v>
      </c>
      <c r="J1" s="231" t="s">
        <v>432</v>
      </c>
      <c r="K1" s="14" t="s">
        <v>429</v>
      </c>
      <c r="L1" s="194" t="s">
        <v>806</v>
      </c>
    </row>
    <row r="2" spans="1:12" x14ac:dyDescent="0.25">
      <c r="A2" s="50" t="s">
        <v>29</v>
      </c>
      <c r="B2" s="50">
        <v>5</v>
      </c>
      <c r="C2" s="95">
        <v>2.5</v>
      </c>
      <c r="D2" s="65"/>
      <c r="F2" s="24" t="s">
        <v>751</v>
      </c>
      <c r="G2" s="225" t="s">
        <v>805</v>
      </c>
      <c r="H2" s="24">
        <v>3134.5</v>
      </c>
      <c r="I2" s="131">
        <f>H2/3252.5*100</f>
        <v>96.37202152190622</v>
      </c>
      <c r="J2" s="24">
        <v>60</v>
      </c>
      <c r="K2" s="131">
        <f>J2/82*100</f>
        <v>73.170731707317074</v>
      </c>
      <c r="L2" s="229"/>
    </row>
    <row r="3" spans="1:12" x14ac:dyDescent="0.25">
      <c r="A3" s="50" t="s">
        <v>29</v>
      </c>
      <c r="B3" s="50">
        <v>4</v>
      </c>
      <c r="C3" s="95">
        <v>2.5</v>
      </c>
      <c r="D3" s="65"/>
      <c r="F3" s="24" t="s">
        <v>784</v>
      </c>
      <c r="G3" s="225" t="s">
        <v>791</v>
      </c>
      <c r="H3" s="24">
        <v>103.5</v>
      </c>
      <c r="I3" s="131">
        <f t="shared" ref="I3:I5" si="0">H3/3252.5*100</f>
        <v>3.1821675634127593</v>
      </c>
      <c r="J3" s="24">
        <v>18</v>
      </c>
      <c r="K3" s="131">
        <f t="shared" ref="K3:K5" si="1">J3/82*100</f>
        <v>21.951219512195124</v>
      </c>
      <c r="L3" s="225"/>
    </row>
    <row r="4" spans="1:12" x14ac:dyDescent="0.25">
      <c r="A4" s="50" t="s">
        <v>26</v>
      </c>
      <c r="B4" s="50">
        <v>2</v>
      </c>
      <c r="C4" s="95">
        <v>2.5</v>
      </c>
      <c r="D4" s="65"/>
      <c r="F4" s="24" t="s">
        <v>752</v>
      </c>
      <c r="G4" s="225" t="s">
        <v>792</v>
      </c>
      <c r="H4" s="24">
        <v>14.5</v>
      </c>
      <c r="I4" s="131">
        <f t="shared" si="0"/>
        <v>0.44581091468101458</v>
      </c>
      <c r="J4" s="24">
        <v>4</v>
      </c>
      <c r="K4" s="131">
        <f t="shared" si="1"/>
        <v>4.8780487804878048</v>
      </c>
      <c r="L4" s="225"/>
    </row>
    <row r="5" spans="1:12" x14ac:dyDescent="0.25">
      <c r="A5" s="50" t="s">
        <v>52</v>
      </c>
      <c r="B5" s="50">
        <v>5</v>
      </c>
      <c r="C5" s="96">
        <v>2.5</v>
      </c>
      <c r="D5" s="30"/>
      <c r="H5" s="219">
        <f>SUM(H2:H4)</f>
        <v>3252.5</v>
      </c>
      <c r="I5" s="131">
        <f t="shared" si="0"/>
        <v>100</v>
      </c>
      <c r="J5" s="227">
        <f>SUM(J2:J4)</f>
        <v>82</v>
      </c>
      <c r="K5" s="131">
        <f t="shared" si="1"/>
        <v>100</v>
      </c>
    </row>
    <row r="6" spans="1:12" x14ac:dyDescent="0.25">
      <c r="A6" s="61" t="s">
        <v>322</v>
      </c>
      <c r="B6" s="50">
        <v>1</v>
      </c>
      <c r="C6" s="95">
        <v>2.5</v>
      </c>
      <c r="D6" s="65"/>
    </row>
    <row r="7" spans="1:12" x14ac:dyDescent="0.25">
      <c r="A7" s="50" t="s">
        <v>111</v>
      </c>
      <c r="B7" s="50">
        <v>3</v>
      </c>
      <c r="C7" s="95">
        <v>2.5</v>
      </c>
      <c r="D7" s="65"/>
      <c r="G7" s="225" t="s">
        <v>793</v>
      </c>
      <c r="H7" s="225" t="s">
        <v>794</v>
      </c>
      <c r="I7" s="225" t="s">
        <v>795</v>
      </c>
      <c r="J7" s="50"/>
    </row>
    <row r="8" spans="1:12" x14ac:dyDescent="0.25">
      <c r="A8" s="50" t="s">
        <v>126</v>
      </c>
      <c r="B8" s="50">
        <v>2</v>
      </c>
      <c r="C8" s="95">
        <v>2.5</v>
      </c>
      <c r="D8" s="65"/>
      <c r="G8" s="225">
        <v>97.49</v>
      </c>
      <c r="H8" s="50">
        <v>2.11</v>
      </c>
      <c r="I8" s="111">
        <v>0.4</v>
      </c>
      <c r="J8" s="50"/>
    </row>
    <row r="9" spans="1:12" x14ac:dyDescent="0.25">
      <c r="A9" s="50" t="s">
        <v>132</v>
      </c>
      <c r="B9" s="50">
        <v>2</v>
      </c>
      <c r="C9" s="95">
        <v>2.5</v>
      </c>
      <c r="D9" s="65"/>
    </row>
    <row r="10" spans="1:12" x14ac:dyDescent="0.25">
      <c r="A10" s="50" t="s">
        <v>17</v>
      </c>
      <c r="B10" s="50">
        <v>2</v>
      </c>
      <c r="C10" s="95">
        <v>2.5</v>
      </c>
      <c r="D10" s="65"/>
      <c r="K10" s="107"/>
    </row>
    <row r="11" spans="1:12" x14ac:dyDescent="0.25">
      <c r="A11" s="50" t="s">
        <v>24</v>
      </c>
      <c r="B11" s="50">
        <v>7</v>
      </c>
      <c r="C11" s="95">
        <v>2.5</v>
      </c>
      <c r="D11" s="65"/>
    </row>
    <row r="12" spans="1:12" x14ac:dyDescent="0.25">
      <c r="A12" s="56" t="s">
        <v>29</v>
      </c>
      <c r="B12" s="56">
        <v>7</v>
      </c>
      <c r="C12" s="96">
        <v>2.5</v>
      </c>
      <c r="D12" s="30"/>
    </row>
    <row r="13" spans="1:12" x14ac:dyDescent="0.25">
      <c r="A13" s="50" t="s">
        <v>29</v>
      </c>
      <c r="B13" s="50">
        <v>6</v>
      </c>
      <c r="C13" s="95">
        <v>2.5</v>
      </c>
      <c r="D13" s="65"/>
    </row>
    <row r="14" spans="1:12" x14ac:dyDescent="0.25">
      <c r="A14" s="50" t="s">
        <v>29</v>
      </c>
      <c r="B14" s="50">
        <v>20</v>
      </c>
      <c r="C14" s="95">
        <v>2.5</v>
      </c>
      <c r="D14" s="65"/>
    </row>
    <row r="15" spans="1:12" x14ac:dyDescent="0.25">
      <c r="A15" s="50" t="s">
        <v>26</v>
      </c>
      <c r="B15" s="50">
        <v>6</v>
      </c>
      <c r="C15" s="95">
        <v>2.5</v>
      </c>
      <c r="D15" s="65"/>
    </row>
    <row r="16" spans="1:12" x14ac:dyDescent="0.25">
      <c r="A16" s="50" t="s">
        <v>43</v>
      </c>
      <c r="B16" s="50">
        <v>15</v>
      </c>
      <c r="C16" s="95">
        <v>2.5</v>
      </c>
      <c r="D16" s="65"/>
    </row>
    <row r="17" spans="1:4" x14ac:dyDescent="0.25">
      <c r="A17" s="50" t="s">
        <v>43</v>
      </c>
      <c r="B17" s="50">
        <v>5</v>
      </c>
      <c r="C17" s="95">
        <v>2.5</v>
      </c>
      <c r="D17" s="65"/>
    </row>
    <row r="18" spans="1:4" x14ac:dyDescent="0.25">
      <c r="A18" s="50" t="s">
        <v>43</v>
      </c>
      <c r="B18" s="50">
        <v>3</v>
      </c>
      <c r="C18" s="95">
        <v>2.5</v>
      </c>
      <c r="D18" s="65"/>
    </row>
    <row r="19" spans="1:4" x14ac:dyDescent="0.25">
      <c r="A19" s="50" t="s">
        <v>306</v>
      </c>
      <c r="B19" s="50">
        <v>1</v>
      </c>
      <c r="C19" s="95">
        <v>2.5</v>
      </c>
      <c r="D19" s="65"/>
    </row>
    <row r="20" spans="1:4" x14ac:dyDescent="0.25">
      <c r="A20" s="50" t="s">
        <v>52</v>
      </c>
      <c r="B20" s="50">
        <v>2</v>
      </c>
      <c r="C20" s="95">
        <v>2.5</v>
      </c>
      <c r="D20" s="65"/>
    </row>
    <row r="21" spans="1:4" x14ac:dyDescent="0.25">
      <c r="A21" s="50" t="s">
        <v>52</v>
      </c>
      <c r="B21" s="50">
        <v>8</v>
      </c>
      <c r="C21" s="95">
        <v>2.5</v>
      </c>
      <c r="D21" s="65"/>
    </row>
    <row r="22" spans="1:4" x14ac:dyDescent="0.25">
      <c r="A22" s="50" t="s">
        <v>52</v>
      </c>
      <c r="B22" s="50">
        <v>5</v>
      </c>
      <c r="C22" s="95">
        <v>2.5</v>
      </c>
      <c r="D22" s="65"/>
    </row>
    <row r="23" spans="1:4" x14ac:dyDescent="0.25">
      <c r="A23" s="50" t="s">
        <v>54</v>
      </c>
      <c r="B23" s="50">
        <v>1</v>
      </c>
      <c r="C23" s="95">
        <v>2.5</v>
      </c>
      <c r="D23" s="65"/>
    </row>
    <row r="24" spans="1:4" x14ac:dyDescent="0.25">
      <c r="A24" s="50" t="s">
        <v>57</v>
      </c>
      <c r="B24" s="50">
        <v>3</v>
      </c>
      <c r="C24" s="95">
        <v>2.5</v>
      </c>
      <c r="D24" s="65"/>
    </row>
    <row r="25" spans="1:4" x14ac:dyDescent="0.25">
      <c r="A25" s="50" t="s">
        <v>63</v>
      </c>
      <c r="B25" s="50">
        <v>2</v>
      </c>
      <c r="C25" s="95">
        <v>2.5</v>
      </c>
      <c r="D25" s="65"/>
    </row>
    <row r="26" spans="1:4" x14ac:dyDescent="0.25">
      <c r="A26" s="50" t="s">
        <v>74</v>
      </c>
      <c r="B26" s="50">
        <v>1</v>
      </c>
      <c r="C26" s="95">
        <v>2.5</v>
      </c>
      <c r="D26" s="65"/>
    </row>
    <row r="27" spans="1:4" x14ac:dyDescent="0.25">
      <c r="A27" s="50" t="s">
        <v>76</v>
      </c>
      <c r="B27" s="50">
        <v>2</v>
      </c>
      <c r="C27" s="95">
        <v>2.5</v>
      </c>
      <c r="D27" s="65"/>
    </row>
    <row r="28" spans="1:4" x14ac:dyDescent="0.25">
      <c r="A28" s="50" t="s">
        <v>76</v>
      </c>
      <c r="B28" s="50">
        <v>1</v>
      </c>
      <c r="C28" s="95">
        <v>2.5</v>
      </c>
      <c r="D28" s="65"/>
    </row>
    <row r="29" spans="1:4" x14ac:dyDescent="0.25">
      <c r="A29" s="50" t="s">
        <v>76</v>
      </c>
      <c r="B29" s="50">
        <v>1</v>
      </c>
      <c r="C29" s="95">
        <v>2.5</v>
      </c>
      <c r="D29" s="65"/>
    </row>
    <row r="30" spans="1:4" x14ac:dyDescent="0.25">
      <c r="A30" s="50" t="s">
        <v>76</v>
      </c>
      <c r="B30" s="50">
        <v>5</v>
      </c>
      <c r="C30" s="95">
        <v>2.5</v>
      </c>
      <c r="D30" s="65"/>
    </row>
    <row r="31" spans="1:4" x14ac:dyDescent="0.25">
      <c r="A31" s="50" t="s">
        <v>76</v>
      </c>
      <c r="B31" s="50">
        <v>2</v>
      </c>
      <c r="C31" s="95">
        <v>2.5</v>
      </c>
      <c r="D31" s="65"/>
    </row>
    <row r="32" spans="1:4" x14ac:dyDescent="0.25">
      <c r="A32" s="50" t="s">
        <v>76</v>
      </c>
      <c r="B32" s="50">
        <v>2</v>
      </c>
      <c r="C32" s="95">
        <v>2.5</v>
      </c>
      <c r="D32" s="65"/>
    </row>
    <row r="33" spans="1:4" x14ac:dyDescent="0.25">
      <c r="A33" s="50" t="s">
        <v>83</v>
      </c>
      <c r="B33" s="50">
        <v>5</v>
      </c>
      <c r="C33" s="95">
        <v>2.5</v>
      </c>
      <c r="D33" s="65"/>
    </row>
    <row r="34" spans="1:4" x14ac:dyDescent="0.25">
      <c r="A34" s="64" t="s">
        <v>83</v>
      </c>
      <c r="B34" s="50">
        <v>1</v>
      </c>
      <c r="C34" s="95">
        <v>2.5</v>
      </c>
      <c r="D34" s="65"/>
    </row>
    <row r="35" spans="1:4" x14ac:dyDescent="0.25">
      <c r="A35" s="50" t="s">
        <v>85</v>
      </c>
      <c r="B35" s="50">
        <v>10</v>
      </c>
      <c r="C35" s="95">
        <v>2.5</v>
      </c>
      <c r="D35" s="65"/>
    </row>
    <row r="36" spans="1:4" x14ac:dyDescent="0.25">
      <c r="A36" s="50" t="s">
        <v>85</v>
      </c>
      <c r="B36" s="50">
        <v>1</v>
      </c>
      <c r="C36" s="95">
        <v>2.5</v>
      </c>
      <c r="D36" s="65"/>
    </row>
    <row r="37" spans="1:4" x14ac:dyDescent="0.25">
      <c r="A37" s="50" t="s">
        <v>85</v>
      </c>
      <c r="B37" s="50">
        <v>1</v>
      </c>
      <c r="C37" s="95">
        <v>2.5</v>
      </c>
      <c r="D37" s="65"/>
    </row>
    <row r="38" spans="1:4" x14ac:dyDescent="0.25">
      <c r="A38" s="50" t="s">
        <v>318</v>
      </c>
      <c r="B38" s="50">
        <v>5</v>
      </c>
      <c r="C38" s="95">
        <v>2.5</v>
      </c>
      <c r="D38" s="65"/>
    </row>
    <row r="39" spans="1:4" ht="30" x14ac:dyDescent="0.25">
      <c r="A39" s="60" t="s">
        <v>319</v>
      </c>
      <c r="B39" s="50">
        <v>2</v>
      </c>
      <c r="C39" s="95">
        <v>2.5</v>
      </c>
      <c r="D39" s="65"/>
    </row>
    <row r="40" spans="1:4" x14ac:dyDescent="0.25">
      <c r="A40" s="50" t="s">
        <v>107</v>
      </c>
      <c r="B40" s="50">
        <v>2</v>
      </c>
      <c r="C40" s="95">
        <v>2.5</v>
      </c>
      <c r="D40" s="65"/>
    </row>
    <row r="41" spans="1:4" x14ac:dyDescent="0.25">
      <c r="A41" s="64" t="s">
        <v>107</v>
      </c>
      <c r="B41" s="50">
        <v>3</v>
      </c>
      <c r="C41" s="95">
        <v>2.5</v>
      </c>
      <c r="D41" s="65"/>
    </row>
    <row r="42" spans="1:4" x14ac:dyDescent="0.25">
      <c r="A42" s="50" t="s">
        <v>121</v>
      </c>
      <c r="B42" s="50">
        <v>9</v>
      </c>
      <c r="C42" s="95">
        <v>2.5</v>
      </c>
      <c r="D42" s="65"/>
    </row>
    <row r="43" spans="1:4" x14ac:dyDescent="0.25">
      <c r="A43" s="50" t="s">
        <v>111</v>
      </c>
      <c r="B43" s="50">
        <v>13</v>
      </c>
      <c r="C43" s="95">
        <v>2.5</v>
      </c>
      <c r="D43" s="65"/>
    </row>
    <row r="44" spans="1:4" x14ac:dyDescent="0.25">
      <c r="A44" s="50" t="s">
        <v>111</v>
      </c>
      <c r="B44" s="50">
        <v>5</v>
      </c>
      <c r="C44" s="95">
        <v>2.5</v>
      </c>
      <c r="D44" s="65"/>
    </row>
    <row r="45" spans="1:4" x14ac:dyDescent="0.25">
      <c r="A45" s="50" t="s">
        <v>111</v>
      </c>
      <c r="B45" s="50">
        <v>5</v>
      </c>
      <c r="C45" s="95">
        <v>2.5</v>
      </c>
      <c r="D45" s="65"/>
    </row>
    <row r="46" spans="1:4" x14ac:dyDescent="0.25">
      <c r="A46" s="50" t="s">
        <v>111</v>
      </c>
      <c r="B46" s="50">
        <v>3</v>
      </c>
      <c r="C46" s="95">
        <v>2.5</v>
      </c>
      <c r="D46" s="65"/>
    </row>
    <row r="47" spans="1:4" x14ac:dyDescent="0.25">
      <c r="A47" s="50" t="s">
        <v>111</v>
      </c>
      <c r="B47" s="50">
        <v>12</v>
      </c>
      <c r="C47" s="95">
        <v>2.5</v>
      </c>
      <c r="D47" s="65"/>
    </row>
    <row r="48" spans="1:4" x14ac:dyDescent="0.25">
      <c r="A48" s="50" t="s">
        <v>111</v>
      </c>
      <c r="B48" s="50">
        <v>4</v>
      </c>
      <c r="C48" s="95">
        <v>2.5</v>
      </c>
      <c r="D48" s="65"/>
    </row>
    <row r="49" spans="1:4" x14ac:dyDescent="0.25">
      <c r="A49" s="50" t="s">
        <v>111</v>
      </c>
      <c r="B49" s="50">
        <v>8</v>
      </c>
      <c r="C49" s="95">
        <v>2.5</v>
      </c>
      <c r="D49" s="65"/>
    </row>
    <row r="50" spans="1:4" x14ac:dyDescent="0.25">
      <c r="A50" s="50" t="s">
        <v>327</v>
      </c>
      <c r="B50" s="50">
        <v>10</v>
      </c>
      <c r="C50" s="95">
        <v>2.5</v>
      </c>
      <c r="D50" s="65"/>
    </row>
    <row r="51" spans="1:4" x14ac:dyDescent="0.25">
      <c r="A51" s="50" t="s">
        <v>111</v>
      </c>
      <c r="B51" s="50">
        <v>10</v>
      </c>
      <c r="C51" s="95">
        <v>2.5</v>
      </c>
      <c r="D51" s="65"/>
    </row>
    <row r="52" spans="1:4" x14ac:dyDescent="0.25">
      <c r="A52" s="50" t="s">
        <v>126</v>
      </c>
      <c r="B52" s="50">
        <v>4</v>
      </c>
      <c r="C52" s="95">
        <v>2.5</v>
      </c>
      <c r="D52" s="65"/>
    </row>
    <row r="53" spans="1:4" x14ac:dyDescent="0.25">
      <c r="A53" s="50" t="s">
        <v>126</v>
      </c>
      <c r="B53" s="50">
        <v>2</v>
      </c>
      <c r="C53" s="95">
        <v>2.5</v>
      </c>
      <c r="D53" s="65"/>
    </row>
    <row r="54" spans="1:4" x14ac:dyDescent="0.25">
      <c r="A54" s="50" t="s">
        <v>126</v>
      </c>
      <c r="B54" s="50">
        <v>3</v>
      </c>
      <c r="C54" s="95">
        <v>2.5</v>
      </c>
      <c r="D54" s="65"/>
    </row>
    <row r="55" spans="1:4" x14ac:dyDescent="0.25">
      <c r="A55" s="50" t="s">
        <v>129</v>
      </c>
      <c r="B55" s="50">
        <v>1</v>
      </c>
      <c r="C55" s="95">
        <v>2.5</v>
      </c>
      <c r="D55" s="65"/>
    </row>
    <row r="56" spans="1:4" x14ac:dyDescent="0.25">
      <c r="A56" s="50" t="s">
        <v>129</v>
      </c>
      <c r="B56" s="50">
        <v>1</v>
      </c>
      <c r="C56" s="95">
        <v>2.5</v>
      </c>
      <c r="D56" s="65"/>
    </row>
    <row r="57" spans="1:4" x14ac:dyDescent="0.25">
      <c r="A57" s="50" t="s">
        <v>132</v>
      </c>
      <c r="B57" s="50">
        <v>1</v>
      </c>
      <c r="C57" s="95">
        <v>2.5</v>
      </c>
      <c r="D57" s="65"/>
    </row>
    <row r="58" spans="1:4" x14ac:dyDescent="0.25">
      <c r="A58" s="50" t="s">
        <v>132</v>
      </c>
      <c r="B58" s="50">
        <v>4</v>
      </c>
      <c r="C58" s="95">
        <v>2.5</v>
      </c>
      <c r="D58" s="65"/>
    </row>
    <row r="59" spans="1:4" x14ac:dyDescent="0.25">
      <c r="A59" s="50" t="s">
        <v>142</v>
      </c>
      <c r="B59" s="50">
        <v>3</v>
      </c>
      <c r="C59" s="95">
        <v>2.5</v>
      </c>
      <c r="D59" s="65"/>
    </row>
    <row r="60" spans="1:4" x14ac:dyDescent="0.25">
      <c r="A60" s="50" t="s">
        <v>145</v>
      </c>
      <c r="B60" s="50">
        <v>1</v>
      </c>
      <c r="C60" s="95">
        <v>2.5</v>
      </c>
      <c r="D60" s="65"/>
    </row>
    <row r="61" spans="1:4" x14ac:dyDescent="0.25">
      <c r="A61" s="50" t="s">
        <v>29</v>
      </c>
      <c r="B61" s="50">
        <v>5</v>
      </c>
      <c r="C61" s="95">
        <v>2.6</v>
      </c>
      <c r="D61" s="65"/>
    </row>
    <row r="62" spans="1:4" x14ac:dyDescent="0.25">
      <c r="A62" s="50" t="s">
        <v>29</v>
      </c>
      <c r="B62" s="50">
        <v>10</v>
      </c>
      <c r="C62" s="95">
        <v>2.6</v>
      </c>
      <c r="D62" s="65"/>
    </row>
    <row r="63" spans="1:4" x14ac:dyDescent="0.25">
      <c r="A63" s="50" t="s">
        <v>26</v>
      </c>
      <c r="B63" s="50">
        <v>15</v>
      </c>
      <c r="C63" s="95">
        <v>2.6</v>
      </c>
      <c r="D63" s="65"/>
    </row>
    <row r="64" spans="1:4" x14ac:dyDescent="0.25">
      <c r="A64" s="50" t="s">
        <v>337</v>
      </c>
      <c r="B64" s="50">
        <v>15</v>
      </c>
      <c r="C64" s="95">
        <v>2.6</v>
      </c>
      <c r="D64" s="65"/>
    </row>
    <row r="65" spans="1:4" x14ac:dyDescent="0.25">
      <c r="A65" s="50" t="s">
        <v>29</v>
      </c>
      <c r="B65" s="50">
        <v>7</v>
      </c>
      <c r="C65" s="95">
        <v>2.7</v>
      </c>
      <c r="D65" s="65"/>
    </row>
    <row r="66" spans="1:4" x14ac:dyDescent="0.25">
      <c r="A66" s="50" t="s">
        <v>337</v>
      </c>
      <c r="B66" s="50">
        <v>1</v>
      </c>
      <c r="C66" s="95">
        <v>2.7</v>
      </c>
      <c r="D66" s="65"/>
    </row>
    <row r="67" spans="1:4" x14ac:dyDescent="0.25">
      <c r="A67" s="50" t="s">
        <v>29</v>
      </c>
      <c r="B67" s="50">
        <v>250</v>
      </c>
      <c r="C67" s="95">
        <v>2.75</v>
      </c>
      <c r="D67" s="65"/>
    </row>
    <row r="68" spans="1:4" x14ac:dyDescent="0.25">
      <c r="A68" s="50" t="s">
        <v>49</v>
      </c>
      <c r="B68" s="50">
        <v>1</v>
      </c>
      <c r="C68" s="95">
        <v>2.75</v>
      </c>
      <c r="D68" s="65"/>
    </row>
    <row r="69" spans="1:4" x14ac:dyDescent="0.25">
      <c r="A69" s="50" t="s">
        <v>57</v>
      </c>
      <c r="B69" s="50">
        <v>3</v>
      </c>
      <c r="C69" s="95">
        <v>2.8</v>
      </c>
      <c r="D69" s="65"/>
    </row>
    <row r="70" spans="1:4" x14ac:dyDescent="0.25">
      <c r="A70" s="61" t="s">
        <v>85</v>
      </c>
      <c r="B70" s="50">
        <v>1</v>
      </c>
      <c r="C70" s="95">
        <v>2.8</v>
      </c>
      <c r="D70" s="65"/>
    </row>
    <row r="71" spans="1:4" x14ac:dyDescent="0.25">
      <c r="A71" s="61" t="s">
        <v>85</v>
      </c>
      <c r="B71" s="50">
        <v>2</v>
      </c>
      <c r="C71" s="95">
        <v>2.8</v>
      </c>
      <c r="D71" s="65"/>
    </row>
    <row r="72" spans="1:4" x14ac:dyDescent="0.25">
      <c r="A72" s="50" t="s">
        <v>145</v>
      </c>
      <c r="B72" s="50">
        <v>3</v>
      </c>
      <c r="C72" s="95">
        <v>2.8</v>
      </c>
      <c r="D72" s="65"/>
    </row>
    <row r="73" spans="1:4" x14ac:dyDescent="0.25">
      <c r="A73" s="50" t="s">
        <v>43</v>
      </c>
      <c r="B73" s="50">
        <v>3</v>
      </c>
      <c r="C73" s="95">
        <v>2.9</v>
      </c>
      <c r="D73" s="65"/>
    </row>
    <row r="74" spans="1:4" x14ac:dyDescent="0.25">
      <c r="A74" s="50" t="s">
        <v>85</v>
      </c>
      <c r="B74" s="50">
        <v>1</v>
      </c>
      <c r="C74" s="95">
        <v>2.9</v>
      </c>
      <c r="D74" s="65"/>
    </row>
    <row r="75" spans="1:4" x14ac:dyDescent="0.25">
      <c r="A75" s="50" t="s">
        <v>324</v>
      </c>
      <c r="B75" s="50">
        <v>2</v>
      </c>
      <c r="C75" s="95">
        <v>2.95</v>
      </c>
      <c r="D75" s="65"/>
    </row>
    <row r="76" spans="1:4" x14ac:dyDescent="0.25">
      <c r="A76" s="50" t="s">
        <v>17</v>
      </c>
      <c r="B76" s="50">
        <v>4</v>
      </c>
      <c r="C76" s="95">
        <v>3</v>
      </c>
      <c r="D76" s="65"/>
    </row>
    <row r="77" spans="1:4" x14ac:dyDescent="0.25">
      <c r="A77" s="50" t="s">
        <v>17</v>
      </c>
      <c r="B77" s="50">
        <v>2</v>
      </c>
      <c r="C77" s="95">
        <v>3</v>
      </c>
      <c r="D77" s="65"/>
    </row>
    <row r="78" spans="1:4" x14ac:dyDescent="0.25">
      <c r="A78" s="50" t="s">
        <v>17</v>
      </c>
      <c r="B78" s="50">
        <v>7</v>
      </c>
      <c r="C78" s="95">
        <v>3</v>
      </c>
      <c r="D78" s="65"/>
    </row>
    <row r="79" spans="1:4" x14ac:dyDescent="0.25">
      <c r="A79" s="50" t="s">
        <v>17</v>
      </c>
      <c r="B79" s="50">
        <v>3</v>
      </c>
      <c r="C79" s="95">
        <v>3</v>
      </c>
      <c r="D79" s="65"/>
    </row>
    <row r="80" spans="1:4" x14ac:dyDescent="0.25">
      <c r="A80" s="50" t="s">
        <v>17</v>
      </c>
      <c r="B80" s="50">
        <v>4</v>
      </c>
      <c r="C80" s="95">
        <v>3</v>
      </c>
      <c r="D80" s="65"/>
    </row>
    <row r="81" spans="1:4" x14ac:dyDescent="0.25">
      <c r="A81" s="61" t="s">
        <v>17</v>
      </c>
      <c r="B81" s="50">
        <v>1</v>
      </c>
      <c r="C81" s="95">
        <v>3</v>
      </c>
      <c r="D81" s="65"/>
    </row>
    <row r="82" spans="1:4" x14ac:dyDescent="0.25">
      <c r="A82" s="50" t="s">
        <v>17</v>
      </c>
      <c r="B82" s="50">
        <v>4</v>
      </c>
      <c r="C82" s="95">
        <v>3</v>
      </c>
      <c r="D82" s="65"/>
    </row>
    <row r="83" spans="1:4" x14ac:dyDescent="0.25">
      <c r="A83" s="50" t="s">
        <v>17</v>
      </c>
      <c r="B83" s="50">
        <v>2</v>
      </c>
      <c r="C83" s="95">
        <v>3</v>
      </c>
      <c r="D83" s="65"/>
    </row>
    <row r="84" spans="1:4" x14ac:dyDescent="0.25">
      <c r="A84" s="50" t="s">
        <v>17</v>
      </c>
      <c r="B84" s="50">
        <v>1</v>
      </c>
      <c r="C84" s="95">
        <v>3</v>
      </c>
      <c r="D84" s="65"/>
    </row>
    <row r="85" spans="1:4" x14ac:dyDescent="0.25">
      <c r="A85" s="50" t="s">
        <v>17</v>
      </c>
      <c r="B85" s="50">
        <v>7</v>
      </c>
      <c r="C85" s="95">
        <v>3</v>
      </c>
      <c r="D85" s="65"/>
    </row>
    <row r="86" spans="1:4" x14ac:dyDescent="0.25">
      <c r="A86" s="61" t="s">
        <v>17</v>
      </c>
      <c r="B86" s="50">
        <v>1</v>
      </c>
      <c r="C86" s="95">
        <v>3</v>
      </c>
      <c r="D86" s="65"/>
    </row>
    <row r="87" spans="1:4" x14ac:dyDescent="0.25">
      <c r="A87" s="50" t="s">
        <v>17</v>
      </c>
      <c r="B87" s="50">
        <v>2</v>
      </c>
      <c r="C87" s="95">
        <v>3</v>
      </c>
      <c r="D87" s="65"/>
    </row>
    <row r="88" spans="1:4" x14ac:dyDescent="0.25">
      <c r="A88" s="50" t="s">
        <v>24</v>
      </c>
      <c r="B88" s="50">
        <v>7</v>
      </c>
      <c r="C88" s="95">
        <v>3</v>
      </c>
      <c r="D88" s="65"/>
    </row>
    <row r="89" spans="1:4" x14ac:dyDescent="0.25">
      <c r="A89" s="55" t="s">
        <v>24</v>
      </c>
      <c r="B89" s="55">
        <v>2</v>
      </c>
      <c r="C89" s="97">
        <v>3</v>
      </c>
      <c r="D89" s="154"/>
    </row>
    <row r="90" spans="1:4" x14ac:dyDescent="0.25">
      <c r="A90" s="50" t="s">
        <v>29</v>
      </c>
      <c r="B90" s="50">
        <v>9</v>
      </c>
      <c r="C90" s="95">
        <v>3</v>
      </c>
      <c r="D90" s="65"/>
    </row>
    <row r="91" spans="1:4" x14ac:dyDescent="0.25">
      <c r="A91" s="50" t="s">
        <v>29</v>
      </c>
      <c r="B91" s="50">
        <v>1</v>
      </c>
      <c r="C91" s="95">
        <v>3</v>
      </c>
      <c r="D91" s="65"/>
    </row>
    <row r="92" spans="1:4" x14ac:dyDescent="0.25">
      <c r="A92" s="50" t="s">
        <v>29</v>
      </c>
      <c r="B92" s="50">
        <v>10</v>
      </c>
      <c r="C92" s="95">
        <v>3</v>
      </c>
      <c r="D92" s="65"/>
    </row>
    <row r="93" spans="1:4" x14ac:dyDescent="0.25">
      <c r="A93" s="50" t="s">
        <v>29</v>
      </c>
      <c r="B93" s="50">
        <v>8</v>
      </c>
      <c r="C93" s="95">
        <v>3</v>
      </c>
      <c r="D93" s="65"/>
    </row>
    <row r="94" spans="1:4" x14ac:dyDescent="0.25">
      <c r="A94" s="50" t="s">
        <v>29</v>
      </c>
      <c r="B94" s="50">
        <v>15</v>
      </c>
      <c r="C94" s="95">
        <v>3</v>
      </c>
      <c r="D94" s="65"/>
    </row>
    <row r="95" spans="1:4" x14ac:dyDescent="0.25">
      <c r="A95" s="50" t="s">
        <v>29</v>
      </c>
      <c r="B95" s="50">
        <v>16</v>
      </c>
      <c r="C95" s="95">
        <v>3</v>
      </c>
      <c r="D95" s="65"/>
    </row>
    <row r="96" spans="1:4" x14ac:dyDescent="0.25">
      <c r="A96" s="50" t="s">
        <v>29</v>
      </c>
      <c r="B96" s="50">
        <v>21</v>
      </c>
      <c r="C96" s="95">
        <v>3</v>
      </c>
      <c r="D96" s="65"/>
    </row>
    <row r="97" spans="1:4" x14ac:dyDescent="0.25">
      <c r="A97" s="50" t="s">
        <v>29</v>
      </c>
      <c r="B97" s="50">
        <v>4</v>
      </c>
      <c r="C97" s="95">
        <v>3</v>
      </c>
      <c r="D97" s="65"/>
    </row>
    <row r="98" spans="1:4" x14ac:dyDescent="0.25">
      <c r="A98" s="50" t="s">
        <v>29</v>
      </c>
      <c r="B98" s="50">
        <v>26</v>
      </c>
      <c r="C98" s="95">
        <v>3</v>
      </c>
      <c r="D98" s="65"/>
    </row>
    <row r="99" spans="1:4" x14ac:dyDescent="0.25">
      <c r="A99" s="50" t="s">
        <v>29</v>
      </c>
      <c r="B99" s="50">
        <v>9</v>
      </c>
      <c r="C99" s="95">
        <v>3</v>
      </c>
      <c r="D99" s="65"/>
    </row>
    <row r="100" spans="1:4" x14ac:dyDescent="0.25">
      <c r="A100" s="50" t="s">
        <v>29</v>
      </c>
      <c r="B100" s="50">
        <v>12</v>
      </c>
      <c r="C100" s="95">
        <v>3</v>
      </c>
      <c r="D100" s="65"/>
    </row>
    <row r="101" spans="1:4" x14ac:dyDescent="0.25">
      <c r="A101" s="50" t="s">
        <v>29</v>
      </c>
      <c r="B101" s="50">
        <v>3</v>
      </c>
      <c r="C101" s="95">
        <v>3</v>
      </c>
      <c r="D101" s="65"/>
    </row>
    <row r="102" spans="1:4" x14ac:dyDescent="0.25">
      <c r="A102" s="50" t="s">
        <v>26</v>
      </c>
      <c r="B102" s="50">
        <v>5</v>
      </c>
      <c r="C102" s="95">
        <v>3</v>
      </c>
      <c r="D102" s="65"/>
    </row>
    <row r="103" spans="1:4" x14ac:dyDescent="0.25">
      <c r="A103" s="50" t="s">
        <v>26</v>
      </c>
      <c r="B103" s="50">
        <v>15</v>
      </c>
      <c r="C103" s="95">
        <v>3</v>
      </c>
      <c r="D103" s="65"/>
    </row>
    <row r="104" spans="1:4" x14ac:dyDescent="0.25">
      <c r="A104" s="50" t="s">
        <v>26</v>
      </c>
      <c r="B104" s="50">
        <v>8</v>
      </c>
      <c r="C104" s="95">
        <v>3</v>
      </c>
      <c r="D104" s="65"/>
    </row>
    <row r="105" spans="1:4" x14ac:dyDescent="0.25">
      <c r="A105" s="50" t="s">
        <v>26</v>
      </c>
      <c r="B105" s="50">
        <v>20</v>
      </c>
      <c r="C105" s="95">
        <v>3</v>
      </c>
      <c r="D105" s="65"/>
    </row>
    <row r="106" spans="1:4" x14ac:dyDescent="0.25">
      <c r="A106" s="50" t="s">
        <v>26</v>
      </c>
      <c r="B106" s="50">
        <v>6</v>
      </c>
      <c r="C106" s="95">
        <v>3</v>
      </c>
      <c r="D106" s="65"/>
    </row>
    <row r="107" spans="1:4" x14ac:dyDescent="0.25">
      <c r="A107" s="50" t="s">
        <v>26</v>
      </c>
      <c r="B107" s="50">
        <v>12</v>
      </c>
      <c r="C107" s="95">
        <v>3</v>
      </c>
      <c r="D107" s="65"/>
    </row>
    <row r="108" spans="1:4" x14ac:dyDescent="0.25">
      <c r="A108" s="50" t="s">
        <v>26</v>
      </c>
      <c r="B108" s="50">
        <v>6</v>
      </c>
      <c r="C108" s="95">
        <v>3</v>
      </c>
      <c r="D108" s="65"/>
    </row>
    <row r="109" spans="1:4" x14ac:dyDescent="0.25">
      <c r="A109" s="56" t="s">
        <v>26</v>
      </c>
      <c r="B109" s="56">
        <v>7</v>
      </c>
      <c r="C109" s="134">
        <v>3</v>
      </c>
      <c r="D109" s="30"/>
    </row>
    <row r="110" spans="1:4" x14ac:dyDescent="0.25">
      <c r="A110" s="50" t="s">
        <v>26</v>
      </c>
      <c r="B110" s="50">
        <v>12</v>
      </c>
      <c r="C110" s="95">
        <v>3</v>
      </c>
      <c r="D110" s="65"/>
    </row>
    <row r="111" spans="1:4" x14ac:dyDescent="0.25">
      <c r="A111" s="50" t="s">
        <v>26</v>
      </c>
      <c r="B111" s="50">
        <v>12</v>
      </c>
      <c r="C111" s="95">
        <v>3</v>
      </c>
      <c r="D111" s="65"/>
    </row>
    <row r="112" spans="1:4" x14ac:dyDescent="0.25">
      <c r="A112" s="50" t="s">
        <v>335</v>
      </c>
      <c r="B112" s="50">
        <v>4</v>
      </c>
      <c r="C112" s="95">
        <v>3</v>
      </c>
      <c r="D112" s="65"/>
    </row>
    <row r="113" spans="1:4" x14ac:dyDescent="0.25">
      <c r="A113" s="50" t="s">
        <v>32</v>
      </c>
      <c r="B113" s="50">
        <v>7</v>
      </c>
      <c r="C113" s="95">
        <v>3</v>
      </c>
      <c r="D113" s="65"/>
    </row>
    <row r="114" spans="1:4" x14ac:dyDescent="0.25">
      <c r="A114" s="50" t="s">
        <v>333</v>
      </c>
      <c r="B114" s="50">
        <v>3</v>
      </c>
      <c r="C114" s="95">
        <v>3</v>
      </c>
      <c r="D114" s="65"/>
    </row>
    <row r="115" spans="1:4" x14ac:dyDescent="0.25">
      <c r="A115" s="50" t="s">
        <v>309</v>
      </c>
      <c r="B115" s="50">
        <v>4</v>
      </c>
      <c r="C115" s="95">
        <v>3</v>
      </c>
      <c r="D115" s="65"/>
    </row>
    <row r="116" spans="1:4" x14ac:dyDescent="0.25">
      <c r="A116" s="56" t="s">
        <v>38</v>
      </c>
      <c r="B116" s="56">
        <v>1</v>
      </c>
      <c r="C116" s="96">
        <v>3</v>
      </c>
      <c r="D116" s="30"/>
    </row>
    <row r="117" spans="1:4" x14ac:dyDescent="0.25">
      <c r="A117" s="50" t="s">
        <v>38</v>
      </c>
      <c r="B117" s="50">
        <v>5</v>
      </c>
      <c r="C117" s="95">
        <v>3</v>
      </c>
      <c r="D117" s="65"/>
    </row>
    <row r="118" spans="1:4" x14ac:dyDescent="0.25">
      <c r="A118" s="50" t="s">
        <v>43</v>
      </c>
      <c r="B118" s="50">
        <v>1</v>
      </c>
      <c r="C118" s="95">
        <v>3</v>
      </c>
      <c r="D118" s="65"/>
    </row>
    <row r="119" spans="1:4" x14ac:dyDescent="0.25">
      <c r="A119" s="50" t="s">
        <v>43</v>
      </c>
      <c r="B119" s="50">
        <v>2</v>
      </c>
      <c r="C119" s="95">
        <v>3</v>
      </c>
      <c r="D119" s="65"/>
    </row>
    <row r="120" spans="1:4" x14ac:dyDescent="0.25">
      <c r="A120" s="50" t="s">
        <v>43</v>
      </c>
      <c r="B120" s="50">
        <v>2</v>
      </c>
      <c r="C120" s="95">
        <v>3</v>
      </c>
      <c r="D120" s="65"/>
    </row>
    <row r="121" spans="1:4" x14ac:dyDescent="0.25">
      <c r="A121" s="50" t="s">
        <v>43</v>
      </c>
      <c r="B121" s="50">
        <v>3</v>
      </c>
      <c r="C121" s="95">
        <v>3</v>
      </c>
      <c r="D121" s="65"/>
    </row>
    <row r="122" spans="1:4" x14ac:dyDescent="0.25">
      <c r="A122" s="50" t="s">
        <v>43</v>
      </c>
      <c r="B122" s="50">
        <v>2</v>
      </c>
      <c r="C122" s="95">
        <v>3</v>
      </c>
      <c r="D122" s="65"/>
    </row>
    <row r="123" spans="1:4" x14ac:dyDescent="0.25">
      <c r="A123" s="50" t="s">
        <v>43</v>
      </c>
      <c r="B123" s="50">
        <v>3</v>
      </c>
      <c r="C123" s="95">
        <v>3</v>
      </c>
      <c r="D123" s="65"/>
    </row>
    <row r="124" spans="1:4" x14ac:dyDescent="0.25">
      <c r="A124" s="56" t="s">
        <v>336</v>
      </c>
      <c r="B124" s="56">
        <v>2</v>
      </c>
      <c r="C124" s="96">
        <v>3</v>
      </c>
      <c r="D124" s="30"/>
    </row>
    <row r="125" spans="1:4" x14ac:dyDescent="0.25">
      <c r="A125" s="50" t="s">
        <v>336</v>
      </c>
      <c r="B125" s="50">
        <v>4</v>
      </c>
      <c r="C125" s="95">
        <v>3</v>
      </c>
      <c r="D125" s="65"/>
    </row>
    <row r="126" spans="1:4" x14ac:dyDescent="0.25">
      <c r="A126" s="56" t="s">
        <v>306</v>
      </c>
      <c r="B126" s="56">
        <v>1</v>
      </c>
      <c r="C126" s="96">
        <v>3</v>
      </c>
      <c r="D126" s="30"/>
    </row>
    <row r="127" spans="1:4" x14ac:dyDescent="0.25">
      <c r="A127" s="56" t="s">
        <v>306</v>
      </c>
      <c r="B127" s="56">
        <v>2</v>
      </c>
      <c r="C127" s="96">
        <v>3</v>
      </c>
      <c r="D127" s="30"/>
    </row>
    <row r="128" spans="1:4" x14ac:dyDescent="0.25">
      <c r="A128" s="56" t="s">
        <v>306</v>
      </c>
      <c r="B128" s="56">
        <v>1</v>
      </c>
      <c r="C128" s="96">
        <v>3</v>
      </c>
      <c r="D128" s="30"/>
    </row>
    <row r="129" spans="1:4" x14ac:dyDescent="0.25">
      <c r="A129" s="50" t="s">
        <v>49</v>
      </c>
      <c r="B129" s="50">
        <v>10</v>
      </c>
      <c r="C129" s="95">
        <v>3</v>
      </c>
      <c r="D129" s="65"/>
    </row>
    <row r="130" spans="1:4" x14ac:dyDescent="0.25">
      <c r="A130" s="50" t="s">
        <v>338</v>
      </c>
      <c r="B130" s="50">
        <v>6</v>
      </c>
      <c r="C130" s="95">
        <v>3</v>
      </c>
      <c r="D130" s="65"/>
    </row>
    <row r="131" spans="1:4" x14ac:dyDescent="0.25">
      <c r="A131" s="50" t="s">
        <v>52</v>
      </c>
      <c r="B131" s="50">
        <v>1</v>
      </c>
      <c r="C131" s="95">
        <v>3</v>
      </c>
      <c r="D131" s="65"/>
    </row>
    <row r="132" spans="1:4" x14ac:dyDescent="0.25">
      <c r="A132" s="50" t="s">
        <v>52</v>
      </c>
      <c r="B132" s="50">
        <v>4</v>
      </c>
      <c r="C132" s="95">
        <v>3</v>
      </c>
      <c r="D132" s="65"/>
    </row>
    <row r="133" spans="1:4" x14ac:dyDescent="0.25">
      <c r="A133" s="50" t="s">
        <v>52</v>
      </c>
      <c r="B133" s="50">
        <v>11</v>
      </c>
      <c r="C133" s="95">
        <v>3</v>
      </c>
      <c r="D133" s="65"/>
    </row>
    <row r="134" spans="1:4" x14ac:dyDescent="0.25">
      <c r="A134" s="50" t="s">
        <v>52</v>
      </c>
      <c r="B134" s="50">
        <v>5</v>
      </c>
      <c r="C134" s="95">
        <v>3</v>
      </c>
      <c r="D134" s="65"/>
    </row>
    <row r="135" spans="1:4" x14ac:dyDescent="0.25">
      <c r="A135" s="50" t="s">
        <v>52</v>
      </c>
      <c r="B135" s="50">
        <v>7</v>
      </c>
      <c r="C135" s="95">
        <v>3</v>
      </c>
      <c r="D135" s="65"/>
    </row>
    <row r="136" spans="1:4" x14ac:dyDescent="0.25">
      <c r="A136" s="50" t="s">
        <v>323</v>
      </c>
      <c r="B136" s="50">
        <v>3</v>
      </c>
      <c r="C136" s="95">
        <v>3</v>
      </c>
      <c r="D136" s="65"/>
    </row>
    <row r="137" spans="1:4" x14ac:dyDescent="0.25">
      <c r="A137" s="50" t="s">
        <v>52</v>
      </c>
      <c r="B137" s="50">
        <v>2</v>
      </c>
      <c r="C137" s="95">
        <v>3</v>
      </c>
      <c r="D137" s="65"/>
    </row>
    <row r="138" spans="1:4" x14ac:dyDescent="0.25">
      <c r="A138" s="50" t="s">
        <v>52</v>
      </c>
      <c r="B138" s="50">
        <v>3</v>
      </c>
      <c r="C138" s="95">
        <v>3</v>
      </c>
      <c r="D138" s="65"/>
    </row>
    <row r="139" spans="1:4" x14ac:dyDescent="0.25">
      <c r="A139" s="50" t="s">
        <v>52</v>
      </c>
      <c r="B139" s="50">
        <v>2</v>
      </c>
      <c r="C139" s="95">
        <v>3</v>
      </c>
      <c r="D139" s="65"/>
    </row>
    <row r="140" spans="1:4" x14ac:dyDescent="0.25">
      <c r="A140" s="50" t="s">
        <v>52</v>
      </c>
      <c r="B140" s="50">
        <v>3</v>
      </c>
      <c r="C140" s="95">
        <v>3</v>
      </c>
      <c r="D140" s="65"/>
    </row>
    <row r="141" spans="1:4" x14ac:dyDescent="0.25">
      <c r="A141" s="56" t="s">
        <v>52</v>
      </c>
      <c r="B141" s="56">
        <v>3</v>
      </c>
      <c r="C141" s="96">
        <v>3</v>
      </c>
      <c r="D141" s="30"/>
    </row>
    <row r="142" spans="1:4" x14ac:dyDescent="0.25">
      <c r="A142" s="56" t="s">
        <v>52</v>
      </c>
      <c r="B142" s="56">
        <v>3</v>
      </c>
      <c r="C142" s="96">
        <v>3</v>
      </c>
      <c r="D142" s="30"/>
    </row>
    <row r="143" spans="1:4" x14ac:dyDescent="0.25">
      <c r="A143" s="50" t="s">
        <v>52</v>
      </c>
      <c r="B143" s="50">
        <v>6</v>
      </c>
      <c r="C143" s="95">
        <v>3</v>
      </c>
      <c r="D143" s="65"/>
    </row>
    <row r="144" spans="1:4" x14ac:dyDescent="0.25">
      <c r="A144" s="50" t="s">
        <v>52</v>
      </c>
      <c r="B144" s="50">
        <v>4</v>
      </c>
      <c r="C144" s="95">
        <v>3</v>
      </c>
      <c r="D144" s="65"/>
    </row>
    <row r="145" spans="1:4" x14ac:dyDescent="0.25">
      <c r="A145" s="50" t="s">
        <v>52</v>
      </c>
      <c r="B145" s="50">
        <v>3</v>
      </c>
      <c r="C145" s="95">
        <v>3</v>
      </c>
      <c r="D145" s="65"/>
    </row>
    <row r="146" spans="1:4" x14ac:dyDescent="0.25">
      <c r="A146" s="56" t="s">
        <v>54</v>
      </c>
      <c r="B146" s="56">
        <v>8</v>
      </c>
      <c r="C146" s="96">
        <v>3</v>
      </c>
      <c r="D146" s="30"/>
    </row>
    <row r="147" spans="1:4" x14ac:dyDescent="0.25">
      <c r="A147" s="50" t="s">
        <v>57</v>
      </c>
      <c r="B147" s="50">
        <v>3</v>
      </c>
      <c r="C147" s="95">
        <v>3</v>
      </c>
      <c r="D147" s="65"/>
    </row>
    <row r="148" spans="1:4" x14ac:dyDescent="0.25">
      <c r="A148" s="50" t="s">
        <v>324</v>
      </c>
      <c r="B148" s="50">
        <v>10</v>
      </c>
      <c r="C148" s="95">
        <v>3</v>
      </c>
      <c r="D148" s="65"/>
    </row>
    <row r="149" spans="1:4" x14ac:dyDescent="0.25">
      <c r="A149" s="50" t="s">
        <v>324</v>
      </c>
      <c r="B149" s="50">
        <v>5</v>
      </c>
      <c r="C149" s="95">
        <v>3</v>
      </c>
      <c r="D149" s="65"/>
    </row>
    <row r="150" spans="1:4" x14ac:dyDescent="0.25">
      <c r="A150" s="50" t="s">
        <v>57</v>
      </c>
      <c r="B150" s="50">
        <v>5</v>
      </c>
      <c r="C150" s="95">
        <v>3</v>
      </c>
      <c r="D150" s="65"/>
    </row>
    <row r="151" spans="1:4" x14ac:dyDescent="0.25">
      <c r="A151" s="50" t="s">
        <v>57</v>
      </c>
      <c r="B151" s="50">
        <v>16</v>
      </c>
      <c r="C151" s="95">
        <v>3</v>
      </c>
      <c r="D151" s="65"/>
    </row>
    <row r="152" spans="1:4" x14ac:dyDescent="0.25">
      <c r="A152" s="50" t="s">
        <v>57</v>
      </c>
      <c r="B152" s="50">
        <v>14</v>
      </c>
      <c r="C152" s="95">
        <v>3</v>
      </c>
      <c r="D152" s="65"/>
    </row>
    <row r="153" spans="1:4" x14ac:dyDescent="0.25">
      <c r="A153" s="50" t="s">
        <v>57</v>
      </c>
      <c r="B153" s="50">
        <v>6</v>
      </c>
      <c r="C153" s="95">
        <v>3</v>
      </c>
      <c r="D153" s="65"/>
    </row>
    <row r="154" spans="1:4" x14ac:dyDescent="0.25">
      <c r="A154" s="50" t="s">
        <v>324</v>
      </c>
      <c r="B154" s="50">
        <v>6</v>
      </c>
      <c r="C154" s="95">
        <v>3</v>
      </c>
      <c r="D154" s="65"/>
    </row>
    <row r="155" spans="1:4" x14ac:dyDescent="0.25">
      <c r="A155" s="56" t="s">
        <v>57</v>
      </c>
      <c r="B155" s="56">
        <v>7</v>
      </c>
      <c r="C155" s="96">
        <v>3</v>
      </c>
      <c r="D155" s="30"/>
    </row>
    <row r="156" spans="1:4" x14ac:dyDescent="0.25">
      <c r="A156" s="50" t="s">
        <v>57</v>
      </c>
      <c r="B156" s="50">
        <v>4</v>
      </c>
      <c r="C156" s="95">
        <v>3</v>
      </c>
      <c r="D156" s="65"/>
    </row>
    <row r="157" spans="1:4" x14ac:dyDescent="0.25">
      <c r="A157" s="50" t="s">
        <v>57</v>
      </c>
      <c r="B157" s="50">
        <v>4</v>
      </c>
      <c r="C157" s="95">
        <v>3</v>
      </c>
      <c r="D157" s="65"/>
    </row>
    <row r="158" spans="1:4" x14ac:dyDescent="0.25">
      <c r="A158" s="50" t="s">
        <v>57</v>
      </c>
      <c r="B158" s="50">
        <v>6</v>
      </c>
      <c r="C158" s="95">
        <v>3</v>
      </c>
      <c r="D158" s="65"/>
    </row>
    <row r="159" spans="1:4" x14ac:dyDescent="0.25">
      <c r="A159" s="50" t="s">
        <v>57</v>
      </c>
      <c r="B159" s="50">
        <v>12</v>
      </c>
      <c r="C159" s="95">
        <v>3</v>
      </c>
      <c r="D159" s="65"/>
    </row>
    <row r="160" spans="1:4" x14ac:dyDescent="0.25">
      <c r="A160" s="50" t="s">
        <v>324</v>
      </c>
      <c r="B160" s="50">
        <v>7</v>
      </c>
      <c r="C160" s="95">
        <v>3</v>
      </c>
      <c r="D160" s="65"/>
    </row>
    <row r="161" spans="1:4" x14ac:dyDescent="0.25">
      <c r="A161" s="50" t="s">
        <v>57</v>
      </c>
      <c r="B161" s="50">
        <v>5</v>
      </c>
      <c r="C161" s="95">
        <v>3</v>
      </c>
      <c r="D161" s="65"/>
    </row>
    <row r="162" spans="1:4" x14ac:dyDescent="0.25">
      <c r="A162" s="50" t="s">
        <v>57</v>
      </c>
      <c r="B162" s="50">
        <v>4</v>
      </c>
      <c r="C162" s="95">
        <v>3</v>
      </c>
      <c r="D162" s="65"/>
    </row>
    <row r="163" spans="1:4" x14ac:dyDescent="0.25">
      <c r="A163" s="50" t="s">
        <v>63</v>
      </c>
      <c r="B163" s="50">
        <v>7</v>
      </c>
      <c r="C163" s="95">
        <v>3</v>
      </c>
      <c r="D163" s="65"/>
    </row>
    <row r="164" spans="1:4" x14ac:dyDescent="0.25">
      <c r="A164" s="56" t="s">
        <v>63</v>
      </c>
      <c r="B164" s="56">
        <v>4</v>
      </c>
      <c r="C164" s="96">
        <v>3</v>
      </c>
      <c r="D164" s="30"/>
    </row>
    <row r="165" spans="1:4" x14ac:dyDescent="0.25">
      <c r="A165" s="50" t="s">
        <v>339</v>
      </c>
      <c r="B165" s="50">
        <v>4</v>
      </c>
      <c r="C165" s="95">
        <v>3</v>
      </c>
      <c r="D165" s="65"/>
    </row>
    <row r="166" spans="1:4" x14ac:dyDescent="0.25">
      <c r="A166" s="50" t="s">
        <v>72</v>
      </c>
      <c r="B166" s="50">
        <v>1</v>
      </c>
      <c r="C166" s="95">
        <v>3</v>
      </c>
      <c r="D166" s="65"/>
    </row>
    <row r="167" spans="1:4" x14ac:dyDescent="0.25">
      <c r="A167" s="50" t="s">
        <v>72</v>
      </c>
      <c r="B167" s="50">
        <v>1</v>
      </c>
      <c r="C167" s="95">
        <v>3</v>
      </c>
      <c r="D167" s="65"/>
    </row>
    <row r="168" spans="1:4" x14ac:dyDescent="0.25">
      <c r="A168" s="50" t="s">
        <v>72</v>
      </c>
      <c r="B168" s="50">
        <v>1</v>
      </c>
      <c r="C168" s="95">
        <v>3</v>
      </c>
      <c r="D168" s="65"/>
    </row>
    <row r="169" spans="1:4" x14ac:dyDescent="0.25">
      <c r="A169" s="50" t="s">
        <v>72</v>
      </c>
      <c r="B169" s="50">
        <v>1</v>
      </c>
      <c r="C169" s="95">
        <v>3</v>
      </c>
      <c r="D169" s="65"/>
    </row>
    <row r="170" spans="1:4" x14ac:dyDescent="0.25">
      <c r="A170" s="50" t="s">
        <v>334</v>
      </c>
      <c r="B170" s="50">
        <v>1</v>
      </c>
      <c r="C170" s="95">
        <v>3</v>
      </c>
      <c r="D170" s="65"/>
    </row>
    <row r="171" spans="1:4" x14ac:dyDescent="0.25">
      <c r="A171" s="50" t="s">
        <v>334</v>
      </c>
      <c r="B171" s="50">
        <v>2</v>
      </c>
      <c r="C171" s="95">
        <v>3</v>
      </c>
      <c r="D171" s="65"/>
    </row>
    <row r="172" spans="1:4" x14ac:dyDescent="0.25">
      <c r="A172" s="50" t="s">
        <v>72</v>
      </c>
      <c r="B172" s="50">
        <v>1</v>
      </c>
      <c r="C172" s="95">
        <v>3</v>
      </c>
      <c r="D172" s="65"/>
    </row>
    <row r="173" spans="1:4" x14ac:dyDescent="0.25">
      <c r="A173" s="50" t="s">
        <v>74</v>
      </c>
      <c r="B173" s="50">
        <v>1</v>
      </c>
      <c r="C173" s="95">
        <v>3</v>
      </c>
      <c r="D173" s="65"/>
    </row>
    <row r="174" spans="1:4" x14ac:dyDescent="0.25">
      <c r="A174" s="50" t="s">
        <v>74</v>
      </c>
      <c r="B174" s="50">
        <v>3</v>
      </c>
      <c r="C174" s="95">
        <v>3</v>
      </c>
      <c r="D174" s="65"/>
    </row>
    <row r="175" spans="1:4" x14ac:dyDescent="0.25">
      <c r="A175" s="50" t="s">
        <v>74</v>
      </c>
      <c r="B175" s="50">
        <v>1</v>
      </c>
      <c r="C175" s="95">
        <v>3</v>
      </c>
      <c r="D175" s="65"/>
    </row>
    <row r="176" spans="1:4" x14ac:dyDescent="0.25">
      <c r="A176" s="50" t="s">
        <v>76</v>
      </c>
      <c r="B176" s="50">
        <v>7</v>
      </c>
      <c r="C176" s="95">
        <v>3</v>
      </c>
      <c r="D176" s="65"/>
    </row>
    <row r="177" spans="1:4" x14ac:dyDescent="0.25">
      <c r="A177" s="50" t="s">
        <v>76</v>
      </c>
      <c r="B177" s="50">
        <v>5</v>
      </c>
      <c r="C177" s="95">
        <v>3</v>
      </c>
      <c r="D177" s="65"/>
    </row>
    <row r="178" spans="1:4" x14ac:dyDescent="0.25">
      <c r="A178" s="50" t="s">
        <v>76</v>
      </c>
      <c r="B178" s="50">
        <v>7</v>
      </c>
      <c r="C178" s="95">
        <v>3</v>
      </c>
      <c r="D178" s="65"/>
    </row>
    <row r="179" spans="1:4" x14ac:dyDescent="0.25">
      <c r="A179" s="50" t="s">
        <v>76</v>
      </c>
      <c r="B179" s="50">
        <v>2</v>
      </c>
      <c r="C179" s="95">
        <v>3</v>
      </c>
      <c r="D179" s="65"/>
    </row>
    <row r="180" spans="1:4" x14ac:dyDescent="0.25">
      <c r="A180" s="50" t="s">
        <v>76</v>
      </c>
      <c r="B180" s="50">
        <v>2</v>
      </c>
      <c r="C180" s="95">
        <v>3</v>
      </c>
      <c r="D180" s="65"/>
    </row>
    <row r="181" spans="1:4" x14ac:dyDescent="0.25">
      <c r="A181" s="50" t="s">
        <v>76</v>
      </c>
      <c r="B181" s="50">
        <v>6</v>
      </c>
      <c r="C181" s="95">
        <v>3</v>
      </c>
      <c r="D181" s="65"/>
    </row>
    <row r="182" spans="1:4" x14ac:dyDescent="0.25">
      <c r="A182" s="50" t="s">
        <v>76</v>
      </c>
      <c r="B182" s="50">
        <v>3</v>
      </c>
      <c r="C182" s="95">
        <v>3</v>
      </c>
      <c r="D182" s="65"/>
    </row>
    <row r="183" spans="1:4" x14ac:dyDescent="0.25">
      <c r="A183" s="50" t="s">
        <v>76</v>
      </c>
      <c r="B183" s="50">
        <v>12</v>
      </c>
      <c r="C183" s="95">
        <v>3</v>
      </c>
      <c r="D183" s="65"/>
    </row>
    <row r="184" spans="1:4" x14ac:dyDescent="0.25">
      <c r="A184" s="50" t="s">
        <v>76</v>
      </c>
      <c r="B184" s="50">
        <v>3</v>
      </c>
      <c r="C184" s="95">
        <v>3</v>
      </c>
      <c r="D184" s="65"/>
    </row>
    <row r="185" spans="1:4" x14ac:dyDescent="0.25">
      <c r="A185" s="50" t="s">
        <v>76</v>
      </c>
      <c r="B185" s="50">
        <v>2</v>
      </c>
      <c r="C185" s="95">
        <v>3</v>
      </c>
      <c r="D185" s="65"/>
    </row>
    <row r="186" spans="1:4" x14ac:dyDescent="0.25">
      <c r="A186" s="50" t="s">
        <v>76</v>
      </c>
      <c r="B186" s="50">
        <v>7</v>
      </c>
      <c r="C186" s="95">
        <v>3</v>
      </c>
      <c r="D186" s="65"/>
    </row>
    <row r="187" spans="1:4" x14ac:dyDescent="0.25">
      <c r="A187" s="50" t="s">
        <v>76</v>
      </c>
      <c r="B187" s="50">
        <v>2</v>
      </c>
      <c r="C187" s="95">
        <v>3</v>
      </c>
      <c r="D187" s="65"/>
    </row>
    <row r="188" spans="1:4" x14ac:dyDescent="0.25">
      <c r="A188" s="50" t="s">
        <v>76</v>
      </c>
      <c r="B188" s="50">
        <v>7</v>
      </c>
      <c r="C188" s="95">
        <v>3</v>
      </c>
      <c r="D188" s="65"/>
    </row>
    <row r="189" spans="1:4" x14ac:dyDescent="0.25">
      <c r="A189" s="50" t="s">
        <v>76</v>
      </c>
      <c r="B189" s="50">
        <v>5</v>
      </c>
      <c r="C189" s="95">
        <v>3</v>
      </c>
      <c r="D189" s="65"/>
    </row>
    <row r="190" spans="1:4" x14ac:dyDescent="0.25">
      <c r="A190" s="50" t="s">
        <v>76</v>
      </c>
      <c r="B190" s="50">
        <v>1</v>
      </c>
      <c r="C190" s="95">
        <v>3</v>
      </c>
      <c r="D190" s="65"/>
    </row>
    <row r="191" spans="1:4" x14ac:dyDescent="0.25">
      <c r="A191" s="50" t="s">
        <v>76</v>
      </c>
      <c r="B191" s="50">
        <v>1</v>
      </c>
      <c r="C191" s="95">
        <v>3</v>
      </c>
      <c r="D191" s="65"/>
    </row>
    <row r="192" spans="1:4" x14ac:dyDescent="0.25">
      <c r="A192" s="50" t="s">
        <v>78</v>
      </c>
      <c r="B192" s="50">
        <v>3</v>
      </c>
      <c r="C192" s="95">
        <v>3</v>
      </c>
      <c r="D192" s="65"/>
    </row>
    <row r="193" spans="1:4" x14ac:dyDescent="0.25">
      <c r="A193" s="50" t="s">
        <v>78</v>
      </c>
      <c r="B193" s="50">
        <v>3</v>
      </c>
      <c r="C193" s="95">
        <v>3</v>
      </c>
      <c r="D193" s="65"/>
    </row>
    <row r="194" spans="1:4" x14ac:dyDescent="0.25">
      <c r="A194" s="50" t="s">
        <v>81</v>
      </c>
      <c r="B194" s="50">
        <v>1</v>
      </c>
      <c r="C194" s="95">
        <v>3</v>
      </c>
      <c r="D194" s="65"/>
    </row>
    <row r="195" spans="1:4" x14ac:dyDescent="0.25">
      <c r="A195" s="50" t="s">
        <v>81</v>
      </c>
      <c r="B195" s="50">
        <v>1</v>
      </c>
      <c r="C195" s="96">
        <v>3</v>
      </c>
      <c r="D195" s="30"/>
    </row>
    <row r="196" spans="1:4" x14ac:dyDescent="0.25">
      <c r="A196" s="50" t="s">
        <v>81</v>
      </c>
      <c r="B196" s="50">
        <v>3</v>
      </c>
      <c r="C196" s="96">
        <v>3</v>
      </c>
      <c r="D196" s="30"/>
    </row>
    <row r="197" spans="1:4" x14ac:dyDescent="0.25">
      <c r="A197" s="50" t="s">
        <v>81</v>
      </c>
      <c r="B197" s="50">
        <v>7</v>
      </c>
      <c r="C197" s="95">
        <v>3</v>
      </c>
      <c r="D197" s="65"/>
    </row>
    <row r="198" spans="1:4" x14ac:dyDescent="0.25">
      <c r="A198" s="50" t="s">
        <v>83</v>
      </c>
      <c r="B198" s="50">
        <v>1</v>
      </c>
      <c r="C198" s="95">
        <v>3</v>
      </c>
      <c r="D198" s="65"/>
    </row>
    <row r="199" spans="1:4" x14ac:dyDescent="0.25">
      <c r="A199" s="50" t="s">
        <v>83</v>
      </c>
      <c r="B199" s="50">
        <v>3</v>
      </c>
      <c r="C199" s="95">
        <v>3</v>
      </c>
      <c r="D199" s="65"/>
    </row>
    <row r="200" spans="1:4" x14ac:dyDescent="0.25">
      <c r="A200" s="50" t="s">
        <v>83</v>
      </c>
      <c r="B200" s="50">
        <v>6</v>
      </c>
      <c r="C200" s="95">
        <v>3</v>
      </c>
      <c r="D200" s="65"/>
    </row>
    <row r="201" spans="1:4" x14ac:dyDescent="0.25">
      <c r="A201" s="50" t="s">
        <v>83</v>
      </c>
      <c r="B201" s="50">
        <v>5</v>
      </c>
      <c r="C201" s="95">
        <v>3</v>
      </c>
      <c r="D201" s="65"/>
    </row>
    <row r="202" spans="1:4" x14ac:dyDescent="0.25">
      <c r="A202" s="50" t="s">
        <v>83</v>
      </c>
      <c r="B202" s="50">
        <v>1</v>
      </c>
      <c r="C202" s="95">
        <v>3</v>
      </c>
      <c r="D202" s="65"/>
    </row>
    <row r="203" spans="1:4" x14ac:dyDescent="0.25">
      <c r="A203" s="50" t="s">
        <v>83</v>
      </c>
      <c r="B203" s="50">
        <v>2</v>
      </c>
      <c r="C203" s="95">
        <v>3</v>
      </c>
      <c r="D203" s="65"/>
    </row>
    <row r="204" spans="1:4" x14ac:dyDescent="0.25">
      <c r="A204" s="50" t="s">
        <v>83</v>
      </c>
      <c r="B204" s="50">
        <v>1</v>
      </c>
      <c r="C204" s="95">
        <v>3</v>
      </c>
      <c r="D204" s="65"/>
    </row>
    <row r="205" spans="1:4" x14ac:dyDescent="0.25">
      <c r="A205" s="50" t="s">
        <v>83</v>
      </c>
      <c r="B205" s="50">
        <v>1</v>
      </c>
      <c r="C205" s="95">
        <v>3</v>
      </c>
      <c r="D205" s="65"/>
    </row>
    <row r="206" spans="1:4" x14ac:dyDescent="0.25">
      <c r="A206" s="50" t="s">
        <v>85</v>
      </c>
      <c r="B206" s="50">
        <v>2</v>
      </c>
      <c r="C206" s="95">
        <v>3</v>
      </c>
      <c r="D206" s="65"/>
    </row>
    <row r="207" spans="1:4" x14ac:dyDescent="0.25">
      <c r="A207" s="50" t="s">
        <v>85</v>
      </c>
      <c r="B207" s="50">
        <v>4</v>
      </c>
      <c r="C207" s="95">
        <v>3</v>
      </c>
      <c r="D207" s="65"/>
    </row>
    <row r="208" spans="1:4" x14ac:dyDescent="0.25">
      <c r="A208" s="50" t="s">
        <v>85</v>
      </c>
      <c r="B208" s="50">
        <v>3</v>
      </c>
      <c r="C208" s="95">
        <v>3</v>
      </c>
      <c r="D208" s="65"/>
    </row>
    <row r="209" spans="1:4" x14ac:dyDescent="0.25">
      <c r="A209" s="50" t="s">
        <v>85</v>
      </c>
      <c r="B209" s="50">
        <v>3</v>
      </c>
      <c r="C209" s="95">
        <v>3</v>
      </c>
      <c r="D209" s="65"/>
    </row>
    <row r="210" spans="1:4" x14ac:dyDescent="0.25">
      <c r="A210" s="50" t="s">
        <v>85</v>
      </c>
      <c r="B210" s="50">
        <v>2</v>
      </c>
      <c r="C210" s="95">
        <v>3</v>
      </c>
      <c r="D210" s="65"/>
    </row>
    <row r="211" spans="1:4" x14ac:dyDescent="0.25">
      <c r="A211" s="50" t="s">
        <v>85</v>
      </c>
      <c r="B211" s="50">
        <v>2</v>
      </c>
      <c r="C211" s="95">
        <v>3</v>
      </c>
      <c r="D211" s="65"/>
    </row>
    <row r="212" spans="1:4" x14ac:dyDescent="0.25">
      <c r="A212" s="50" t="s">
        <v>85</v>
      </c>
      <c r="B212" s="50">
        <v>7</v>
      </c>
      <c r="C212" s="95">
        <v>3</v>
      </c>
      <c r="D212" s="65"/>
    </row>
    <row r="213" spans="1:4" x14ac:dyDescent="0.25">
      <c r="A213" s="50" t="s">
        <v>85</v>
      </c>
      <c r="B213" s="50">
        <v>6</v>
      </c>
      <c r="C213" s="95">
        <v>3</v>
      </c>
      <c r="D213" s="65"/>
    </row>
    <row r="214" spans="1:4" x14ac:dyDescent="0.25">
      <c r="A214" s="50" t="s">
        <v>85</v>
      </c>
      <c r="B214" s="50">
        <v>3</v>
      </c>
      <c r="C214" s="95">
        <v>3</v>
      </c>
      <c r="D214" s="65"/>
    </row>
    <row r="215" spans="1:4" x14ac:dyDescent="0.25">
      <c r="A215" s="50" t="s">
        <v>98</v>
      </c>
      <c r="B215" s="50">
        <v>1</v>
      </c>
      <c r="C215" s="95">
        <v>3</v>
      </c>
      <c r="D215" s="65"/>
    </row>
    <row r="216" spans="1:4" x14ac:dyDescent="0.25">
      <c r="A216" s="50" t="s">
        <v>98</v>
      </c>
      <c r="B216" s="50">
        <v>6</v>
      </c>
      <c r="C216" s="95">
        <v>3</v>
      </c>
      <c r="D216" s="65"/>
    </row>
    <row r="217" spans="1:4" x14ac:dyDescent="0.25">
      <c r="A217" s="50" t="s">
        <v>318</v>
      </c>
      <c r="B217" s="50">
        <v>4</v>
      </c>
      <c r="C217" s="95">
        <v>3</v>
      </c>
      <c r="D217" s="65"/>
    </row>
    <row r="218" spans="1:4" ht="30" x14ac:dyDescent="0.25">
      <c r="A218" s="60" t="s">
        <v>322</v>
      </c>
      <c r="B218" s="50">
        <v>1</v>
      </c>
      <c r="C218" s="95">
        <v>3</v>
      </c>
      <c r="D218" s="65"/>
    </row>
    <row r="219" spans="1:4" ht="30" x14ac:dyDescent="0.25">
      <c r="A219" s="60" t="s">
        <v>322</v>
      </c>
      <c r="B219" s="50">
        <v>2</v>
      </c>
      <c r="C219" s="95">
        <v>3</v>
      </c>
      <c r="D219" s="65"/>
    </row>
    <row r="220" spans="1:4" ht="30" x14ac:dyDescent="0.25">
      <c r="A220" s="60" t="s">
        <v>322</v>
      </c>
      <c r="B220" s="50">
        <v>7</v>
      </c>
      <c r="C220" s="95">
        <v>3</v>
      </c>
      <c r="D220" s="65"/>
    </row>
    <row r="221" spans="1:4" ht="30" x14ac:dyDescent="0.25">
      <c r="A221" s="60" t="s">
        <v>319</v>
      </c>
      <c r="B221" s="50">
        <v>7</v>
      </c>
      <c r="C221" s="95">
        <v>3</v>
      </c>
      <c r="D221" s="65"/>
    </row>
    <row r="222" spans="1:4" ht="30" x14ac:dyDescent="0.25">
      <c r="A222" s="60" t="s">
        <v>322</v>
      </c>
      <c r="B222" s="50">
        <v>6</v>
      </c>
      <c r="C222" s="96">
        <v>3</v>
      </c>
      <c r="D222" s="30"/>
    </row>
    <row r="223" spans="1:4" ht="30" x14ac:dyDescent="0.25">
      <c r="A223" s="60" t="s">
        <v>319</v>
      </c>
      <c r="B223" s="50">
        <v>1</v>
      </c>
      <c r="C223" s="95">
        <v>3</v>
      </c>
      <c r="D223" s="65"/>
    </row>
    <row r="224" spans="1:4" ht="30" x14ac:dyDescent="0.25">
      <c r="A224" s="60" t="s">
        <v>319</v>
      </c>
      <c r="B224" s="50">
        <v>7</v>
      </c>
      <c r="C224" s="95">
        <v>3</v>
      </c>
      <c r="D224" s="65"/>
    </row>
    <row r="225" spans="1:4" ht="30" x14ac:dyDescent="0.25">
      <c r="A225" s="60" t="s">
        <v>322</v>
      </c>
      <c r="B225" s="50">
        <v>1</v>
      </c>
      <c r="C225" s="95">
        <v>3</v>
      </c>
      <c r="D225" s="65"/>
    </row>
    <row r="226" spans="1:4" x14ac:dyDescent="0.25">
      <c r="A226" s="50" t="s">
        <v>102</v>
      </c>
      <c r="B226" s="50">
        <v>1</v>
      </c>
      <c r="C226" s="95">
        <v>3</v>
      </c>
      <c r="D226" s="65"/>
    </row>
    <row r="227" spans="1:4" x14ac:dyDescent="0.25">
      <c r="A227" s="50" t="s">
        <v>102</v>
      </c>
      <c r="B227" s="50">
        <v>3</v>
      </c>
      <c r="C227" s="95">
        <v>3</v>
      </c>
      <c r="D227" s="65"/>
    </row>
    <row r="228" spans="1:4" x14ac:dyDescent="0.25">
      <c r="A228" s="50" t="s">
        <v>313</v>
      </c>
      <c r="B228" s="50">
        <v>2</v>
      </c>
      <c r="C228" s="95">
        <v>3</v>
      </c>
      <c r="D228" s="65"/>
    </row>
    <row r="229" spans="1:4" x14ac:dyDescent="0.25">
      <c r="A229" s="50" t="s">
        <v>313</v>
      </c>
      <c r="B229" s="50">
        <v>3</v>
      </c>
      <c r="C229" s="95">
        <v>3</v>
      </c>
      <c r="D229" s="65"/>
    </row>
    <row r="230" spans="1:4" x14ac:dyDescent="0.25">
      <c r="A230" s="50" t="s">
        <v>313</v>
      </c>
      <c r="B230" s="50">
        <v>1</v>
      </c>
      <c r="C230" s="95">
        <v>3</v>
      </c>
      <c r="D230" s="65"/>
    </row>
    <row r="231" spans="1:4" x14ac:dyDescent="0.25">
      <c r="A231" s="50" t="s">
        <v>102</v>
      </c>
      <c r="B231" s="50">
        <v>1</v>
      </c>
      <c r="C231" s="95">
        <v>3</v>
      </c>
      <c r="D231" s="65"/>
    </row>
    <row r="232" spans="1:4" x14ac:dyDescent="0.25">
      <c r="A232" s="50" t="s">
        <v>313</v>
      </c>
      <c r="B232" s="50">
        <v>4</v>
      </c>
      <c r="C232" s="95">
        <v>3</v>
      </c>
      <c r="D232" s="65"/>
    </row>
    <row r="233" spans="1:4" x14ac:dyDescent="0.25">
      <c r="A233" s="50" t="s">
        <v>313</v>
      </c>
      <c r="B233" s="50">
        <v>3</v>
      </c>
      <c r="C233" s="95">
        <v>3</v>
      </c>
      <c r="D233" s="65"/>
    </row>
    <row r="234" spans="1:4" x14ac:dyDescent="0.25">
      <c r="A234" s="50" t="s">
        <v>102</v>
      </c>
      <c r="B234" s="50">
        <v>5</v>
      </c>
      <c r="C234" s="95">
        <v>3</v>
      </c>
      <c r="D234" s="65"/>
    </row>
    <row r="235" spans="1:4" x14ac:dyDescent="0.25">
      <c r="A235" s="50" t="s">
        <v>102</v>
      </c>
      <c r="B235" s="50">
        <v>1</v>
      </c>
      <c r="C235" s="95">
        <v>3</v>
      </c>
      <c r="D235" s="65"/>
    </row>
    <row r="236" spans="1:4" x14ac:dyDescent="0.25">
      <c r="A236" s="50" t="s">
        <v>102</v>
      </c>
      <c r="B236" s="50">
        <v>1</v>
      </c>
      <c r="C236" s="95">
        <v>3</v>
      </c>
      <c r="D236" s="65"/>
    </row>
    <row r="237" spans="1:4" x14ac:dyDescent="0.25">
      <c r="A237" s="50" t="s">
        <v>102</v>
      </c>
      <c r="B237" s="50">
        <v>1</v>
      </c>
      <c r="C237" s="95">
        <v>3</v>
      </c>
      <c r="D237" s="65"/>
    </row>
    <row r="238" spans="1:4" x14ac:dyDescent="0.25">
      <c r="A238" s="50" t="s">
        <v>111</v>
      </c>
      <c r="B238" s="50">
        <v>2</v>
      </c>
      <c r="C238" s="96">
        <v>3</v>
      </c>
      <c r="D238" s="30"/>
    </row>
    <row r="239" spans="1:4" x14ac:dyDescent="0.25">
      <c r="A239" s="50" t="s">
        <v>111</v>
      </c>
      <c r="B239" s="50">
        <v>5</v>
      </c>
      <c r="C239" s="95">
        <v>3</v>
      </c>
      <c r="D239" s="65"/>
    </row>
    <row r="240" spans="1:4" x14ac:dyDescent="0.25">
      <c r="A240" s="50" t="s">
        <v>111</v>
      </c>
      <c r="B240" s="50">
        <v>7</v>
      </c>
      <c r="C240" s="95">
        <v>3</v>
      </c>
      <c r="D240" s="65"/>
    </row>
    <row r="241" spans="1:4" x14ac:dyDescent="0.25">
      <c r="A241" s="50" t="s">
        <v>111</v>
      </c>
      <c r="B241" s="50">
        <v>6</v>
      </c>
      <c r="C241" s="95">
        <v>3</v>
      </c>
      <c r="D241" s="65"/>
    </row>
    <row r="242" spans="1:4" x14ac:dyDescent="0.25">
      <c r="A242" s="50" t="s">
        <v>111</v>
      </c>
      <c r="B242" s="50">
        <v>10</v>
      </c>
      <c r="C242" s="95">
        <v>3</v>
      </c>
      <c r="D242" s="65"/>
    </row>
    <row r="243" spans="1:4" x14ac:dyDescent="0.25">
      <c r="A243" s="50" t="s">
        <v>111</v>
      </c>
      <c r="B243" s="50">
        <v>10</v>
      </c>
      <c r="C243" s="96">
        <v>3</v>
      </c>
      <c r="D243" s="30"/>
    </row>
    <row r="244" spans="1:4" x14ac:dyDescent="0.25">
      <c r="A244" s="50" t="s">
        <v>327</v>
      </c>
      <c r="B244" s="50">
        <v>5</v>
      </c>
      <c r="C244" s="95">
        <v>3</v>
      </c>
      <c r="D244" s="65"/>
    </row>
    <row r="245" spans="1:4" x14ac:dyDescent="0.25">
      <c r="A245" s="50" t="s">
        <v>327</v>
      </c>
      <c r="B245" s="50">
        <v>8</v>
      </c>
      <c r="C245" s="95">
        <v>3</v>
      </c>
      <c r="D245" s="65"/>
    </row>
    <row r="246" spans="1:4" x14ac:dyDescent="0.25">
      <c r="A246" s="50" t="s">
        <v>111</v>
      </c>
      <c r="B246" s="50">
        <v>4</v>
      </c>
      <c r="C246" s="95">
        <v>3</v>
      </c>
      <c r="D246" s="65"/>
    </row>
    <row r="247" spans="1:4" x14ac:dyDescent="0.25">
      <c r="A247" s="50" t="s">
        <v>111</v>
      </c>
      <c r="B247" s="50">
        <v>6</v>
      </c>
      <c r="C247" s="95">
        <v>3</v>
      </c>
      <c r="D247" s="65"/>
    </row>
    <row r="248" spans="1:4" x14ac:dyDescent="0.25">
      <c r="A248" s="50" t="s">
        <v>111</v>
      </c>
      <c r="B248" s="50">
        <v>8</v>
      </c>
      <c r="C248" s="95">
        <v>3</v>
      </c>
      <c r="D248" s="65"/>
    </row>
    <row r="249" spans="1:4" x14ac:dyDescent="0.25">
      <c r="A249" s="50" t="s">
        <v>111</v>
      </c>
      <c r="B249" s="50">
        <v>9</v>
      </c>
      <c r="C249" s="95">
        <v>3</v>
      </c>
      <c r="D249" s="65"/>
    </row>
    <row r="250" spans="1:4" x14ac:dyDescent="0.25">
      <c r="A250" s="50" t="s">
        <v>111</v>
      </c>
      <c r="B250" s="50">
        <v>25</v>
      </c>
      <c r="C250" s="95">
        <v>3</v>
      </c>
      <c r="D250" s="65"/>
    </row>
    <row r="251" spans="1:4" x14ac:dyDescent="0.25">
      <c r="A251" s="50" t="s">
        <v>111</v>
      </c>
      <c r="B251" s="50">
        <v>6</v>
      </c>
      <c r="C251" s="95">
        <v>3</v>
      </c>
      <c r="D251" s="65"/>
    </row>
    <row r="252" spans="1:4" x14ac:dyDescent="0.25">
      <c r="A252" s="50" t="s">
        <v>111</v>
      </c>
      <c r="B252" s="50">
        <v>6</v>
      </c>
      <c r="C252" s="95">
        <v>3</v>
      </c>
      <c r="D252" s="65"/>
    </row>
    <row r="253" spans="1:4" x14ac:dyDescent="0.25">
      <c r="A253" s="50" t="s">
        <v>111</v>
      </c>
      <c r="B253" s="50">
        <v>4</v>
      </c>
      <c r="C253" s="95">
        <v>3</v>
      </c>
      <c r="D253" s="65"/>
    </row>
    <row r="254" spans="1:4" x14ac:dyDescent="0.25">
      <c r="A254" s="50" t="s">
        <v>111</v>
      </c>
      <c r="B254" s="50">
        <v>5</v>
      </c>
      <c r="C254" s="95">
        <v>3</v>
      </c>
      <c r="D254" s="65"/>
    </row>
    <row r="255" spans="1:4" x14ac:dyDescent="0.25">
      <c r="A255" s="50" t="s">
        <v>111</v>
      </c>
      <c r="B255" s="50">
        <v>5</v>
      </c>
      <c r="C255" s="95">
        <v>3</v>
      </c>
      <c r="D255" s="65"/>
    </row>
    <row r="256" spans="1:4" x14ac:dyDescent="0.25">
      <c r="A256" s="50" t="s">
        <v>111</v>
      </c>
      <c r="B256" s="50">
        <v>3</v>
      </c>
      <c r="C256" s="95">
        <v>3</v>
      </c>
      <c r="D256" s="65"/>
    </row>
    <row r="257" spans="1:4" x14ac:dyDescent="0.25">
      <c r="A257" s="50" t="s">
        <v>111</v>
      </c>
      <c r="B257" s="50">
        <v>4</v>
      </c>
      <c r="C257" s="95">
        <v>3</v>
      </c>
      <c r="D257" s="65"/>
    </row>
    <row r="258" spans="1:4" x14ac:dyDescent="0.25">
      <c r="A258" s="50" t="s">
        <v>327</v>
      </c>
      <c r="B258" s="50">
        <v>4</v>
      </c>
      <c r="C258" s="95">
        <v>3</v>
      </c>
      <c r="D258" s="65"/>
    </row>
    <row r="259" spans="1:4" x14ac:dyDescent="0.25">
      <c r="A259" s="50" t="s">
        <v>111</v>
      </c>
      <c r="B259" s="50">
        <v>4</v>
      </c>
      <c r="C259" s="95">
        <v>3</v>
      </c>
      <c r="D259" s="65"/>
    </row>
    <row r="260" spans="1:4" x14ac:dyDescent="0.25">
      <c r="A260" s="50" t="s">
        <v>111</v>
      </c>
      <c r="B260" s="50">
        <v>5</v>
      </c>
      <c r="C260" s="95">
        <v>3</v>
      </c>
      <c r="D260" s="65"/>
    </row>
    <row r="261" spans="1:4" x14ac:dyDescent="0.25">
      <c r="A261" s="50" t="s">
        <v>118</v>
      </c>
      <c r="B261" s="50">
        <v>1</v>
      </c>
      <c r="C261" s="95">
        <v>3</v>
      </c>
      <c r="D261" s="65"/>
    </row>
    <row r="262" spans="1:4" x14ac:dyDescent="0.25">
      <c r="A262" s="50" t="s">
        <v>123</v>
      </c>
      <c r="B262" s="50">
        <v>6</v>
      </c>
      <c r="C262" s="95">
        <v>3</v>
      </c>
      <c r="D262" s="65"/>
    </row>
    <row r="263" spans="1:4" x14ac:dyDescent="0.25">
      <c r="A263" s="50" t="s">
        <v>123</v>
      </c>
      <c r="B263" s="50">
        <v>2</v>
      </c>
      <c r="C263" s="95">
        <v>3</v>
      </c>
      <c r="D263" s="65"/>
    </row>
    <row r="264" spans="1:4" x14ac:dyDescent="0.25">
      <c r="A264" s="50" t="s">
        <v>129</v>
      </c>
      <c r="B264" s="50">
        <v>2</v>
      </c>
      <c r="C264" s="95">
        <v>3</v>
      </c>
      <c r="D264" s="65"/>
    </row>
    <row r="265" spans="1:4" x14ac:dyDescent="0.25">
      <c r="A265" s="50" t="s">
        <v>129</v>
      </c>
      <c r="B265" s="50">
        <v>2</v>
      </c>
      <c r="C265" s="95">
        <v>3</v>
      </c>
      <c r="D265" s="65"/>
    </row>
    <row r="266" spans="1:4" x14ac:dyDescent="0.25">
      <c r="A266" s="50" t="s">
        <v>129</v>
      </c>
      <c r="B266" s="50">
        <v>6</v>
      </c>
      <c r="C266" s="95">
        <v>3</v>
      </c>
      <c r="D266" s="65"/>
    </row>
    <row r="267" spans="1:4" x14ac:dyDescent="0.25">
      <c r="A267" s="50" t="s">
        <v>129</v>
      </c>
      <c r="B267" s="50">
        <v>3</v>
      </c>
      <c r="C267" s="95">
        <v>3</v>
      </c>
      <c r="D267" s="65"/>
    </row>
    <row r="268" spans="1:4" x14ac:dyDescent="0.25">
      <c r="A268" s="50" t="s">
        <v>129</v>
      </c>
      <c r="B268" s="50">
        <v>3</v>
      </c>
      <c r="C268" s="95">
        <v>3</v>
      </c>
      <c r="D268" s="65"/>
    </row>
    <row r="269" spans="1:4" x14ac:dyDescent="0.25">
      <c r="A269" s="50" t="s">
        <v>129</v>
      </c>
      <c r="B269" s="50">
        <v>3</v>
      </c>
      <c r="C269" s="95">
        <v>3</v>
      </c>
      <c r="D269" s="65"/>
    </row>
    <row r="270" spans="1:4" x14ac:dyDescent="0.25">
      <c r="A270" s="50" t="s">
        <v>129</v>
      </c>
      <c r="B270" s="50">
        <v>1</v>
      </c>
      <c r="C270" s="95">
        <v>3</v>
      </c>
      <c r="D270" s="65"/>
    </row>
    <row r="271" spans="1:4" x14ac:dyDescent="0.25">
      <c r="A271" s="50" t="s">
        <v>129</v>
      </c>
      <c r="B271" s="50">
        <v>23</v>
      </c>
      <c r="C271" s="95">
        <v>3</v>
      </c>
      <c r="D271" s="65"/>
    </row>
    <row r="272" spans="1:4" x14ac:dyDescent="0.25">
      <c r="A272" s="50" t="s">
        <v>129</v>
      </c>
      <c r="B272" s="50">
        <v>4</v>
      </c>
      <c r="C272" s="95">
        <v>3</v>
      </c>
      <c r="D272" s="65"/>
    </row>
    <row r="273" spans="1:4" x14ac:dyDescent="0.25">
      <c r="A273" s="50" t="s">
        <v>129</v>
      </c>
      <c r="B273" s="50">
        <v>7</v>
      </c>
      <c r="C273" s="95">
        <v>3</v>
      </c>
      <c r="D273" s="65"/>
    </row>
    <row r="274" spans="1:4" x14ac:dyDescent="0.25">
      <c r="A274" s="50" t="s">
        <v>129</v>
      </c>
      <c r="B274" s="50">
        <v>3</v>
      </c>
      <c r="C274" s="95">
        <v>3</v>
      </c>
      <c r="D274" s="65"/>
    </row>
    <row r="275" spans="1:4" x14ac:dyDescent="0.25">
      <c r="A275" s="50" t="s">
        <v>129</v>
      </c>
      <c r="B275" s="50">
        <v>3</v>
      </c>
      <c r="C275" s="95">
        <v>3</v>
      </c>
      <c r="D275" s="65"/>
    </row>
    <row r="276" spans="1:4" x14ac:dyDescent="0.25">
      <c r="A276" s="50" t="s">
        <v>129</v>
      </c>
      <c r="B276" s="50">
        <v>3</v>
      </c>
      <c r="C276" s="95">
        <v>3</v>
      </c>
      <c r="D276" s="65"/>
    </row>
    <row r="277" spans="1:4" x14ac:dyDescent="0.25">
      <c r="A277" s="50" t="s">
        <v>129</v>
      </c>
      <c r="B277" s="50">
        <v>3</v>
      </c>
      <c r="C277" s="95">
        <v>3</v>
      </c>
      <c r="D277" s="65"/>
    </row>
    <row r="278" spans="1:4" x14ac:dyDescent="0.25">
      <c r="A278" s="50" t="s">
        <v>129</v>
      </c>
      <c r="B278" s="50">
        <v>2</v>
      </c>
      <c r="C278" s="95">
        <v>3</v>
      </c>
      <c r="D278" s="65"/>
    </row>
    <row r="279" spans="1:4" x14ac:dyDescent="0.25">
      <c r="A279" s="50" t="s">
        <v>129</v>
      </c>
      <c r="B279" s="50">
        <v>1</v>
      </c>
      <c r="C279" s="95">
        <v>3</v>
      </c>
      <c r="D279" s="65"/>
    </row>
    <row r="280" spans="1:4" x14ac:dyDescent="0.25">
      <c r="A280" s="50" t="s">
        <v>129</v>
      </c>
      <c r="B280" s="50">
        <v>5</v>
      </c>
      <c r="C280" s="95">
        <v>3</v>
      </c>
      <c r="D280" s="65"/>
    </row>
    <row r="281" spans="1:4" x14ac:dyDescent="0.25">
      <c r="A281" s="50" t="s">
        <v>129</v>
      </c>
      <c r="B281" s="50">
        <v>3</v>
      </c>
      <c r="C281" s="95">
        <v>3</v>
      </c>
      <c r="D281" s="65"/>
    </row>
    <row r="282" spans="1:4" x14ac:dyDescent="0.25">
      <c r="A282" s="50" t="s">
        <v>326</v>
      </c>
      <c r="B282" s="50">
        <v>4</v>
      </c>
      <c r="C282" s="95">
        <v>3</v>
      </c>
      <c r="D282" s="65"/>
    </row>
    <row r="283" spans="1:4" x14ac:dyDescent="0.25">
      <c r="A283" s="50" t="s">
        <v>132</v>
      </c>
      <c r="B283" s="50">
        <v>1</v>
      </c>
      <c r="C283" s="95">
        <v>3</v>
      </c>
      <c r="D283" s="65"/>
    </row>
    <row r="284" spans="1:4" x14ac:dyDescent="0.25">
      <c r="A284" s="50" t="s">
        <v>132</v>
      </c>
      <c r="B284" s="50">
        <v>1</v>
      </c>
      <c r="C284" s="95">
        <v>3</v>
      </c>
      <c r="D284" s="65"/>
    </row>
    <row r="285" spans="1:4" x14ac:dyDescent="0.25">
      <c r="A285" s="50" t="s">
        <v>140</v>
      </c>
      <c r="B285" s="50">
        <v>1</v>
      </c>
      <c r="C285" s="95">
        <v>3</v>
      </c>
      <c r="D285" s="65"/>
    </row>
    <row r="286" spans="1:4" x14ac:dyDescent="0.25">
      <c r="A286" s="50" t="s">
        <v>142</v>
      </c>
      <c r="B286" s="50">
        <v>1</v>
      </c>
      <c r="C286" s="95">
        <v>3</v>
      </c>
      <c r="D286" s="65"/>
    </row>
    <row r="287" spans="1:4" x14ac:dyDescent="0.25">
      <c r="A287" s="50" t="s">
        <v>337</v>
      </c>
      <c r="B287" s="50">
        <v>2</v>
      </c>
      <c r="C287" s="95">
        <v>3</v>
      </c>
      <c r="D287" s="65"/>
    </row>
    <row r="288" spans="1:4" x14ac:dyDescent="0.25">
      <c r="A288" s="50" t="s">
        <v>142</v>
      </c>
      <c r="B288" s="50">
        <v>7</v>
      </c>
      <c r="C288" s="95">
        <v>3</v>
      </c>
      <c r="D288" s="65"/>
    </row>
    <row r="289" spans="1:4" x14ac:dyDescent="0.25">
      <c r="A289" s="50" t="s">
        <v>142</v>
      </c>
      <c r="B289" s="50">
        <v>3</v>
      </c>
      <c r="C289" s="95">
        <v>3</v>
      </c>
      <c r="D289" s="65"/>
    </row>
    <row r="290" spans="1:4" x14ac:dyDescent="0.25">
      <c r="A290" s="50" t="s">
        <v>142</v>
      </c>
      <c r="B290" s="50">
        <v>3</v>
      </c>
      <c r="C290" s="95">
        <v>3</v>
      </c>
      <c r="D290" s="65"/>
    </row>
    <row r="291" spans="1:4" x14ac:dyDescent="0.25">
      <c r="A291" s="50" t="s">
        <v>142</v>
      </c>
      <c r="B291" s="50">
        <v>3</v>
      </c>
      <c r="C291" s="95">
        <v>3</v>
      </c>
      <c r="D291" s="65"/>
    </row>
    <row r="292" spans="1:4" x14ac:dyDescent="0.25">
      <c r="A292" s="50" t="s">
        <v>337</v>
      </c>
      <c r="B292" s="50">
        <v>3</v>
      </c>
      <c r="C292" s="95">
        <v>3</v>
      </c>
      <c r="D292" s="65"/>
    </row>
    <row r="293" spans="1:4" x14ac:dyDescent="0.25">
      <c r="A293" s="50" t="s">
        <v>337</v>
      </c>
      <c r="B293" s="50">
        <v>3</v>
      </c>
      <c r="C293" s="95">
        <v>3</v>
      </c>
      <c r="D293" s="65"/>
    </row>
    <row r="294" spans="1:4" x14ac:dyDescent="0.25">
      <c r="A294" s="50" t="s">
        <v>142</v>
      </c>
      <c r="B294" s="50">
        <v>3</v>
      </c>
      <c r="C294" s="95">
        <v>3</v>
      </c>
      <c r="D294" s="65"/>
    </row>
    <row r="295" spans="1:4" x14ac:dyDescent="0.25">
      <c r="A295" s="50" t="s">
        <v>337</v>
      </c>
      <c r="B295" s="50">
        <v>2</v>
      </c>
      <c r="C295" s="95">
        <v>3</v>
      </c>
      <c r="D295" s="65"/>
    </row>
    <row r="296" spans="1:4" x14ac:dyDescent="0.25">
      <c r="A296" s="50" t="s">
        <v>142</v>
      </c>
      <c r="B296" s="50">
        <v>1</v>
      </c>
      <c r="C296" s="95">
        <v>3</v>
      </c>
      <c r="D296" s="65"/>
    </row>
    <row r="297" spans="1:4" x14ac:dyDescent="0.25">
      <c r="A297" s="50" t="s">
        <v>145</v>
      </c>
      <c r="B297" s="50">
        <v>4</v>
      </c>
      <c r="C297" s="95">
        <v>3</v>
      </c>
      <c r="D297" s="65"/>
    </row>
    <row r="298" spans="1:4" x14ac:dyDescent="0.25">
      <c r="A298" s="50" t="s">
        <v>145</v>
      </c>
      <c r="B298" s="50">
        <v>10</v>
      </c>
      <c r="C298" s="95">
        <v>3</v>
      </c>
      <c r="D298" s="65"/>
    </row>
    <row r="299" spans="1:4" x14ac:dyDescent="0.25">
      <c r="A299" s="50" t="s">
        <v>145</v>
      </c>
      <c r="B299" s="50">
        <v>8</v>
      </c>
      <c r="C299" s="95">
        <v>3</v>
      </c>
      <c r="D299" s="65"/>
    </row>
    <row r="300" spans="1:4" x14ac:dyDescent="0.25">
      <c r="A300" s="50" t="s">
        <v>85</v>
      </c>
      <c r="B300" s="50">
        <v>1</v>
      </c>
      <c r="C300" s="95">
        <v>3.1</v>
      </c>
      <c r="D300" s="65"/>
    </row>
    <row r="301" spans="1:4" x14ac:dyDescent="0.25">
      <c r="A301" s="50" t="s">
        <v>337</v>
      </c>
      <c r="B301" s="50">
        <v>1</v>
      </c>
      <c r="C301" s="95">
        <v>3.2</v>
      </c>
      <c r="D301" s="65"/>
    </row>
    <row r="302" spans="1:4" x14ac:dyDescent="0.25">
      <c r="A302" s="50" t="s">
        <v>338</v>
      </c>
      <c r="B302" s="50">
        <v>5</v>
      </c>
      <c r="C302" s="95">
        <v>3.4</v>
      </c>
      <c r="D302" s="65"/>
    </row>
    <row r="303" spans="1:4" x14ac:dyDescent="0.25">
      <c r="A303" s="50" t="s">
        <v>63</v>
      </c>
      <c r="B303" s="50">
        <v>2</v>
      </c>
      <c r="C303" s="95">
        <v>3.4</v>
      </c>
      <c r="D303" s="65"/>
    </row>
    <row r="304" spans="1:4" x14ac:dyDescent="0.25">
      <c r="A304" s="50" t="s">
        <v>98</v>
      </c>
      <c r="B304" s="50">
        <v>5</v>
      </c>
      <c r="C304" s="95">
        <v>3.4</v>
      </c>
      <c r="D304" s="65"/>
    </row>
    <row r="305" spans="1:4" ht="30" x14ac:dyDescent="0.25">
      <c r="A305" s="60" t="s">
        <v>322</v>
      </c>
      <c r="B305" s="50">
        <v>3</v>
      </c>
      <c r="C305" s="96">
        <v>3.4</v>
      </c>
      <c r="D305" s="30"/>
    </row>
    <row r="306" spans="1:4" x14ac:dyDescent="0.25">
      <c r="A306" s="50" t="s">
        <v>129</v>
      </c>
      <c r="B306" s="50">
        <v>4</v>
      </c>
      <c r="C306" s="95">
        <v>3.4</v>
      </c>
      <c r="D306" s="65"/>
    </row>
    <row r="307" spans="1:4" x14ac:dyDescent="0.25">
      <c r="A307" s="50" t="s">
        <v>57</v>
      </c>
      <c r="B307" s="50">
        <v>5</v>
      </c>
      <c r="C307" s="95">
        <v>3.45</v>
      </c>
      <c r="D307" s="65"/>
    </row>
    <row r="308" spans="1:4" x14ac:dyDescent="0.25">
      <c r="A308" s="50" t="s">
        <v>102</v>
      </c>
      <c r="B308" s="50">
        <v>7</v>
      </c>
      <c r="C308" s="95">
        <v>3.45</v>
      </c>
      <c r="D308" s="65"/>
    </row>
    <row r="309" spans="1:4" x14ac:dyDescent="0.25">
      <c r="A309" s="50" t="s">
        <v>17</v>
      </c>
      <c r="B309" s="50">
        <v>3</v>
      </c>
      <c r="C309" s="95">
        <v>3.5</v>
      </c>
      <c r="D309" s="65"/>
    </row>
    <row r="310" spans="1:4" x14ac:dyDescent="0.25">
      <c r="A310" s="50" t="s">
        <v>17</v>
      </c>
      <c r="B310" s="50">
        <v>3</v>
      </c>
      <c r="C310" s="95">
        <v>3.5</v>
      </c>
      <c r="D310" s="65"/>
    </row>
    <row r="311" spans="1:4" x14ac:dyDescent="0.25">
      <c r="A311" s="50" t="s">
        <v>17</v>
      </c>
      <c r="B311" s="50">
        <v>2</v>
      </c>
      <c r="C311" s="95">
        <v>3.5</v>
      </c>
      <c r="D311" s="65"/>
    </row>
    <row r="312" spans="1:4" x14ac:dyDescent="0.25">
      <c r="A312" s="50" t="s">
        <v>17</v>
      </c>
      <c r="B312" s="50">
        <v>2</v>
      </c>
      <c r="C312" s="95">
        <v>3.5</v>
      </c>
      <c r="D312" s="65"/>
    </row>
    <row r="313" spans="1:4" x14ac:dyDescent="0.25">
      <c r="A313" s="50" t="s">
        <v>24</v>
      </c>
      <c r="B313" s="50">
        <v>2</v>
      </c>
      <c r="C313" s="95">
        <v>3.5</v>
      </c>
      <c r="D313" s="65"/>
    </row>
    <row r="314" spans="1:4" x14ac:dyDescent="0.25">
      <c r="A314" s="50" t="s">
        <v>24</v>
      </c>
      <c r="B314" s="50">
        <v>2</v>
      </c>
      <c r="C314" s="95">
        <v>3.5</v>
      </c>
      <c r="D314" s="65"/>
    </row>
    <row r="315" spans="1:4" x14ac:dyDescent="0.25">
      <c r="A315" s="50" t="s">
        <v>24</v>
      </c>
      <c r="B315" s="50">
        <v>1</v>
      </c>
      <c r="C315" s="95">
        <v>3.5</v>
      </c>
      <c r="D315" s="65"/>
    </row>
    <row r="316" spans="1:4" x14ac:dyDescent="0.25">
      <c r="A316" s="50" t="s">
        <v>29</v>
      </c>
      <c r="B316" s="50">
        <v>3</v>
      </c>
      <c r="C316" s="95">
        <v>3.5</v>
      </c>
      <c r="D316" s="65"/>
    </row>
    <row r="317" spans="1:4" x14ac:dyDescent="0.25">
      <c r="A317" s="50" t="s">
        <v>29</v>
      </c>
      <c r="B317" s="50">
        <v>6</v>
      </c>
      <c r="C317" s="95">
        <v>3.5</v>
      </c>
      <c r="D317" s="30"/>
    </row>
    <row r="318" spans="1:4" x14ac:dyDescent="0.25">
      <c r="A318" s="56" t="s">
        <v>26</v>
      </c>
      <c r="B318" s="56">
        <v>4</v>
      </c>
      <c r="C318" s="96">
        <v>3.5</v>
      </c>
      <c r="D318" s="65"/>
    </row>
    <row r="319" spans="1:4" x14ac:dyDescent="0.25">
      <c r="A319" s="50" t="s">
        <v>26</v>
      </c>
      <c r="B319" s="50">
        <v>3</v>
      </c>
      <c r="C319" s="95">
        <v>3.5</v>
      </c>
      <c r="D319" s="65"/>
    </row>
    <row r="320" spans="1:4" x14ac:dyDescent="0.25">
      <c r="A320" s="50" t="s">
        <v>335</v>
      </c>
      <c r="B320" s="50">
        <v>8</v>
      </c>
      <c r="C320" s="95">
        <v>3.5</v>
      </c>
      <c r="D320" s="65"/>
    </row>
    <row r="321" spans="1:4" x14ac:dyDescent="0.25">
      <c r="A321" s="50" t="s">
        <v>26</v>
      </c>
      <c r="B321" s="50">
        <v>22</v>
      </c>
      <c r="C321" s="95">
        <v>3.5</v>
      </c>
      <c r="D321" s="65"/>
    </row>
    <row r="322" spans="1:4" x14ac:dyDescent="0.25">
      <c r="A322" s="50" t="s">
        <v>26</v>
      </c>
      <c r="B322" s="50">
        <v>33</v>
      </c>
      <c r="C322" s="95">
        <v>3.5</v>
      </c>
      <c r="D322" s="65"/>
    </row>
    <row r="323" spans="1:4" x14ac:dyDescent="0.25">
      <c r="A323" s="50" t="s">
        <v>32</v>
      </c>
      <c r="B323" s="50">
        <v>7</v>
      </c>
      <c r="C323" s="95">
        <v>3.5</v>
      </c>
      <c r="D323" s="65"/>
    </row>
    <row r="324" spans="1:4" x14ac:dyDescent="0.25">
      <c r="A324" s="50" t="s">
        <v>35</v>
      </c>
      <c r="B324" s="50">
        <v>4</v>
      </c>
      <c r="C324" s="95">
        <v>3.5</v>
      </c>
      <c r="D324" s="65"/>
    </row>
    <row r="325" spans="1:4" x14ac:dyDescent="0.25">
      <c r="A325" s="50" t="s">
        <v>309</v>
      </c>
      <c r="B325" s="50">
        <v>8</v>
      </c>
      <c r="C325" s="95">
        <v>3.5</v>
      </c>
      <c r="D325" s="65"/>
    </row>
    <row r="326" spans="1:4" x14ac:dyDescent="0.25">
      <c r="A326" s="50" t="s">
        <v>43</v>
      </c>
      <c r="B326" s="50">
        <v>3</v>
      </c>
      <c r="C326" s="95">
        <v>3.5</v>
      </c>
      <c r="D326" s="65"/>
    </row>
    <row r="327" spans="1:4" x14ac:dyDescent="0.25">
      <c r="A327" s="50" t="s">
        <v>43</v>
      </c>
      <c r="B327" s="50">
        <v>1</v>
      </c>
      <c r="C327" s="95">
        <v>3.5</v>
      </c>
      <c r="D327" s="30"/>
    </row>
    <row r="328" spans="1:4" x14ac:dyDescent="0.25">
      <c r="A328" s="56" t="s">
        <v>43</v>
      </c>
      <c r="B328" s="56">
        <v>7</v>
      </c>
      <c r="C328" s="96">
        <v>3.5</v>
      </c>
      <c r="D328" s="65"/>
    </row>
    <row r="329" spans="1:4" x14ac:dyDescent="0.25">
      <c r="A329" s="50" t="s">
        <v>52</v>
      </c>
      <c r="B329" s="50">
        <v>2</v>
      </c>
      <c r="C329" s="95">
        <v>3.5</v>
      </c>
      <c r="D329" s="65"/>
    </row>
    <row r="330" spans="1:4" x14ac:dyDescent="0.25">
      <c r="A330" s="50" t="s">
        <v>52</v>
      </c>
      <c r="B330" s="50">
        <v>6</v>
      </c>
      <c r="C330" s="95">
        <v>3.5</v>
      </c>
      <c r="D330" s="65"/>
    </row>
    <row r="331" spans="1:4" x14ac:dyDescent="0.25">
      <c r="A331" s="50" t="s">
        <v>52</v>
      </c>
      <c r="B331" s="50">
        <v>6</v>
      </c>
      <c r="C331" s="95">
        <v>3.5</v>
      </c>
      <c r="D331" s="65"/>
    </row>
    <row r="332" spans="1:4" x14ac:dyDescent="0.25">
      <c r="A332" s="50" t="s">
        <v>52</v>
      </c>
      <c r="B332" s="50">
        <v>8</v>
      </c>
      <c r="C332" s="95">
        <v>3.5</v>
      </c>
      <c r="D332" s="65"/>
    </row>
    <row r="333" spans="1:4" x14ac:dyDescent="0.25">
      <c r="A333" s="50" t="s">
        <v>323</v>
      </c>
      <c r="B333" s="50">
        <v>2</v>
      </c>
      <c r="C333" s="95">
        <v>3.5</v>
      </c>
      <c r="D333" s="65"/>
    </row>
    <row r="334" spans="1:4" x14ac:dyDescent="0.25">
      <c r="A334" s="50" t="s">
        <v>52</v>
      </c>
      <c r="B334" s="50">
        <v>3</v>
      </c>
      <c r="C334" s="95">
        <v>3.5</v>
      </c>
      <c r="D334" s="65"/>
    </row>
    <row r="335" spans="1:4" x14ac:dyDescent="0.25">
      <c r="A335" s="50" t="s">
        <v>52</v>
      </c>
      <c r="B335" s="50">
        <v>1</v>
      </c>
      <c r="C335" s="95">
        <v>3.5</v>
      </c>
      <c r="D335" s="65"/>
    </row>
    <row r="336" spans="1:4" x14ac:dyDescent="0.25">
      <c r="A336" s="50" t="s">
        <v>52</v>
      </c>
      <c r="B336" s="50">
        <v>3</v>
      </c>
      <c r="C336" s="95">
        <v>3.5</v>
      </c>
      <c r="D336" s="65"/>
    </row>
    <row r="337" spans="1:4" x14ac:dyDescent="0.25">
      <c r="A337" s="50" t="s">
        <v>52</v>
      </c>
      <c r="B337" s="50">
        <v>6</v>
      </c>
      <c r="C337" s="95">
        <v>3.5</v>
      </c>
      <c r="D337" s="65"/>
    </row>
    <row r="338" spans="1:4" x14ac:dyDescent="0.25">
      <c r="A338" s="50" t="s">
        <v>52</v>
      </c>
      <c r="B338" s="50">
        <v>5</v>
      </c>
      <c r="C338" s="95">
        <v>3.5</v>
      </c>
      <c r="D338" s="65"/>
    </row>
    <row r="339" spans="1:4" x14ac:dyDescent="0.25">
      <c r="A339" s="50" t="s">
        <v>52</v>
      </c>
      <c r="B339" s="50">
        <v>4</v>
      </c>
      <c r="C339" s="95">
        <v>3.5</v>
      </c>
      <c r="D339" s="65"/>
    </row>
    <row r="340" spans="1:4" x14ac:dyDescent="0.25">
      <c r="A340" s="50" t="s">
        <v>52</v>
      </c>
      <c r="B340" s="50">
        <v>6</v>
      </c>
      <c r="C340" s="95">
        <v>3.5</v>
      </c>
      <c r="D340" s="65"/>
    </row>
    <row r="341" spans="1:4" x14ac:dyDescent="0.25">
      <c r="A341" s="50" t="s">
        <v>52</v>
      </c>
      <c r="B341" s="50">
        <v>4</v>
      </c>
      <c r="C341" s="95">
        <v>3.5</v>
      </c>
      <c r="D341" s="65"/>
    </row>
    <row r="342" spans="1:4" x14ac:dyDescent="0.25">
      <c r="A342" s="50" t="s">
        <v>52</v>
      </c>
      <c r="B342" s="50">
        <v>4</v>
      </c>
      <c r="C342" s="95">
        <v>3.5</v>
      </c>
      <c r="D342" s="65"/>
    </row>
    <row r="343" spans="1:4" x14ac:dyDescent="0.25">
      <c r="A343" s="50" t="s">
        <v>52</v>
      </c>
      <c r="B343" s="50">
        <v>7</v>
      </c>
      <c r="C343" s="95">
        <v>3.5</v>
      </c>
      <c r="D343" s="65"/>
    </row>
    <row r="344" spans="1:4" x14ac:dyDescent="0.25">
      <c r="A344" s="50" t="s">
        <v>52</v>
      </c>
      <c r="B344" s="50">
        <v>6</v>
      </c>
      <c r="C344" s="95">
        <v>3.5</v>
      </c>
      <c r="D344" s="65"/>
    </row>
    <row r="345" spans="1:4" x14ac:dyDescent="0.25">
      <c r="A345" s="50" t="s">
        <v>52</v>
      </c>
      <c r="B345" s="50">
        <v>5</v>
      </c>
      <c r="C345" s="95">
        <v>3.5</v>
      </c>
      <c r="D345" s="65"/>
    </row>
    <row r="346" spans="1:4" x14ac:dyDescent="0.25">
      <c r="A346" s="50" t="s">
        <v>54</v>
      </c>
      <c r="B346" s="50">
        <v>1</v>
      </c>
      <c r="C346" s="95">
        <v>3.5</v>
      </c>
      <c r="D346" s="65"/>
    </row>
    <row r="347" spans="1:4" x14ac:dyDescent="0.25">
      <c r="A347" s="50" t="s">
        <v>57</v>
      </c>
      <c r="B347" s="50">
        <v>3</v>
      </c>
      <c r="C347" s="95">
        <v>3.5</v>
      </c>
      <c r="D347" s="65"/>
    </row>
    <row r="348" spans="1:4" x14ac:dyDescent="0.25">
      <c r="A348" s="50" t="s">
        <v>57</v>
      </c>
      <c r="B348" s="50">
        <v>5</v>
      </c>
      <c r="C348" s="95">
        <v>3.5</v>
      </c>
      <c r="D348" s="65"/>
    </row>
    <row r="349" spans="1:4" x14ac:dyDescent="0.25">
      <c r="A349" s="50" t="s">
        <v>57</v>
      </c>
      <c r="B349" s="50">
        <v>5</v>
      </c>
      <c r="C349" s="95">
        <v>3.5</v>
      </c>
      <c r="D349" s="65"/>
    </row>
    <row r="350" spans="1:4" x14ac:dyDescent="0.25">
      <c r="A350" s="50" t="s">
        <v>57</v>
      </c>
      <c r="B350" s="50">
        <v>1</v>
      </c>
      <c r="C350" s="95">
        <v>3.5</v>
      </c>
      <c r="D350" s="65"/>
    </row>
    <row r="351" spans="1:4" x14ac:dyDescent="0.25">
      <c r="A351" s="50" t="s">
        <v>57</v>
      </c>
      <c r="B351" s="50">
        <v>12</v>
      </c>
      <c r="C351" s="95">
        <v>3.5</v>
      </c>
      <c r="D351" s="65"/>
    </row>
    <row r="352" spans="1:4" x14ac:dyDescent="0.25">
      <c r="A352" s="50" t="s">
        <v>324</v>
      </c>
      <c r="B352" s="50">
        <v>3</v>
      </c>
      <c r="C352" s="95">
        <v>3.5</v>
      </c>
      <c r="D352" s="65"/>
    </row>
    <row r="353" spans="1:4" x14ac:dyDescent="0.25">
      <c r="A353" s="50" t="s">
        <v>324</v>
      </c>
      <c r="B353" s="50">
        <v>2</v>
      </c>
      <c r="C353" s="95">
        <v>3.5</v>
      </c>
      <c r="D353" s="65"/>
    </row>
    <row r="354" spans="1:4" x14ac:dyDescent="0.25">
      <c r="A354" s="50" t="s">
        <v>324</v>
      </c>
      <c r="B354" s="50">
        <v>6</v>
      </c>
      <c r="C354" s="95">
        <v>3.5</v>
      </c>
      <c r="D354" s="65"/>
    </row>
    <row r="355" spans="1:4" x14ac:dyDescent="0.25">
      <c r="A355" s="50" t="s">
        <v>57</v>
      </c>
      <c r="B355" s="50">
        <v>2</v>
      </c>
      <c r="C355" s="95">
        <v>3.5</v>
      </c>
      <c r="D355" s="65"/>
    </row>
    <row r="356" spans="1:4" x14ac:dyDescent="0.25">
      <c r="A356" s="50" t="s">
        <v>57</v>
      </c>
      <c r="B356" s="50">
        <v>3</v>
      </c>
      <c r="C356" s="95">
        <v>3.5</v>
      </c>
      <c r="D356" s="65"/>
    </row>
    <row r="357" spans="1:4" x14ac:dyDescent="0.25">
      <c r="A357" s="50" t="s">
        <v>57</v>
      </c>
      <c r="B357" s="50">
        <v>3</v>
      </c>
      <c r="C357" s="95">
        <v>3.5</v>
      </c>
      <c r="D357" s="65"/>
    </row>
    <row r="358" spans="1:4" x14ac:dyDescent="0.25">
      <c r="A358" s="50" t="s">
        <v>57</v>
      </c>
      <c r="B358" s="50">
        <v>12</v>
      </c>
      <c r="C358" s="95">
        <v>3.5</v>
      </c>
      <c r="D358" s="65"/>
    </row>
    <row r="359" spans="1:4" x14ac:dyDescent="0.25">
      <c r="A359" s="50" t="s">
        <v>57</v>
      </c>
      <c r="B359" s="50">
        <v>7</v>
      </c>
      <c r="C359" s="95">
        <v>3.5</v>
      </c>
      <c r="D359" s="65"/>
    </row>
    <row r="360" spans="1:4" x14ac:dyDescent="0.25">
      <c r="A360" s="50" t="s">
        <v>324</v>
      </c>
      <c r="B360" s="50">
        <v>22</v>
      </c>
      <c r="C360" s="95">
        <v>3.5</v>
      </c>
      <c r="D360" s="65"/>
    </row>
    <row r="361" spans="1:4" x14ac:dyDescent="0.25">
      <c r="A361" s="50" t="s">
        <v>324</v>
      </c>
      <c r="B361" s="50">
        <v>5</v>
      </c>
      <c r="C361" s="95">
        <v>3.5</v>
      </c>
      <c r="D361" s="65"/>
    </row>
    <row r="362" spans="1:4" x14ac:dyDescent="0.25">
      <c r="A362" s="50" t="s">
        <v>57</v>
      </c>
      <c r="B362" s="50">
        <v>3</v>
      </c>
      <c r="C362" s="95">
        <v>3.5</v>
      </c>
      <c r="D362" s="65"/>
    </row>
    <row r="363" spans="1:4" x14ac:dyDescent="0.25">
      <c r="A363" s="50" t="s">
        <v>57</v>
      </c>
      <c r="B363" s="50">
        <v>5</v>
      </c>
      <c r="C363" s="95">
        <v>3.5</v>
      </c>
      <c r="D363" s="65"/>
    </row>
    <row r="364" spans="1:4" x14ac:dyDescent="0.25">
      <c r="A364" s="50" t="s">
        <v>57</v>
      </c>
      <c r="B364" s="50">
        <v>6</v>
      </c>
      <c r="C364" s="95">
        <v>3.5</v>
      </c>
      <c r="D364" s="65"/>
    </row>
    <row r="365" spans="1:4" x14ac:dyDescent="0.25">
      <c r="A365" s="50" t="s">
        <v>57</v>
      </c>
      <c r="B365" s="50">
        <v>4</v>
      </c>
      <c r="C365" s="95">
        <v>3.5</v>
      </c>
      <c r="D365" s="65"/>
    </row>
    <row r="366" spans="1:4" x14ac:dyDescent="0.25">
      <c r="A366" s="50" t="s">
        <v>324</v>
      </c>
      <c r="B366" s="50">
        <v>6</v>
      </c>
      <c r="C366" s="95">
        <v>3.5</v>
      </c>
      <c r="D366" s="65"/>
    </row>
    <row r="367" spans="1:4" x14ac:dyDescent="0.25">
      <c r="A367" s="50" t="s">
        <v>324</v>
      </c>
      <c r="B367" s="50">
        <v>6</v>
      </c>
      <c r="C367" s="95">
        <v>3.5</v>
      </c>
      <c r="D367" s="65"/>
    </row>
    <row r="368" spans="1:4" x14ac:dyDescent="0.25">
      <c r="A368" s="50" t="s">
        <v>324</v>
      </c>
      <c r="B368" s="50">
        <v>6</v>
      </c>
      <c r="C368" s="95">
        <v>3.5</v>
      </c>
      <c r="D368" s="65"/>
    </row>
    <row r="369" spans="1:4" x14ac:dyDescent="0.25">
      <c r="A369" s="50" t="s">
        <v>324</v>
      </c>
      <c r="B369" s="50">
        <v>4</v>
      </c>
      <c r="C369" s="95">
        <v>3.5</v>
      </c>
      <c r="D369" s="65"/>
    </row>
    <row r="370" spans="1:4" x14ac:dyDescent="0.25">
      <c r="A370" s="50" t="s">
        <v>57</v>
      </c>
      <c r="B370" s="50">
        <v>16</v>
      </c>
      <c r="C370" s="95">
        <v>3.5</v>
      </c>
      <c r="D370" s="65"/>
    </row>
    <row r="371" spans="1:4" x14ac:dyDescent="0.25">
      <c r="A371" s="50" t="s">
        <v>324</v>
      </c>
      <c r="B371" s="50">
        <v>8</v>
      </c>
      <c r="C371" s="95">
        <v>3.5</v>
      </c>
      <c r="D371" s="65"/>
    </row>
    <row r="372" spans="1:4" x14ac:dyDescent="0.25">
      <c r="A372" s="50" t="s">
        <v>57</v>
      </c>
      <c r="B372" s="50">
        <v>6</v>
      </c>
      <c r="C372" s="95">
        <v>3.5</v>
      </c>
      <c r="D372" s="65"/>
    </row>
    <row r="373" spans="1:4" x14ac:dyDescent="0.25">
      <c r="A373" s="50" t="s">
        <v>57</v>
      </c>
      <c r="B373" s="50">
        <v>4</v>
      </c>
      <c r="C373" s="95">
        <v>3.5</v>
      </c>
      <c r="D373" s="65"/>
    </row>
    <row r="374" spans="1:4" x14ac:dyDescent="0.25">
      <c r="A374" s="50" t="s">
        <v>57</v>
      </c>
      <c r="B374" s="50">
        <v>4</v>
      </c>
      <c r="C374" s="95">
        <v>3.5</v>
      </c>
      <c r="D374" s="65"/>
    </row>
    <row r="375" spans="1:4" x14ac:dyDescent="0.25">
      <c r="A375" s="50" t="s">
        <v>57</v>
      </c>
      <c r="B375" s="50">
        <v>2</v>
      </c>
      <c r="C375" s="95">
        <v>3.5</v>
      </c>
      <c r="D375" s="65"/>
    </row>
    <row r="376" spans="1:4" x14ac:dyDescent="0.25">
      <c r="A376" s="50" t="s">
        <v>57</v>
      </c>
      <c r="B376" s="50">
        <v>5</v>
      </c>
      <c r="C376" s="95">
        <v>3.5</v>
      </c>
      <c r="D376" s="30"/>
    </row>
    <row r="377" spans="1:4" x14ac:dyDescent="0.25">
      <c r="A377" s="56" t="s">
        <v>60</v>
      </c>
      <c r="B377" s="56">
        <v>1</v>
      </c>
      <c r="C377" s="96">
        <v>3.5</v>
      </c>
      <c r="D377" s="65"/>
    </row>
    <row r="378" spans="1:4" x14ac:dyDescent="0.25">
      <c r="A378" s="61" t="s">
        <v>66</v>
      </c>
      <c r="B378" s="50">
        <v>1</v>
      </c>
      <c r="C378" s="95">
        <v>3.5</v>
      </c>
      <c r="D378" s="65"/>
    </row>
    <row r="379" spans="1:4" x14ac:dyDescent="0.25">
      <c r="A379" s="50" t="s">
        <v>72</v>
      </c>
      <c r="B379" s="50">
        <v>1</v>
      </c>
      <c r="C379" s="95">
        <v>3.5</v>
      </c>
      <c r="D379" s="65"/>
    </row>
    <row r="380" spans="1:4" x14ac:dyDescent="0.25">
      <c r="A380" s="50" t="s">
        <v>334</v>
      </c>
      <c r="B380" s="50">
        <v>1</v>
      </c>
      <c r="C380" s="95">
        <v>3.5</v>
      </c>
      <c r="D380" s="65"/>
    </row>
    <row r="381" spans="1:4" x14ac:dyDescent="0.25">
      <c r="A381" s="50" t="s">
        <v>72</v>
      </c>
      <c r="B381" s="50">
        <v>1</v>
      </c>
      <c r="C381" s="95">
        <v>3.5</v>
      </c>
      <c r="D381" s="65"/>
    </row>
    <row r="382" spans="1:4" x14ac:dyDescent="0.25">
      <c r="A382" s="50" t="s">
        <v>72</v>
      </c>
      <c r="B382" s="50">
        <v>7</v>
      </c>
      <c r="C382" s="95">
        <v>3.5</v>
      </c>
      <c r="D382" s="65"/>
    </row>
    <row r="383" spans="1:4" x14ac:dyDescent="0.25">
      <c r="A383" s="50" t="s">
        <v>72</v>
      </c>
      <c r="B383" s="50">
        <v>1</v>
      </c>
      <c r="C383" s="95">
        <v>3.5</v>
      </c>
      <c r="D383" s="65"/>
    </row>
    <row r="384" spans="1:4" x14ac:dyDescent="0.25">
      <c r="A384" s="50" t="s">
        <v>74</v>
      </c>
      <c r="B384" s="50">
        <v>2</v>
      </c>
      <c r="C384" s="95">
        <v>3.5</v>
      </c>
      <c r="D384" s="65"/>
    </row>
    <row r="385" spans="1:4" x14ac:dyDescent="0.25">
      <c r="A385" s="50" t="s">
        <v>74</v>
      </c>
      <c r="B385" s="50">
        <v>1</v>
      </c>
      <c r="C385" s="95">
        <v>3.5</v>
      </c>
      <c r="D385" s="65"/>
    </row>
    <row r="386" spans="1:4" x14ac:dyDescent="0.25">
      <c r="A386" s="50" t="s">
        <v>74</v>
      </c>
      <c r="B386" s="50">
        <v>5</v>
      </c>
      <c r="C386" s="95">
        <v>3.5</v>
      </c>
      <c r="D386" s="65"/>
    </row>
    <row r="387" spans="1:4" x14ac:dyDescent="0.25">
      <c r="A387" s="50" t="s">
        <v>74</v>
      </c>
      <c r="B387" s="50">
        <v>1</v>
      </c>
      <c r="C387" s="95">
        <v>3.5</v>
      </c>
      <c r="D387" s="65"/>
    </row>
    <row r="388" spans="1:4" x14ac:dyDescent="0.25">
      <c r="A388" s="50" t="s">
        <v>328</v>
      </c>
      <c r="B388" s="50">
        <v>4</v>
      </c>
      <c r="C388" s="95">
        <v>3.5</v>
      </c>
      <c r="D388" s="65"/>
    </row>
    <row r="389" spans="1:4" x14ac:dyDescent="0.25">
      <c r="A389" s="50" t="s">
        <v>328</v>
      </c>
      <c r="B389" s="50">
        <v>21</v>
      </c>
      <c r="C389" s="95">
        <v>3.5</v>
      </c>
      <c r="D389" s="65"/>
    </row>
    <row r="390" spans="1:4" x14ac:dyDescent="0.25">
      <c r="A390" s="50" t="s">
        <v>76</v>
      </c>
      <c r="B390" s="50">
        <v>2</v>
      </c>
      <c r="C390" s="95">
        <v>3.5</v>
      </c>
      <c r="D390" s="65"/>
    </row>
    <row r="391" spans="1:4" x14ac:dyDescent="0.25">
      <c r="A391" s="50" t="s">
        <v>76</v>
      </c>
      <c r="B391" s="50">
        <v>3</v>
      </c>
      <c r="C391" s="95">
        <v>3.5</v>
      </c>
      <c r="D391" s="65"/>
    </row>
    <row r="392" spans="1:4" x14ac:dyDescent="0.25">
      <c r="A392" s="50" t="s">
        <v>76</v>
      </c>
      <c r="B392" s="50">
        <v>3</v>
      </c>
      <c r="C392" s="95">
        <v>3.5</v>
      </c>
      <c r="D392" s="65"/>
    </row>
    <row r="393" spans="1:4" x14ac:dyDescent="0.25">
      <c r="A393" s="50" t="s">
        <v>76</v>
      </c>
      <c r="B393" s="50">
        <v>3</v>
      </c>
      <c r="C393" s="95">
        <v>3.5</v>
      </c>
      <c r="D393" s="65"/>
    </row>
    <row r="394" spans="1:4" x14ac:dyDescent="0.25">
      <c r="A394" s="50" t="s">
        <v>76</v>
      </c>
      <c r="B394" s="50">
        <v>1</v>
      </c>
      <c r="C394" s="95">
        <v>3.5</v>
      </c>
      <c r="D394" s="65"/>
    </row>
    <row r="395" spans="1:4" x14ac:dyDescent="0.25">
      <c r="A395" s="50" t="s">
        <v>78</v>
      </c>
      <c r="B395" s="50">
        <v>3</v>
      </c>
      <c r="C395" s="95">
        <v>3.5</v>
      </c>
      <c r="D395" s="65"/>
    </row>
    <row r="396" spans="1:4" x14ac:dyDescent="0.25">
      <c r="A396" s="50" t="s">
        <v>321</v>
      </c>
      <c r="B396" s="50">
        <v>2</v>
      </c>
      <c r="C396" s="95">
        <v>3.5</v>
      </c>
      <c r="D396" s="65"/>
    </row>
    <row r="397" spans="1:4" x14ac:dyDescent="0.25">
      <c r="A397" s="50" t="s">
        <v>321</v>
      </c>
      <c r="B397" s="50">
        <v>3</v>
      </c>
      <c r="C397" s="95">
        <v>3.5</v>
      </c>
      <c r="D397" s="65"/>
    </row>
    <row r="398" spans="1:4" x14ac:dyDescent="0.25">
      <c r="A398" s="62" t="s">
        <v>321</v>
      </c>
      <c r="B398" s="50">
        <v>4</v>
      </c>
      <c r="C398" s="95">
        <v>3.5</v>
      </c>
      <c r="D398" s="65"/>
    </row>
    <row r="399" spans="1:4" x14ac:dyDescent="0.25">
      <c r="A399" s="50" t="s">
        <v>81</v>
      </c>
      <c r="B399" s="50">
        <v>7</v>
      </c>
      <c r="C399" s="95">
        <v>3.5</v>
      </c>
      <c r="D399" s="65"/>
    </row>
    <row r="400" spans="1:4" x14ac:dyDescent="0.25">
      <c r="A400" s="50" t="s">
        <v>83</v>
      </c>
      <c r="B400" s="50">
        <v>2</v>
      </c>
      <c r="C400" s="95">
        <v>3.5</v>
      </c>
      <c r="D400" s="65"/>
    </row>
    <row r="401" spans="1:4" x14ac:dyDescent="0.25">
      <c r="A401" s="50" t="s">
        <v>83</v>
      </c>
      <c r="B401" s="50">
        <v>2</v>
      </c>
      <c r="C401" s="95">
        <v>3.5</v>
      </c>
      <c r="D401" s="65"/>
    </row>
    <row r="402" spans="1:4" x14ac:dyDescent="0.25">
      <c r="A402" s="50" t="s">
        <v>83</v>
      </c>
      <c r="B402" s="50">
        <v>1</v>
      </c>
      <c r="C402" s="95">
        <v>3.5</v>
      </c>
      <c r="D402" s="65"/>
    </row>
    <row r="403" spans="1:4" x14ac:dyDescent="0.25">
      <c r="A403" s="50" t="s">
        <v>85</v>
      </c>
      <c r="B403" s="50">
        <v>1</v>
      </c>
      <c r="C403" s="95">
        <v>3.5</v>
      </c>
      <c r="D403" s="65"/>
    </row>
    <row r="404" spans="1:4" x14ac:dyDescent="0.25">
      <c r="A404" s="50" t="s">
        <v>85</v>
      </c>
      <c r="B404" s="50">
        <v>3</v>
      </c>
      <c r="C404" s="95">
        <v>3.5</v>
      </c>
      <c r="D404" s="65"/>
    </row>
    <row r="405" spans="1:4" x14ac:dyDescent="0.25">
      <c r="A405" s="50" t="s">
        <v>85</v>
      </c>
      <c r="B405" s="50">
        <v>1</v>
      </c>
      <c r="C405" s="95">
        <v>3.5</v>
      </c>
      <c r="D405" s="65"/>
    </row>
    <row r="406" spans="1:4" x14ac:dyDescent="0.25">
      <c r="A406" s="50" t="s">
        <v>85</v>
      </c>
      <c r="B406" s="50">
        <v>3</v>
      </c>
      <c r="C406" s="95">
        <v>3.5</v>
      </c>
      <c r="D406" s="65"/>
    </row>
    <row r="407" spans="1:4" x14ac:dyDescent="0.25">
      <c r="A407" s="50" t="s">
        <v>85</v>
      </c>
      <c r="B407" s="50">
        <v>3</v>
      </c>
      <c r="C407" s="95">
        <v>3.5</v>
      </c>
      <c r="D407" s="65"/>
    </row>
    <row r="408" spans="1:4" x14ac:dyDescent="0.25">
      <c r="A408" s="50" t="s">
        <v>85</v>
      </c>
      <c r="B408" s="50">
        <v>4</v>
      </c>
      <c r="C408" s="95">
        <v>3.5</v>
      </c>
      <c r="D408" s="65"/>
    </row>
    <row r="409" spans="1:4" x14ac:dyDescent="0.25">
      <c r="A409" s="50" t="s">
        <v>85</v>
      </c>
      <c r="B409" s="50">
        <v>2</v>
      </c>
      <c r="C409" s="95">
        <v>3.5</v>
      </c>
      <c r="D409" s="65"/>
    </row>
    <row r="410" spans="1:4" x14ac:dyDescent="0.25">
      <c r="A410" s="50" t="s">
        <v>98</v>
      </c>
      <c r="B410" s="50">
        <v>7</v>
      </c>
      <c r="C410" s="95">
        <v>3.5</v>
      </c>
      <c r="D410" s="65"/>
    </row>
    <row r="411" spans="1:4" ht="30" x14ac:dyDescent="0.25">
      <c r="A411" s="60" t="s">
        <v>322</v>
      </c>
      <c r="B411" s="50">
        <v>7</v>
      </c>
      <c r="C411" s="95">
        <v>3.5</v>
      </c>
      <c r="D411" s="65"/>
    </row>
    <row r="412" spans="1:4" ht="30" x14ac:dyDescent="0.25">
      <c r="A412" s="60" t="s">
        <v>319</v>
      </c>
      <c r="B412" s="50">
        <v>1</v>
      </c>
      <c r="C412" s="95">
        <v>3.5</v>
      </c>
      <c r="D412" s="65"/>
    </row>
    <row r="413" spans="1:4" ht="30" x14ac:dyDescent="0.25">
      <c r="A413" s="60" t="s">
        <v>319</v>
      </c>
      <c r="B413" s="50">
        <v>1</v>
      </c>
      <c r="C413" s="95">
        <v>3.5</v>
      </c>
      <c r="D413" s="65"/>
    </row>
    <row r="414" spans="1:4" ht="30" x14ac:dyDescent="0.25">
      <c r="A414" s="60" t="s">
        <v>319</v>
      </c>
      <c r="B414" s="50">
        <v>2</v>
      </c>
      <c r="C414" s="95">
        <v>3.5</v>
      </c>
      <c r="D414" s="65"/>
    </row>
    <row r="415" spans="1:4" x14ac:dyDescent="0.25">
      <c r="A415" s="50" t="s">
        <v>102</v>
      </c>
      <c r="B415" s="50">
        <v>1</v>
      </c>
      <c r="C415" s="95">
        <v>3.5</v>
      </c>
      <c r="D415" s="65"/>
    </row>
    <row r="416" spans="1:4" x14ac:dyDescent="0.25">
      <c r="A416" s="50" t="s">
        <v>313</v>
      </c>
      <c r="B416" s="50">
        <v>1</v>
      </c>
      <c r="C416" s="95">
        <v>3.5</v>
      </c>
      <c r="D416" s="65"/>
    </row>
    <row r="417" spans="1:4" x14ac:dyDescent="0.25">
      <c r="A417" s="50" t="s">
        <v>102</v>
      </c>
      <c r="B417" s="50">
        <v>3</v>
      </c>
      <c r="C417" s="95">
        <v>3.5</v>
      </c>
      <c r="D417" s="65"/>
    </row>
    <row r="418" spans="1:4" x14ac:dyDescent="0.25">
      <c r="A418" s="50" t="s">
        <v>102</v>
      </c>
      <c r="B418" s="50">
        <v>1</v>
      </c>
      <c r="C418" s="95">
        <v>3.5</v>
      </c>
      <c r="D418" s="65"/>
    </row>
    <row r="419" spans="1:4" x14ac:dyDescent="0.25">
      <c r="A419" s="50" t="s">
        <v>102</v>
      </c>
      <c r="B419" s="50">
        <v>1</v>
      </c>
      <c r="C419" s="95">
        <v>3.5</v>
      </c>
      <c r="D419" s="65"/>
    </row>
    <row r="420" spans="1:4" x14ac:dyDescent="0.25">
      <c r="A420" s="50" t="s">
        <v>102</v>
      </c>
      <c r="B420" s="50">
        <v>1</v>
      </c>
      <c r="C420" s="95">
        <v>3.5</v>
      </c>
      <c r="D420" s="65"/>
    </row>
    <row r="421" spans="1:4" x14ac:dyDescent="0.25">
      <c r="A421" s="50" t="s">
        <v>102</v>
      </c>
      <c r="B421" s="50">
        <v>4</v>
      </c>
      <c r="C421" s="95">
        <v>3.5</v>
      </c>
      <c r="D421" s="65"/>
    </row>
    <row r="422" spans="1:4" x14ac:dyDescent="0.25">
      <c r="A422" s="50" t="s">
        <v>102</v>
      </c>
      <c r="B422" s="50">
        <v>4</v>
      </c>
      <c r="C422" s="95">
        <v>3.5</v>
      </c>
      <c r="D422" s="65"/>
    </row>
    <row r="423" spans="1:4" x14ac:dyDescent="0.25">
      <c r="A423" s="50" t="s">
        <v>102</v>
      </c>
      <c r="B423" s="50">
        <v>4</v>
      </c>
      <c r="C423" s="95">
        <v>3.5</v>
      </c>
      <c r="D423" s="65"/>
    </row>
    <row r="424" spans="1:4" x14ac:dyDescent="0.25">
      <c r="A424" s="50" t="s">
        <v>313</v>
      </c>
      <c r="B424" s="50">
        <v>1</v>
      </c>
      <c r="C424" s="95">
        <v>3.5</v>
      </c>
      <c r="D424" s="65"/>
    </row>
    <row r="425" spans="1:4" x14ac:dyDescent="0.25">
      <c r="A425" s="50" t="s">
        <v>102</v>
      </c>
      <c r="B425" s="50">
        <v>2</v>
      </c>
      <c r="C425" s="95">
        <v>3.5</v>
      </c>
      <c r="D425" s="65"/>
    </row>
    <row r="426" spans="1:4" x14ac:dyDescent="0.25">
      <c r="A426" s="50" t="s">
        <v>313</v>
      </c>
      <c r="B426" s="50">
        <v>4</v>
      </c>
      <c r="C426" s="95">
        <v>3.5</v>
      </c>
      <c r="D426" s="65"/>
    </row>
    <row r="427" spans="1:4" x14ac:dyDescent="0.25">
      <c r="A427" s="50" t="s">
        <v>313</v>
      </c>
      <c r="B427" s="50">
        <v>2</v>
      </c>
      <c r="C427" s="95">
        <v>3.5</v>
      </c>
      <c r="D427" s="65"/>
    </row>
    <row r="428" spans="1:4" x14ac:dyDescent="0.25">
      <c r="A428" s="50" t="s">
        <v>102</v>
      </c>
      <c r="B428" s="50">
        <v>5</v>
      </c>
      <c r="C428" s="95">
        <v>3.5</v>
      </c>
      <c r="D428" s="65"/>
    </row>
    <row r="429" spans="1:4" x14ac:dyDescent="0.25">
      <c r="A429" s="50" t="s">
        <v>107</v>
      </c>
      <c r="B429" s="50">
        <v>5</v>
      </c>
      <c r="C429" s="95">
        <v>3.5</v>
      </c>
      <c r="D429" s="65"/>
    </row>
    <row r="430" spans="1:4" x14ac:dyDescent="0.25">
      <c r="A430" s="50" t="s">
        <v>107</v>
      </c>
      <c r="B430" s="50">
        <v>1</v>
      </c>
      <c r="C430" s="95">
        <v>3.5</v>
      </c>
      <c r="D430" s="65"/>
    </row>
    <row r="431" spans="1:4" x14ac:dyDescent="0.25">
      <c r="A431" s="50" t="s">
        <v>107</v>
      </c>
      <c r="B431" s="50">
        <v>1</v>
      </c>
      <c r="C431" s="95">
        <v>3.5</v>
      </c>
      <c r="D431" s="65"/>
    </row>
    <row r="432" spans="1:4" x14ac:dyDescent="0.25">
      <c r="A432" s="50" t="s">
        <v>107</v>
      </c>
      <c r="B432" s="50">
        <v>4</v>
      </c>
      <c r="C432" s="95">
        <v>3.5</v>
      </c>
      <c r="D432" s="65"/>
    </row>
    <row r="433" spans="1:4" x14ac:dyDescent="0.25">
      <c r="A433" s="50" t="s">
        <v>107</v>
      </c>
      <c r="B433" s="50">
        <v>4</v>
      </c>
      <c r="C433" s="95">
        <v>3.5</v>
      </c>
      <c r="D433" s="65"/>
    </row>
    <row r="434" spans="1:4" x14ac:dyDescent="0.25">
      <c r="A434" s="50" t="s">
        <v>107</v>
      </c>
      <c r="B434" s="50">
        <v>3</v>
      </c>
      <c r="C434" s="95">
        <v>3.5</v>
      </c>
      <c r="D434" s="65"/>
    </row>
    <row r="435" spans="1:4" x14ac:dyDescent="0.25">
      <c r="A435" s="50" t="s">
        <v>107</v>
      </c>
      <c r="B435" s="50">
        <v>2</v>
      </c>
      <c r="C435" s="95">
        <v>3.5</v>
      </c>
      <c r="D435" s="65"/>
    </row>
    <row r="436" spans="1:4" x14ac:dyDescent="0.25">
      <c r="A436" s="50" t="s">
        <v>121</v>
      </c>
      <c r="B436" s="50">
        <v>1</v>
      </c>
      <c r="C436" s="95">
        <v>3.5</v>
      </c>
      <c r="D436" s="65"/>
    </row>
    <row r="437" spans="1:4" x14ac:dyDescent="0.25">
      <c r="A437" s="50" t="s">
        <v>121</v>
      </c>
      <c r="B437" s="64">
        <v>2</v>
      </c>
      <c r="C437" s="98">
        <v>3.5</v>
      </c>
      <c r="D437" s="65"/>
    </row>
    <row r="438" spans="1:4" x14ac:dyDescent="0.25">
      <c r="A438" s="50" t="s">
        <v>121</v>
      </c>
      <c r="B438" s="50">
        <v>4</v>
      </c>
      <c r="C438" s="95">
        <v>3.5</v>
      </c>
      <c r="D438" s="65"/>
    </row>
    <row r="439" spans="1:4" x14ac:dyDescent="0.25">
      <c r="A439" s="50" t="s">
        <v>114</v>
      </c>
      <c r="B439" s="50">
        <v>6</v>
      </c>
      <c r="C439" s="95">
        <v>3.5</v>
      </c>
      <c r="D439" s="65"/>
    </row>
    <row r="440" spans="1:4" x14ac:dyDescent="0.25">
      <c r="A440" s="50" t="s">
        <v>111</v>
      </c>
      <c r="B440" s="50">
        <v>4</v>
      </c>
      <c r="C440" s="95">
        <v>3.5</v>
      </c>
      <c r="D440" s="65"/>
    </row>
    <row r="441" spans="1:4" x14ac:dyDescent="0.25">
      <c r="A441" s="50" t="s">
        <v>111</v>
      </c>
      <c r="B441" s="50">
        <v>10</v>
      </c>
      <c r="C441" s="95">
        <v>3.5</v>
      </c>
      <c r="D441" s="65"/>
    </row>
    <row r="442" spans="1:4" x14ac:dyDescent="0.25">
      <c r="A442" s="50" t="s">
        <v>327</v>
      </c>
      <c r="B442" s="50">
        <v>3</v>
      </c>
      <c r="C442" s="95">
        <v>3.5</v>
      </c>
      <c r="D442" s="65"/>
    </row>
    <row r="443" spans="1:4" x14ac:dyDescent="0.25">
      <c r="A443" s="50" t="s">
        <v>111</v>
      </c>
      <c r="B443" s="50">
        <v>7</v>
      </c>
      <c r="C443" s="95">
        <v>3.5</v>
      </c>
      <c r="D443" s="65"/>
    </row>
    <row r="444" spans="1:4" x14ac:dyDescent="0.25">
      <c r="A444" s="50" t="s">
        <v>111</v>
      </c>
      <c r="B444" s="50">
        <v>8</v>
      </c>
      <c r="C444" s="95">
        <v>3.5</v>
      </c>
      <c r="D444" s="65"/>
    </row>
    <row r="445" spans="1:4" x14ac:dyDescent="0.25">
      <c r="A445" s="50" t="s">
        <v>111</v>
      </c>
      <c r="B445" s="50">
        <v>6</v>
      </c>
      <c r="C445" s="95">
        <v>3.5</v>
      </c>
      <c r="D445" s="65"/>
    </row>
    <row r="446" spans="1:4" x14ac:dyDescent="0.25">
      <c r="A446" s="50" t="s">
        <v>111</v>
      </c>
      <c r="B446" s="50">
        <v>4</v>
      </c>
      <c r="C446" s="95">
        <v>3.5</v>
      </c>
      <c r="D446" s="65"/>
    </row>
    <row r="447" spans="1:4" x14ac:dyDescent="0.25">
      <c r="A447" s="50" t="s">
        <v>111</v>
      </c>
      <c r="B447" s="50">
        <v>4</v>
      </c>
      <c r="C447" s="95">
        <v>3.5</v>
      </c>
      <c r="D447" s="30"/>
    </row>
    <row r="448" spans="1:4" x14ac:dyDescent="0.25">
      <c r="A448" s="50" t="s">
        <v>111</v>
      </c>
      <c r="B448" s="56">
        <v>9</v>
      </c>
      <c r="C448" s="96">
        <v>3.5</v>
      </c>
      <c r="D448" s="65"/>
    </row>
    <row r="449" spans="1:4" x14ac:dyDescent="0.25">
      <c r="A449" s="50" t="s">
        <v>111</v>
      </c>
      <c r="B449" s="50">
        <v>7</v>
      </c>
      <c r="C449" s="95">
        <v>3.5</v>
      </c>
      <c r="D449" s="65"/>
    </row>
    <row r="450" spans="1:4" x14ac:dyDescent="0.25">
      <c r="A450" s="50" t="s">
        <v>111</v>
      </c>
      <c r="B450" s="50">
        <v>8</v>
      </c>
      <c r="C450" s="95">
        <v>3.5</v>
      </c>
      <c r="D450" s="65"/>
    </row>
    <row r="451" spans="1:4" x14ac:dyDescent="0.25">
      <c r="A451" s="50" t="s">
        <v>111</v>
      </c>
      <c r="B451" s="50">
        <v>5</v>
      </c>
      <c r="C451" s="95">
        <v>3.5</v>
      </c>
      <c r="D451" s="65"/>
    </row>
    <row r="452" spans="1:4" x14ac:dyDescent="0.25">
      <c r="A452" s="50" t="s">
        <v>111</v>
      </c>
      <c r="B452" s="50">
        <v>12</v>
      </c>
      <c r="C452" s="95">
        <v>3.5</v>
      </c>
      <c r="D452" s="65"/>
    </row>
    <row r="453" spans="1:4" x14ac:dyDescent="0.25">
      <c r="A453" s="50" t="s">
        <v>111</v>
      </c>
      <c r="B453" s="50">
        <v>11</v>
      </c>
      <c r="C453" s="95">
        <v>3.5</v>
      </c>
      <c r="D453" s="65"/>
    </row>
    <row r="454" spans="1:4" x14ac:dyDescent="0.25">
      <c r="A454" s="50" t="s">
        <v>327</v>
      </c>
      <c r="B454" s="50">
        <v>10</v>
      </c>
      <c r="C454" s="95">
        <v>3.5</v>
      </c>
      <c r="D454" s="65"/>
    </row>
    <row r="455" spans="1:4" x14ac:dyDescent="0.25">
      <c r="A455" s="50" t="s">
        <v>111</v>
      </c>
      <c r="B455" s="50">
        <v>3</v>
      </c>
      <c r="C455" s="95">
        <v>3.5</v>
      </c>
      <c r="D455" s="65"/>
    </row>
    <row r="456" spans="1:4" x14ac:dyDescent="0.25">
      <c r="A456" s="50" t="s">
        <v>111</v>
      </c>
      <c r="B456" s="50">
        <v>5</v>
      </c>
      <c r="C456" s="95">
        <v>3.5</v>
      </c>
      <c r="D456" s="65"/>
    </row>
    <row r="457" spans="1:4" x14ac:dyDescent="0.25">
      <c r="A457" s="50" t="s">
        <v>111</v>
      </c>
      <c r="B457" s="50">
        <v>2</v>
      </c>
      <c r="C457" s="95">
        <v>3.5</v>
      </c>
      <c r="D457" s="65"/>
    </row>
    <row r="458" spans="1:4" x14ac:dyDescent="0.25">
      <c r="A458" s="50" t="s">
        <v>111</v>
      </c>
      <c r="B458" s="50">
        <v>5</v>
      </c>
      <c r="C458" s="95">
        <v>3.5</v>
      </c>
      <c r="D458" s="65"/>
    </row>
    <row r="459" spans="1:4" x14ac:dyDescent="0.25">
      <c r="A459" s="50" t="s">
        <v>118</v>
      </c>
      <c r="B459" s="50">
        <v>3</v>
      </c>
      <c r="C459" s="95">
        <v>3.5</v>
      </c>
      <c r="D459" s="65"/>
    </row>
    <row r="460" spans="1:4" x14ac:dyDescent="0.25">
      <c r="A460" s="50" t="s">
        <v>123</v>
      </c>
      <c r="B460" s="50">
        <v>15</v>
      </c>
      <c r="C460" s="95">
        <v>3.5</v>
      </c>
      <c r="D460" s="65"/>
    </row>
    <row r="461" spans="1:4" x14ac:dyDescent="0.25">
      <c r="A461" s="50" t="s">
        <v>126</v>
      </c>
      <c r="B461" s="50">
        <v>10</v>
      </c>
      <c r="C461" s="95">
        <v>3.5</v>
      </c>
      <c r="D461" s="65"/>
    </row>
    <row r="462" spans="1:4" x14ac:dyDescent="0.25">
      <c r="A462" s="50" t="s">
        <v>129</v>
      </c>
      <c r="B462" s="50">
        <v>3</v>
      </c>
      <c r="C462" s="95">
        <v>3.5</v>
      </c>
      <c r="D462" s="65"/>
    </row>
    <row r="463" spans="1:4" x14ac:dyDescent="0.25">
      <c r="A463" s="50" t="s">
        <v>129</v>
      </c>
      <c r="B463" s="50">
        <v>3</v>
      </c>
      <c r="C463" s="95">
        <v>3.5</v>
      </c>
      <c r="D463" s="65"/>
    </row>
    <row r="464" spans="1:4" x14ac:dyDescent="0.25">
      <c r="A464" s="50" t="s">
        <v>129</v>
      </c>
      <c r="B464" s="50">
        <v>6</v>
      </c>
      <c r="C464" s="95">
        <v>3.5</v>
      </c>
      <c r="D464" s="65"/>
    </row>
    <row r="465" spans="1:4" x14ac:dyDescent="0.25">
      <c r="A465" s="50" t="s">
        <v>129</v>
      </c>
      <c r="B465" s="50">
        <v>5</v>
      </c>
      <c r="C465" s="95">
        <v>3.5</v>
      </c>
      <c r="D465" s="65"/>
    </row>
    <row r="466" spans="1:4" x14ac:dyDescent="0.25">
      <c r="A466" s="50" t="s">
        <v>129</v>
      </c>
      <c r="B466" s="50">
        <v>4</v>
      </c>
      <c r="C466" s="95">
        <v>3.5</v>
      </c>
      <c r="D466" s="65"/>
    </row>
    <row r="467" spans="1:4" x14ac:dyDescent="0.25">
      <c r="A467" s="50" t="s">
        <v>129</v>
      </c>
      <c r="B467" s="50">
        <v>3</v>
      </c>
      <c r="C467" s="95">
        <v>3.5</v>
      </c>
      <c r="D467" s="65"/>
    </row>
    <row r="468" spans="1:4" x14ac:dyDescent="0.25">
      <c r="A468" s="50" t="s">
        <v>129</v>
      </c>
      <c r="B468" s="50">
        <v>2</v>
      </c>
      <c r="C468" s="95">
        <v>3.5</v>
      </c>
      <c r="D468" s="65"/>
    </row>
    <row r="469" spans="1:4" x14ac:dyDescent="0.25">
      <c r="A469" s="50" t="s">
        <v>137</v>
      </c>
      <c r="B469" s="50">
        <v>1</v>
      </c>
      <c r="C469" s="95">
        <v>3.5</v>
      </c>
      <c r="D469" s="65"/>
    </row>
    <row r="470" spans="1:4" x14ac:dyDescent="0.25">
      <c r="A470" s="50" t="s">
        <v>137</v>
      </c>
      <c r="B470" s="50">
        <v>7</v>
      </c>
      <c r="C470" s="95">
        <v>3.5</v>
      </c>
      <c r="D470" s="65"/>
    </row>
    <row r="471" spans="1:4" x14ac:dyDescent="0.25">
      <c r="A471" s="50" t="s">
        <v>142</v>
      </c>
      <c r="B471" s="50">
        <v>3</v>
      </c>
      <c r="C471" s="95">
        <v>3.5</v>
      </c>
      <c r="D471" s="65"/>
    </row>
    <row r="472" spans="1:4" x14ac:dyDescent="0.25">
      <c r="A472" s="50" t="s">
        <v>142</v>
      </c>
      <c r="B472" s="50">
        <v>4</v>
      </c>
      <c r="C472" s="95">
        <v>3.5</v>
      </c>
      <c r="D472" s="65"/>
    </row>
    <row r="473" spans="1:4" x14ac:dyDescent="0.25">
      <c r="A473" s="50" t="s">
        <v>142</v>
      </c>
      <c r="B473" s="50">
        <v>2</v>
      </c>
      <c r="C473" s="95">
        <v>3.5</v>
      </c>
      <c r="D473" s="65"/>
    </row>
    <row r="474" spans="1:4" x14ac:dyDescent="0.25">
      <c r="A474" s="50" t="s">
        <v>337</v>
      </c>
      <c r="B474" s="50">
        <v>7</v>
      </c>
      <c r="C474" s="95">
        <v>3.5</v>
      </c>
      <c r="D474" s="65"/>
    </row>
    <row r="475" spans="1:4" x14ac:dyDescent="0.25">
      <c r="A475" s="50" t="s">
        <v>142</v>
      </c>
      <c r="B475" s="50">
        <v>2</v>
      </c>
      <c r="C475" s="95">
        <v>3.5</v>
      </c>
      <c r="D475" s="65"/>
    </row>
    <row r="476" spans="1:4" x14ac:dyDescent="0.25">
      <c r="A476" s="50" t="s">
        <v>142</v>
      </c>
      <c r="B476" s="50">
        <v>4</v>
      </c>
      <c r="C476" s="95">
        <v>3.5</v>
      </c>
      <c r="D476" s="65"/>
    </row>
    <row r="477" spans="1:4" x14ac:dyDescent="0.25">
      <c r="A477" s="50" t="s">
        <v>142</v>
      </c>
      <c r="B477" s="50">
        <v>2</v>
      </c>
      <c r="C477" s="95">
        <v>3.5</v>
      </c>
      <c r="D477" s="65"/>
    </row>
    <row r="478" spans="1:4" x14ac:dyDescent="0.25">
      <c r="A478" s="50" t="s">
        <v>142</v>
      </c>
      <c r="B478" s="50">
        <v>6</v>
      </c>
      <c r="C478" s="95">
        <v>3.5</v>
      </c>
      <c r="D478" s="65"/>
    </row>
    <row r="479" spans="1:4" x14ac:dyDescent="0.25">
      <c r="A479" s="50" t="s">
        <v>142</v>
      </c>
      <c r="B479" s="50">
        <v>1</v>
      </c>
      <c r="C479" s="95">
        <v>3.5</v>
      </c>
      <c r="D479" s="65"/>
    </row>
    <row r="480" spans="1:4" x14ac:dyDescent="0.25">
      <c r="A480" s="50" t="s">
        <v>142</v>
      </c>
      <c r="B480" s="50">
        <v>3</v>
      </c>
      <c r="C480" s="95">
        <v>3.5</v>
      </c>
      <c r="D480" s="65"/>
    </row>
    <row r="481" spans="1:4" x14ac:dyDescent="0.25">
      <c r="A481" s="50" t="s">
        <v>142</v>
      </c>
      <c r="B481" s="50">
        <v>1</v>
      </c>
      <c r="C481" s="95">
        <v>3.5</v>
      </c>
      <c r="D481" s="65"/>
    </row>
    <row r="482" spans="1:4" x14ac:dyDescent="0.25">
      <c r="A482" s="50" t="s">
        <v>142</v>
      </c>
      <c r="B482" s="50">
        <v>2</v>
      </c>
      <c r="C482" s="95">
        <v>3.5</v>
      </c>
      <c r="D482" s="65"/>
    </row>
    <row r="483" spans="1:4" x14ac:dyDescent="0.25">
      <c r="A483" s="50" t="s">
        <v>337</v>
      </c>
      <c r="B483" s="50">
        <v>1</v>
      </c>
      <c r="C483" s="95">
        <v>3.5</v>
      </c>
      <c r="D483" s="65"/>
    </row>
    <row r="484" spans="1:4" x14ac:dyDescent="0.25">
      <c r="A484" s="50" t="s">
        <v>145</v>
      </c>
      <c r="B484" s="50">
        <v>20</v>
      </c>
      <c r="C484" s="95">
        <v>3.5</v>
      </c>
      <c r="D484" s="65"/>
    </row>
    <row r="485" spans="1:4" x14ac:dyDescent="0.25">
      <c r="A485" s="50" t="s">
        <v>145</v>
      </c>
      <c r="B485" s="50">
        <v>10</v>
      </c>
      <c r="C485" s="95">
        <v>3.5</v>
      </c>
      <c r="D485" s="65"/>
    </row>
    <row r="486" spans="1:4" x14ac:dyDescent="0.25">
      <c r="A486" s="50" t="s">
        <v>145</v>
      </c>
      <c r="B486" s="50">
        <v>2</v>
      </c>
      <c r="C486" s="95">
        <v>3.5</v>
      </c>
      <c r="D486" s="65"/>
    </row>
    <row r="487" spans="1:4" x14ac:dyDescent="0.25">
      <c r="A487" s="50" t="s">
        <v>17</v>
      </c>
      <c r="B487" s="50">
        <v>2</v>
      </c>
      <c r="C487" s="95">
        <v>3.6</v>
      </c>
      <c r="D487" s="65"/>
    </row>
    <row r="488" spans="1:4" x14ac:dyDescent="0.25">
      <c r="A488" s="50" t="s">
        <v>63</v>
      </c>
      <c r="B488" s="50">
        <v>4</v>
      </c>
      <c r="C488" s="95">
        <v>3.6</v>
      </c>
      <c r="D488" s="65"/>
    </row>
    <row r="489" spans="1:4" x14ac:dyDescent="0.25">
      <c r="A489" s="50" t="s">
        <v>76</v>
      </c>
      <c r="B489" s="50">
        <v>3</v>
      </c>
      <c r="C489" s="95">
        <v>3.6</v>
      </c>
      <c r="D489" s="65"/>
    </row>
    <row r="490" spans="1:4" ht="30" x14ac:dyDescent="0.25">
      <c r="A490" s="60" t="s">
        <v>322</v>
      </c>
      <c r="B490" s="50">
        <v>1</v>
      </c>
      <c r="C490" s="95">
        <v>3.6</v>
      </c>
      <c r="D490" s="65"/>
    </row>
    <row r="491" spans="1:4" x14ac:dyDescent="0.25">
      <c r="A491" s="50" t="s">
        <v>52</v>
      </c>
      <c r="B491" s="50">
        <v>7</v>
      </c>
      <c r="C491" s="95">
        <v>3.7</v>
      </c>
      <c r="D491" s="65"/>
    </row>
    <row r="492" spans="1:4" x14ac:dyDescent="0.25">
      <c r="A492" s="50" t="s">
        <v>26</v>
      </c>
      <c r="B492" s="50">
        <v>20</v>
      </c>
      <c r="C492" s="95">
        <v>3.75</v>
      </c>
      <c r="D492" s="65"/>
    </row>
    <row r="493" spans="1:4" x14ac:dyDescent="0.25">
      <c r="A493" s="50" t="s">
        <v>43</v>
      </c>
      <c r="B493" s="50">
        <v>3</v>
      </c>
      <c r="C493" s="95">
        <v>3.75</v>
      </c>
      <c r="D493" s="65"/>
    </row>
    <row r="494" spans="1:4" x14ac:dyDescent="0.25">
      <c r="A494" s="50" t="s">
        <v>52</v>
      </c>
      <c r="B494" s="50">
        <v>2</v>
      </c>
      <c r="C494" s="95">
        <v>3.75</v>
      </c>
      <c r="D494" s="65"/>
    </row>
    <row r="495" spans="1:4" x14ac:dyDescent="0.25">
      <c r="A495" s="50" t="s">
        <v>83</v>
      </c>
      <c r="B495" s="50">
        <v>2</v>
      </c>
      <c r="C495" s="95">
        <v>3.8</v>
      </c>
      <c r="D495" s="65"/>
    </row>
    <row r="496" spans="1:4" x14ac:dyDescent="0.25">
      <c r="A496" s="50" t="s">
        <v>72</v>
      </c>
      <c r="B496" s="50">
        <v>3</v>
      </c>
      <c r="C496" s="95">
        <v>3.9</v>
      </c>
      <c r="D496" s="65"/>
    </row>
    <row r="497" spans="1:4" x14ac:dyDescent="0.25">
      <c r="A497" s="50" t="s">
        <v>111</v>
      </c>
      <c r="B497" s="50">
        <v>5</v>
      </c>
      <c r="C497" s="95">
        <v>3.9</v>
      </c>
      <c r="D497" s="65"/>
    </row>
    <row r="498" spans="1:4" x14ac:dyDescent="0.25">
      <c r="A498" s="50" t="s">
        <v>327</v>
      </c>
      <c r="B498" s="50">
        <v>5</v>
      </c>
      <c r="C498" s="95">
        <v>3.9</v>
      </c>
      <c r="D498" s="65"/>
    </row>
    <row r="499" spans="1:4" x14ac:dyDescent="0.25">
      <c r="A499" s="50" t="s">
        <v>129</v>
      </c>
      <c r="B499" s="50">
        <v>4</v>
      </c>
      <c r="C499" s="95">
        <v>3.9</v>
      </c>
      <c r="D499" s="65"/>
    </row>
    <row r="500" spans="1:4" x14ac:dyDescent="0.25">
      <c r="A500" s="50" t="s">
        <v>17</v>
      </c>
      <c r="B500" s="50">
        <v>4</v>
      </c>
      <c r="C500" s="95">
        <v>4</v>
      </c>
      <c r="D500" s="65"/>
    </row>
    <row r="501" spans="1:4" x14ac:dyDescent="0.25">
      <c r="A501" s="50" t="s">
        <v>17</v>
      </c>
      <c r="B501" s="50">
        <v>5</v>
      </c>
      <c r="C501" s="95">
        <v>4</v>
      </c>
      <c r="D501" s="65"/>
    </row>
    <row r="502" spans="1:4" x14ac:dyDescent="0.25">
      <c r="A502" s="50" t="s">
        <v>17</v>
      </c>
      <c r="B502" s="50">
        <v>3</v>
      </c>
      <c r="C502" s="95">
        <v>4</v>
      </c>
      <c r="D502" s="65"/>
    </row>
    <row r="503" spans="1:4" x14ac:dyDescent="0.25">
      <c r="A503" s="50" t="s">
        <v>17</v>
      </c>
      <c r="B503" s="50">
        <v>3</v>
      </c>
      <c r="C503" s="95">
        <v>4</v>
      </c>
      <c r="D503" s="65"/>
    </row>
    <row r="504" spans="1:4" x14ac:dyDescent="0.25">
      <c r="A504" s="50" t="s">
        <v>17</v>
      </c>
      <c r="B504" s="50">
        <v>1</v>
      </c>
      <c r="C504" s="95">
        <v>4</v>
      </c>
      <c r="D504" s="65"/>
    </row>
    <row r="505" spans="1:4" x14ac:dyDescent="0.25">
      <c r="A505" s="50" t="s">
        <v>17</v>
      </c>
      <c r="B505" s="64">
        <v>4</v>
      </c>
      <c r="C505" s="98">
        <v>4</v>
      </c>
      <c r="D505" s="65"/>
    </row>
    <row r="506" spans="1:4" x14ac:dyDescent="0.25">
      <c r="A506" s="50" t="s">
        <v>17</v>
      </c>
      <c r="B506" s="50">
        <v>2</v>
      </c>
      <c r="C506" s="95">
        <v>4</v>
      </c>
      <c r="D506" s="65"/>
    </row>
    <row r="507" spans="1:4" x14ac:dyDescent="0.25">
      <c r="A507" s="50" t="s">
        <v>17</v>
      </c>
      <c r="B507" s="50">
        <v>4</v>
      </c>
      <c r="C507" s="95">
        <v>4</v>
      </c>
      <c r="D507" s="65"/>
    </row>
    <row r="508" spans="1:4" x14ac:dyDescent="0.25">
      <c r="A508" s="50" t="s">
        <v>17</v>
      </c>
      <c r="B508" s="50">
        <v>2</v>
      </c>
      <c r="C508" s="95">
        <v>4</v>
      </c>
      <c r="D508" s="65"/>
    </row>
    <row r="509" spans="1:4" x14ac:dyDescent="0.25">
      <c r="A509" s="50" t="s">
        <v>17</v>
      </c>
      <c r="B509" s="50">
        <v>2</v>
      </c>
      <c r="C509" s="95">
        <v>4</v>
      </c>
      <c r="D509" s="65"/>
    </row>
    <row r="510" spans="1:4" x14ac:dyDescent="0.25">
      <c r="A510" s="50" t="s">
        <v>17</v>
      </c>
      <c r="B510" s="50">
        <v>5</v>
      </c>
      <c r="C510" s="95">
        <v>4</v>
      </c>
      <c r="D510" s="30"/>
    </row>
    <row r="511" spans="1:4" x14ac:dyDescent="0.25">
      <c r="A511" s="50" t="s">
        <v>24</v>
      </c>
      <c r="B511" s="50">
        <v>6</v>
      </c>
      <c r="C511" s="95">
        <v>4</v>
      </c>
      <c r="D511" s="65"/>
    </row>
    <row r="512" spans="1:4" x14ac:dyDescent="0.25">
      <c r="A512" s="56" t="s">
        <v>24</v>
      </c>
      <c r="B512" s="56">
        <v>2</v>
      </c>
      <c r="C512" s="96">
        <v>4</v>
      </c>
      <c r="D512" s="65"/>
    </row>
    <row r="513" spans="1:4" x14ac:dyDescent="0.25">
      <c r="A513" s="50" t="s">
        <v>24</v>
      </c>
      <c r="B513" s="50">
        <v>3</v>
      </c>
      <c r="C513" s="95">
        <v>4</v>
      </c>
      <c r="D513" s="65"/>
    </row>
    <row r="514" spans="1:4" x14ac:dyDescent="0.25">
      <c r="A514" s="50" t="s">
        <v>24</v>
      </c>
      <c r="B514" s="50">
        <v>3</v>
      </c>
      <c r="C514" s="95">
        <v>4</v>
      </c>
      <c r="D514" s="65"/>
    </row>
    <row r="515" spans="1:4" x14ac:dyDescent="0.25">
      <c r="A515" s="50" t="s">
        <v>24</v>
      </c>
      <c r="B515" s="50">
        <v>2</v>
      </c>
      <c r="C515" s="95">
        <v>4</v>
      </c>
      <c r="D515" s="65"/>
    </row>
    <row r="516" spans="1:4" x14ac:dyDescent="0.25">
      <c r="A516" s="50" t="s">
        <v>24</v>
      </c>
      <c r="B516" s="50">
        <v>2</v>
      </c>
      <c r="C516" s="95">
        <v>4</v>
      </c>
      <c r="D516" s="65"/>
    </row>
    <row r="517" spans="1:4" x14ac:dyDescent="0.25">
      <c r="A517" s="50" t="s">
        <v>329</v>
      </c>
      <c r="B517" s="50">
        <v>1</v>
      </c>
      <c r="C517" s="95">
        <v>4</v>
      </c>
      <c r="D517" s="65"/>
    </row>
    <row r="518" spans="1:4" x14ac:dyDescent="0.25">
      <c r="A518" s="50" t="s">
        <v>26</v>
      </c>
      <c r="B518" s="50">
        <v>5</v>
      </c>
      <c r="C518" s="95">
        <v>4</v>
      </c>
      <c r="D518" s="30"/>
    </row>
    <row r="519" spans="1:4" x14ac:dyDescent="0.25">
      <c r="A519" s="50" t="s">
        <v>335</v>
      </c>
      <c r="B519" s="50">
        <v>4</v>
      </c>
      <c r="C519" s="95">
        <v>4</v>
      </c>
      <c r="D519" s="65"/>
    </row>
    <row r="520" spans="1:4" x14ac:dyDescent="0.25">
      <c r="A520" s="56" t="s">
        <v>32</v>
      </c>
      <c r="B520" s="56">
        <v>2</v>
      </c>
      <c r="C520" s="96">
        <v>4</v>
      </c>
      <c r="D520" s="65"/>
    </row>
    <row r="521" spans="1:4" x14ac:dyDescent="0.25">
      <c r="A521" s="50" t="s">
        <v>32</v>
      </c>
      <c r="B521" s="50">
        <v>4</v>
      </c>
      <c r="C521" s="95">
        <v>4</v>
      </c>
      <c r="D521" s="65"/>
    </row>
    <row r="522" spans="1:4" x14ac:dyDescent="0.25">
      <c r="A522" s="50" t="s">
        <v>32</v>
      </c>
      <c r="B522" s="50">
        <v>2</v>
      </c>
      <c r="C522" s="95">
        <v>4</v>
      </c>
      <c r="D522" s="30"/>
    </row>
    <row r="523" spans="1:4" x14ac:dyDescent="0.25">
      <c r="A523" s="50" t="s">
        <v>333</v>
      </c>
      <c r="B523" s="50">
        <v>10</v>
      </c>
      <c r="C523" s="95">
        <v>4</v>
      </c>
      <c r="D523" s="65"/>
    </row>
    <row r="524" spans="1:4" x14ac:dyDescent="0.25">
      <c r="A524" s="56" t="s">
        <v>309</v>
      </c>
      <c r="B524" s="56">
        <v>5</v>
      </c>
      <c r="C524" s="96">
        <v>4</v>
      </c>
      <c r="D524" s="156"/>
    </row>
    <row r="525" spans="1:4" x14ac:dyDescent="0.25">
      <c r="A525" s="50" t="s">
        <v>38</v>
      </c>
      <c r="B525" s="50">
        <v>2</v>
      </c>
      <c r="C525" s="95">
        <v>4</v>
      </c>
      <c r="D525" s="65"/>
    </row>
    <row r="526" spans="1:4" x14ac:dyDescent="0.25">
      <c r="A526" s="28" t="s">
        <v>40</v>
      </c>
      <c r="B526" s="28">
        <v>4</v>
      </c>
      <c r="C526" s="100">
        <v>4</v>
      </c>
      <c r="D526" s="65"/>
    </row>
    <row r="527" spans="1:4" x14ac:dyDescent="0.25">
      <c r="A527" s="50" t="s">
        <v>43</v>
      </c>
      <c r="B527" s="50">
        <v>5</v>
      </c>
      <c r="C527" s="95">
        <v>4</v>
      </c>
      <c r="D527" s="65"/>
    </row>
    <row r="528" spans="1:4" x14ac:dyDescent="0.25">
      <c r="A528" s="50" t="s">
        <v>43</v>
      </c>
      <c r="B528" s="50">
        <v>4</v>
      </c>
      <c r="C528" s="95">
        <v>4</v>
      </c>
      <c r="D528" s="65"/>
    </row>
    <row r="529" spans="1:4" x14ac:dyDescent="0.25">
      <c r="A529" s="50" t="s">
        <v>43</v>
      </c>
      <c r="B529" s="50">
        <v>7</v>
      </c>
      <c r="C529" s="95">
        <v>4</v>
      </c>
      <c r="D529" s="65"/>
    </row>
    <row r="530" spans="1:4" x14ac:dyDescent="0.25">
      <c r="A530" s="50" t="s">
        <v>43</v>
      </c>
      <c r="B530" s="50">
        <v>3</v>
      </c>
      <c r="C530" s="95">
        <v>4</v>
      </c>
      <c r="D530" s="65"/>
    </row>
    <row r="531" spans="1:4" x14ac:dyDescent="0.25">
      <c r="A531" s="50" t="s">
        <v>43</v>
      </c>
      <c r="B531" s="50">
        <v>3</v>
      </c>
      <c r="C531" s="95">
        <v>4</v>
      </c>
      <c r="D531" s="65"/>
    </row>
    <row r="532" spans="1:4" x14ac:dyDescent="0.25">
      <c r="A532" s="50" t="s">
        <v>43</v>
      </c>
      <c r="B532" s="50">
        <v>4</v>
      </c>
      <c r="C532" s="95">
        <v>4</v>
      </c>
      <c r="D532" s="65"/>
    </row>
    <row r="533" spans="1:4" x14ac:dyDescent="0.25">
      <c r="A533" s="50" t="s">
        <v>43</v>
      </c>
      <c r="B533" s="50">
        <v>2</v>
      </c>
      <c r="C533" s="95">
        <v>4</v>
      </c>
      <c r="D533" s="65"/>
    </row>
    <row r="534" spans="1:4" x14ac:dyDescent="0.25">
      <c r="A534" s="50" t="s">
        <v>43</v>
      </c>
      <c r="B534" s="50">
        <v>1</v>
      </c>
      <c r="C534" s="95">
        <v>4</v>
      </c>
      <c r="D534" s="65"/>
    </row>
    <row r="535" spans="1:4" x14ac:dyDescent="0.25">
      <c r="A535" s="50" t="s">
        <v>43</v>
      </c>
      <c r="B535" s="50">
        <v>3</v>
      </c>
      <c r="C535" s="95">
        <v>4</v>
      </c>
      <c r="D535" s="65"/>
    </row>
    <row r="536" spans="1:4" x14ac:dyDescent="0.25">
      <c r="A536" s="50" t="s">
        <v>43</v>
      </c>
      <c r="B536" s="50">
        <v>10</v>
      </c>
      <c r="C536" s="95">
        <v>4</v>
      </c>
      <c r="D536" s="65"/>
    </row>
    <row r="537" spans="1:4" x14ac:dyDescent="0.25">
      <c r="A537" s="50" t="s">
        <v>43</v>
      </c>
      <c r="B537" s="50">
        <v>3</v>
      </c>
      <c r="C537" s="95">
        <v>4</v>
      </c>
      <c r="D537" s="65"/>
    </row>
    <row r="538" spans="1:4" x14ac:dyDescent="0.25">
      <c r="A538" s="50" t="s">
        <v>43</v>
      </c>
      <c r="B538" s="50">
        <v>2</v>
      </c>
      <c r="C538" s="95">
        <v>4</v>
      </c>
      <c r="D538" s="65"/>
    </row>
    <row r="539" spans="1:4" x14ac:dyDescent="0.25">
      <c r="A539" s="50" t="s">
        <v>43</v>
      </c>
      <c r="B539" s="50">
        <v>3</v>
      </c>
      <c r="C539" s="95">
        <v>4</v>
      </c>
      <c r="D539" s="65"/>
    </row>
    <row r="540" spans="1:4" x14ac:dyDescent="0.25">
      <c r="A540" s="50" t="s">
        <v>43</v>
      </c>
      <c r="B540" s="50">
        <v>2</v>
      </c>
      <c r="C540" s="95">
        <v>4</v>
      </c>
      <c r="D540" s="65"/>
    </row>
    <row r="541" spans="1:4" x14ac:dyDescent="0.25">
      <c r="A541" s="50" t="s">
        <v>49</v>
      </c>
      <c r="B541" s="50">
        <v>6</v>
      </c>
      <c r="C541" s="95">
        <v>4</v>
      </c>
      <c r="D541" s="65"/>
    </row>
    <row r="542" spans="1:4" x14ac:dyDescent="0.25">
      <c r="A542" s="50" t="s">
        <v>49</v>
      </c>
      <c r="B542" s="50">
        <v>2</v>
      </c>
      <c r="C542" s="95">
        <v>4</v>
      </c>
      <c r="D542" s="65"/>
    </row>
    <row r="543" spans="1:4" x14ac:dyDescent="0.25">
      <c r="A543" s="50" t="s">
        <v>49</v>
      </c>
      <c r="B543" s="50">
        <v>4</v>
      </c>
      <c r="C543" s="95">
        <v>4</v>
      </c>
      <c r="D543" s="65"/>
    </row>
    <row r="544" spans="1:4" x14ac:dyDescent="0.25">
      <c r="A544" s="50" t="s">
        <v>52</v>
      </c>
      <c r="B544" s="50">
        <v>8</v>
      </c>
      <c r="C544" s="95">
        <v>4</v>
      </c>
      <c r="D544" s="65"/>
    </row>
    <row r="545" spans="1:4" x14ac:dyDescent="0.25">
      <c r="A545" s="50" t="s">
        <v>52</v>
      </c>
      <c r="B545" s="50">
        <v>2</v>
      </c>
      <c r="C545" s="95">
        <v>4</v>
      </c>
      <c r="D545" s="65"/>
    </row>
    <row r="546" spans="1:4" x14ac:dyDescent="0.25">
      <c r="A546" s="50" t="s">
        <v>52</v>
      </c>
      <c r="B546" s="50">
        <v>1</v>
      </c>
      <c r="C546" s="95">
        <v>4</v>
      </c>
      <c r="D546" s="65"/>
    </row>
    <row r="547" spans="1:4" x14ac:dyDescent="0.25">
      <c r="A547" s="50" t="s">
        <v>52</v>
      </c>
      <c r="B547" s="50">
        <v>3</v>
      </c>
      <c r="C547" s="95">
        <v>4</v>
      </c>
      <c r="D547" s="65"/>
    </row>
    <row r="548" spans="1:4" x14ac:dyDescent="0.25">
      <c r="A548" s="50" t="s">
        <v>52</v>
      </c>
      <c r="B548" s="50">
        <v>15</v>
      </c>
      <c r="C548" s="95">
        <v>4</v>
      </c>
      <c r="D548" s="65"/>
    </row>
    <row r="549" spans="1:4" x14ac:dyDescent="0.25">
      <c r="A549" s="50" t="s">
        <v>52</v>
      </c>
      <c r="B549" s="50">
        <v>1</v>
      </c>
      <c r="C549" s="95">
        <v>4</v>
      </c>
      <c r="D549" s="65"/>
    </row>
    <row r="550" spans="1:4" x14ac:dyDescent="0.25">
      <c r="A550" s="50" t="s">
        <v>52</v>
      </c>
      <c r="B550" s="50">
        <v>3</v>
      </c>
      <c r="C550" s="95">
        <v>4</v>
      </c>
      <c r="D550" s="30"/>
    </row>
    <row r="551" spans="1:4" x14ac:dyDescent="0.25">
      <c r="A551" s="50" t="s">
        <v>52</v>
      </c>
      <c r="B551" s="50">
        <v>9</v>
      </c>
      <c r="C551" s="95">
        <v>4</v>
      </c>
      <c r="D551" s="65"/>
    </row>
    <row r="552" spans="1:4" x14ac:dyDescent="0.25">
      <c r="A552" s="56" t="s">
        <v>57</v>
      </c>
      <c r="B552" s="56">
        <v>12</v>
      </c>
      <c r="C552" s="96">
        <v>4</v>
      </c>
      <c r="D552" s="65"/>
    </row>
    <row r="553" spans="1:4" x14ac:dyDescent="0.25">
      <c r="A553" s="50" t="s">
        <v>324</v>
      </c>
      <c r="B553" s="50">
        <v>10</v>
      </c>
      <c r="C553" s="95">
        <v>4</v>
      </c>
      <c r="D553" s="65"/>
    </row>
    <row r="554" spans="1:4" x14ac:dyDescent="0.25">
      <c r="A554" s="50" t="s">
        <v>57</v>
      </c>
      <c r="B554" s="50">
        <v>1</v>
      </c>
      <c r="C554" s="95">
        <v>4</v>
      </c>
      <c r="D554" s="65"/>
    </row>
    <row r="555" spans="1:4" x14ac:dyDescent="0.25">
      <c r="A555" s="50" t="s">
        <v>324</v>
      </c>
      <c r="B555" s="50">
        <v>10</v>
      </c>
      <c r="C555" s="95">
        <v>4</v>
      </c>
      <c r="D555" s="65"/>
    </row>
    <row r="556" spans="1:4" x14ac:dyDescent="0.25">
      <c r="A556" s="50" t="s">
        <v>324</v>
      </c>
      <c r="B556" s="50">
        <v>10</v>
      </c>
      <c r="C556" s="95">
        <v>4</v>
      </c>
      <c r="D556" s="65"/>
    </row>
    <row r="557" spans="1:4" x14ac:dyDescent="0.25">
      <c r="A557" s="50" t="s">
        <v>57</v>
      </c>
      <c r="B557" s="50">
        <v>8</v>
      </c>
      <c r="C557" s="95">
        <v>4</v>
      </c>
      <c r="D557" s="65"/>
    </row>
    <row r="558" spans="1:4" x14ac:dyDescent="0.25">
      <c r="A558" s="50" t="s">
        <v>57</v>
      </c>
      <c r="B558" s="50">
        <v>8</v>
      </c>
      <c r="C558" s="95">
        <v>4</v>
      </c>
      <c r="D558" s="65"/>
    </row>
    <row r="559" spans="1:4" x14ac:dyDescent="0.25">
      <c r="A559" s="50" t="s">
        <v>57</v>
      </c>
      <c r="B559" s="50">
        <v>4</v>
      </c>
      <c r="C559" s="95">
        <v>4</v>
      </c>
      <c r="D559" s="65"/>
    </row>
    <row r="560" spans="1:4" x14ac:dyDescent="0.25">
      <c r="A560" s="50" t="s">
        <v>57</v>
      </c>
      <c r="B560" s="50">
        <v>4</v>
      </c>
      <c r="C560" s="95">
        <v>4</v>
      </c>
      <c r="D560" s="65"/>
    </row>
    <row r="561" spans="1:4" x14ac:dyDescent="0.25">
      <c r="A561" s="50" t="s">
        <v>324</v>
      </c>
      <c r="B561" s="50">
        <v>9</v>
      </c>
      <c r="C561" s="95">
        <v>4</v>
      </c>
      <c r="D561" s="65"/>
    </row>
    <row r="562" spans="1:4" x14ac:dyDescent="0.25">
      <c r="A562" s="50" t="s">
        <v>324</v>
      </c>
      <c r="B562" s="50">
        <v>9</v>
      </c>
      <c r="C562" s="95">
        <v>4</v>
      </c>
      <c r="D562" s="65"/>
    </row>
    <row r="563" spans="1:4" x14ac:dyDescent="0.25">
      <c r="A563" s="50" t="s">
        <v>57</v>
      </c>
      <c r="B563" s="50">
        <v>16</v>
      </c>
      <c r="C563" s="95">
        <v>4</v>
      </c>
      <c r="D563" s="65"/>
    </row>
    <row r="564" spans="1:4" x14ac:dyDescent="0.25">
      <c r="A564" s="50" t="s">
        <v>57</v>
      </c>
      <c r="B564" s="50">
        <v>6</v>
      </c>
      <c r="C564" s="95">
        <v>4</v>
      </c>
      <c r="D564" s="65"/>
    </row>
    <row r="565" spans="1:4" x14ac:dyDescent="0.25">
      <c r="A565" s="50" t="s">
        <v>57</v>
      </c>
      <c r="B565" s="50">
        <v>12</v>
      </c>
      <c r="C565" s="95">
        <v>4</v>
      </c>
      <c r="D565" s="65"/>
    </row>
    <row r="566" spans="1:4" x14ac:dyDescent="0.25">
      <c r="A566" s="50" t="s">
        <v>57</v>
      </c>
      <c r="B566" s="50">
        <v>3</v>
      </c>
      <c r="C566" s="95">
        <v>4</v>
      </c>
      <c r="D566" s="65"/>
    </row>
    <row r="567" spans="1:4" x14ac:dyDescent="0.25">
      <c r="A567" s="50" t="s">
        <v>57</v>
      </c>
      <c r="B567" s="50">
        <v>6</v>
      </c>
      <c r="C567" s="95">
        <v>4</v>
      </c>
      <c r="D567" s="65"/>
    </row>
    <row r="568" spans="1:4" x14ac:dyDescent="0.25">
      <c r="A568" s="50" t="s">
        <v>57</v>
      </c>
      <c r="B568" s="50">
        <v>6</v>
      </c>
      <c r="C568" s="95">
        <v>4</v>
      </c>
      <c r="D568" s="30"/>
    </row>
    <row r="569" spans="1:4" x14ac:dyDescent="0.25">
      <c r="A569" s="50" t="s">
        <v>324</v>
      </c>
      <c r="B569" s="50">
        <v>4</v>
      </c>
      <c r="C569" s="95">
        <v>4</v>
      </c>
      <c r="D569" s="65"/>
    </row>
    <row r="570" spans="1:4" x14ac:dyDescent="0.25">
      <c r="A570" s="56" t="s">
        <v>63</v>
      </c>
      <c r="B570" s="56">
        <v>1</v>
      </c>
      <c r="C570" s="96">
        <v>4</v>
      </c>
      <c r="D570" s="65"/>
    </row>
    <row r="571" spans="1:4" x14ac:dyDescent="0.25">
      <c r="A571" s="50" t="s">
        <v>69</v>
      </c>
      <c r="B571" s="50">
        <v>2</v>
      </c>
      <c r="C571" s="95">
        <v>4</v>
      </c>
      <c r="D571" s="65"/>
    </row>
    <row r="572" spans="1:4" x14ac:dyDescent="0.25">
      <c r="A572" s="50" t="s">
        <v>334</v>
      </c>
      <c r="B572" s="50">
        <v>1</v>
      </c>
      <c r="C572" s="95">
        <v>4</v>
      </c>
      <c r="D572" s="65"/>
    </row>
    <row r="573" spans="1:4" x14ac:dyDescent="0.25">
      <c r="A573" s="50" t="s">
        <v>72</v>
      </c>
      <c r="B573" s="50">
        <v>1</v>
      </c>
      <c r="C573" s="95">
        <v>4</v>
      </c>
      <c r="D573" s="65"/>
    </row>
    <row r="574" spans="1:4" x14ac:dyDescent="0.25">
      <c r="A574" s="50" t="s">
        <v>72</v>
      </c>
      <c r="B574" s="50">
        <v>1</v>
      </c>
      <c r="C574" s="95">
        <v>4</v>
      </c>
      <c r="D574" s="65"/>
    </row>
    <row r="575" spans="1:4" x14ac:dyDescent="0.25">
      <c r="A575" s="50" t="s">
        <v>72</v>
      </c>
      <c r="B575" s="50">
        <v>7</v>
      </c>
      <c r="C575" s="95">
        <v>4</v>
      </c>
      <c r="D575" s="65"/>
    </row>
    <row r="576" spans="1:4" x14ac:dyDescent="0.25">
      <c r="A576" s="50" t="s">
        <v>72</v>
      </c>
      <c r="B576" s="50">
        <v>1</v>
      </c>
      <c r="C576" s="95">
        <v>4</v>
      </c>
      <c r="D576" s="65"/>
    </row>
    <row r="577" spans="1:4" x14ac:dyDescent="0.25">
      <c r="A577" s="50" t="s">
        <v>72</v>
      </c>
      <c r="B577" s="50">
        <v>1</v>
      </c>
      <c r="C577" s="95">
        <v>4</v>
      </c>
      <c r="D577" s="65"/>
    </row>
    <row r="578" spans="1:4" x14ac:dyDescent="0.25">
      <c r="A578" s="50" t="s">
        <v>334</v>
      </c>
      <c r="B578" s="50">
        <v>2</v>
      </c>
      <c r="C578" s="95">
        <v>4</v>
      </c>
      <c r="D578" s="65"/>
    </row>
    <row r="579" spans="1:4" x14ac:dyDescent="0.25">
      <c r="A579" s="50" t="s">
        <v>72</v>
      </c>
      <c r="B579" s="50">
        <v>2</v>
      </c>
      <c r="C579" s="95">
        <v>4</v>
      </c>
      <c r="D579" s="65"/>
    </row>
    <row r="580" spans="1:4" x14ac:dyDescent="0.25">
      <c r="A580" s="50" t="s">
        <v>72</v>
      </c>
      <c r="B580" s="50">
        <v>1</v>
      </c>
      <c r="C580" s="95">
        <v>4</v>
      </c>
      <c r="D580" s="65"/>
    </row>
    <row r="581" spans="1:4" x14ac:dyDescent="0.25">
      <c r="A581" s="50" t="s">
        <v>72</v>
      </c>
      <c r="B581" s="50">
        <v>1</v>
      </c>
      <c r="C581" s="95">
        <v>4</v>
      </c>
      <c r="D581" s="65"/>
    </row>
    <row r="582" spans="1:4" x14ac:dyDescent="0.25">
      <c r="A582" s="50" t="s">
        <v>72</v>
      </c>
      <c r="B582" s="50">
        <v>4</v>
      </c>
      <c r="C582" s="95">
        <v>4</v>
      </c>
      <c r="D582" s="65"/>
    </row>
    <row r="583" spans="1:4" x14ac:dyDescent="0.25">
      <c r="A583" s="50" t="s">
        <v>72</v>
      </c>
      <c r="B583" s="50">
        <v>2</v>
      </c>
      <c r="C583" s="95">
        <v>4</v>
      </c>
      <c r="D583" s="65"/>
    </row>
    <row r="584" spans="1:4" x14ac:dyDescent="0.25">
      <c r="A584" s="50" t="s">
        <v>72</v>
      </c>
      <c r="B584" s="50">
        <v>2</v>
      </c>
      <c r="C584" s="95">
        <v>4</v>
      </c>
      <c r="D584" s="65"/>
    </row>
    <row r="585" spans="1:4" x14ac:dyDescent="0.25">
      <c r="A585" s="50" t="s">
        <v>72</v>
      </c>
      <c r="B585" s="50">
        <v>2</v>
      </c>
      <c r="C585" s="95">
        <v>4</v>
      </c>
      <c r="D585" s="65"/>
    </row>
    <row r="586" spans="1:4" x14ac:dyDescent="0.25">
      <c r="A586" s="50" t="s">
        <v>72</v>
      </c>
      <c r="B586" s="50">
        <v>2</v>
      </c>
      <c r="C586" s="95">
        <v>4</v>
      </c>
      <c r="D586" s="65"/>
    </row>
    <row r="587" spans="1:4" x14ac:dyDescent="0.25">
      <c r="A587" s="50" t="s">
        <v>72</v>
      </c>
      <c r="B587" s="50">
        <v>8</v>
      </c>
      <c r="C587" s="95">
        <v>4</v>
      </c>
      <c r="D587" s="65"/>
    </row>
    <row r="588" spans="1:4" x14ac:dyDescent="0.25">
      <c r="A588" s="50" t="s">
        <v>72</v>
      </c>
      <c r="B588" s="50">
        <v>4</v>
      </c>
      <c r="C588" s="95">
        <v>4</v>
      </c>
      <c r="D588" s="65"/>
    </row>
    <row r="589" spans="1:4" x14ac:dyDescent="0.25">
      <c r="A589" s="50" t="s">
        <v>74</v>
      </c>
      <c r="B589" s="50">
        <v>7</v>
      </c>
      <c r="C589" s="95">
        <v>4</v>
      </c>
      <c r="D589" s="65"/>
    </row>
    <row r="590" spans="1:4" x14ac:dyDescent="0.25">
      <c r="A590" s="50" t="s">
        <v>74</v>
      </c>
      <c r="B590" s="50">
        <v>1</v>
      </c>
      <c r="C590" s="95">
        <v>4</v>
      </c>
      <c r="D590" s="65"/>
    </row>
    <row r="591" spans="1:4" x14ac:dyDescent="0.25">
      <c r="A591" s="50" t="s">
        <v>76</v>
      </c>
      <c r="B591" s="50">
        <v>1</v>
      </c>
      <c r="C591" s="95">
        <v>4</v>
      </c>
      <c r="D591" s="65"/>
    </row>
    <row r="592" spans="1:4" x14ac:dyDescent="0.25">
      <c r="A592" s="50" t="s">
        <v>76</v>
      </c>
      <c r="B592" s="50">
        <v>2</v>
      </c>
      <c r="C592" s="95">
        <v>4</v>
      </c>
      <c r="D592" s="65"/>
    </row>
    <row r="593" spans="1:4" x14ac:dyDescent="0.25">
      <c r="A593" s="50" t="s">
        <v>76</v>
      </c>
      <c r="B593" s="50">
        <v>4</v>
      </c>
      <c r="C593" s="95">
        <v>4</v>
      </c>
      <c r="D593" s="65"/>
    </row>
    <row r="594" spans="1:4" x14ac:dyDescent="0.25">
      <c r="A594" s="50" t="s">
        <v>76</v>
      </c>
      <c r="B594" s="50">
        <v>2</v>
      </c>
      <c r="C594" s="95">
        <v>4</v>
      </c>
      <c r="D594" s="65"/>
    </row>
    <row r="595" spans="1:4" x14ac:dyDescent="0.25">
      <c r="A595" s="50" t="s">
        <v>328</v>
      </c>
      <c r="B595" s="50">
        <v>2</v>
      </c>
      <c r="C595" s="95">
        <v>4</v>
      </c>
      <c r="D595" s="65"/>
    </row>
    <row r="596" spans="1:4" x14ac:dyDescent="0.25">
      <c r="A596" s="50" t="s">
        <v>76</v>
      </c>
      <c r="B596" s="50">
        <v>1</v>
      </c>
      <c r="C596" s="95">
        <v>4</v>
      </c>
      <c r="D596" s="65"/>
    </row>
    <row r="597" spans="1:4" x14ac:dyDescent="0.25">
      <c r="A597" s="50" t="s">
        <v>328</v>
      </c>
      <c r="B597" s="50">
        <v>12</v>
      </c>
      <c r="C597" s="95">
        <v>4</v>
      </c>
      <c r="D597" s="65"/>
    </row>
    <row r="598" spans="1:4" x14ac:dyDescent="0.25">
      <c r="A598" s="50" t="s">
        <v>76</v>
      </c>
      <c r="B598" s="50">
        <v>9</v>
      </c>
      <c r="C598" s="95">
        <v>4</v>
      </c>
      <c r="D598" s="65"/>
    </row>
    <row r="599" spans="1:4" x14ac:dyDescent="0.25">
      <c r="A599" s="50" t="s">
        <v>76</v>
      </c>
      <c r="B599" s="50">
        <v>9</v>
      </c>
      <c r="C599" s="95">
        <v>4</v>
      </c>
      <c r="D599" s="65"/>
    </row>
    <row r="600" spans="1:4" x14ac:dyDescent="0.25">
      <c r="A600" s="50" t="s">
        <v>76</v>
      </c>
      <c r="B600" s="50">
        <v>7</v>
      </c>
      <c r="C600" s="95">
        <v>4</v>
      </c>
      <c r="D600" s="65"/>
    </row>
    <row r="601" spans="1:4" x14ac:dyDescent="0.25">
      <c r="A601" s="50" t="s">
        <v>76</v>
      </c>
      <c r="B601" s="50">
        <v>3</v>
      </c>
      <c r="C601" s="95">
        <v>4</v>
      </c>
      <c r="D601" s="65"/>
    </row>
    <row r="602" spans="1:4" x14ac:dyDescent="0.25">
      <c r="A602" s="50" t="s">
        <v>328</v>
      </c>
      <c r="B602" s="50">
        <v>1</v>
      </c>
      <c r="C602" s="95">
        <v>4</v>
      </c>
      <c r="D602" s="65"/>
    </row>
    <row r="603" spans="1:4" x14ac:dyDescent="0.25">
      <c r="A603" s="50" t="s">
        <v>78</v>
      </c>
      <c r="B603" s="50">
        <v>3</v>
      </c>
      <c r="C603" s="95">
        <v>4</v>
      </c>
      <c r="D603" s="65"/>
    </row>
    <row r="604" spans="1:4" x14ac:dyDescent="0.25">
      <c r="A604" s="50" t="s">
        <v>78</v>
      </c>
      <c r="B604" s="50">
        <v>3</v>
      </c>
      <c r="C604" s="95">
        <v>4</v>
      </c>
      <c r="D604" s="65"/>
    </row>
    <row r="605" spans="1:4" x14ac:dyDescent="0.25">
      <c r="A605" s="50" t="s">
        <v>78</v>
      </c>
      <c r="B605" s="50">
        <v>1</v>
      </c>
      <c r="C605" s="95">
        <v>4</v>
      </c>
      <c r="D605" s="65"/>
    </row>
    <row r="606" spans="1:4" x14ac:dyDescent="0.25">
      <c r="A606" s="50" t="s">
        <v>81</v>
      </c>
      <c r="B606" s="50">
        <v>2</v>
      </c>
      <c r="C606" s="95">
        <v>4</v>
      </c>
      <c r="D606" s="65"/>
    </row>
    <row r="607" spans="1:4" x14ac:dyDescent="0.25">
      <c r="A607" s="50" t="s">
        <v>83</v>
      </c>
      <c r="B607" s="50">
        <v>3</v>
      </c>
      <c r="C607" s="95">
        <v>4</v>
      </c>
      <c r="D607" s="65"/>
    </row>
    <row r="608" spans="1:4" x14ac:dyDescent="0.25">
      <c r="A608" s="50" t="s">
        <v>83</v>
      </c>
      <c r="B608" s="50">
        <v>3</v>
      </c>
      <c r="C608" s="95">
        <v>4</v>
      </c>
      <c r="D608" s="65"/>
    </row>
    <row r="609" spans="1:4" x14ac:dyDescent="0.25">
      <c r="A609" s="50" t="s">
        <v>83</v>
      </c>
      <c r="B609" s="50">
        <v>2</v>
      </c>
      <c r="C609" s="95">
        <v>4</v>
      </c>
      <c r="D609" s="65"/>
    </row>
    <row r="610" spans="1:4" x14ac:dyDescent="0.25">
      <c r="A610" s="50" t="s">
        <v>85</v>
      </c>
      <c r="B610" s="50">
        <v>1</v>
      </c>
      <c r="C610" s="95">
        <v>4</v>
      </c>
      <c r="D610" s="65"/>
    </row>
    <row r="611" spans="1:4" x14ac:dyDescent="0.25">
      <c r="A611" s="50" t="s">
        <v>85</v>
      </c>
      <c r="B611" s="50">
        <v>4</v>
      </c>
      <c r="C611" s="95">
        <v>4</v>
      </c>
      <c r="D611" s="65"/>
    </row>
    <row r="612" spans="1:4" x14ac:dyDescent="0.25">
      <c r="A612" s="50" t="s">
        <v>85</v>
      </c>
      <c r="B612" s="50">
        <v>3</v>
      </c>
      <c r="C612" s="95">
        <v>4</v>
      </c>
      <c r="D612" s="65"/>
    </row>
    <row r="613" spans="1:4" x14ac:dyDescent="0.25">
      <c r="A613" s="50" t="s">
        <v>85</v>
      </c>
      <c r="B613" s="50">
        <v>3</v>
      </c>
      <c r="C613" s="95">
        <v>4</v>
      </c>
      <c r="D613" s="65"/>
    </row>
    <row r="614" spans="1:4" x14ac:dyDescent="0.25">
      <c r="A614" s="50" t="s">
        <v>85</v>
      </c>
      <c r="B614" s="50">
        <v>8</v>
      </c>
      <c r="C614" s="95">
        <v>4</v>
      </c>
      <c r="D614" s="65"/>
    </row>
    <row r="615" spans="1:4" x14ac:dyDescent="0.25">
      <c r="A615" s="50" t="s">
        <v>85</v>
      </c>
      <c r="B615" s="50">
        <v>1</v>
      </c>
      <c r="C615" s="95">
        <v>4</v>
      </c>
      <c r="D615" s="65"/>
    </row>
    <row r="616" spans="1:4" x14ac:dyDescent="0.25">
      <c r="A616" s="50" t="s">
        <v>85</v>
      </c>
      <c r="B616" s="50">
        <v>4</v>
      </c>
      <c r="C616" s="95">
        <v>4</v>
      </c>
      <c r="D616" s="65"/>
    </row>
    <row r="617" spans="1:4" x14ac:dyDescent="0.25">
      <c r="A617" s="50" t="s">
        <v>85</v>
      </c>
      <c r="B617" s="50">
        <v>2</v>
      </c>
      <c r="C617" s="95">
        <v>4</v>
      </c>
      <c r="D617" s="65"/>
    </row>
    <row r="618" spans="1:4" x14ac:dyDescent="0.25">
      <c r="A618" s="50" t="s">
        <v>85</v>
      </c>
      <c r="B618" s="50">
        <v>4</v>
      </c>
      <c r="C618" s="95">
        <v>4</v>
      </c>
      <c r="D618" s="65"/>
    </row>
    <row r="619" spans="1:4" x14ac:dyDescent="0.25">
      <c r="A619" s="50" t="s">
        <v>85</v>
      </c>
      <c r="B619" s="50">
        <v>3</v>
      </c>
      <c r="C619" s="95">
        <v>4</v>
      </c>
      <c r="D619" s="65"/>
    </row>
    <row r="620" spans="1:4" x14ac:dyDescent="0.25">
      <c r="A620" s="50" t="s">
        <v>85</v>
      </c>
      <c r="B620" s="50">
        <v>5</v>
      </c>
      <c r="C620" s="95">
        <v>4</v>
      </c>
      <c r="D620" s="65"/>
    </row>
    <row r="621" spans="1:4" x14ac:dyDescent="0.25">
      <c r="A621" s="50" t="s">
        <v>85</v>
      </c>
      <c r="B621" s="50">
        <v>2</v>
      </c>
      <c r="C621" s="95">
        <v>4</v>
      </c>
      <c r="D621" s="65"/>
    </row>
    <row r="622" spans="1:4" x14ac:dyDescent="0.25">
      <c r="A622" s="50" t="s">
        <v>85</v>
      </c>
      <c r="B622" s="50">
        <v>3</v>
      </c>
      <c r="C622" s="95">
        <v>4</v>
      </c>
      <c r="D622" s="65"/>
    </row>
    <row r="623" spans="1:4" x14ac:dyDescent="0.25">
      <c r="A623" s="50" t="s">
        <v>85</v>
      </c>
      <c r="B623" s="50">
        <v>4</v>
      </c>
      <c r="C623" s="95">
        <v>4</v>
      </c>
      <c r="D623" s="65"/>
    </row>
    <row r="624" spans="1:4" x14ac:dyDescent="0.25">
      <c r="A624" s="50" t="s">
        <v>85</v>
      </c>
      <c r="B624" s="50">
        <v>2</v>
      </c>
      <c r="C624" s="95">
        <v>4</v>
      </c>
      <c r="D624" s="65"/>
    </row>
    <row r="625" spans="1:4" x14ac:dyDescent="0.25">
      <c r="A625" s="50" t="s">
        <v>85</v>
      </c>
      <c r="B625" s="50">
        <v>2</v>
      </c>
      <c r="C625" s="95">
        <v>4</v>
      </c>
      <c r="D625" s="65"/>
    </row>
    <row r="626" spans="1:4" x14ac:dyDescent="0.25">
      <c r="A626" s="50" t="s">
        <v>85</v>
      </c>
      <c r="B626" s="50">
        <v>4</v>
      </c>
      <c r="C626" s="95">
        <v>4</v>
      </c>
      <c r="D626" s="65"/>
    </row>
    <row r="627" spans="1:4" x14ac:dyDescent="0.25">
      <c r="A627" s="50" t="s">
        <v>318</v>
      </c>
      <c r="B627" s="50">
        <v>5</v>
      </c>
      <c r="C627" s="95">
        <v>4</v>
      </c>
      <c r="D627" s="65"/>
    </row>
    <row r="628" spans="1:4" ht="30" x14ac:dyDescent="0.25">
      <c r="A628" s="60" t="s">
        <v>322</v>
      </c>
      <c r="B628" s="50">
        <v>3</v>
      </c>
      <c r="C628" s="95">
        <v>4</v>
      </c>
      <c r="D628" s="65"/>
    </row>
    <row r="629" spans="1:4" ht="30" x14ac:dyDescent="0.25">
      <c r="A629" s="60" t="s">
        <v>322</v>
      </c>
      <c r="B629" s="50">
        <v>1</v>
      </c>
      <c r="C629" s="95">
        <v>4</v>
      </c>
      <c r="D629" s="65"/>
    </row>
    <row r="630" spans="1:4" ht="30" x14ac:dyDescent="0.25">
      <c r="A630" s="60" t="s">
        <v>322</v>
      </c>
      <c r="B630" s="50">
        <v>2</v>
      </c>
      <c r="C630" s="95">
        <v>4</v>
      </c>
      <c r="D630" s="65"/>
    </row>
    <row r="631" spans="1:4" ht="30" x14ac:dyDescent="0.25">
      <c r="A631" s="60" t="s">
        <v>319</v>
      </c>
      <c r="B631" s="50">
        <v>2</v>
      </c>
      <c r="C631" s="95">
        <v>4</v>
      </c>
      <c r="D631" s="65"/>
    </row>
    <row r="632" spans="1:4" ht="30" x14ac:dyDescent="0.25">
      <c r="A632" s="60" t="s">
        <v>319</v>
      </c>
      <c r="B632" s="50">
        <v>1</v>
      </c>
      <c r="C632" s="95">
        <v>4</v>
      </c>
      <c r="D632" s="65"/>
    </row>
    <row r="633" spans="1:4" ht="30" x14ac:dyDescent="0.25">
      <c r="A633" s="60" t="s">
        <v>319</v>
      </c>
      <c r="B633" s="50">
        <v>1</v>
      </c>
      <c r="C633" s="95">
        <v>4</v>
      </c>
      <c r="D633" s="65"/>
    </row>
    <row r="634" spans="1:4" ht="30" x14ac:dyDescent="0.25">
      <c r="A634" s="60" t="s">
        <v>322</v>
      </c>
      <c r="B634" s="50">
        <v>7</v>
      </c>
      <c r="C634" s="95">
        <v>4</v>
      </c>
      <c r="D634" s="65"/>
    </row>
    <row r="635" spans="1:4" ht="30" x14ac:dyDescent="0.25">
      <c r="A635" s="60" t="s">
        <v>322</v>
      </c>
      <c r="B635" s="50">
        <v>1</v>
      </c>
      <c r="C635" s="95">
        <v>4</v>
      </c>
      <c r="D635" s="65"/>
    </row>
    <row r="636" spans="1:4" ht="30" x14ac:dyDescent="0.25">
      <c r="A636" s="60" t="s">
        <v>322</v>
      </c>
      <c r="B636" s="50">
        <v>1</v>
      </c>
      <c r="C636" s="95">
        <v>4</v>
      </c>
      <c r="D636" s="30"/>
    </row>
    <row r="637" spans="1:4" ht="30" x14ac:dyDescent="0.25">
      <c r="A637" s="60" t="s">
        <v>322</v>
      </c>
      <c r="B637" s="50">
        <v>2</v>
      </c>
      <c r="C637" s="95">
        <v>4</v>
      </c>
      <c r="D637" s="65"/>
    </row>
    <row r="638" spans="1:4" ht="30" x14ac:dyDescent="0.25">
      <c r="A638" s="60" t="s">
        <v>322</v>
      </c>
      <c r="B638" s="50">
        <v>1</v>
      </c>
      <c r="C638" s="96">
        <v>4</v>
      </c>
      <c r="D638" s="65"/>
    </row>
    <row r="639" spans="1:4" x14ac:dyDescent="0.25">
      <c r="A639" s="50" t="s">
        <v>102</v>
      </c>
      <c r="B639" s="50">
        <v>5</v>
      </c>
      <c r="C639" s="95">
        <v>4</v>
      </c>
      <c r="D639" s="65"/>
    </row>
    <row r="640" spans="1:4" x14ac:dyDescent="0.25">
      <c r="A640" s="63" t="s">
        <v>102</v>
      </c>
      <c r="B640" s="50">
        <v>1</v>
      </c>
      <c r="C640" s="95">
        <v>4</v>
      </c>
      <c r="D640" s="65"/>
    </row>
    <row r="641" spans="1:4" x14ac:dyDescent="0.25">
      <c r="A641" s="50" t="s">
        <v>313</v>
      </c>
      <c r="B641" s="50">
        <v>3</v>
      </c>
      <c r="C641" s="95">
        <v>4</v>
      </c>
      <c r="D641" s="65"/>
    </row>
    <row r="642" spans="1:4" x14ac:dyDescent="0.25">
      <c r="A642" s="50" t="s">
        <v>102</v>
      </c>
      <c r="B642" s="50">
        <v>3</v>
      </c>
      <c r="C642" s="95">
        <v>4</v>
      </c>
      <c r="D642" s="65"/>
    </row>
    <row r="643" spans="1:4" x14ac:dyDescent="0.25">
      <c r="A643" s="50" t="s">
        <v>102</v>
      </c>
      <c r="B643" s="50">
        <v>3</v>
      </c>
      <c r="C643" s="95">
        <v>4</v>
      </c>
      <c r="D643" s="65"/>
    </row>
    <row r="644" spans="1:4" x14ac:dyDescent="0.25">
      <c r="A644" s="50" t="s">
        <v>313</v>
      </c>
      <c r="B644" s="50">
        <v>6</v>
      </c>
      <c r="C644" s="95">
        <v>4</v>
      </c>
      <c r="D644" s="65"/>
    </row>
    <row r="645" spans="1:4" x14ac:dyDescent="0.25">
      <c r="A645" s="50" t="s">
        <v>102</v>
      </c>
      <c r="B645" s="50">
        <v>5</v>
      </c>
      <c r="C645" s="95">
        <v>4</v>
      </c>
      <c r="D645" s="65"/>
    </row>
    <row r="646" spans="1:4" x14ac:dyDescent="0.25">
      <c r="A646" s="50" t="s">
        <v>313</v>
      </c>
      <c r="B646" s="50">
        <v>2</v>
      </c>
      <c r="C646" s="95">
        <v>4</v>
      </c>
      <c r="D646" s="65"/>
    </row>
    <row r="647" spans="1:4" x14ac:dyDescent="0.25">
      <c r="A647" s="50" t="s">
        <v>313</v>
      </c>
      <c r="B647" s="50">
        <v>1</v>
      </c>
      <c r="C647" s="95">
        <v>4</v>
      </c>
      <c r="D647" s="65"/>
    </row>
    <row r="648" spans="1:4" x14ac:dyDescent="0.25">
      <c r="A648" s="50" t="s">
        <v>102</v>
      </c>
      <c r="B648" s="50">
        <v>3</v>
      </c>
      <c r="C648" s="95">
        <v>4</v>
      </c>
      <c r="D648" s="65"/>
    </row>
    <row r="649" spans="1:4" x14ac:dyDescent="0.25">
      <c r="A649" s="50" t="s">
        <v>102</v>
      </c>
      <c r="B649" s="50">
        <v>2</v>
      </c>
      <c r="C649" s="95">
        <v>4</v>
      </c>
      <c r="D649" s="65"/>
    </row>
    <row r="650" spans="1:4" x14ac:dyDescent="0.25">
      <c r="A650" s="50" t="s">
        <v>102</v>
      </c>
      <c r="B650" s="50">
        <v>4</v>
      </c>
      <c r="C650" s="95">
        <v>4</v>
      </c>
      <c r="D650" s="65"/>
    </row>
    <row r="651" spans="1:4" x14ac:dyDescent="0.25">
      <c r="A651" s="50" t="s">
        <v>313</v>
      </c>
      <c r="B651" s="50">
        <v>1</v>
      </c>
      <c r="C651" s="95">
        <v>4</v>
      </c>
      <c r="D651" s="65"/>
    </row>
    <row r="652" spans="1:4" x14ac:dyDescent="0.25">
      <c r="A652" s="63" t="s">
        <v>102</v>
      </c>
      <c r="B652" s="50">
        <v>4</v>
      </c>
      <c r="C652" s="95">
        <v>4</v>
      </c>
      <c r="D652" s="65"/>
    </row>
    <row r="653" spans="1:4" x14ac:dyDescent="0.25">
      <c r="A653" s="50" t="s">
        <v>105</v>
      </c>
      <c r="B653" s="50">
        <v>2</v>
      </c>
      <c r="C653" s="95">
        <v>4</v>
      </c>
      <c r="D653" s="65"/>
    </row>
    <row r="654" spans="1:4" x14ac:dyDescent="0.25">
      <c r="A654" s="50" t="s">
        <v>107</v>
      </c>
      <c r="B654" s="50">
        <v>2</v>
      </c>
      <c r="C654" s="95">
        <v>4</v>
      </c>
      <c r="D654" s="65"/>
    </row>
    <row r="655" spans="1:4" x14ac:dyDescent="0.25">
      <c r="A655" s="50" t="s">
        <v>107</v>
      </c>
      <c r="B655" s="50">
        <v>1</v>
      </c>
      <c r="C655" s="95">
        <v>4</v>
      </c>
      <c r="D655" s="65"/>
    </row>
    <row r="656" spans="1:4" x14ac:dyDescent="0.25">
      <c r="A656" s="50" t="s">
        <v>107</v>
      </c>
      <c r="B656" s="50">
        <v>3</v>
      </c>
      <c r="C656" s="95">
        <v>4</v>
      </c>
      <c r="D656" s="65"/>
    </row>
    <row r="657" spans="1:4" x14ac:dyDescent="0.25">
      <c r="A657" s="50" t="s">
        <v>325</v>
      </c>
      <c r="B657" s="50">
        <v>4</v>
      </c>
      <c r="C657" s="95">
        <v>4</v>
      </c>
      <c r="D657" s="65"/>
    </row>
    <row r="658" spans="1:4" x14ac:dyDescent="0.25">
      <c r="A658" s="50" t="s">
        <v>325</v>
      </c>
      <c r="B658" s="50">
        <v>2</v>
      </c>
      <c r="C658" s="95">
        <v>4</v>
      </c>
      <c r="D658" s="65"/>
    </row>
    <row r="659" spans="1:4" x14ac:dyDescent="0.25">
      <c r="A659" s="50" t="s">
        <v>121</v>
      </c>
      <c r="B659" s="50">
        <v>3</v>
      </c>
      <c r="C659" s="95">
        <v>4</v>
      </c>
      <c r="D659" s="65"/>
    </row>
    <row r="660" spans="1:4" x14ac:dyDescent="0.25">
      <c r="A660" s="50" t="s">
        <v>121</v>
      </c>
      <c r="B660" s="50">
        <v>3</v>
      </c>
      <c r="C660" s="95">
        <v>4</v>
      </c>
      <c r="D660" s="65"/>
    </row>
    <row r="661" spans="1:4" x14ac:dyDescent="0.25">
      <c r="A661" s="50" t="s">
        <v>121</v>
      </c>
      <c r="B661" s="50">
        <v>3</v>
      </c>
      <c r="C661" s="95">
        <v>4</v>
      </c>
      <c r="D661" s="65"/>
    </row>
    <row r="662" spans="1:4" x14ac:dyDescent="0.25">
      <c r="A662" s="50" t="s">
        <v>111</v>
      </c>
      <c r="B662" s="50">
        <v>4</v>
      </c>
      <c r="C662" s="95">
        <v>4</v>
      </c>
      <c r="D662" s="65"/>
    </row>
    <row r="663" spans="1:4" x14ac:dyDescent="0.25">
      <c r="A663" s="56" t="s">
        <v>111</v>
      </c>
      <c r="B663" s="50">
        <v>8</v>
      </c>
      <c r="C663" s="95">
        <v>4</v>
      </c>
      <c r="D663" s="65"/>
    </row>
    <row r="664" spans="1:4" x14ac:dyDescent="0.25">
      <c r="A664" s="50" t="s">
        <v>111</v>
      </c>
      <c r="B664" s="50">
        <v>11</v>
      </c>
      <c r="C664" s="95">
        <v>4</v>
      </c>
      <c r="D664" s="65"/>
    </row>
    <row r="665" spans="1:4" x14ac:dyDescent="0.25">
      <c r="A665" s="50" t="s">
        <v>111</v>
      </c>
      <c r="B665" s="50">
        <v>3</v>
      </c>
      <c r="C665" s="95">
        <v>4</v>
      </c>
      <c r="D665" s="65"/>
    </row>
    <row r="666" spans="1:4" x14ac:dyDescent="0.25">
      <c r="A666" s="50" t="s">
        <v>327</v>
      </c>
      <c r="B666" s="50">
        <v>10</v>
      </c>
      <c r="C666" s="95">
        <v>4</v>
      </c>
      <c r="D666" s="65"/>
    </row>
    <row r="667" spans="1:4" x14ac:dyDescent="0.25">
      <c r="A667" s="50" t="s">
        <v>111</v>
      </c>
      <c r="B667" s="50">
        <v>3</v>
      </c>
      <c r="C667" s="95">
        <v>4</v>
      </c>
      <c r="D667" s="65"/>
    </row>
    <row r="668" spans="1:4" x14ac:dyDescent="0.25">
      <c r="A668" s="50" t="s">
        <v>111</v>
      </c>
      <c r="B668" s="50">
        <v>2</v>
      </c>
      <c r="C668" s="95">
        <v>4</v>
      </c>
      <c r="D668" s="65"/>
    </row>
    <row r="669" spans="1:4" x14ac:dyDescent="0.25">
      <c r="A669" s="50" t="s">
        <v>111</v>
      </c>
      <c r="B669" s="50">
        <v>1</v>
      </c>
      <c r="C669" s="95">
        <v>4</v>
      </c>
      <c r="D669" s="65"/>
    </row>
    <row r="670" spans="1:4" x14ac:dyDescent="0.25">
      <c r="A670" s="50" t="s">
        <v>111</v>
      </c>
      <c r="B670" s="50">
        <v>16</v>
      </c>
      <c r="C670" s="95">
        <v>4</v>
      </c>
      <c r="D670" s="65"/>
    </row>
    <row r="671" spans="1:4" x14ac:dyDescent="0.25">
      <c r="A671" s="50" t="s">
        <v>111</v>
      </c>
      <c r="B671" s="50">
        <v>3</v>
      </c>
      <c r="C671" s="95">
        <v>4</v>
      </c>
      <c r="D671" s="65"/>
    </row>
    <row r="672" spans="1:4" x14ac:dyDescent="0.25">
      <c r="A672" s="50" t="s">
        <v>111</v>
      </c>
      <c r="B672" s="50">
        <v>5</v>
      </c>
      <c r="C672" s="95">
        <v>4</v>
      </c>
      <c r="D672" s="65"/>
    </row>
    <row r="673" spans="1:4" x14ac:dyDescent="0.25">
      <c r="A673" s="50" t="s">
        <v>111</v>
      </c>
      <c r="B673" s="50">
        <v>3</v>
      </c>
      <c r="C673" s="95">
        <v>4</v>
      </c>
      <c r="D673" s="65"/>
    </row>
    <row r="674" spans="1:4" x14ac:dyDescent="0.25">
      <c r="A674" s="50" t="s">
        <v>111</v>
      </c>
      <c r="B674" s="50">
        <v>5</v>
      </c>
      <c r="C674" s="95">
        <v>4</v>
      </c>
      <c r="D674" s="65"/>
    </row>
    <row r="675" spans="1:4" x14ac:dyDescent="0.25">
      <c r="A675" s="50" t="s">
        <v>111</v>
      </c>
      <c r="B675" s="50">
        <v>2</v>
      </c>
      <c r="C675" s="95">
        <v>4</v>
      </c>
      <c r="D675" s="65"/>
    </row>
    <row r="676" spans="1:4" x14ac:dyDescent="0.25">
      <c r="A676" s="50" t="s">
        <v>111</v>
      </c>
      <c r="B676" s="50">
        <v>10</v>
      </c>
      <c r="C676" s="95">
        <v>4</v>
      </c>
      <c r="D676" s="65"/>
    </row>
    <row r="677" spans="1:4" x14ac:dyDescent="0.25">
      <c r="A677" s="50" t="s">
        <v>327</v>
      </c>
      <c r="B677" s="50">
        <v>4</v>
      </c>
      <c r="C677" s="95">
        <v>4</v>
      </c>
      <c r="D677" s="65"/>
    </row>
    <row r="678" spans="1:4" x14ac:dyDescent="0.25">
      <c r="A678" s="50" t="s">
        <v>111</v>
      </c>
      <c r="B678" s="50">
        <v>5</v>
      </c>
      <c r="C678" s="95">
        <v>4</v>
      </c>
      <c r="D678" s="65"/>
    </row>
    <row r="679" spans="1:4" x14ac:dyDescent="0.25">
      <c r="A679" s="50" t="s">
        <v>111</v>
      </c>
      <c r="B679" s="50">
        <v>3</v>
      </c>
      <c r="C679" s="95">
        <v>4</v>
      </c>
      <c r="D679" s="65"/>
    </row>
    <row r="680" spans="1:4" x14ac:dyDescent="0.25">
      <c r="A680" s="50" t="s">
        <v>111</v>
      </c>
      <c r="B680" s="50">
        <v>11</v>
      </c>
      <c r="C680" s="95">
        <v>4</v>
      </c>
      <c r="D680" s="65"/>
    </row>
    <row r="681" spans="1:4" x14ac:dyDescent="0.25">
      <c r="A681" s="50" t="s">
        <v>123</v>
      </c>
      <c r="B681" s="50">
        <v>30</v>
      </c>
      <c r="C681" s="95">
        <v>4</v>
      </c>
      <c r="D681" s="65"/>
    </row>
    <row r="682" spans="1:4" x14ac:dyDescent="0.25">
      <c r="A682" s="50" t="s">
        <v>123</v>
      </c>
      <c r="B682" s="50">
        <v>10</v>
      </c>
      <c r="C682" s="95">
        <v>4</v>
      </c>
      <c r="D682" s="65"/>
    </row>
    <row r="683" spans="1:4" x14ac:dyDescent="0.25">
      <c r="A683" s="50" t="s">
        <v>129</v>
      </c>
      <c r="B683" s="50">
        <v>4</v>
      </c>
      <c r="C683" s="95">
        <v>4</v>
      </c>
      <c r="D683" s="65"/>
    </row>
    <row r="684" spans="1:4" x14ac:dyDescent="0.25">
      <c r="A684" s="50" t="s">
        <v>129</v>
      </c>
      <c r="B684" s="50">
        <v>2</v>
      </c>
      <c r="C684" s="95">
        <v>4</v>
      </c>
      <c r="D684" s="65"/>
    </row>
    <row r="685" spans="1:4" x14ac:dyDescent="0.25">
      <c r="A685" s="50" t="s">
        <v>129</v>
      </c>
      <c r="B685" s="50">
        <v>3</v>
      </c>
      <c r="C685" s="95">
        <v>4</v>
      </c>
      <c r="D685" s="65"/>
    </row>
    <row r="686" spans="1:4" x14ac:dyDescent="0.25">
      <c r="A686" s="50" t="s">
        <v>129</v>
      </c>
      <c r="B686" s="50">
        <v>6</v>
      </c>
      <c r="C686" s="95">
        <v>4</v>
      </c>
      <c r="D686" s="65"/>
    </row>
    <row r="687" spans="1:4" x14ac:dyDescent="0.25">
      <c r="A687" s="50" t="s">
        <v>129</v>
      </c>
      <c r="B687" s="50">
        <v>3</v>
      </c>
      <c r="C687" s="95">
        <v>4</v>
      </c>
      <c r="D687" s="65"/>
    </row>
    <row r="688" spans="1:4" x14ac:dyDescent="0.25">
      <c r="A688" s="50" t="s">
        <v>129</v>
      </c>
      <c r="B688" s="50">
        <v>4</v>
      </c>
      <c r="C688" s="95">
        <v>4</v>
      </c>
      <c r="D688" s="65"/>
    </row>
    <row r="689" spans="1:4" x14ac:dyDescent="0.25">
      <c r="A689" s="50" t="s">
        <v>129</v>
      </c>
      <c r="B689" s="50">
        <v>3</v>
      </c>
      <c r="C689" s="95">
        <v>4</v>
      </c>
      <c r="D689" s="65"/>
    </row>
    <row r="690" spans="1:4" x14ac:dyDescent="0.25">
      <c r="A690" s="50" t="s">
        <v>129</v>
      </c>
      <c r="B690" s="50">
        <v>3</v>
      </c>
      <c r="C690" s="95">
        <v>4</v>
      </c>
      <c r="D690" s="65"/>
    </row>
    <row r="691" spans="1:4" x14ac:dyDescent="0.25">
      <c r="A691" s="50" t="s">
        <v>326</v>
      </c>
      <c r="B691" s="50">
        <v>1</v>
      </c>
      <c r="C691" s="95">
        <v>4</v>
      </c>
      <c r="D691" s="65"/>
    </row>
    <row r="692" spans="1:4" x14ac:dyDescent="0.25">
      <c r="A692" s="50" t="s">
        <v>129</v>
      </c>
      <c r="B692" s="50">
        <v>4</v>
      </c>
      <c r="C692" s="95">
        <v>4</v>
      </c>
      <c r="D692" s="65"/>
    </row>
    <row r="693" spans="1:4" x14ac:dyDescent="0.25">
      <c r="A693" s="50" t="s">
        <v>129</v>
      </c>
      <c r="B693" s="50">
        <v>3</v>
      </c>
      <c r="C693" s="95">
        <v>4</v>
      </c>
      <c r="D693" s="65"/>
    </row>
    <row r="694" spans="1:4" x14ac:dyDescent="0.25">
      <c r="A694" s="50" t="s">
        <v>129</v>
      </c>
      <c r="B694" s="50">
        <v>4</v>
      </c>
      <c r="C694" s="95">
        <v>4</v>
      </c>
      <c r="D694" s="65"/>
    </row>
    <row r="695" spans="1:4" x14ac:dyDescent="0.25">
      <c r="A695" s="50" t="s">
        <v>129</v>
      </c>
      <c r="B695" s="50">
        <v>2</v>
      </c>
      <c r="C695" s="95">
        <v>4</v>
      </c>
      <c r="D695" s="65"/>
    </row>
    <row r="696" spans="1:4" x14ac:dyDescent="0.25">
      <c r="A696" s="50" t="s">
        <v>129</v>
      </c>
      <c r="B696" s="50">
        <v>4</v>
      </c>
      <c r="C696" s="95">
        <v>4</v>
      </c>
      <c r="D696" s="65"/>
    </row>
    <row r="697" spans="1:4" x14ac:dyDescent="0.25">
      <c r="A697" s="50" t="s">
        <v>129</v>
      </c>
      <c r="B697" s="50">
        <v>6</v>
      </c>
      <c r="C697" s="95">
        <v>4</v>
      </c>
      <c r="D697" s="65"/>
    </row>
    <row r="698" spans="1:4" x14ac:dyDescent="0.25">
      <c r="A698" s="50" t="s">
        <v>129</v>
      </c>
      <c r="B698" s="50">
        <v>5</v>
      </c>
      <c r="C698" s="95">
        <v>4</v>
      </c>
      <c r="D698" s="65"/>
    </row>
    <row r="699" spans="1:4" x14ac:dyDescent="0.25">
      <c r="A699" s="50" t="s">
        <v>132</v>
      </c>
      <c r="B699" s="50">
        <v>1</v>
      </c>
      <c r="C699" s="95">
        <v>4</v>
      </c>
      <c r="D699" s="65"/>
    </row>
    <row r="700" spans="1:4" x14ac:dyDescent="0.25">
      <c r="A700" s="50" t="s">
        <v>132</v>
      </c>
      <c r="B700" s="50">
        <v>2</v>
      </c>
      <c r="C700" s="95">
        <v>4</v>
      </c>
      <c r="D700" s="65"/>
    </row>
    <row r="701" spans="1:4" x14ac:dyDescent="0.25">
      <c r="A701" s="50" t="s">
        <v>140</v>
      </c>
      <c r="B701" s="50">
        <v>9</v>
      </c>
      <c r="C701" s="95">
        <v>4</v>
      </c>
      <c r="D701" s="65"/>
    </row>
    <row r="702" spans="1:4" x14ac:dyDescent="0.25">
      <c r="A702" s="50" t="s">
        <v>140</v>
      </c>
      <c r="B702" s="50">
        <v>7</v>
      </c>
      <c r="C702" s="95">
        <v>4</v>
      </c>
      <c r="D702" s="65"/>
    </row>
    <row r="703" spans="1:4" x14ac:dyDescent="0.25">
      <c r="A703" s="50" t="s">
        <v>137</v>
      </c>
      <c r="B703" s="50">
        <v>2</v>
      </c>
      <c r="C703" s="95">
        <v>4</v>
      </c>
      <c r="D703" s="65"/>
    </row>
    <row r="704" spans="1:4" x14ac:dyDescent="0.25">
      <c r="A704" s="50" t="s">
        <v>142</v>
      </c>
      <c r="B704" s="50">
        <v>1</v>
      </c>
      <c r="C704" s="95">
        <v>4</v>
      </c>
      <c r="D704" s="65"/>
    </row>
    <row r="705" spans="1:4" x14ac:dyDescent="0.25">
      <c r="A705" s="50" t="s">
        <v>142</v>
      </c>
      <c r="B705" s="50">
        <v>1</v>
      </c>
      <c r="C705" s="95">
        <v>4</v>
      </c>
      <c r="D705" s="65"/>
    </row>
    <row r="706" spans="1:4" x14ac:dyDescent="0.25">
      <c r="A706" s="50" t="s">
        <v>337</v>
      </c>
      <c r="B706" s="50">
        <v>5</v>
      </c>
      <c r="C706" s="95">
        <v>4</v>
      </c>
      <c r="D706" s="65"/>
    </row>
    <row r="707" spans="1:4" x14ac:dyDescent="0.25">
      <c r="A707" s="50" t="s">
        <v>337</v>
      </c>
      <c r="B707" s="50">
        <v>2</v>
      </c>
      <c r="C707" s="98">
        <v>4</v>
      </c>
      <c r="D707" s="65"/>
    </row>
    <row r="708" spans="1:4" x14ac:dyDescent="0.25">
      <c r="A708" s="50" t="s">
        <v>142</v>
      </c>
      <c r="B708" s="50">
        <v>7</v>
      </c>
      <c r="C708" s="98">
        <v>4</v>
      </c>
      <c r="D708" s="65"/>
    </row>
    <row r="709" spans="1:4" x14ac:dyDescent="0.25">
      <c r="A709" s="50" t="s">
        <v>142</v>
      </c>
      <c r="B709" s="50">
        <v>4</v>
      </c>
      <c r="C709" s="95">
        <v>4</v>
      </c>
      <c r="D709" s="65"/>
    </row>
    <row r="710" spans="1:4" x14ac:dyDescent="0.25">
      <c r="A710" s="50" t="s">
        <v>337</v>
      </c>
      <c r="B710" s="50">
        <v>5</v>
      </c>
      <c r="C710" s="95">
        <v>4</v>
      </c>
      <c r="D710" s="65"/>
    </row>
    <row r="711" spans="1:4" x14ac:dyDescent="0.25">
      <c r="A711" s="50" t="s">
        <v>142</v>
      </c>
      <c r="B711" s="50">
        <v>5</v>
      </c>
      <c r="C711" s="95">
        <v>4</v>
      </c>
      <c r="D711" s="65"/>
    </row>
    <row r="712" spans="1:4" x14ac:dyDescent="0.25">
      <c r="A712" s="50" t="s">
        <v>142</v>
      </c>
      <c r="B712" s="50">
        <v>4</v>
      </c>
      <c r="C712" s="95">
        <v>4</v>
      </c>
      <c r="D712" s="65"/>
    </row>
    <row r="713" spans="1:4" x14ac:dyDescent="0.25">
      <c r="A713" s="50" t="s">
        <v>142</v>
      </c>
      <c r="B713" s="50">
        <v>1</v>
      </c>
      <c r="C713" s="95">
        <v>4</v>
      </c>
      <c r="D713" s="65"/>
    </row>
    <row r="714" spans="1:4" x14ac:dyDescent="0.25">
      <c r="A714" s="50" t="s">
        <v>145</v>
      </c>
      <c r="B714" s="50">
        <v>15</v>
      </c>
      <c r="C714" s="95">
        <v>4</v>
      </c>
      <c r="D714" s="65"/>
    </row>
    <row r="715" spans="1:4" x14ac:dyDescent="0.25">
      <c r="A715" s="50" t="s">
        <v>145</v>
      </c>
      <c r="B715" s="50">
        <v>6</v>
      </c>
      <c r="C715" s="95">
        <v>4</v>
      </c>
      <c r="D715" s="65"/>
    </row>
    <row r="716" spans="1:4" x14ac:dyDescent="0.25">
      <c r="A716" s="50" t="s">
        <v>145</v>
      </c>
      <c r="B716" s="50">
        <v>5</v>
      </c>
      <c r="C716" s="95">
        <v>4</v>
      </c>
      <c r="D716" s="65"/>
    </row>
    <row r="717" spans="1:4" x14ac:dyDescent="0.25">
      <c r="A717" s="50" t="s">
        <v>145</v>
      </c>
      <c r="B717" s="50">
        <v>3</v>
      </c>
      <c r="C717" s="95">
        <v>4</v>
      </c>
      <c r="D717" s="65"/>
    </row>
    <row r="718" spans="1:4" x14ac:dyDescent="0.25">
      <c r="A718" s="50" t="s">
        <v>145</v>
      </c>
      <c r="B718" s="50">
        <v>5</v>
      </c>
      <c r="C718" s="95">
        <v>4</v>
      </c>
      <c r="D718" s="65"/>
    </row>
    <row r="719" spans="1:4" x14ac:dyDescent="0.25">
      <c r="A719" s="50" t="s">
        <v>147</v>
      </c>
      <c r="B719" s="50">
        <v>1</v>
      </c>
      <c r="C719" s="95">
        <v>4</v>
      </c>
      <c r="D719" s="65"/>
    </row>
    <row r="720" spans="1:4" x14ac:dyDescent="0.25">
      <c r="A720" s="50" t="s">
        <v>147</v>
      </c>
      <c r="B720" s="50">
        <v>1</v>
      </c>
      <c r="C720" s="95">
        <v>4</v>
      </c>
      <c r="D720" s="65"/>
    </row>
    <row r="721" spans="1:4" x14ac:dyDescent="0.25">
      <c r="A721" s="50" t="s">
        <v>43</v>
      </c>
      <c r="B721" s="50">
        <v>3</v>
      </c>
      <c r="C721" s="95">
        <v>4.2</v>
      </c>
      <c r="D721" s="65"/>
    </row>
    <row r="722" spans="1:4" x14ac:dyDescent="0.25">
      <c r="A722" s="50" t="s">
        <v>121</v>
      </c>
      <c r="B722" s="50">
        <v>6</v>
      </c>
      <c r="C722" s="95">
        <v>4.2</v>
      </c>
      <c r="D722" s="65"/>
    </row>
    <row r="723" spans="1:4" x14ac:dyDescent="0.25">
      <c r="A723" s="50" t="s">
        <v>324</v>
      </c>
      <c r="B723" s="50">
        <v>3</v>
      </c>
      <c r="C723" s="95">
        <v>4.3</v>
      </c>
      <c r="D723" s="65"/>
    </row>
    <row r="724" spans="1:4" x14ac:dyDescent="0.25">
      <c r="A724" s="50" t="s">
        <v>57</v>
      </c>
      <c r="B724" s="50">
        <v>4</v>
      </c>
      <c r="C724" s="95">
        <v>4.3</v>
      </c>
      <c r="D724" s="65"/>
    </row>
    <row r="725" spans="1:4" x14ac:dyDescent="0.25">
      <c r="A725" s="50" t="s">
        <v>102</v>
      </c>
      <c r="B725" s="50">
        <v>2</v>
      </c>
      <c r="C725" s="95">
        <v>4.3</v>
      </c>
      <c r="D725" s="65"/>
    </row>
    <row r="726" spans="1:4" x14ac:dyDescent="0.25">
      <c r="A726" s="50" t="s">
        <v>17</v>
      </c>
      <c r="B726" s="50">
        <v>4</v>
      </c>
      <c r="C726" s="95">
        <v>4.5</v>
      </c>
      <c r="D726" s="65"/>
    </row>
    <row r="727" spans="1:4" x14ac:dyDescent="0.25">
      <c r="A727" s="50" t="s">
        <v>17</v>
      </c>
      <c r="B727" s="50">
        <v>3</v>
      </c>
      <c r="C727" s="95">
        <v>4.5</v>
      </c>
      <c r="D727" s="65"/>
    </row>
    <row r="728" spans="1:4" x14ac:dyDescent="0.25">
      <c r="A728" s="50" t="s">
        <v>17</v>
      </c>
      <c r="B728" s="50">
        <v>6</v>
      </c>
      <c r="C728" s="95">
        <v>4.5</v>
      </c>
      <c r="D728" s="65"/>
    </row>
    <row r="729" spans="1:4" x14ac:dyDescent="0.25">
      <c r="A729" s="50" t="s">
        <v>17</v>
      </c>
      <c r="B729" s="50">
        <v>5</v>
      </c>
      <c r="C729" s="95">
        <v>4.5</v>
      </c>
      <c r="D729" s="65"/>
    </row>
    <row r="730" spans="1:4" x14ac:dyDescent="0.25">
      <c r="A730" s="50" t="s">
        <v>17</v>
      </c>
      <c r="B730" s="50">
        <v>2</v>
      </c>
      <c r="C730" s="95">
        <v>4.5</v>
      </c>
      <c r="D730" s="65"/>
    </row>
    <row r="731" spans="1:4" x14ac:dyDescent="0.25">
      <c r="A731" s="50" t="s">
        <v>17</v>
      </c>
      <c r="B731" s="50">
        <v>3</v>
      </c>
      <c r="C731" s="95">
        <v>4.5</v>
      </c>
      <c r="D731" s="65"/>
    </row>
    <row r="732" spans="1:4" x14ac:dyDescent="0.25">
      <c r="A732" s="50" t="s">
        <v>17</v>
      </c>
      <c r="B732" s="50">
        <v>8</v>
      </c>
      <c r="C732" s="95">
        <v>4.5</v>
      </c>
      <c r="D732" s="65"/>
    </row>
    <row r="733" spans="1:4" x14ac:dyDescent="0.25">
      <c r="A733" s="50" t="s">
        <v>24</v>
      </c>
      <c r="B733" s="50">
        <v>12</v>
      </c>
      <c r="C733" s="95">
        <v>4.5</v>
      </c>
      <c r="D733" s="65"/>
    </row>
    <row r="734" spans="1:4" x14ac:dyDescent="0.25">
      <c r="A734" s="50" t="s">
        <v>24</v>
      </c>
      <c r="B734" s="50">
        <v>12</v>
      </c>
      <c r="C734" s="95">
        <v>4.5</v>
      </c>
      <c r="D734" s="65"/>
    </row>
    <row r="735" spans="1:4" x14ac:dyDescent="0.25">
      <c r="A735" s="50" t="s">
        <v>24</v>
      </c>
      <c r="B735" s="50">
        <v>7</v>
      </c>
      <c r="C735" s="95">
        <v>4.5</v>
      </c>
      <c r="D735" s="65"/>
    </row>
    <row r="736" spans="1:4" x14ac:dyDescent="0.25">
      <c r="A736" s="50" t="s">
        <v>24</v>
      </c>
      <c r="B736" s="50">
        <v>4</v>
      </c>
      <c r="C736" s="95">
        <v>4.5</v>
      </c>
      <c r="D736" s="65"/>
    </row>
    <row r="737" spans="1:4" x14ac:dyDescent="0.25">
      <c r="A737" s="50" t="s">
        <v>29</v>
      </c>
      <c r="B737" s="50">
        <v>1</v>
      </c>
      <c r="C737" s="95">
        <v>4.5</v>
      </c>
      <c r="D737" s="65"/>
    </row>
    <row r="738" spans="1:4" x14ac:dyDescent="0.25">
      <c r="A738" s="50" t="s">
        <v>26</v>
      </c>
      <c r="B738" s="50">
        <v>9</v>
      </c>
      <c r="C738" s="95">
        <v>4.5</v>
      </c>
      <c r="D738" s="65"/>
    </row>
    <row r="739" spans="1:4" x14ac:dyDescent="0.25">
      <c r="A739" s="50" t="s">
        <v>26</v>
      </c>
      <c r="B739" s="50">
        <v>7</v>
      </c>
      <c r="C739" s="95">
        <v>4.5</v>
      </c>
      <c r="D739" s="30"/>
    </row>
    <row r="740" spans="1:4" x14ac:dyDescent="0.25">
      <c r="A740" s="50" t="s">
        <v>333</v>
      </c>
      <c r="B740" s="50">
        <v>1</v>
      </c>
      <c r="C740" s="95">
        <v>4.5</v>
      </c>
      <c r="D740" s="65"/>
    </row>
    <row r="741" spans="1:4" x14ac:dyDescent="0.25">
      <c r="A741" s="56" t="s">
        <v>309</v>
      </c>
      <c r="B741" s="56">
        <v>1</v>
      </c>
      <c r="C741" s="96">
        <v>4.5</v>
      </c>
      <c r="D741" s="65"/>
    </row>
    <row r="742" spans="1:4" x14ac:dyDescent="0.25">
      <c r="A742" s="50" t="s">
        <v>309</v>
      </c>
      <c r="B742" s="50">
        <v>1</v>
      </c>
      <c r="C742" s="95">
        <v>4.5</v>
      </c>
      <c r="D742" s="65"/>
    </row>
    <row r="743" spans="1:4" x14ac:dyDescent="0.25">
      <c r="A743" s="50" t="s">
        <v>38</v>
      </c>
      <c r="B743" s="50">
        <v>1</v>
      </c>
      <c r="C743" s="95">
        <v>4.5</v>
      </c>
      <c r="D743" s="65"/>
    </row>
    <row r="744" spans="1:4" x14ac:dyDescent="0.25">
      <c r="A744" s="50" t="s">
        <v>43</v>
      </c>
      <c r="B744" s="50">
        <v>1</v>
      </c>
      <c r="C744" s="95">
        <v>4.5</v>
      </c>
      <c r="D744" s="65"/>
    </row>
    <row r="745" spans="1:4" x14ac:dyDescent="0.25">
      <c r="A745" s="50" t="s">
        <v>336</v>
      </c>
      <c r="B745" s="50">
        <v>2</v>
      </c>
      <c r="C745" s="95">
        <v>4.5</v>
      </c>
      <c r="D745" s="65"/>
    </row>
    <row r="746" spans="1:4" x14ac:dyDescent="0.25">
      <c r="A746" s="50" t="s">
        <v>43</v>
      </c>
      <c r="B746" s="50">
        <v>3</v>
      </c>
      <c r="C746" s="95">
        <v>4.5</v>
      </c>
      <c r="D746" s="65"/>
    </row>
    <row r="747" spans="1:4" x14ac:dyDescent="0.25">
      <c r="A747" s="50" t="s">
        <v>43</v>
      </c>
      <c r="B747" s="50">
        <v>2</v>
      </c>
      <c r="C747" s="95">
        <v>4.5</v>
      </c>
      <c r="D747" s="65"/>
    </row>
    <row r="748" spans="1:4" x14ac:dyDescent="0.25">
      <c r="A748" s="50" t="s">
        <v>43</v>
      </c>
      <c r="B748" s="50">
        <v>6</v>
      </c>
      <c r="C748" s="95">
        <v>4.5</v>
      </c>
      <c r="D748" s="65"/>
    </row>
    <row r="749" spans="1:4" x14ac:dyDescent="0.25">
      <c r="A749" s="50" t="s">
        <v>49</v>
      </c>
      <c r="B749" s="50">
        <v>4</v>
      </c>
      <c r="C749" s="95">
        <v>4.5</v>
      </c>
      <c r="D749" s="30"/>
    </row>
    <row r="750" spans="1:4" x14ac:dyDescent="0.25">
      <c r="A750" s="50" t="s">
        <v>49</v>
      </c>
      <c r="B750" s="50">
        <v>6</v>
      </c>
      <c r="C750" s="95">
        <v>4.5</v>
      </c>
      <c r="D750" s="65"/>
    </row>
    <row r="751" spans="1:4" x14ac:dyDescent="0.25">
      <c r="A751" s="56" t="s">
        <v>49</v>
      </c>
      <c r="B751" s="56">
        <v>4</v>
      </c>
      <c r="C751" s="96">
        <v>4.5</v>
      </c>
      <c r="D751" s="65"/>
    </row>
    <row r="752" spans="1:4" x14ac:dyDescent="0.25">
      <c r="A752" s="50" t="s">
        <v>49</v>
      </c>
      <c r="B752" s="50">
        <v>5</v>
      </c>
      <c r="C752" s="95">
        <v>4.5</v>
      </c>
      <c r="D752" s="65"/>
    </row>
    <row r="753" spans="1:4" x14ac:dyDescent="0.25">
      <c r="A753" s="50" t="s">
        <v>52</v>
      </c>
      <c r="B753" s="50">
        <v>4</v>
      </c>
      <c r="C753" s="95">
        <v>4.5</v>
      </c>
      <c r="D753" s="65"/>
    </row>
    <row r="754" spans="1:4" x14ac:dyDescent="0.25">
      <c r="A754" s="50" t="s">
        <v>52</v>
      </c>
      <c r="B754" s="50">
        <v>3</v>
      </c>
      <c r="C754" s="95">
        <v>4.5</v>
      </c>
      <c r="D754" s="65"/>
    </row>
    <row r="755" spans="1:4" x14ac:dyDescent="0.25">
      <c r="A755" s="50" t="s">
        <v>52</v>
      </c>
      <c r="B755" s="50">
        <v>10</v>
      </c>
      <c r="C755" s="95">
        <v>4.5</v>
      </c>
      <c r="D755" s="65"/>
    </row>
    <row r="756" spans="1:4" x14ac:dyDescent="0.25">
      <c r="A756" s="50" t="s">
        <v>52</v>
      </c>
      <c r="B756" s="50">
        <v>6</v>
      </c>
      <c r="C756" s="95">
        <v>4.5</v>
      </c>
      <c r="D756" s="65"/>
    </row>
    <row r="757" spans="1:4" x14ac:dyDescent="0.25">
      <c r="A757" s="50" t="s">
        <v>52</v>
      </c>
      <c r="B757" s="50">
        <v>5</v>
      </c>
      <c r="C757" s="95">
        <v>4.5</v>
      </c>
      <c r="D757" s="65"/>
    </row>
    <row r="758" spans="1:4" x14ac:dyDescent="0.25">
      <c r="A758" s="50" t="s">
        <v>52</v>
      </c>
      <c r="B758" s="50">
        <v>3</v>
      </c>
      <c r="C758" s="95">
        <v>4.5</v>
      </c>
      <c r="D758" s="65"/>
    </row>
    <row r="759" spans="1:4" x14ac:dyDescent="0.25">
      <c r="A759" s="50" t="s">
        <v>323</v>
      </c>
      <c r="B759" s="50">
        <v>8</v>
      </c>
      <c r="C759" s="95">
        <v>4.5</v>
      </c>
      <c r="D759" s="65"/>
    </row>
    <row r="760" spans="1:4" x14ac:dyDescent="0.25">
      <c r="A760" s="50" t="s">
        <v>54</v>
      </c>
      <c r="B760" s="50">
        <v>12</v>
      </c>
      <c r="C760" s="95">
        <v>4.5</v>
      </c>
      <c r="D760" s="65"/>
    </row>
    <row r="761" spans="1:4" x14ac:dyDescent="0.25">
      <c r="A761" s="50" t="s">
        <v>54</v>
      </c>
      <c r="B761" s="50">
        <v>1</v>
      </c>
      <c r="C761" s="95">
        <v>4.5</v>
      </c>
      <c r="D761" s="65"/>
    </row>
    <row r="762" spans="1:4" x14ac:dyDescent="0.25">
      <c r="A762" s="50" t="s">
        <v>54</v>
      </c>
      <c r="B762" s="50">
        <v>2</v>
      </c>
      <c r="C762" s="95">
        <v>4.5</v>
      </c>
      <c r="D762" s="65"/>
    </row>
    <row r="763" spans="1:4" x14ac:dyDescent="0.25">
      <c r="A763" s="50" t="s">
        <v>57</v>
      </c>
      <c r="B763" s="50">
        <v>6</v>
      </c>
      <c r="C763" s="95">
        <v>4.5</v>
      </c>
      <c r="D763" s="65"/>
    </row>
    <row r="764" spans="1:4" x14ac:dyDescent="0.25">
      <c r="A764" s="50" t="s">
        <v>57</v>
      </c>
      <c r="B764" s="50">
        <v>5</v>
      </c>
      <c r="C764" s="95">
        <v>4.5</v>
      </c>
      <c r="D764" s="65"/>
    </row>
    <row r="765" spans="1:4" x14ac:dyDescent="0.25">
      <c r="A765" s="50" t="s">
        <v>324</v>
      </c>
      <c r="B765" s="50">
        <v>4</v>
      </c>
      <c r="C765" s="95">
        <v>4.5</v>
      </c>
      <c r="D765" s="65"/>
    </row>
    <row r="766" spans="1:4" x14ac:dyDescent="0.25">
      <c r="A766" s="50" t="s">
        <v>324</v>
      </c>
      <c r="B766" s="50">
        <v>16</v>
      </c>
      <c r="C766" s="95">
        <v>4.5</v>
      </c>
      <c r="D766" s="65"/>
    </row>
    <row r="767" spans="1:4" x14ac:dyDescent="0.25">
      <c r="A767" s="50" t="s">
        <v>324</v>
      </c>
      <c r="B767" s="50">
        <v>10</v>
      </c>
      <c r="C767" s="95">
        <v>4.5</v>
      </c>
      <c r="D767" s="30"/>
    </row>
    <row r="768" spans="1:4" x14ac:dyDescent="0.25">
      <c r="A768" s="50" t="s">
        <v>324</v>
      </c>
      <c r="B768" s="50">
        <v>6</v>
      </c>
      <c r="C768" s="95">
        <v>4.5</v>
      </c>
      <c r="D768" s="65"/>
    </row>
    <row r="769" spans="1:4" x14ac:dyDescent="0.25">
      <c r="A769" s="56" t="s">
        <v>57</v>
      </c>
      <c r="B769" s="56">
        <v>9</v>
      </c>
      <c r="C769" s="96">
        <v>4.5</v>
      </c>
      <c r="D769" s="65"/>
    </row>
    <row r="770" spans="1:4" x14ac:dyDescent="0.25">
      <c r="A770" s="50" t="s">
        <v>57</v>
      </c>
      <c r="B770" s="50">
        <v>6</v>
      </c>
      <c r="C770" s="95">
        <v>4.5</v>
      </c>
      <c r="D770" s="65"/>
    </row>
    <row r="771" spans="1:4" x14ac:dyDescent="0.25">
      <c r="A771" s="50" t="s">
        <v>324</v>
      </c>
      <c r="B771" s="50">
        <v>7</v>
      </c>
      <c r="C771" s="95">
        <v>4.5</v>
      </c>
      <c r="D771" s="65"/>
    </row>
    <row r="772" spans="1:4" x14ac:dyDescent="0.25">
      <c r="A772" s="50" t="s">
        <v>324</v>
      </c>
      <c r="B772" s="50">
        <v>10</v>
      </c>
      <c r="C772" s="95">
        <v>4.5</v>
      </c>
      <c r="D772" s="65"/>
    </row>
    <row r="773" spans="1:4" x14ac:dyDescent="0.25">
      <c r="A773" s="50" t="s">
        <v>324</v>
      </c>
      <c r="B773" s="50">
        <v>16</v>
      </c>
      <c r="C773" s="95">
        <v>4.5</v>
      </c>
      <c r="D773" s="65"/>
    </row>
    <row r="774" spans="1:4" x14ac:dyDescent="0.25">
      <c r="A774" s="50" t="s">
        <v>324</v>
      </c>
      <c r="B774" s="50">
        <v>20</v>
      </c>
      <c r="C774" s="95">
        <v>4.5</v>
      </c>
      <c r="D774" s="65"/>
    </row>
    <row r="775" spans="1:4" x14ac:dyDescent="0.25">
      <c r="A775" s="50" t="s">
        <v>57</v>
      </c>
      <c r="B775" s="50">
        <v>6</v>
      </c>
      <c r="C775" s="95">
        <v>4.5</v>
      </c>
      <c r="D775" s="65"/>
    </row>
    <row r="776" spans="1:4" x14ac:dyDescent="0.25">
      <c r="A776" s="50" t="s">
        <v>57</v>
      </c>
      <c r="B776" s="50">
        <v>6</v>
      </c>
      <c r="C776" s="95">
        <v>4.5</v>
      </c>
      <c r="D776" s="65"/>
    </row>
    <row r="777" spans="1:4" x14ac:dyDescent="0.25">
      <c r="A777" s="50" t="s">
        <v>57</v>
      </c>
      <c r="B777" s="50">
        <v>6</v>
      </c>
      <c r="C777" s="95">
        <v>4.5</v>
      </c>
      <c r="D777" s="65"/>
    </row>
    <row r="778" spans="1:4" x14ac:dyDescent="0.25">
      <c r="A778" s="50" t="s">
        <v>324</v>
      </c>
      <c r="B778" s="50">
        <v>7</v>
      </c>
      <c r="C778" s="95">
        <v>4.5</v>
      </c>
      <c r="D778" s="65"/>
    </row>
    <row r="779" spans="1:4" x14ac:dyDescent="0.25">
      <c r="A779" s="50" t="s">
        <v>324</v>
      </c>
      <c r="B779" s="50">
        <v>6</v>
      </c>
      <c r="C779" s="95">
        <v>4.5</v>
      </c>
      <c r="D779" s="65"/>
    </row>
    <row r="780" spans="1:4" x14ac:dyDescent="0.25">
      <c r="A780" s="50" t="s">
        <v>324</v>
      </c>
      <c r="B780" s="50">
        <v>18</v>
      </c>
      <c r="C780" s="95">
        <v>4.5</v>
      </c>
      <c r="D780" s="65"/>
    </row>
    <row r="781" spans="1:4" x14ac:dyDescent="0.25">
      <c r="A781" s="50" t="s">
        <v>324</v>
      </c>
      <c r="B781" s="50">
        <v>8</v>
      </c>
      <c r="C781" s="95">
        <v>4.5</v>
      </c>
      <c r="D781" s="65"/>
    </row>
    <row r="782" spans="1:4" x14ac:dyDescent="0.25">
      <c r="A782" s="50" t="s">
        <v>57</v>
      </c>
      <c r="B782" s="50">
        <v>10</v>
      </c>
      <c r="C782" s="95">
        <v>4.5</v>
      </c>
      <c r="D782" s="65"/>
    </row>
    <row r="783" spans="1:4" x14ac:dyDescent="0.25">
      <c r="A783" s="50" t="s">
        <v>57</v>
      </c>
      <c r="B783" s="50">
        <v>4</v>
      </c>
      <c r="C783" s="95">
        <v>4.5</v>
      </c>
      <c r="D783" s="65"/>
    </row>
    <row r="784" spans="1:4" x14ac:dyDescent="0.25">
      <c r="A784" s="50" t="s">
        <v>324</v>
      </c>
      <c r="B784" s="50">
        <v>6</v>
      </c>
      <c r="C784" s="95">
        <v>4.5</v>
      </c>
      <c r="D784" s="65"/>
    </row>
    <row r="785" spans="1:4" x14ac:dyDescent="0.25">
      <c r="A785" s="50" t="s">
        <v>324</v>
      </c>
      <c r="B785" s="50">
        <v>6</v>
      </c>
      <c r="C785" s="95">
        <v>4.5</v>
      </c>
      <c r="D785" s="65"/>
    </row>
    <row r="786" spans="1:4" x14ac:dyDescent="0.25">
      <c r="A786" s="50" t="s">
        <v>57</v>
      </c>
      <c r="B786" s="50">
        <v>11</v>
      </c>
      <c r="C786" s="95">
        <v>4.5</v>
      </c>
      <c r="D786" s="65"/>
    </row>
    <row r="787" spans="1:4" x14ac:dyDescent="0.25">
      <c r="A787" s="50" t="s">
        <v>324</v>
      </c>
      <c r="B787" s="50">
        <v>10</v>
      </c>
      <c r="C787" s="95">
        <v>4.5</v>
      </c>
      <c r="D787" s="65"/>
    </row>
    <row r="788" spans="1:4" x14ac:dyDescent="0.25">
      <c r="A788" s="50" t="s">
        <v>324</v>
      </c>
      <c r="B788" s="50">
        <v>15</v>
      </c>
      <c r="C788" s="95">
        <v>4.5</v>
      </c>
      <c r="D788" s="65"/>
    </row>
    <row r="789" spans="1:4" x14ac:dyDescent="0.25">
      <c r="A789" s="50" t="s">
        <v>57</v>
      </c>
      <c r="B789" s="50">
        <v>6</v>
      </c>
      <c r="C789" s="95">
        <v>4.5</v>
      </c>
      <c r="D789" s="65"/>
    </row>
    <row r="790" spans="1:4" x14ac:dyDescent="0.25">
      <c r="A790" s="50" t="s">
        <v>57</v>
      </c>
      <c r="B790" s="50">
        <v>5</v>
      </c>
      <c r="C790" s="95">
        <v>4.5</v>
      </c>
      <c r="D790" s="65"/>
    </row>
    <row r="791" spans="1:4" x14ac:dyDescent="0.25">
      <c r="A791" s="50" t="s">
        <v>324</v>
      </c>
      <c r="B791" s="50">
        <v>16</v>
      </c>
      <c r="C791" s="95">
        <v>4.5</v>
      </c>
      <c r="D791" s="65"/>
    </row>
    <row r="792" spans="1:4" x14ac:dyDescent="0.25">
      <c r="A792" s="50" t="s">
        <v>324</v>
      </c>
      <c r="B792" s="50">
        <v>5</v>
      </c>
      <c r="C792" s="95">
        <v>4.5</v>
      </c>
      <c r="D792" s="65"/>
    </row>
    <row r="793" spans="1:4" x14ac:dyDescent="0.25">
      <c r="A793" s="50" t="s">
        <v>324</v>
      </c>
      <c r="B793" s="50">
        <v>6</v>
      </c>
      <c r="C793" s="95">
        <v>4.5</v>
      </c>
      <c r="D793" s="65"/>
    </row>
    <row r="794" spans="1:4" x14ac:dyDescent="0.25">
      <c r="A794" s="50" t="s">
        <v>324</v>
      </c>
      <c r="B794" s="50">
        <v>2</v>
      </c>
      <c r="C794" s="95">
        <v>4.5</v>
      </c>
      <c r="D794" s="30"/>
    </row>
    <row r="795" spans="1:4" x14ac:dyDescent="0.25">
      <c r="A795" s="50" t="s">
        <v>60</v>
      </c>
      <c r="B795" s="50">
        <v>2</v>
      </c>
      <c r="C795" s="95">
        <v>4.5</v>
      </c>
      <c r="D795" s="65"/>
    </row>
    <row r="796" spans="1:4" x14ac:dyDescent="0.25">
      <c r="A796" s="56" t="s">
        <v>60</v>
      </c>
      <c r="B796" s="56">
        <v>7</v>
      </c>
      <c r="C796" s="96">
        <v>4.5</v>
      </c>
      <c r="D796" s="65"/>
    </row>
    <row r="797" spans="1:4" x14ac:dyDescent="0.25">
      <c r="A797" s="50" t="s">
        <v>72</v>
      </c>
      <c r="B797" s="50">
        <v>3</v>
      </c>
      <c r="C797" s="95">
        <v>4.5</v>
      </c>
      <c r="D797" s="65"/>
    </row>
    <row r="798" spans="1:4" x14ac:dyDescent="0.25">
      <c r="A798" s="50" t="s">
        <v>72</v>
      </c>
      <c r="B798" s="50">
        <v>1</v>
      </c>
      <c r="C798" s="95">
        <v>4.5</v>
      </c>
      <c r="D798" s="65"/>
    </row>
    <row r="799" spans="1:4" x14ac:dyDescent="0.25">
      <c r="A799" s="50" t="s">
        <v>72</v>
      </c>
      <c r="B799" s="50">
        <v>1</v>
      </c>
      <c r="C799" s="95">
        <v>4.5</v>
      </c>
      <c r="D799" s="65"/>
    </row>
    <row r="800" spans="1:4" x14ac:dyDescent="0.25">
      <c r="A800" s="50" t="s">
        <v>72</v>
      </c>
      <c r="B800" s="50">
        <v>2</v>
      </c>
      <c r="C800" s="95">
        <v>4.5</v>
      </c>
      <c r="D800" s="65"/>
    </row>
    <row r="801" spans="1:4" x14ac:dyDescent="0.25">
      <c r="A801" s="50" t="s">
        <v>72</v>
      </c>
      <c r="B801" s="50">
        <v>2</v>
      </c>
      <c r="C801" s="95">
        <v>4.5</v>
      </c>
      <c r="D801" s="65"/>
    </row>
    <row r="802" spans="1:4" x14ac:dyDescent="0.25">
      <c r="A802" s="50" t="s">
        <v>334</v>
      </c>
      <c r="B802" s="50">
        <v>1</v>
      </c>
      <c r="C802" s="95">
        <v>4.5</v>
      </c>
      <c r="D802" s="65"/>
    </row>
    <row r="803" spans="1:4" x14ac:dyDescent="0.25">
      <c r="A803" s="50" t="s">
        <v>72</v>
      </c>
      <c r="B803" s="50">
        <v>1</v>
      </c>
      <c r="C803" s="95">
        <v>4.5</v>
      </c>
      <c r="D803" s="30"/>
    </row>
    <row r="804" spans="1:4" x14ac:dyDescent="0.25">
      <c r="A804" s="50" t="s">
        <v>72</v>
      </c>
      <c r="B804" s="50">
        <v>3</v>
      </c>
      <c r="C804" s="95">
        <v>4.5</v>
      </c>
      <c r="D804" s="65"/>
    </row>
    <row r="805" spans="1:4" x14ac:dyDescent="0.25">
      <c r="A805" s="56" t="s">
        <v>72</v>
      </c>
      <c r="B805" s="56">
        <v>2</v>
      </c>
      <c r="C805" s="96">
        <v>4.5</v>
      </c>
      <c r="D805" s="65"/>
    </row>
    <row r="806" spans="1:4" x14ac:dyDescent="0.25">
      <c r="A806" s="50" t="s">
        <v>72</v>
      </c>
      <c r="B806" s="50">
        <v>2</v>
      </c>
      <c r="C806" s="95">
        <v>4.5</v>
      </c>
      <c r="D806" s="65"/>
    </row>
    <row r="807" spans="1:4" x14ac:dyDescent="0.25">
      <c r="A807" s="50" t="s">
        <v>74</v>
      </c>
      <c r="B807" s="50">
        <v>2</v>
      </c>
      <c r="C807" s="95">
        <v>4.5</v>
      </c>
      <c r="D807" s="65"/>
    </row>
    <row r="808" spans="1:4" x14ac:dyDescent="0.25">
      <c r="A808" s="50" t="s">
        <v>74</v>
      </c>
      <c r="B808" s="50">
        <v>7</v>
      </c>
      <c r="C808" s="95">
        <v>4.5</v>
      </c>
      <c r="D808" s="65"/>
    </row>
    <row r="809" spans="1:4" x14ac:dyDescent="0.25">
      <c r="A809" s="50" t="s">
        <v>76</v>
      </c>
      <c r="B809" s="50">
        <v>4</v>
      </c>
      <c r="C809" s="95">
        <v>4.5</v>
      </c>
      <c r="D809" s="65"/>
    </row>
    <row r="810" spans="1:4" x14ac:dyDescent="0.25">
      <c r="A810" s="50" t="s">
        <v>76</v>
      </c>
      <c r="B810" s="50">
        <v>4</v>
      </c>
      <c r="C810" s="95">
        <v>4.5</v>
      </c>
      <c r="D810" s="65"/>
    </row>
    <row r="811" spans="1:4" x14ac:dyDescent="0.25">
      <c r="A811" s="50" t="s">
        <v>76</v>
      </c>
      <c r="B811" s="50">
        <v>2</v>
      </c>
      <c r="C811" s="95">
        <v>4.5</v>
      </c>
      <c r="D811" s="65"/>
    </row>
    <row r="812" spans="1:4" x14ac:dyDescent="0.25">
      <c r="A812" s="50" t="s">
        <v>76</v>
      </c>
      <c r="B812" s="50">
        <v>3</v>
      </c>
      <c r="C812" s="95">
        <v>4.5</v>
      </c>
      <c r="D812" s="65"/>
    </row>
    <row r="813" spans="1:4" x14ac:dyDescent="0.25">
      <c r="A813" s="50" t="s">
        <v>76</v>
      </c>
      <c r="B813" s="50">
        <v>6</v>
      </c>
      <c r="C813" s="95">
        <v>4.5</v>
      </c>
      <c r="D813" s="65"/>
    </row>
    <row r="814" spans="1:4" x14ac:dyDescent="0.25">
      <c r="A814" s="50" t="s">
        <v>76</v>
      </c>
      <c r="B814" s="50">
        <v>6</v>
      </c>
      <c r="C814" s="95">
        <v>4.5</v>
      </c>
      <c r="D814" s="65"/>
    </row>
    <row r="815" spans="1:4" x14ac:dyDescent="0.25">
      <c r="A815" s="50" t="s">
        <v>328</v>
      </c>
      <c r="B815" s="50">
        <v>1</v>
      </c>
      <c r="C815" s="95">
        <v>4.5</v>
      </c>
      <c r="D815" s="65"/>
    </row>
    <row r="816" spans="1:4" x14ac:dyDescent="0.25">
      <c r="A816" s="50" t="s">
        <v>328</v>
      </c>
      <c r="B816" s="50">
        <v>1</v>
      </c>
      <c r="C816" s="95">
        <v>4.5</v>
      </c>
      <c r="D816" s="65"/>
    </row>
    <row r="817" spans="1:4" x14ac:dyDescent="0.25">
      <c r="A817" s="50" t="s">
        <v>76</v>
      </c>
      <c r="B817" s="50">
        <v>3</v>
      </c>
      <c r="C817" s="95">
        <v>4.5</v>
      </c>
      <c r="D817" s="65"/>
    </row>
    <row r="818" spans="1:4" x14ac:dyDescent="0.25">
      <c r="A818" s="50" t="s">
        <v>76</v>
      </c>
      <c r="B818" s="50">
        <v>8</v>
      </c>
      <c r="C818" s="95">
        <v>4.5</v>
      </c>
      <c r="D818" s="65"/>
    </row>
    <row r="819" spans="1:4" x14ac:dyDescent="0.25">
      <c r="A819" s="50" t="s">
        <v>78</v>
      </c>
      <c r="B819" s="50">
        <v>3</v>
      </c>
      <c r="C819" s="95">
        <v>4.5</v>
      </c>
      <c r="D819" s="65"/>
    </row>
    <row r="820" spans="1:4" x14ac:dyDescent="0.25">
      <c r="A820" s="50" t="s">
        <v>78</v>
      </c>
      <c r="B820" s="50">
        <v>2</v>
      </c>
      <c r="C820" s="95">
        <v>4.5</v>
      </c>
      <c r="D820" s="65"/>
    </row>
    <row r="821" spans="1:4" x14ac:dyDescent="0.25">
      <c r="A821" s="50" t="s">
        <v>83</v>
      </c>
      <c r="B821" s="50">
        <v>1</v>
      </c>
      <c r="C821" s="95">
        <v>4.5</v>
      </c>
      <c r="D821" s="65"/>
    </row>
    <row r="822" spans="1:4" x14ac:dyDescent="0.25">
      <c r="A822" s="50" t="s">
        <v>83</v>
      </c>
      <c r="B822" s="50">
        <v>2</v>
      </c>
      <c r="C822" s="95">
        <v>4.5</v>
      </c>
      <c r="D822" s="65"/>
    </row>
    <row r="823" spans="1:4" x14ac:dyDescent="0.25">
      <c r="A823" s="50" t="s">
        <v>83</v>
      </c>
      <c r="B823" s="50">
        <v>1</v>
      </c>
      <c r="C823" s="95">
        <v>4.5</v>
      </c>
      <c r="D823" s="65"/>
    </row>
    <row r="824" spans="1:4" x14ac:dyDescent="0.25">
      <c r="A824" s="50" t="s">
        <v>85</v>
      </c>
      <c r="B824" s="50">
        <v>2</v>
      </c>
      <c r="C824" s="95">
        <v>4.5</v>
      </c>
      <c r="D824" s="65"/>
    </row>
    <row r="825" spans="1:4" x14ac:dyDescent="0.25">
      <c r="A825" s="50" t="s">
        <v>85</v>
      </c>
      <c r="B825" s="50">
        <v>7</v>
      </c>
      <c r="C825" s="95">
        <v>4.5</v>
      </c>
      <c r="D825" s="65"/>
    </row>
    <row r="826" spans="1:4" x14ac:dyDescent="0.25">
      <c r="A826" s="50" t="s">
        <v>85</v>
      </c>
      <c r="B826" s="50">
        <v>1</v>
      </c>
      <c r="C826" s="95">
        <v>4.5</v>
      </c>
      <c r="D826" s="30"/>
    </row>
    <row r="827" spans="1:4" x14ac:dyDescent="0.25">
      <c r="A827" s="50" t="s">
        <v>85</v>
      </c>
      <c r="B827" s="50">
        <v>7</v>
      </c>
      <c r="C827" s="95">
        <v>4.5</v>
      </c>
      <c r="D827" s="65"/>
    </row>
    <row r="828" spans="1:4" ht="30" x14ac:dyDescent="0.25">
      <c r="A828" s="60" t="s">
        <v>319</v>
      </c>
      <c r="B828" s="50">
        <v>1</v>
      </c>
      <c r="C828" s="96">
        <v>4.5</v>
      </c>
      <c r="D828" s="65"/>
    </row>
    <row r="829" spans="1:4" ht="30" x14ac:dyDescent="0.25">
      <c r="A829" s="60" t="s">
        <v>322</v>
      </c>
      <c r="B829" s="50">
        <v>1</v>
      </c>
      <c r="C829" s="95">
        <v>4.5</v>
      </c>
      <c r="D829" s="65"/>
    </row>
    <row r="830" spans="1:4" ht="30" x14ac:dyDescent="0.25">
      <c r="A830" s="60" t="s">
        <v>322</v>
      </c>
      <c r="B830" s="50">
        <v>7</v>
      </c>
      <c r="C830" s="95">
        <v>4.5</v>
      </c>
      <c r="D830" s="65"/>
    </row>
    <row r="831" spans="1:4" x14ac:dyDescent="0.25">
      <c r="A831" s="50" t="s">
        <v>331</v>
      </c>
      <c r="B831" s="50">
        <v>3</v>
      </c>
      <c r="C831" s="95">
        <v>4.5</v>
      </c>
      <c r="D831" s="65"/>
    </row>
    <row r="832" spans="1:4" x14ac:dyDescent="0.25">
      <c r="A832" s="50" t="s">
        <v>331</v>
      </c>
      <c r="B832" s="50">
        <v>1</v>
      </c>
      <c r="C832" s="95">
        <v>4.5</v>
      </c>
      <c r="D832" s="65"/>
    </row>
    <row r="833" spans="1:4" x14ac:dyDescent="0.25">
      <c r="A833" s="50" t="s">
        <v>102</v>
      </c>
      <c r="B833" s="50">
        <v>2</v>
      </c>
      <c r="C833" s="95">
        <v>4.5</v>
      </c>
      <c r="D833" s="65"/>
    </row>
    <row r="834" spans="1:4" x14ac:dyDescent="0.25">
      <c r="A834" s="63" t="s">
        <v>102</v>
      </c>
      <c r="B834" s="50">
        <v>3</v>
      </c>
      <c r="C834" s="95">
        <v>4.5</v>
      </c>
      <c r="D834" s="65"/>
    </row>
    <row r="835" spans="1:4" x14ac:dyDescent="0.25">
      <c r="A835" s="50" t="s">
        <v>102</v>
      </c>
      <c r="B835" s="50">
        <v>1</v>
      </c>
      <c r="C835" s="95">
        <v>4.5</v>
      </c>
      <c r="D835" s="65"/>
    </row>
    <row r="836" spans="1:4" x14ac:dyDescent="0.25">
      <c r="A836" s="50" t="s">
        <v>313</v>
      </c>
      <c r="B836" s="50">
        <v>3</v>
      </c>
      <c r="C836" s="95">
        <v>4.5</v>
      </c>
      <c r="D836" s="65"/>
    </row>
    <row r="837" spans="1:4" x14ac:dyDescent="0.25">
      <c r="A837" s="50" t="s">
        <v>313</v>
      </c>
      <c r="B837" s="50">
        <v>3</v>
      </c>
      <c r="C837" s="95">
        <v>4.5</v>
      </c>
      <c r="D837" s="65"/>
    </row>
    <row r="838" spans="1:4" x14ac:dyDescent="0.25">
      <c r="A838" s="50" t="s">
        <v>102</v>
      </c>
      <c r="B838" s="50">
        <v>1</v>
      </c>
      <c r="C838" s="95">
        <v>4.5</v>
      </c>
      <c r="D838" s="65"/>
    </row>
    <row r="839" spans="1:4" x14ac:dyDescent="0.25">
      <c r="A839" s="50" t="s">
        <v>313</v>
      </c>
      <c r="B839" s="50">
        <v>2</v>
      </c>
      <c r="C839" s="95">
        <v>4.5</v>
      </c>
      <c r="D839" s="65"/>
    </row>
    <row r="840" spans="1:4" x14ac:dyDescent="0.25">
      <c r="A840" s="50" t="s">
        <v>102</v>
      </c>
      <c r="B840" s="50">
        <v>3</v>
      </c>
      <c r="C840" s="95">
        <v>4.5</v>
      </c>
      <c r="D840" s="65"/>
    </row>
    <row r="841" spans="1:4" x14ac:dyDescent="0.25">
      <c r="A841" s="50" t="s">
        <v>105</v>
      </c>
      <c r="B841" s="50">
        <v>4</v>
      </c>
      <c r="C841" s="95">
        <v>4.5</v>
      </c>
      <c r="D841" s="65"/>
    </row>
    <row r="842" spans="1:4" x14ac:dyDescent="0.25">
      <c r="A842" s="50" t="s">
        <v>107</v>
      </c>
      <c r="B842" s="50">
        <v>3</v>
      </c>
      <c r="C842" s="95">
        <v>4.5</v>
      </c>
      <c r="D842" s="65"/>
    </row>
    <row r="843" spans="1:4" x14ac:dyDescent="0.25">
      <c r="A843" s="50" t="s">
        <v>107</v>
      </c>
      <c r="B843" s="50">
        <v>7</v>
      </c>
      <c r="C843" s="95">
        <v>4.5</v>
      </c>
      <c r="D843" s="65"/>
    </row>
    <row r="844" spans="1:4" x14ac:dyDescent="0.25">
      <c r="A844" s="50" t="s">
        <v>325</v>
      </c>
      <c r="B844" s="50">
        <v>1</v>
      </c>
      <c r="C844" s="95">
        <v>4.5</v>
      </c>
      <c r="D844" s="65"/>
    </row>
    <row r="845" spans="1:4" x14ac:dyDescent="0.25">
      <c r="A845" s="50" t="s">
        <v>121</v>
      </c>
      <c r="B845" s="50">
        <v>4</v>
      </c>
      <c r="C845" s="95">
        <v>4.5</v>
      </c>
      <c r="D845" s="65"/>
    </row>
    <row r="846" spans="1:4" x14ac:dyDescent="0.25">
      <c r="A846" s="50" t="s">
        <v>325</v>
      </c>
      <c r="B846" s="50">
        <v>3</v>
      </c>
      <c r="C846" s="95">
        <v>4.5</v>
      </c>
      <c r="D846" s="65"/>
    </row>
    <row r="847" spans="1:4" x14ac:dyDescent="0.25">
      <c r="A847" s="50" t="s">
        <v>114</v>
      </c>
      <c r="B847" s="50">
        <v>2</v>
      </c>
      <c r="C847" s="95">
        <v>4.5</v>
      </c>
      <c r="D847" s="65"/>
    </row>
    <row r="848" spans="1:4" x14ac:dyDescent="0.25">
      <c r="A848" s="50" t="s">
        <v>111</v>
      </c>
      <c r="B848" s="50">
        <v>12</v>
      </c>
      <c r="C848" s="95">
        <v>4.5</v>
      </c>
      <c r="D848" s="65"/>
    </row>
    <row r="849" spans="1:4" x14ac:dyDescent="0.25">
      <c r="A849" s="50" t="s">
        <v>327</v>
      </c>
      <c r="B849" s="50">
        <v>5</v>
      </c>
      <c r="C849" s="95">
        <v>4.5</v>
      </c>
      <c r="D849" s="65"/>
    </row>
    <row r="850" spans="1:4" x14ac:dyDescent="0.25">
      <c r="A850" s="50" t="s">
        <v>111</v>
      </c>
      <c r="B850" s="50">
        <v>9</v>
      </c>
      <c r="C850" s="95">
        <v>4.5</v>
      </c>
      <c r="D850" s="65"/>
    </row>
    <row r="851" spans="1:4" x14ac:dyDescent="0.25">
      <c r="A851" s="50" t="s">
        <v>111</v>
      </c>
      <c r="B851" s="50">
        <v>5</v>
      </c>
      <c r="C851" s="95">
        <v>4.5</v>
      </c>
      <c r="D851" s="65"/>
    </row>
    <row r="852" spans="1:4" x14ac:dyDescent="0.25">
      <c r="A852" s="50" t="s">
        <v>111</v>
      </c>
      <c r="B852" s="50">
        <v>6</v>
      </c>
      <c r="C852" s="95">
        <v>4.5</v>
      </c>
      <c r="D852" s="65"/>
    </row>
    <row r="853" spans="1:4" x14ac:dyDescent="0.25">
      <c r="A853" s="50" t="s">
        <v>111</v>
      </c>
      <c r="B853" s="50">
        <v>15</v>
      </c>
      <c r="C853" s="95">
        <v>4.5</v>
      </c>
      <c r="D853" s="65"/>
    </row>
    <row r="854" spans="1:4" x14ac:dyDescent="0.25">
      <c r="A854" s="50" t="s">
        <v>111</v>
      </c>
      <c r="B854" s="50">
        <v>3</v>
      </c>
      <c r="C854" s="95">
        <v>4.5</v>
      </c>
      <c r="D854" s="65"/>
    </row>
    <row r="855" spans="1:4" x14ac:dyDescent="0.25">
      <c r="A855" s="50" t="s">
        <v>111</v>
      </c>
      <c r="B855" s="50">
        <v>5</v>
      </c>
      <c r="C855" s="95">
        <v>4.5</v>
      </c>
      <c r="D855" s="65"/>
    </row>
    <row r="856" spans="1:4" x14ac:dyDescent="0.25">
      <c r="A856" s="50" t="s">
        <v>111</v>
      </c>
      <c r="B856" s="50">
        <v>7</v>
      </c>
      <c r="C856" s="95">
        <v>4.5</v>
      </c>
      <c r="D856" s="65"/>
    </row>
    <row r="857" spans="1:4" x14ac:dyDescent="0.25">
      <c r="A857" s="50" t="s">
        <v>111</v>
      </c>
      <c r="B857" s="50">
        <v>6</v>
      </c>
      <c r="C857" s="95">
        <v>4.5</v>
      </c>
      <c r="D857" s="65"/>
    </row>
    <row r="858" spans="1:4" x14ac:dyDescent="0.25">
      <c r="A858" s="50" t="s">
        <v>111</v>
      </c>
      <c r="B858" s="50">
        <v>4</v>
      </c>
      <c r="C858" s="95">
        <v>4.5</v>
      </c>
      <c r="D858" s="65"/>
    </row>
    <row r="859" spans="1:4" x14ac:dyDescent="0.25">
      <c r="A859" s="50" t="s">
        <v>111</v>
      </c>
      <c r="B859" s="50">
        <v>8</v>
      </c>
      <c r="C859" s="95">
        <v>4.5</v>
      </c>
      <c r="D859" s="65"/>
    </row>
    <row r="860" spans="1:4" x14ac:dyDescent="0.25">
      <c r="A860" s="50" t="s">
        <v>111</v>
      </c>
      <c r="B860" s="50">
        <v>7</v>
      </c>
      <c r="C860" s="95">
        <v>4.5</v>
      </c>
      <c r="D860" s="65"/>
    </row>
    <row r="861" spans="1:4" x14ac:dyDescent="0.25">
      <c r="A861" s="50" t="s">
        <v>111</v>
      </c>
      <c r="B861" s="50">
        <v>9</v>
      </c>
      <c r="C861" s="95">
        <v>4.5</v>
      </c>
      <c r="D861" s="65"/>
    </row>
    <row r="862" spans="1:4" x14ac:dyDescent="0.25">
      <c r="A862" s="50" t="s">
        <v>111</v>
      </c>
      <c r="B862" s="50">
        <v>3</v>
      </c>
      <c r="C862" s="95">
        <v>4.5</v>
      </c>
      <c r="D862" s="65"/>
    </row>
    <row r="863" spans="1:4" x14ac:dyDescent="0.25">
      <c r="A863" s="50" t="s">
        <v>111</v>
      </c>
      <c r="B863" s="50">
        <v>4</v>
      </c>
      <c r="C863" s="95">
        <v>4.5</v>
      </c>
      <c r="D863" s="65"/>
    </row>
    <row r="864" spans="1:4" x14ac:dyDescent="0.25">
      <c r="A864" s="50" t="s">
        <v>111</v>
      </c>
      <c r="B864" s="50">
        <v>9</v>
      </c>
      <c r="C864" s="95">
        <v>4.5</v>
      </c>
      <c r="D864" s="65"/>
    </row>
    <row r="865" spans="1:4" x14ac:dyDescent="0.25">
      <c r="A865" s="50" t="s">
        <v>111</v>
      </c>
      <c r="B865" s="50">
        <v>5</v>
      </c>
      <c r="C865" s="95">
        <v>4.5</v>
      </c>
      <c r="D865" s="65"/>
    </row>
    <row r="866" spans="1:4" x14ac:dyDescent="0.25">
      <c r="A866" s="50" t="s">
        <v>123</v>
      </c>
      <c r="B866" s="50">
        <v>10</v>
      </c>
      <c r="C866" s="95">
        <v>4.5</v>
      </c>
      <c r="D866" s="65"/>
    </row>
    <row r="867" spans="1:4" x14ac:dyDescent="0.25">
      <c r="A867" s="50" t="s">
        <v>123</v>
      </c>
      <c r="B867" s="50">
        <v>2</v>
      </c>
      <c r="C867" s="95">
        <v>4.5</v>
      </c>
      <c r="D867" s="65"/>
    </row>
    <row r="868" spans="1:4" x14ac:dyDescent="0.25">
      <c r="A868" s="50" t="s">
        <v>129</v>
      </c>
      <c r="B868" s="50">
        <v>1</v>
      </c>
      <c r="C868" s="95">
        <v>4.5</v>
      </c>
      <c r="D868" s="65"/>
    </row>
    <row r="869" spans="1:4" x14ac:dyDescent="0.25">
      <c r="A869" s="50" t="s">
        <v>129</v>
      </c>
      <c r="B869" s="50">
        <v>3</v>
      </c>
      <c r="C869" s="95">
        <v>4.5</v>
      </c>
      <c r="D869" s="65"/>
    </row>
    <row r="870" spans="1:4" x14ac:dyDescent="0.25">
      <c r="A870" s="50" t="s">
        <v>129</v>
      </c>
      <c r="B870" s="50">
        <v>7</v>
      </c>
      <c r="C870" s="95">
        <v>4.5</v>
      </c>
      <c r="D870" s="65"/>
    </row>
    <row r="871" spans="1:4" x14ac:dyDescent="0.25">
      <c r="A871" s="50" t="s">
        <v>129</v>
      </c>
      <c r="B871" s="50">
        <v>4</v>
      </c>
      <c r="C871" s="95">
        <v>4.5</v>
      </c>
      <c r="D871" s="65"/>
    </row>
    <row r="872" spans="1:4" x14ac:dyDescent="0.25">
      <c r="A872" s="50" t="s">
        <v>129</v>
      </c>
      <c r="B872" s="50">
        <v>3</v>
      </c>
      <c r="C872" s="95">
        <v>4.5</v>
      </c>
      <c r="D872" s="65"/>
    </row>
    <row r="873" spans="1:4" x14ac:dyDescent="0.25">
      <c r="A873" s="50" t="s">
        <v>129</v>
      </c>
      <c r="B873" s="50">
        <v>2</v>
      </c>
      <c r="C873" s="95">
        <v>4.5</v>
      </c>
      <c r="D873" s="65"/>
    </row>
    <row r="874" spans="1:4" x14ac:dyDescent="0.25">
      <c r="A874" s="50" t="s">
        <v>129</v>
      </c>
      <c r="B874" s="50">
        <v>2</v>
      </c>
      <c r="C874" s="95">
        <v>4.5</v>
      </c>
      <c r="D874" s="65"/>
    </row>
    <row r="875" spans="1:4" x14ac:dyDescent="0.25">
      <c r="A875" s="50" t="s">
        <v>129</v>
      </c>
      <c r="B875" s="50">
        <v>3</v>
      </c>
      <c r="C875" s="95">
        <v>4.5</v>
      </c>
      <c r="D875" s="65"/>
    </row>
    <row r="876" spans="1:4" x14ac:dyDescent="0.25">
      <c r="A876" s="50" t="s">
        <v>129</v>
      </c>
      <c r="B876" s="50">
        <v>5</v>
      </c>
      <c r="C876" s="95">
        <v>4.5</v>
      </c>
      <c r="D876" s="65"/>
    </row>
    <row r="877" spans="1:4" x14ac:dyDescent="0.25">
      <c r="A877" s="50" t="s">
        <v>129</v>
      </c>
      <c r="B877" s="50">
        <v>3</v>
      </c>
      <c r="C877" s="95">
        <v>4.5</v>
      </c>
      <c r="D877" s="65"/>
    </row>
    <row r="878" spans="1:4" x14ac:dyDescent="0.25">
      <c r="A878" s="50" t="s">
        <v>129</v>
      </c>
      <c r="B878" s="50">
        <v>5</v>
      </c>
      <c r="C878" s="95">
        <v>4.5</v>
      </c>
      <c r="D878" s="65"/>
    </row>
    <row r="879" spans="1:4" x14ac:dyDescent="0.25">
      <c r="A879" s="50" t="s">
        <v>129</v>
      </c>
      <c r="B879" s="50">
        <v>2</v>
      </c>
      <c r="C879" s="95">
        <v>4.5</v>
      </c>
      <c r="D879" s="65"/>
    </row>
    <row r="880" spans="1:4" x14ac:dyDescent="0.25">
      <c r="A880" s="50" t="s">
        <v>129</v>
      </c>
      <c r="B880" s="50">
        <v>4</v>
      </c>
      <c r="C880" s="95">
        <v>4.5</v>
      </c>
      <c r="D880" s="65"/>
    </row>
    <row r="881" spans="1:4" x14ac:dyDescent="0.25">
      <c r="A881" s="50" t="s">
        <v>140</v>
      </c>
      <c r="B881" s="50">
        <v>8</v>
      </c>
      <c r="C881" s="95">
        <v>4.5</v>
      </c>
      <c r="D881" s="65"/>
    </row>
    <row r="882" spans="1:4" x14ac:dyDescent="0.25">
      <c r="A882" s="50" t="s">
        <v>137</v>
      </c>
      <c r="B882" s="50">
        <v>2</v>
      </c>
      <c r="C882" s="95">
        <v>4.5</v>
      </c>
      <c r="D882" s="65"/>
    </row>
    <row r="883" spans="1:4" x14ac:dyDescent="0.25">
      <c r="A883" s="50" t="s">
        <v>137</v>
      </c>
      <c r="B883" s="56">
        <v>3</v>
      </c>
      <c r="C883" s="95">
        <v>4.5</v>
      </c>
      <c r="D883" s="65"/>
    </row>
    <row r="884" spans="1:4" x14ac:dyDescent="0.25">
      <c r="A884" s="50" t="s">
        <v>337</v>
      </c>
      <c r="B884" s="50">
        <v>3</v>
      </c>
      <c r="C884" s="95">
        <v>4.5</v>
      </c>
      <c r="D884" s="65"/>
    </row>
    <row r="885" spans="1:4" x14ac:dyDescent="0.25">
      <c r="A885" s="50" t="s">
        <v>142</v>
      </c>
      <c r="B885" s="50">
        <v>4</v>
      </c>
      <c r="C885" s="95">
        <v>4.5</v>
      </c>
      <c r="D885" s="65"/>
    </row>
    <row r="886" spans="1:4" x14ac:dyDescent="0.25">
      <c r="A886" s="50" t="s">
        <v>337</v>
      </c>
      <c r="B886" s="50">
        <v>8</v>
      </c>
      <c r="C886" s="95">
        <v>4.5</v>
      </c>
      <c r="D886" s="65"/>
    </row>
    <row r="887" spans="1:4" x14ac:dyDescent="0.25">
      <c r="A887" s="50" t="s">
        <v>337</v>
      </c>
      <c r="B887" s="50">
        <v>5</v>
      </c>
      <c r="C887" s="95">
        <v>4.5</v>
      </c>
      <c r="D887" s="65"/>
    </row>
    <row r="888" spans="1:4" x14ac:dyDescent="0.25">
      <c r="A888" s="50" t="s">
        <v>142</v>
      </c>
      <c r="B888" s="50">
        <v>4</v>
      </c>
      <c r="C888" s="95">
        <v>4.5</v>
      </c>
      <c r="D888" s="65"/>
    </row>
    <row r="889" spans="1:4" x14ac:dyDescent="0.25">
      <c r="A889" s="50" t="s">
        <v>337</v>
      </c>
      <c r="B889" s="50">
        <v>1</v>
      </c>
      <c r="C889" s="95">
        <v>4.5</v>
      </c>
      <c r="D889" s="65"/>
    </row>
    <row r="890" spans="1:4" x14ac:dyDescent="0.25">
      <c r="A890" s="50" t="s">
        <v>337</v>
      </c>
      <c r="B890" s="50">
        <v>3</v>
      </c>
      <c r="C890" s="95">
        <v>4.5</v>
      </c>
      <c r="D890" s="65"/>
    </row>
    <row r="891" spans="1:4" x14ac:dyDescent="0.25">
      <c r="A891" s="50" t="s">
        <v>337</v>
      </c>
      <c r="B891" s="50">
        <v>3</v>
      </c>
      <c r="C891" s="95">
        <v>4.5</v>
      </c>
      <c r="D891" s="65"/>
    </row>
    <row r="892" spans="1:4" x14ac:dyDescent="0.25">
      <c r="A892" s="50" t="s">
        <v>142</v>
      </c>
      <c r="B892" s="50">
        <v>6</v>
      </c>
      <c r="C892" s="95">
        <v>4.5</v>
      </c>
      <c r="D892" s="65"/>
    </row>
    <row r="893" spans="1:4" x14ac:dyDescent="0.25">
      <c r="A893" s="50" t="s">
        <v>142</v>
      </c>
      <c r="B893" s="50">
        <v>2</v>
      </c>
      <c r="C893" s="95">
        <v>4.5</v>
      </c>
      <c r="D893" s="65"/>
    </row>
    <row r="894" spans="1:4" x14ac:dyDescent="0.25">
      <c r="A894" s="50" t="s">
        <v>145</v>
      </c>
      <c r="B894" s="50">
        <v>1</v>
      </c>
      <c r="C894" s="95">
        <v>4.5</v>
      </c>
      <c r="D894" s="65"/>
    </row>
    <row r="895" spans="1:4" x14ac:dyDescent="0.25">
      <c r="A895" s="50" t="s">
        <v>145</v>
      </c>
      <c r="B895" s="50">
        <v>2</v>
      </c>
      <c r="C895" s="95">
        <v>4.5</v>
      </c>
      <c r="D895" s="65"/>
    </row>
    <row r="896" spans="1:4" x14ac:dyDescent="0.25">
      <c r="A896" s="50" t="s">
        <v>145</v>
      </c>
      <c r="B896" s="50">
        <v>3</v>
      </c>
      <c r="C896" s="95">
        <v>4.5</v>
      </c>
      <c r="D896" s="65"/>
    </row>
    <row r="897" spans="1:4" x14ac:dyDescent="0.25">
      <c r="A897" s="50" t="s">
        <v>145</v>
      </c>
      <c r="B897" s="50">
        <v>6</v>
      </c>
      <c r="C897" s="95">
        <v>4.5</v>
      </c>
      <c r="D897" s="65"/>
    </row>
    <row r="898" spans="1:4" x14ac:dyDescent="0.25">
      <c r="A898" s="50" t="s">
        <v>145</v>
      </c>
      <c r="B898" s="50">
        <v>7</v>
      </c>
      <c r="C898" s="95">
        <v>4.5</v>
      </c>
      <c r="D898" s="65"/>
    </row>
    <row r="899" spans="1:4" x14ac:dyDescent="0.25">
      <c r="A899" s="50" t="s">
        <v>17</v>
      </c>
      <c r="B899" s="50">
        <v>2</v>
      </c>
      <c r="C899" s="95">
        <v>4.5999999999999996</v>
      </c>
      <c r="D899" s="65"/>
    </row>
    <row r="900" spans="1:4" x14ac:dyDescent="0.25">
      <c r="A900" s="50" t="s">
        <v>329</v>
      </c>
      <c r="B900" s="50">
        <v>1</v>
      </c>
      <c r="C900" s="95">
        <v>4.75</v>
      </c>
      <c r="D900" s="65"/>
    </row>
    <row r="901" spans="1:4" x14ac:dyDescent="0.25">
      <c r="A901" s="50" t="s">
        <v>72</v>
      </c>
      <c r="B901" s="50">
        <v>5</v>
      </c>
      <c r="C901" s="95">
        <v>4.75</v>
      </c>
      <c r="D901" s="65"/>
    </row>
    <row r="902" spans="1:4" x14ac:dyDescent="0.25">
      <c r="A902" s="50" t="s">
        <v>102</v>
      </c>
      <c r="B902" s="50">
        <v>5</v>
      </c>
      <c r="C902" s="95">
        <v>4.75</v>
      </c>
      <c r="D902" s="65"/>
    </row>
    <row r="903" spans="1:4" x14ac:dyDescent="0.25">
      <c r="A903" s="50" t="s">
        <v>111</v>
      </c>
      <c r="B903" s="50">
        <v>1</v>
      </c>
      <c r="C903" s="95">
        <v>4.79</v>
      </c>
      <c r="D903" s="65"/>
    </row>
    <row r="904" spans="1:4" x14ac:dyDescent="0.25">
      <c r="A904" s="50" t="s">
        <v>17</v>
      </c>
      <c r="B904" s="50">
        <v>1</v>
      </c>
      <c r="C904" s="95">
        <v>4.9000000000000004</v>
      </c>
      <c r="D904" s="65"/>
    </row>
    <row r="905" spans="1:4" x14ac:dyDescent="0.25">
      <c r="A905" s="50" t="s">
        <v>17</v>
      </c>
      <c r="B905" s="50">
        <v>7</v>
      </c>
      <c r="C905" s="95">
        <v>5</v>
      </c>
      <c r="D905" s="65"/>
    </row>
    <row r="906" spans="1:4" x14ac:dyDescent="0.25">
      <c r="A906" s="50" t="s">
        <v>17</v>
      </c>
      <c r="B906" s="50">
        <v>2</v>
      </c>
      <c r="C906" s="95">
        <v>5</v>
      </c>
      <c r="D906" s="65"/>
    </row>
    <row r="907" spans="1:4" x14ac:dyDescent="0.25">
      <c r="A907" s="50" t="s">
        <v>17</v>
      </c>
      <c r="B907" s="50">
        <v>1</v>
      </c>
      <c r="C907" s="95">
        <v>5</v>
      </c>
      <c r="D907" s="65"/>
    </row>
    <row r="908" spans="1:4" x14ac:dyDescent="0.25">
      <c r="A908" s="50" t="s">
        <v>24</v>
      </c>
      <c r="B908" s="50">
        <v>7</v>
      </c>
      <c r="C908" s="95">
        <v>5</v>
      </c>
      <c r="D908" s="65"/>
    </row>
    <row r="909" spans="1:4" x14ac:dyDescent="0.25">
      <c r="A909" s="50" t="s">
        <v>24</v>
      </c>
      <c r="B909" s="50">
        <v>4</v>
      </c>
      <c r="C909" s="95">
        <v>5</v>
      </c>
      <c r="D909" s="65"/>
    </row>
    <row r="910" spans="1:4" x14ac:dyDescent="0.25">
      <c r="A910" s="50" t="s">
        <v>24</v>
      </c>
      <c r="B910" s="50">
        <v>2</v>
      </c>
      <c r="C910" s="95">
        <v>5</v>
      </c>
      <c r="D910" s="65"/>
    </row>
    <row r="911" spans="1:4" x14ac:dyDescent="0.25">
      <c r="A911" s="50" t="s">
        <v>24</v>
      </c>
      <c r="B911" s="50">
        <v>1</v>
      </c>
      <c r="C911" s="95">
        <v>5</v>
      </c>
      <c r="D911" s="65"/>
    </row>
    <row r="912" spans="1:4" x14ac:dyDescent="0.25">
      <c r="A912" s="50" t="s">
        <v>24</v>
      </c>
      <c r="B912" s="50">
        <v>7</v>
      </c>
      <c r="C912" s="95">
        <v>5</v>
      </c>
      <c r="D912" s="65"/>
    </row>
    <row r="913" spans="1:4" x14ac:dyDescent="0.25">
      <c r="A913" s="50" t="s">
        <v>24</v>
      </c>
      <c r="B913" s="50">
        <v>3</v>
      </c>
      <c r="C913" s="95">
        <v>5</v>
      </c>
      <c r="D913" s="65"/>
    </row>
    <row r="914" spans="1:4" x14ac:dyDescent="0.25">
      <c r="A914" s="50" t="s">
        <v>333</v>
      </c>
      <c r="B914" s="50">
        <v>1</v>
      </c>
      <c r="C914" s="95">
        <v>5</v>
      </c>
      <c r="D914" s="65"/>
    </row>
    <row r="915" spans="1:4" x14ac:dyDescent="0.25">
      <c r="A915" s="50" t="s">
        <v>309</v>
      </c>
      <c r="B915" s="50">
        <v>4</v>
      </c>
      <c r="C915" s="95">
        <v>5</v>
      </c>
      <c r="D915" s="65"/>
    </row>
    <row r="916" spans="1:4" ht="15.75" x14ac:dyDescent="0.25">
      <c r="A916" s="51" t="s">
        <v>38</v>
      </c>
      <c r="B916" s="50">
        <v>1</v>
      </c>
      <c r="C916" s="95">
        <v>5</v>
      </c>
      <c r="D916" s="65"/>
    </row>
    <row r="917" spans="1:4" x14ac:dyDescent="0.25">
      <c r="A917" s="50" t="s">
        <v>38</v>
      </c>
      <c r="B917" s="50">
        <v>1</v>
      </c>
      <c r="C917" s="95">
        <v>5</v>
      </c>
      <c r="D917" s="65"/>
    </row>
    <row r="918" spans="1:4" x14ac:dyDescent="0.25">
      <c r="A918" s="50" t="s">
        <v>43</v>
      </c>
      <c r="B918" s="50">
        <v>2</v>
      </c>
      <c r="C918" s="95">
        <v>5</v>
      </c>
      <c r="D918" s="65"/>
    </row>
    <row r="919" spans="1:4" x14ac:dyDescent="0.25">
      <c r="A919" s="50" t="s">
        <v>336</v>
      </c>
      <c r="B919" s="50">
        <v>5</v>
      </c>
      <c r="C919" s="95">
        <v>5</v>
      </c>
      <c r="D919" s="65"/>
    </row>
    <row r="920" spans="1:4" x14ac:dyDescent="0.25">
      <c r="A920" s="50" t="s">
        <v>43</v>
      </c>
      <c r="B920" s="50">
        <v>2</v>
      </c>
      <c r="C920" s="95">
        <v>5</v>
      </c>
      <c r="D920" s="65"/>
    </row>
    <row r="921" spans="1:4" x14ac:dyDescent="0.25">
      <c r="A921" s="50" t="s">
        <v>43</v>
      </c>
      <c r="B921" s="50">
        <v>2</v>
      </c>
      <c r="C921" s="95">
        <v>5</v>
      </c>
      <c r="D921" s="65"/>
    </row>
    <row r="922" spans="1:4" x14ac:dyDescent="0.25">
      <c r="A922" s="50" t="s">
        <v>43</v>
      </c>
      <c r="B922" s="50">
        <v>3</v>
      </c>
      <c r="C922" s="95">
        <v>5</v>
      </c>
      <c r="D922" s="65"/>
    </row>
    <row r="923" spans="1:4" x14ac:dyDescent="0.25">
      <c r="A923" s="50" t="s">
        <v>43</v>
      </c>
      <c r="B923" s="50">
        <v>6</v>
      </c>
      <c r="C923" s="95">
        <v>5</v>
      </c>
      <c r="D923" s="65"/>
    </row>
    <row r="924" spans="1:4" x14ac:dyDescent="0.25">
      <c r="A924" s="50" t="s">
        <v>43</v>
      </c>
      <c r="B924" s="50">
        <v>2</v>
      </c>
      <c r="C924" s="95">
        <v>5</v>
      </c>
      <c r="D924" s="65"/>
    </row>
    <row r="925" spans="1:4" x14ac:dyDescent="0.25">
      <c r="A925" s="50" t="s">
        <v>43</v>
      </c>
      <c r="B925" s="50">
        <v>2</v>
      </c>
      <c r="C925" s="95">
        <v>5</v>
      </c>
      <c r="D925" s="65"/>
    </row>
    <row r="926" spans="1:4" x14ac:dyDescent="0.25">
      <c r="A926" s="50" t="s">
        <v>43</v>
      </c>
      <c r="B926" s="50">
        <v>7</v>
      </c>
      <c r="C926" s="95">
        <v>5</v>
      </c>
      <c r="D926" s="65"/>
    </row>
    <row r="927" spans="1:4" x14ac:dyDescent="0.25">
      <c r="A927" s="50" t="s">
        <v>49</v>
      </c>
      <c r="B927" s="50">
        <v>5</v>
      </c>
      <c r="C927" s="95">
        <v>5</v>
      </c>
      <c r="D927" s="65"/>
    </row>
    <row r="928" spans="1:4" x14ac:dyDescent="0.25">
      <c r="A928" s="50" t="s">
        <v>49</v>
      </c>
      <c r="B928" s="50">
        <v>6</v>
      </c>
      <c r="C928" s="95">
        <v>5</v>
      </c>
      <c r="D928" s="65"/>
    </row>
    <row r="929" spans="1:4" x14ac:dyDescent="0.25">
      <c r="A929" s="50" t="s">
        <v>49</v>
      </c>
      <c r="B929" s="50">
        <v>7</v>
      </c>
      <c r="C929" s="95">
        <v>5</v>
      </c>
      <c r="D929" s="65"/>
    </row>
    <row r="930" spans="1:4" x14ac:dyDescent="0.25">
      <c r="A930" s="50" t="s">
        <v>49</v>
      </c>
      <c r="B930" s="50">
        <v>4</v>
      </c>
      <c r="C930" s="95">
        <v>5</v>
      </c>
      <c r="D930" s="65"/>
    </row>
    <row r="931" spans="1:4" x14ac:dyDescent="0.25">
      <c r="A931" s="50" t="s">
        <v>49</v>
      </c>
      <c r="B931" s="50">
        <v>3</v>
      </c>
      <c r="C931" s="95">
        <v>5</v>
      </c>
      <c r="D931" s="65"/>
    </row>
    <row r="932" spans="1:4" x14ac:dyDescent="0.25">
      <c r="A932" s="50" t="s">
        <v>49</v>
      </c>
      <c r="B932" s="50">
        <v>3</v>
      </c>
      <c r="C932" s="95">
        <v>5</v>
      </c>
      <c r="D932" s="65"/>
    </row>
    <row r="933" spans="1:4" x14ac:dyDescent="0.25">
      <c r="A933" s="50" t="s">
        <v>49</v>
      </c>
      <c r="B933" s="50">
        <v>2</v>
      </c>
      <c r="C933" s="95">
        <v>5</v>
      </c>
      <c r="D933" s="65"/>
    </row>
    <row r="934" spans="1:4" x14ac:dyDescent="0.25">
      <c r="A934" s="50" t="s">
        <v>52</v>
      </c>
      <c r="B934" s="50">
        <v>6</v>
      </c>
      <c r="C934" s="95">
        <v>5</v>
      </c>
      <c r="D934" s="65"/>
    </row>
    <row r="935" spans="1:4" x14ac:dyDescent="0.25">
      <c r="A935" s="50" t="s">
        <v>52</v>
      </c>
      <c r="B935" s="50">
        <v>12</v>
      </c>
      <c r="C935" s="95">
        <v>5</v>
      </c>
      <c r="D935" s="65"/>
    </row>
    <row r="936" spans="1:4" x14ac:dyDescent="0.25">
      <c r="A936" s="50" t="s">
        <v>52</v>
      </c>
      <c r="B936" s="50">
        <v>32</v>
      </c>
      <c r="C936" s="95">
        <v>5</v>
      </c>
      <c r="D936" s="65"/>
    </row>
    <row r="937" spans="1:4" x14ac:dyDescent="0.25">
      <c r="A937" s="50" t="s">
        <v>54</v>
      </c>
      <c r="B937" s="50">
        <v>5</v>
      </c>
      <c r="C937" s="95">
        <v>5</v>
      </c>
      <c r="D937" s="65"/>
    </row>
    <row r="938" spans="1:4" x14ac:dyDescent="0.25">
      <c r="A938" s="50" t="s">
        <v>54</v>
      </c>
      <c r="B938" s="50">
        <v>6</v>
      </c>
      <c r="C938" s="95">
        <v>5</v>
      </c>
      <c r="D938" s="65"/>
    </row>
    <row r="939" spans="1:4" x14ac:dyDescent="0.25">
      <c r="A939" s="50" t="s">
        <v>54</v>
      </c>
      <c r="B939" s="50">
        <v>3</v>
      </c>
      <c r="C939" s="95">
        <v>5</v>
      </c>
      <c r="D939" s="30"/>
    </row>
    <row r="940" spans="1:4" x14ac:dyDescent="0.25">
      <c r="A940" s="50" t="s">
        <v>54</v>
      </c>
      <c r="B940" s="50">
        <v>4</v>
      </c>
      <c r="C940" s="95">
        <v>5</v>
      </c>
      <c r="D940" s="65"/>
    </row>
    <row r="941" spans="1:4" x14ac:dyDescent="0.25">
      <c r="A941" s="56" t="s">
        <v>54</v>
      </c>
      <c r="B941" s="56">
        <v>3</v>
      </c>
      <c r="C941" s="96">
        <v>5</v>
      </c>
      <c r="D941" s="65"/>
    </row>
    <row r="942" spans="1:4" x14ac:dyDescent="0.25">
      <c r="A942" s="50" t="s">
        <v>54</v>
      </c>
      <c r="B942" s="50">
        <v>4</v>
      </c>
      <c r="C942" s="95">
        <v>5</v>
      </c>
      <c r="D942" s="65"/>
    </row>
    <row r="943" spans="1:4" x14ac:dyDescent="0.25">
      <c r="A943" s="50" t="s">
        <v>324</v>
      </c>
      <c r="B943" s="50">
        <v>40</v>
      </c>
      <c r="C943" s="95">
        <v>5</v>
      </c>
      <c r="D943" s="65"/>
    </row>
    <row r="944" spans="1:4" x14ac:dyDescent="0.25">
      <c r="A944" s="50" t="s">
        <v>324</v>
      </c>
      <c r="B944" s="50">
        <v>4</v>
      </c>
      <c r="C944" s="95">
        <v>5</v>
      </c>
      <c r="D944" s="65"/>
    </row>
    <row r="945" spans="1:4" x14ac:dyDescent="0.25">
      <c r="A945" s="50" t="s">
        <v>324</v>
      </c>
      <c r="B945" s="50">
        <v>8</v>
      </c>
      <c r="C945" s="95">
        <v>5</v>
      </c>
      <c r="D945" s="65"/>
    </row>
    <row r="946" spans="1:4" x14ac:dyDescent="0.25">
      <c r="A946" s="50" t="s">
        <v>324</v>
      </c>
      <c r="B946" s="50">
        <v>11</v>
      </c>
      <c r="C946" s="95">
        <v>5</v>
      </c>
      <c r="D946" s="65"/>
    </row>
    <row r="947" spans="1:4" x14ac:dyDescent="0.25">
      <c r="A947" s="50" t="s">
        <v>57</v>
      </c>
      <c r="B947" s="50">
        <v>2</v>
      </c>
      <c r="C947" s="95">
        <v>5</v>
      </c>
      <c r="D947" s="65"/>
    </row>
    <row r="948" spans="1:4" x14ac:dyDescent="0.25">
      <c r="A948" s="50" t="s">
        <v>324</v>
      </c>
      <c r="B948" s="50">
        <v>26</v>
      </c>
      <c r="C948" s="95">
        <v>5</v>
      </c>
      <c r="D948" s="65"/>
    </row>
    <row r="949" spans="1:4" x14ac:dyDescent="0.25">
      <c r="A949" s="50" t="s">
        <v>324</v>
      </c>
      <c r="B949" s="50">
        <v>5</v>
      </c>
      <c r="C949" s="95">
        <v>5</v>
      </c>
      <c r="D949" s="65"/>
    </row>
    <row r="950" spans="1:4" x14ac:dyDescent="0.25">
      <c r="A950" s="50" t="s">
        <v>57</v>
      </c>
      <c r="B950" s="50">
        <v>15</v>
      </c>
      <c r="C950" s="95">
        <v>5</v>
      </c>
      <c r="D950" s="65"/>
    </row>
    <row r="951" spans="1:4" x14ac:dyDescent="0.25">
      <c r="A951" s="50" t="s">
        <v>57</v>
      </c>
      <c r="B951" s="50">
        <v>7</v>
      </c>
      <c r="C951" s="95">
        <v>5</v>
      </c>
      <c r="D951" s="65"/>
    </row>
    <row r="952" spans="1:4" x14ac:dyDescent="0.25">
      <c r="A952" s="50" t="s">
        <v>63</v>
      </c>
      <c r="B952" s="50">
        <v>4</v>
      </c>
      <c r="C952" s="95">
        <v>5</v>
      </c>
      <c r="D952" s="65"/>
    </row>
    <row r="953" spans="1:4" x14ac:dyDescent="0.25">
      <c r="A953" s="50" t="s">
        <v>72</v>
      </c>
      <c r="B953" s="50">
        <v>1</v>
      </c>
      <c r="C953" s="95">
        <v>5</v>
      </c>
      <c r="D953" s="65"/>
    </row>
    <row r="954" spans="1:4" x14ac:dyDescent="0.25">
      <c r="A954" s="50" t="s">
        <v>72</v>
      </c>
      <c r="B954" s="50">
        <v>4</v>
      </c>
      <c r="C954" s="95">
        <v>5</v>
      </c>
      <c r="D954" s="65"/>
    </row>
    <row r="955" spans="1:4" x14ac:dyDescent="0.25">
      <c r="A955" s="50" t="s">
        <v>72</v>
      </c>
      <c r="B955" s="50">
        <v>1</v>
      </c>
      <c r="C955" s="95">
        <v>5</v>
      </c>
      <c r="D955" s="65"/>
    </row>
    <row r="956" spans="1:4" x14ac:dyDescent="0.25">
      <c r="A956" s="50" t="s">
        <v>72</v>
      </c>
      <c r="B956" s="50">
        <v>1</v>
      </c>
      <c r="C956" s="95">
        <v>5</v>
      </c>
      <c r="D956" s="65"/>
    </row>
    <row r="957" spans="1:4" x14ac:dyDescent="0.25">
      <c r="A957" s="50" t="s">
        <v>334</v>
      </c>
      <c r="B957" s="50">
        <v>2</v>
      </c>
      <c r="C957" s="95">
        <v>5</v>
      </c>
      <c r="D957" s="65"/>
    </row>
    <row r="958" spans="1:4" x14ac:dyDescent="0.25">
      <c r="A958" s="50" t="s">
        <v>72</v>
      </c>
      <c r="B958" s="50">
        <v>2</v>
      </c>
      <c r="C958" s="95">
        <v>5</v>
      </c>
      <c r="D958" s="65"/>
    </row>
    <row r="959" spans="1:4" x14ac:dyDescent="0.25">
      <c r="A959" s="50" t="s">
        <v>72</v>
      </c>
      <c r="B959" s="50">
        <v>7</v>
      </c>
      <c r="C959" s="95">
        <v>5</v>
      </c>
      <c r="D959" s="65"/>
    </row>
    <row r="960" spans="1:4" x14ac:dyDescent="0.25">
      <c r="A960" s="50" t="s">
        <v>72</v>
      </c>
      <c r="B960" s="50">
        <v>2</v>
      </c>
      <c r="C960" s="95">
        <v>5</v>
      </c>
      <c r="D960" s="65"/>
    </row>
    <row r="961" spans="1:4" x14ac:dyDescent="0.25">
      <c r="A961" s="50" t="s">
        <v>72</v>
      </c>
      <c r="B961" s="50">
        <v>3</v>
      </c>
      <c r="C961" s="95">
        <v>5</v>
      </c>
      <c r="D961" s="65"/>
    </row>
    <row r="962" spans="1:4" x14ac:dyDescent="0.25">
      <c r="A962" s="50" t="s">
        <v>72</v>
      </c>
      <c r="B962" s="50">
        <v>4</v>
      </c>
      <c r="C962" s="95">
        <v>5</v>
      </c>
      <c r="D962" s="65"/>
    </row>
    <row r="963" spans="1:4" x14ac:dyDescent="0.25">
      <c r="A963" s="50" t="s">
        <v>334</v>
      </c>
      <c r="B963" s="50">
        <v>3</v>
      </c>
      <c r="C963" s="95">
        <v>5</v>
      </c>
      <c r="D963" s="65"/>
    </row>
    <row r="964" spans="1:4" x14ac:dyDescent="0.25">
      <c r="A964" s="50" t="s">
        <v>72</v>
      </c>
      <c r="B964" s="50">
        <v>2</v>
      </c>
      <c r="C964" s="95">
        <v>5</v>
      </c>
      <c r="D964" s="65"/>
    </row>
    <row r="965" spans="1:4" x14ac:dyDescent="0.25">
      <c r="A965" s="50" t="s">
        <v>72</v>
      </c>
      <c r="B965" s="50">
        <v>2</v>
      </c>
      <c r="C965" s="95">
        <v>5</v>
      </c>
      <c r="D965" s="65"/>
    </row>
    <row r="966" spans="1:4" x14ac:dyDescent="0.25">
      <c r="A966" s="50" t="s">
        <v>334</v>
      </c>
      <c r="B966" s="50">
        <v>9</v>
      </c>
      <c r="C966" s="95">
        <v>5</v>
      </c>
      <c r="D966" s="65"/>
    </row>
    <row r="967" spans="1:4" x14ac:dyDescent="0.25">
      <c r="A967" s="50" t="s">
        <v>334</v>
      </c>
      <c r="B967" s="50">
        <v>2</v>
      </c>
      <c r="C967" s="95">
        <v>5</v>
      </c>
      <c r="D967" s="65"/>
    </row>
    <row r="968" spans="1:4" x14ac:dyDescent="0.25">
      <c r="A968" s="50" t="s">
        <v>334</v>
      </c>
      <c r="B968" s="50">
        <v>1</v>
      </c>
      <c r="C968" s="95">
        <v>5</v>
      </c>
      <c r="D968" s="65"/>
    </row>
    <row r="969" spans="1:4" x14ac:dyDescent="0.25">
      <c r="A969" s="50" t="s">
        <v>72</v>
      </c>
      <c r="B969" s="50">
        <v>7</v>
      </c>
      <c r="C969" s="95">
        <v>5</v>
      </c>
      <c r="D969" s="65"/>
    </row>
    <row r="970" spans="1:4" x14ac:dyDescent="0.25">
      <c r="A970" s="50" t="s">
        <v>72</v>
      </c>
      <c r="B970" s="50">
        <v>7</v>
      </c>
      <c r="C970" s="95">
        <v>5</v>
      </c>
      <c r="D970" s="65"/>
    </row>
    <row r="971" spans="1:4" x14ac:dyDescent="0.25">
      <c r="A971" s="50" t="s">
        <v>72</v>
      </c>
      <c r="B971" s="50">
        <v>4</v>
      </c>
      <c r="C971" s="95">
        <v>5</v>
      </c>
      <c r="D971" s="65"/>
    </row>
    <row r="972" spans="1:4" x14ac:dyDescent="0.25">
      <c r="A972" s="50" t="s">
        <v>72</v>
      </c>
      <c r="B972" s="50">
        <v>2</v>
      </c>
      <c r="C972" s="95">
        <v>5</v>
      </c>
      <c r="D972" s="65"/>
    </row>
    <row r="973" spans="1:4" x14ac:dyDescent="0.25">
      <c r="A973" s="50" t="s">
        <v>72</v>
      </c>
      <c r="B973" s="50">
        <v>1</v>
      </c>
      <c r="C973" s="95">
        <v>5</v>
      </c>
      <c r="D973" s="65"/>
    </row>
    <row r="974" spans="1:4" x14ac:dyDescent="0.25">
      <c r="A974" s="50" t="s">
        <v>72</v>
      </c>
      <c r="B974" s="50">
        <v>2</v>
      </c>
      <c r="C974" s="95">
        <v>5</v>
      </c>
      <c r="D974" s="65"/>
    </row>
    <row r="975" spans="1:4" x14ac:dyDescent="0.25">
      <c r="A975" s="50" t="s">
        <v>72</v>
      </c>
      <c r="B975" s="50">
        <v>1</v>
      </c>
      <c r="C975" s="95">
        <v>5</v>
      </c>
      <c r="D975" s="65"/>
    </row>
    <row r="976" spans="1:4" x14ac:dyDescent="0.25">
      <c r="A976" s="50" t="s">
        <v>72</v>
      </c>
      <c r="B976" s="50">
        <v>1</v>
      </c>
      <c r="C976" s="95">
        <v>5</v>
      </c>
      <c r="D976" s="65"/>
    </row>
    <row r="977" spans="1:4" x14ac:dyDescent="0.25">
      <c r="A977" s="50" t="s">
        <v>72</v>
      </c>
      <c r="B977" s="50">
        <v>1</v>
      </c>
      <c r="C977" s="95">
        <v>5</v>
      </c>
      <c r="D977" s="65"/>
    </row>
    <row r="978" spans="1:4" x14ac:dyDescent="0.25">
      <c r="A978" s="50" t="s">
        <v>72</v>
      </c>
      <c r="B978" s="50">
        <v>2</v>
      </c>
      <c r="C978" s="95">
        <v>5</v>
      </c>
      <c r="D978" s="65"/>
    </row>
    <row r="979" spans="1:4" x14ac:dyDescent="0.25">
      <c r="A979" s="50" t="s">
        <v>72</v>
      </c>
      <c r="B979" s="50">
        <v>1</v>
      </c>
      <c r="C979" s="95">
        <v>5</v>
      </c>
      <c r="D979" s="65"/>
    </row>
    <row r="980" spans="1:4" x14ac:dyDescent="0.25">
      <c r="A980" s="50" t="s">
        <v>72</v>
      </c>
      <c r="B980" s="50">
        <v>3</v>
      </c>
      <c r="C980" s="95">
        <v>5</v>
      </c>
      <c r="D980" s="65"/>
    </row>
    <row r="981" spans="1:4" x14ac:dyDescent="0.25">
      <c r="A981" s="50" t="s">
        <v>72</v>
      </c>
      <c r="B981" s="50">
        <v>7</v>
      </c>
      <c r="C981" s="95">
        <v>5</v>
      </c>
      <c r="D981" s="65"/>
    </row>
    <row r="982" spans="1:4" x14ac:dyDescent="0.25">
      <c r="A982" s="50" t="s">
        <v>74</v>
      </c>
      <c r="B982" s="50">
        <v>2</v>
      </c>
      <c r="C982" s="95">
        <v>5</v>
      </c>
      <c r="D982" s="65"/>
    </row>
    <row r="983" spans="1:4" x14ac:dyDescent="0.25">
      <c r="A983" s="50" t="s">
        <v>76</v>
      </c>
      <c r="B983" s="50">
        <v>1</v>
      </c>
      <c r="C983" s="95">
        <v>5</v>
      </c>
      <c r="D983" s="65"/>
    </row>
    <row r="984" spans="1:4" x14ac:dyDescent="0.25">
      <c r="A984" s="50" t="s">
        <v>78</v>
      </c>
      <c r="B984" s="50">
        <v>1</v>
      </c>
      <c r="C984" s="95">
        <v>5</v>
      </c>
      <c r="D984" s="65"/>
    </row>
    <row r="985" spans="1:4" x14ac:dyDescent="0.25">
      <c r="A985" s="50" t="s">
        <v>78</v>
      </c>
      <c r="B985" s="50">
        <v>7</v>
      </c>
      <c r="C985" s="95">
        <v>5</v>
      </c>
      <c r="D985" s="65"/>
    </row>
    <row r="986" spans="1:4" x14ac:dyDescent="0.25">
      <c r="A986" s="50" t="s">
        <v>78</v>
      </c>
      <c r="B986" s="50">
        <v>4</v>
      </c>
      <c r="C986" s="95">
        <v>5</v>
      </c>
      <c r="D986" s="65"/>
    </row>
    <row r="987" spans="1:4" x14ac:dyDescent="0.25">
      <c r="A987" s="50" t="s">
        <v>78</v>
      </c>
      <c r="B987" s="50">
        <v>1</v>
      </c>
      <c r="C987" s="95">
        <v>5</v>
      </c>
      <c r="D987" s="65"/>
    </row>
    <row r="988" spans="1:4" x14ac:dyDescent="0.25">
      <c r="A988" s="50" t="s">
        <v>78</v>
      </c>
      <c r="B988" s="50">
        <v>2</v>
      </c>
      <c r="C988" s="95">
        <v>5</v>
      </c>
      <c r="D988" s="65"/>
    </row>
    <row r="989" spans="1:4" x14ac:dyDescent="0.25">
      <c r="A989" s="50" t="s">
        <v>78</v>
      </c>
      <c r="B989" s="50">
        <v>7</v>
      </c>
      <c r="C989" s="95">
        <v>5</v>
      </c>
      <c r="D989" s="65"/>
    </row>
    <row r="990" spans="1:4" x14ac:dyDescent="0.25">
      <c r="A990" s="50" t="s">
        <v>78</v>
      </c>
      <c r="B990" s="50">
        <v>7</v>
      </c>
      <c r="C990" s="95">
        <v>5</v>
      </c>
      <c r="D990" s="65"/>
    </row>
    <row r="991" spans="1:4" x14ac:dyDescent="0.25">
      <c r="A991" s="50" t="s">
        <v>321</v>
      </c>
      <c r="B991" s="50">
        <v>1</v>
      </c>
      <c r="C991" s="95">
        <v>5</v>
      </c>
      <c r="D991" s="65"/>
    </row>
    <row r="992" spans="1:4" x14ac:dyDescent="0.25">
      <c r="A992" s="50" t="s">
        <v>83</v>
      </c>
      <c r="B992" s="50">
        <v>1</v>
      </c>
      <c r="C992" s="95">
        <v>5</v>
      </c>
      <c r="D992" s="65"/>
    </row>
    <row r="993" spans="1:4" x14ac:dyDescent="0.25">
      <c r="A993" s="50" t="s">
        <v>88</v>
      </c>
      <c r="B993" s="50">
        <v>2</v>
      </c>
      <c r="C993" s="95">
        <v>5</v>
      </c>
      <c r="D993" s="65"/>
    </row>
    <row r="994" spans="1:4" x14ac:dyDescent="0.25">
      <c r="A994" s="50" t="s">
        <v>88</v>
      </c>
      <c r="B994" s="50">
        <v>7</v>
      </c>
      <c r="C994" s="95">
        <v>5</v>
      </c>
      <c r="D994" s="65"/>
    </row>
    <row r="995" spans="1:4" x14ac:dyDescent="0.25">
      <c r="A995" s="50" t="s">
        <v>102</v>
      </c>
      <c r="B995" s="50">
        <v>4</v>
      </c>
      <c r="C995" s="95">
        <v>5</v>
      </c>
      <c r="D995" s="65"/>
    </row>
    <row r="996" spans="1:4" x14ac:dyDescent="0.25">
      <c r="A996" s="50" t="s">
        <v>102</v>
      </c>
      <c r="B996" s="50">
        <v>1</v>
      </c>
      <c r="C996" s="95">
        <v>5</v>
      </c>
      <c r="D996" s="65"/>
    </row>
    <row r="997" spans="1:4" x14ac:dyDescent="0.25">
      <c r="A997" s="50" t="s">
        <v>102</v>
      </c>
      <c r="B997" s="50">
        <v>5</v>
      </c>
      <c r="C997" s="95">
        <v>5</v>
      </c>
      <c r="D997" s="65"/>
    </row>
    <row r="998" spans="1:4" x14ac:dyDescent="0.25">
      <c r="A998" s="50" t="s">
        <v>102</v>
      </c>
      <c r="B998" s="50">
        <v>1</v>
      </c>
      <c r="C998" s="95">
        <v>5</v>
      </c>
      <c r="D998" s="65"/>
    </row>
    <row r="999" spans="1:4" x14ac:dyDescent="0.25">
      <c r="A999" s="50" t="s">
        <v>313</v>
      </c>
      <c r="B999" s="50">
        <v>6</v>
      </c>
      <c r="C999" s="95">
        <v>5</v>
      </c>
      <c r="D999" s="65"/>
    </row>
    <row r="1000" spans="1:4" x14ac:dyDescent="0.25">
      <c r="A1000" s="50" t="s">
        <v>313</v>
      </c>
      <c r="B1000" s="50">
        <v>9</v>
      </c>
      <c r="C1000" s="95">
        <v>5</v>
      </c>
      <c r="D1000" s="65"/>
    </row>
    <row r="1001" spans="1:4" x14ac:dyDescent="0.25">
      <c r="A1001" s="50" t="s">
        <v>102</v>
      </c>
      <c r="B1001" s="50">
        <v>4</v>
      </c>
      <c r="C1001" s="95">
        <v>5</v>
      </c>
      <c r="D1001" s="65"/>
    </row>
    <row r="1002" spans="1:4" x14ac:dyDescent="0.25">
      <c r="A1002" s="50" t="s">
        <v>313</v>
      </c>
      <c r="B1002" s="50">
        <v>2</v>
      </c>
      <c r="C1002" s="95">
        <v>5</v>
      </c>
      <c r="D1002" s="65"/>
    </row>
    <row r="1003" spans="1:4" x14ac:dyDescent="0.25">
      <c r="A1003" s="50" t="s">
        <v>102</v>
      </c>
      <c r="B1003" s="50">
        <v>1</v>
      </c>
      <c r="C1003" s="95">
        <v>5</v>
      </c>
      <c r="D1003" s="65"/>
    </row>
    <row r="1004" spans="1:4" x14ac:dyDescent="0.25">
      <c r="A1004" s="50" t="s">
        <v>107</v>
      </c>
      <c r="B1004" s="50">
        <v>5</v>
      </c>
      <c r="C1004" s="95">
        <v>5</v>
      </c>
      <c r="D1004" s="65"/>
    </row>
    <row r="1005" spans="1:4" x14ac:dyDescent="0.25">
      <c r="A1005" s="50" t="s">
        <v>107</v>
      </c>
      <c r="B1005" s="50">
        <v>1</v>
      </c>
      <c r="C1005" s="95">
        <v>5</v>
      </c>
      <c r="D1005" s="65"/>
    </row>
    <row r="1006" spans="1:4" x14ac:dyDescent="0.25">
      <c r="A1006" s="50" t="s">
        <v>325</v>
      </c>
      <c r="B1006" s="50">
        <v>2</v>
      </c>
      <c r="C1006" s="95">
        <v>5</v>
      </c>
      <c r="D1006" s="65"/>
    </row>
    <row r="1007" spans="1:4" x14ac:dyDescent="0.25">
      <c r="A1007" s="50" t="s">
        <v>121</v>
      </c>
      <c r="B1007" s="50">
        <v>6</v>
      </c>
      <c r="C1007" s="95">
        <v>5</v>
      </c>
      <c r="D1007" s="65"/>
    </row>
    <row r="1008" spans="1:4" x14ac:dyDescent="0.25">
      <c r="A1008" s="50" t="s">
        <v>121</v>
      </c>
      <c r="B1008" s="50">
        <v>4</v>
      </c>
      <c r="C1008" s="95">
        <v>5</v>
      </c>
      <c r="D1008" s="65"/>
    </row>
    <row r="1009" spans="1:4" x14ac:dyDescent="0.25">
      <c r="A1009" s="50" t="s">
        <v>121</v>
      </c>
      <c r="B1009" s="50">
        <v>5</v>
      </c>
      <c r="C1009" s="95">
        <v>5</v>
      </c>
      <c r="D1009" s="65"/>
    </row>
    <row r="1010" spans="1:4" x14ac:dyDescent="0.25">
      <c r="A1010" s="50" t="s">
        <v>121</v>
      </c>
      <c r="B1010" s="50">
        <v>6</v>
      </c>
      <c r="C1010" s="95">
        <v>5</v>
      </c>
      <c r="D1010" s="65"/>
    </row>
    <row r="1011" spans="1:4" x14ac:dyDescent="0.25">
      <c r="A1011" s="50" t="s">
        <v>121</v>
      </c>
      <c r="B1011" s="50">
        <v>4</v>
      </c>
      <c r="C1011" s="95">
        <v>5</v>
      </c>
      <c r="D1011" s="65"/>
    </row>
    <row r="1012" spans="1:4" x14ac:dyDescent="0.25">
      <c r="A1012" s="50" t="s">
        <v>121</v>
      </c>
      <c r="B1012" s="50">
        <v>3</v>
      </c>
      <c r="C1012" s="95">
        <v>5</v>
      </c>
      <c r="D1012" s="65"/>
    </row>
    <row r="1013" spans="1:4" x14ac:dyDescent="0.25">
      <c r="A1013" s="50" t="s">
        <v>114</v>
      </c>
      <c r="B1013" s="50">
        <v>3</v>
      </c>
      <c r="C1013" s="95">
        <v>5</v>
      </c>
      <c r="D1013" s="65"/>
    </row>
    <row r="1014" spans="1:4" x14ac:dyDescent="0.25">
      <c r="A1014" s="50" t="s">
        <v>114</v>
      </c>
      <c r="B1014" s="50">
        <v>12</v>
      </c>
      <c r="C1014" s="95">
        <v>5</v>
      </c>
      <c r="D1014" s="65"/>
    </row>
    <row r="1015" spans="1:4" x14ac:dyDescent="0.25">
      <c r="A1015" s="50" t="s">
        <v>111</v>
      </c>
      <c r="B1015" s="50">
        <v>7</v>
      </c>
      <c r="C1015" s="95">
        <v>5</v>
      </c>
      <c r="D1015" s="65"/>
    </row>
    <row r="1016" spans="1:4" x14ac:dyDescent="0.25">
      <c r="A1016" s="50" t="s">
        <v>327</v>
      </c>
      <c r="B1016" s="50">
        <v>10</v>
      </c>
      <c r="C1016" s="95">
        <v>5</v>
      </c>
      <c r="D1016" s="65"/>
    </row>
    <row r="1017" spans="1:4" x14ac:dyDescent="0.25">
      <c r="A1017" s="50" t="s">
        <v>111</v>
      </c>
      <c r="B1017" s="50">
        <v>20</v>
      </c>
      <c r="C1017" s="95">
        <v>5</v>
      </c>
      <c r="D1017" s="65"/>
    </row>
    <row r="1018" spans="1:4" x14ac:dyDescent="0.25">
      <c r="A1018" s="50" t="s">
        <v>111</v>
      </c>
      <c r="B1018" s="50">
        <v>8</v>
      </c>
      <c r="C1018" s="95">
        <v>5</v>
      </c>
      <c r="D1018" s="65"/>
    </row>
    <row r="1019" spans="1:4" x14ac:dyDescent="0.25">
      <c r="A1019" s="50" t="s">
        <v>111</v>
      </c>
      <c r="B1019" s="50">
        <v>9</v>
      </c>
      <c r="C1019" s="95">
        <v>5</v>
      </c>
      <c r="D1019" s="65"/>
    </row>
    <row r="1020" spans="1:4" x14ac:dyDescent="0.25">
      <c r="A1020" s="50" t="s">
        <v>111</v>
      </c>
      <c r="B1020" s="50">
        <v>4</v>
      </c>
      <c r="C1020" s="95">
        <v>5</v>
      </c>
      <c r="D1020" s="65"/>
    </row>
    <row r="1021" spans="1:4" x14ac:dyDescent="0.25">
      <c r="A1021" s="50" t="s">
        <v>116</v>
      </c>
      <c r="B1021" s="50">
        <v>15</v>
      </c>
      <c r="C1021" s="95">
        <v>5</v>
      </c>
      <c r="D1021" s="65"/>
    </row>
    <row r="1022" spans="1:4" x14ac:dyDescent="0.25">
      <c r="A1022" s="50" t="s">
        <v>326</v>
      </c>
      <c r="B1022" s="50">
        <v>3</v>
      </c>
      <c r="C1022" s="95">
        <v>5</v>
      </c>
      <c r="D1022" s="65"/>
    </row>
    <row r="1023" spans="1:4" x14ac:dyDescent="0.25">
      <c r="A1023" s="50" t="s">
        <v>326</v>
      </c>
      <c r="B1023" s="50">
        <v>7</v>
      </c>
      <c r="C1023" s="95">
        <v>5</v>
      </c>
      <c r="D1023" s="65"/>
    </row>
    <row r="1024" spans="1:4" x14ac:dyDescent="0.25">
      <c r="A1024" s="50" t="s">
        <v>326</v>
      </c>
      <c r="B1024" s="50">
        <v>1</v>
      </c>
      <c r="C1024" s="95">
        <v>5</v>
      </c>
      <c r="D1024" s="65"/>
    </row>
    <row r="1025" spans="1:4" x14ac:dyDescent="0.25">
      <c r="A1025" s="50" t="s">
        <v>129</v>
      </c>
      <c r="B1025" s="50">
        <v>5</v>
      </c>
      <c r="C1025" s="95">
        <v>5</v>
      </c>
      <c r="D1025" s="65"/>
    </row>
    <row r="1026" spans="1:4" x14ac:dyDescent="0.25">
      <c r="A1026" s="50" t="s">
        <v>129</v>
      </c>
      <c r="B1026" s="50">
        <v>1</v>
      </c>
      <c r="C1026" s="95">
        <v>5</v>
      </c>
      <c r="D1026" s="65"/>
    </row>
    <row r="1027" spans="1:4" x14ac:dyDescent="0.25">
      <c r="A1027" s="50" t="s">
        <v>326</v>
      </c>
      <c r="B1027" s="50">
        <v>1</v>
      </c>
      <c r="C1027" s="95">
        <v>5</v>
      </c>
      <c r="D1027" s="65"/>
    </row>
    <row r="1028" spans="1:4" x14ac:dyDescent="0.25">
      <c r="A1028" s="50" t="s">
        <v>132</v>
      </c>
      <c r="B1028" s="50">
        <v>1</v>
      </c>
      <c r="C1028" s="95">
        <v>5</v>
      </c>
      <c r="D1028" s="65"/>
    </row>
    <row r="1029" spans="1:4" x14ac:dyDescent="0.25">
      <c r="A1029" s="50" t="s">
        <v>140</v>
      </c>
      <c r="B1029" s="50">
        <v>7</v>
      </c>
      <c r="C1029" s="95">
        <v>5</v>
      </c>
      <c r="D1029" s="65"/>
    </row>
    <row r="1030" spans="1:4" x14ac:dyDescent="0.25">
      <c r="A1030" s="50" t="s">
        <v>137</v>
      </c>
      <c r="B1030" s="50">
        <v>1</v>
      </c>
      <c r="C1030" s="95">
        <v>5</v>
      </c>
      <c r="D1030" s="65"/>
    </row>
    <row r="1031" spans="1:4" x14ac:dyDescent="0.25">
      <c r="A1031" s="50" t="s">
        <v>137</v>
      </c>
      <c r="B1031" s="50">
        <v>2</v>
      </c>
      <c r="C1031" s="95">
        <v>5</v>
      </c>
      <c r="D1031" s="65"/>
    </row>
    <row r="1032" spans="1:4" x14ac:dyDescent="0.25">
      <c r="A1032" s="50" t="s">
        <v>137</v>
      </c>
      <c r="B1032" s="50">
        <v>3</v>
      </c>
      <c r="C1032" s="95">
        <v>5</v>
      </c>
      <c r="D1032" s="65"/>
    </row>
    <row r="1033" spans="1:4" x14ac:dyDescent="0.25">
      <c r="A1033" s="50" t="s">
        <v>137</v>
      </c>
      <c r="B1033" s="50">
        <v>7</v>
      </c>
      <c r="C1033" s="95">
        <v>5</v>
      </c>
      <c r="D1033" s="65"/>
    </row>
    <row r="1034" spans="1:4" x14ac:dyDescent="0.25">
      <c r="A1034" s="50" t="s">
        <v>137</v>
      </c>
      <c r="B1034" s="50">
        <v>2</v>
      </c>
      <c r="C1034" s="95">
        <v>5</v>
      </c>
      <c r="D1034" s="65"/>
    </row>
    <row r="1035" spans="1:4" x14ac:dyDescent="0.25">
      <c r="A1035" s="50" t="s">
        <v>137</v>
      </c>
      <c r="B1035" s="50">
        <v>3</v>
      </c>
      <c r="C1035" s="95">
        <v>5</v>
      </c>
      <c r="D1035" s="65"/>
    </row>
    <row r="1036" spans="1:4" x14ac:dyDescent="0.25">
      <c r="A1036" s="50" t="s">
        <v>137</v>
      </c>
      <c r="B1036" s="50">
        <v>1</v>
      </c>
      <c r="C1036" s="95">
        <v>5</v>
      </c>
      <c r="D1036" s="65"/>
    </row>
    <row r="1037" spans="1:4" x14ac:dyDescent="0.25">
      <c r="A1037" s="50" t="s">
        <v>137</v>
      </c>
      <c r="B1037" s="56">
        <v>1</v>
      </c>
      <c r="C1037" s="95">
        <v>5</v>
      </c>
      <c r="D1037" s="65"/>
    </row>
    <row r="1038" spans="1:4" x14ac:dyDescent="0.25">
      <c r="A1038" s="50" t="s">
        <v>137</v>
      </c>
      <c r="B1038" s="56">
        <v>7</v>
      </c>
      <c r="C1038" s="95">
        <v>5</v>
      </c>
      <c r="D1038" s="65"/>
    </row>
    <row r="1039" spans="1:4" x14ac:dyDescent="0.25">
      <c r="A1039" s="50" t="s">
        <v>137</v>
      </c>
      <c r="B1039" s="50">
        <v>1</v>
      </c>
      <c r="C1039" s="95">
        <v>5</v>
      </c>
      <c r="D1039" s="65"/>
    </row>
    <row r="1040" spans="1:4" x14ac:dyDescent="0.25">
      <c r="A1040" s="50" t="s">
        <v>142</v>
      </c>
      <c r="B1040" s="50">
        <v>1</v>
      </c>
      <c r="C1040" s="95">
        <v>5</v>
      </c>
      <c r="D1040" s="65"/>
    </row>
    <row r="1041" spans="1:4" x14ac:dyDescent="0.25">
      <c r="A1041" s="50" t="s">
        <v>142</v>
      </c>
      <c r="B1041" s="50">
        <v>1</v>
      </c>
      <c r="C1041" s="95">
        <v>5</v>
      </c>
      <c r="D1041" s="65"/>
    </row>
    <row r="1042" spans="1:4" x14ac:dyDescent="0.25">
      <c r="A1042" s="50" t="s">
        <v>142</v>
      </c>
      <c r="B1042" s="50">
        <v>3</v>
      </c>
      <c r="C1042" s="95">
        <v>5</v>
      </c>
      <c r="D1042" s="65"/>
    </row>
    <row r="1043" spans="1:4" x14ac:dyDescent="0.25">
      <c r="A1043" s="50" t="s">
        <v>145</v>
      </c>
      <c r="B1043" s="50">
        <v>10</v>
      </c>
      <c r="C1043" s="95">
        <v>5</v>
      </c>
      <c r="D1043" s="65"/>
    </row>
    <row r="1044" spans="1:4" x14ac:dyDescent="0.25">
      <c r="A1044" s="50" t="s">
        <v>145</v>
      </c>
      <c r="B1044" s="50">
        <v>5</v>
      </c>
      <c r="C1044" s="95">
        <v>5</v>
      </c>
      <c r="D1044" s="65"/>
    </row>
    <row r="1045" spans="1:4" x14ac:dyDescent="0.25">
      <c r="A1045" s="50" t="s">
        <v>145</v>
      </c>
      <c r="B1045" s="50">
        <v>10</v>
      </c>
      <c r="C1045" s="95">
        <v>5</v>
      </c>
      <c r="D1045" s="65"/>
    </row>
    <row r="1046" spans="1:4" x14ac:dyDescent="0.25">
      <c r="A1046" s="50" t="s">
        <v>145</v>
      </c>
      <c r="B1046" s="50">
        <v>12</v>
      </c>
      <c r="C1046" s="95">
        <v>5</v>
      </c>
      <c r="D1046" s="65"/>
    </row>
    <row r="1047" spans="1:4" x14ac:dyDescent="0.25">
      <c r="A1047" s="50" t="s">
        <v>145</v>
      </c>
      <c r="B1047" s="50">
        <v>6</v>
      </c>
      <c r="C1047" s="95">
        <v>5</v>
      </c>
      <c r="D1047" s="65"/>
    </row>
    <row r="1048" spans="1:4" x14ac:dyDescent="0.25">
      <c r="A1048" s="50" t="s">
        <v>145</v>
      </c>
      <c r="B1048" s="50">
        <v>6</v>
      </c>
      <c r="C1048" s="95">
        <v>5</v>
      </c>
      <c r="D1048" s="65"/>
    </row>
    <row r="1049" spans="1:4" x14ac:dyDescent="0.25">
      <c r="A1049" s="50" t="s">
        <v>145</v>
      </c>
      <c r="B1049" s="50">
        <v>16</v>
      </c>
      <c r="C1049" s="95">
        <v>5</v>
      </c>
      <c r="D1049" s="65"/>
    </row>
    <row r="1050" spans="1:4" x14ac:dyDescent="0.25">
      <c r="A1050" s="50" t="s">
        <v>145</v>
      </c>
      <c r="B1050" s="50">
        <v>6</v>
      </c>
      <c r="C1050" s="95">
        <v>5</v>
      </c>
      <c r="D1050" s="65"/>
    </row>
    <row r="1051" spans="1:4" x14ac:dyDescent="0.25">
      <c r="A1051" s="50" t="s">
        <v>145</v>
      </c>
      <c r="B1051" s="50">
        <v>6</v>
      </c>
      <c r="C1051" s="95">
        <v>5</v>
      </c>
      <c r="D1051" s="65"/>
    </row>
    <row r="1052" spans="1:4" x14ac:dyDescent="0.25">
      <c r="A1052" s="50" t="s">
        <v>145</v>
      </c>
      <c r="B1052" s="50">
        <v>5</v>
      </c>
      <c r="C1052" s="95">
        <v>5</v>
      </c>
      <c r="D1052" s="65"/>
    </row>
    <row r="1053" spans="1:4" x14ac:dyDescent="0.25">
      <c r="A1053" s="50" t="s">
        <v>147</v>
      </c>
      <c r="B1053" s="50">
        <v>2</v>
      </c>
      <c r="C1053" s="95">
        <v>5</v>
      </c>
      <c r="D1053" s="65"/>
    </row>
    <row r="1054" spans="1:4" x14ac:dyDescent="0.25">
      <c r="A1054" s="50" t="s">
        <v>147</v>
      </c>
      <c r="B1054" s="50">
        <v>1</v>
      </c>
      <c r="C1054" s="95">
        <v>5</v>
      </c>
      <c r="D1054" s="65"/>
    </row>
    <row r="1055" spans="1:4" x14ac:dyDescent="0.25">
      <c r="A1055" s="50" t="s">
        <v>72</v>
      </c>
      <c r="B1055" s="50">
        <v>1</v>
      </c>
      <c r="C1055" s="95">
        <v>5.2</v>
      </c>
      <c r="D1055" s="65"/>
    </row>
    <row r="1056" spans="1:4" x14ac:dyDescent="0.25">
      <c r="A1056" s="50" t="s">
        <v>85</v>
      </c>
      <c r="B1056" s="50">
        <v>3</v>
      </c>
      <c r="C1056" s="95">
        <v>5.2</v>
      </c>
      <c r="D1056" s="65"/>
    </row>
    <row r="1057" spans="1:4" x14ac:dyDescent="0.25">
      <c r="A1057" s="50" t="s">
        <v>137</v>
      </c>
      <c r="B1057" s="50">
        <v>7</v>
      </c>
      <c r="C1057" s="95">
        <v>5.2</v>
      </c>
      <c r="D1057" s="65"/>
    </row>
    <row r="1058" spans="1:4" x14ac:dyDescent="0.25">
      <c r="A1058" s="50" t="s">
        <v>49</v>
      </c>
      <c r="B1058" s="50">
        <v>3</v>
      </c>
      <c r="C1058" s="95">
        <v>5.3</v>
      </c>
      <c r="D1058" s="65"/>
    </row>
    <row r="1059" spans="1:4" x14ac:dyDescent="0.25">
      <c r="A1059" s="50" t="s">
        <v>52</v>
      </c>
      <c r="B1059" s="50">
        <v>5</v>
      </c>
      <c r="C1059" s="95">
        <v>5.3</v>
      </c>
      <c r="D1059" s="65"/>
    </row>
    <row r="1060" spans="1:4" x14ac:dyDescent="0.25">
      <c r="A1060" s="50" t="s">
        <v>72</v>
      </c>
      <c r="B1060" s="50">
        <v>1</v>
      </c>
      <c r="C1060" s="95">
        <v>5.3</v>
      </c>
      <c r="D1060" s="65"/>
    </row>
    <row r="1061" spans="1:4" x14ac:dyDescent="0.25">
      <c r="A1061" s="50" t="s">
        <v>145</v>
      </c>
      <c r="B1061" s="50">
        <v>10</v>
      </c>
      <c r="C1061" s="95">
        <v>5.4</v>
      </c>
      <c r="D1061" s="65"/>
    </row>
    <row r="1062" spans="1:4" x14ac:dyDescent="0.25">
      <c r="A1062" s="50" t="s">
        <v>43</v>
      </c>
      <c r="B1062" s="50">
        <v>3</v>
      </c>
      <c r="C1062" s="95">
        <v>5.5</v>
      </c>
      <c r="D1062" s="65"/>
    </row>
    <row r="1063" spans="1:4" x14ac:dyDescent="0.25">
      <c r="A1063" s="50" t="s">
        <v>46</v>
      </c>
      <c r="B1063" s="50">
        <v>7</v>
      </c>
      <c r="C1063" s="95">
        <v>5.5</v>
      </c>
      <c r="D1063" s="65"/>
    </row>
    <row r="1064" spans="1:4" x14ac:dyDescent="0.25">
      <c r="A1064" s="50" t="s">
        <v>49</v>
      </c>
      <c r="B1064" s="50">
        <v>4</v>
      </c>
      <c r="C1064" s="95">
        <v>5.5</v>
      </c>
      <c r="D1064" s="65"/>
    </row>
    <row r="1065" spans="1:4" x14ac:dyDescent="0.25">
      <c r="A1065" s="50" t="s">
        <v>72</v>
      </c>
      <c r="B1065" s="50">
        <v>2</v>
      </c>
      <c r="C1065" s="95">
        <v>5.5</v>
      </c>
      <c r="D1065" s="30"/>
    </row>
    <row r="1066" spans="1:4" x14ac:dyDescent="0.25">
      <c r="A1066" s="50" t="s">
        <v>72</v>
      </c>
      <c r="B1066" s="50">
        <v>5</v>
      </c>
      <c r="C1066" s="95">
        <v>5.5</v>
      </c>
      <c r="D1066" s="65"/>
    </row>
    <row r="1067" spans="1:4" x14ac:dyDescent="0.25">
      <c r="A1067" s="56" t="s">
        <v>72</v>
      </c>
      <c r="B1067" s="56">
        <v>7</v>
      </c>
      <c r="C1067" s="96">
        <v>5.5</v>
      </c>
      <c r="D1067" s="65"/>
    </row>
    <row r="1068" spans="1:4" x14ac:dyDescent="0.25">
      <c r="A1068" s="50" t="s">
        <v>76</v>
      </c>
      <c r="B1068" s="50">
        <v>7</v>
      </c>
      <c r="C1068" s="95">
        <v>5.5</v>
      </c>
      <c r="D1068" s="65"/>
    </row>
    <row r="1069" spans="1:4" x14ac:dyDescent="0.25">
      <c r="A1069" s="50" t="s">
        <v>78</v>
      </c>
      <c r="B1069" s="50">
        <v>1</v>
      </c>
      <c r="C1069" s="95">
        <v>5.5</v>
      </c>
      <c r="D1069" s="65"/>
    </row>
    <row r="1070" spans="1:4" x14ac:dyDescent="0.25">
      <c r="A1070" s="50" t="s">
        <v>83</v>
      </c>
      <c r="B1070" s="50">
        <v>7</v>
      </c>
      <c r="C1070" s="95">
        <v>5.5</v>
      </c>
      <c r="D1070" s="65"/>
    </row>
    <row r="1071" spans="1:4" x14ac:dyDescent="0.25">
      <c r="A1071" s="50" t="s">
        <v>334</v>
      </c>
      <c r="B1071" s="50">
        <v>5</v>
      </c>
      <c r="C1071" s="95">
        <v>5.6</v>
      </c>
      <c r="D1071" s="65"/>
    </row>
    <row r="1072" spans="1:4" x14ac:dyDescent="0.25">
      <c r="A1072" s="50" t="s">
        <v>24</v>
      </c>
      <c r="B1072" s="50">
        <v>1</v>
      </c>
      <c r="C1072" s="95">
        <v>6</v>
      </c>
      <c r="D1072" s="65"/>
    </row>
    <row r="1073" spans="1:4" x14ac:dyDescent="0.25">
      <c r="A1073" s="50" t="s">
        <v>24</v>
      </c>
      <c r="B1073" s="50">
        <v>2</v>
      </c>
      <c r="C1073" s="95">
        <v>6</v>
      </c>
      <c r="D1073" s="30"/>
    </row>
    <row r="1074" spans="1:4" x14ac:dyDescent="0.25">
      <c r="A1074" s="50" t="s">
        <v>24</v>
      </c>
      <c r="B1074" s="50">
        <v>1</v>
      </c>
      <c r="C1074" s="95">
        <v>6</v>
      </c>
      <c r="D1074" s="65"/>
    </row>
    <row r="1075" spans="1:4" x14ac:dyDescent="0.25">
      <c r="A1075" s="56" t="s">
        <v>38</v>
      </c>
      <c r="B1075" s="56">
        <v>1</v>
      </c>
      <c r="C1075" s="96">
        <v>6</v>
      </c>
      <c r="D1075" s="65"/>
    </row>
    <row r="1076" spans="1:4" x14ac:dyDescent="0.25">
      <c r="A1076" s="50" t="s">
        <v>336</v>
      </c>
      <c r="B1076" s="50">
        <v>2</v>
      </c>
      <c r="C1076" s="95">
        <v>6</v>
      </c>
      <c r="D1076" s="65"/>
    </row>
    <row r="1077" spans="1:4" x14ac:dyDescent="0.25">
      <c r="A1077" s="50" t="s">
        <v>336</v>
      </c>
      <c r="B1077" s="50">
        <v>6</v>
      </c>
      <c r="C1077" s="95">
        <v>6</v>
      </c>
      <c r="D1077" s="30"/>
    </row>
    <row r="1078" spans="1:4" x14ac:dyDescent="0.25">
      <c r="A1078" s="50" t="s">
        <v>43</v>
      </c>
      <c r="B1078" s="50">
        <v>1</v>
      </c>
      <c r="C1078" s="95">
        <v>6</v>
      </c>
      <c r="D1078" s="65"/>
    </row>
    <row r="1079" spans="1:4" x14ac:dyDescent="0.25">
      <c r="A1079" s="56" t="s">
        <v>49</v>
      </c>
      <c r="B1079" s="56">
        <v>8</v>
      </c>
      <c r="C1079" s="96">
        <v>6</v>
      </c>
      <c r="D1079" s="65"/>
    </row>
    <row r="1080" spans="1:4" x14ac:dyDescent="0.25">
      <c r="A1080" s="50" t="s">
        <v>54</v>
      </c>
      <c r="B1080" s="50">
        <v>8</v>
      </c>
      <c r="C1080" s="95">
        <v>6</v>
      </c>
      <c r="D1080" s="65"/>
    </row>
    <row r="1081" spans="1:4" x14ac:dyDescent="0.25">
      <c r="A1081" s="50" t="s">
        <v>324</v>
      </c>
      <c r="B1081" s="50">
        <v>10</v>
      </c>
      <c r="C1081" s="95">
        <v>6</v>
      </c>
      <c r="D1081" s="65"/>
    </row>
    <row r="1082" spans="1:4" x14ac:dyDescent="0.25">
      <c r="A1082" s="50" t="s">
        <v>66</v>
      </c>
      <c r="B1082" s="50">
        <v>1</v>
      </c>
      <c r="C1082" s="95">
        <v>6</v>
      </c>
      <c r="D1082" s="65"/>
    </row>
    <row r="1083" spans="1:4" x14ac:dyDescent="0.25">
      <c r="A1083" s="50" t="s">
        <v>72</v>
      </c>
      <c r="B1083" s="50">
        <v>1</v>
      </c>
      <c r="C1083" s="95">
        <v>6</v>
      </c>
      <c r="D1083" s="65"/>
    </row>
    <row r="1084" spans="1:4" x14ac:dyDescent="0.25">
      <c r="A1084" s="50" t="s">
        <v>72</v>
      </c>
      <c r="B1084" s="50">
        <v>3</v>
      </c>
      <c r="C1084" s="95">
        <v>6</v>
      </c>
      <c r="D1084" s="65"/>
    </row>
    <row r="1085" spans="1:4" x14ac:dyDescent="0.25">
      <c r="A1085" s="50" t="s">
        <v>334</v>
      </c>
      <c r="B1085" s="50">
        <v>3</v>
      </c>
      <c r="C1085" s="95">
        <v>6</v>
      </c>
      <c r="D1085" s="65"/>
    </row>
    <row r="1086" spans="1:4" x14ac:dyDescent="0.25">
      <c r="A1086" s="50" t="s">
        <v>72</v>
      </c>
      <c r="B1086" s="50">
        <v>1</v>
      </c>
      <c r="C1086" s="95">
        <v>6</v>
      </c>
      <c r="D1086" s="65"/>
    </row>
    <row r="1087" spans="1:4" x14ac:dyDescent="0.25">
      <c r="A1087" s="50" t="s">
        <v>72</v>
      </c>
      <c r="B1087" s="50">
        <v>3</v>
      </c>
      <c r="C1087" s="95">
        <v>6</v>
      </c>
      <c r="D1087" s="65"/>
    </row>
    <row r="1088" spans="1:4" x14ac:dyDescent="0.25">
      <c r="A1088" s="50" t="s">
        <v>72</v>
      </c>
      <c r="B1088" s="50">
        <v>1</v>
      </c>
      <c r="C1088" s="95">
        <v>6</v>
      </c>
      <c r="D1088" s="65"/>
    </row>
    <row r="1089" spans="1:4" x14ac:dyDescent="0.25">
      <c r="A1089" s="50" t="s">
        <v>72</v>
      </c>
      <c r="B1089" s="50">
        <v>7</v>
      </c>
      <c r="C1089" s="95">
        <v>6</v>
      </c>
      <c r="D1089" s="65"/>
    </row>
    <row r="1090" spans="1:4" x14ac:dyDescent="0.25">
      <c r="A1090" s="50" t="s">
        <v>72</v>
      </c>
      <c r="B1090" s="50">
        <v>2</v>
      </c>
      <c r="C1090" s="95">
        <v>6</v>
      </c>
      <c r="D1090" s="65"/>
    </row>
    <row r="1091" spans="1:4" x14ac:dyDescent="0.25">
      <c r="A1091" s="50" t="s">
        <v>78</v>
      </c>
      <c r="B1091" s="50">
        <v>7</v>
      </c>
      <c r="C1091" s="95">
        <v>6</v>
      </c>
      <c r="D1091" s="65"/>
    </row>
    <row r="1092" spans="1:4" x14ac:dyDescent="0.25">
      <c r="A1092" s="50" t="s">
        <v>321</v>
      </c>
      <c r="B1092" s="50">
        <v>12</v>
      </c>
      <c r="C1092" s="95">
        <v>6</v>
      </c>
      <c r="D1092" s="65"/>
    </row>
    <row r="1093" spans="1:4" x14ac:dyDescent="0.25">
      <c r="A1093" s="50" t="s">
        <v>102</v>
      </c>
      <c r="B1093" s="50">
        <v>6</v>
      </c>
      <c r="C1093" s="95">
        <v>6</v>
      </c>
      <c r="D1093" s="65"/>
    </row>
    <row r="1094" spans="1:4" x14ac:dyDescent="0.25">
      <c r="A1094" s="50" t="s">
        <v>325</v>
      </c>
      <c r="B1094" s="50">
        <v>4</v>
      </c>
      <c r="C1094" s="95">
        <v>6</v>
      </c>
      <c r="D1094" s="65"/>
    </row>
    <row r="1095" spans="1:4" x14ac:dyDescent="0.25">
      <c r="A1095" s="50" t="s">
        <v>116</v>
      </c>
      <c r="B1095" s="50">
        <v>1</v>
      </c>
      <c r="C1095" s="95">
        <v>6</v>
      </c>
      <c r="D1095" s="65"/>
    </row>
    <row r="1096" spans="1:4" x14ac:dyDescent="0.25">
      <c r="A1096" s="50" t="s">
        <v>123</v>
      </c>
      <c r="B1096" s="50">
        <v>7</v>
      </c>
      <c r="C1096" s="95">
        <v>6</v>
      </c>
      <c r="D1096" s="65"/>
    </row>
    <row r="1097" spans="1:4" x14ac:dyDescent="0.25">
      <c r="A1097" s="50" t="s">
        <v>137</v>
      </c>
      <c r="B1097" s="50">
        <v>7</v>
      </c>
      <c r="C1097" s="95">
        <v>6</v>
      </c>
      <c r="D1097" s="65"/>
    </row>
    <row r="1098" spans="1:4" x14ac:dyDescent="0.25">
      <c r="A1098" s="50" t="s">
        <v>337</v>
      </c>
      <c r="B1098" s="50">
        <v>3</v>
      </c>
      <c r="C1098" s="95">
        <v>6</v>
      </c>
      <c r="D1098" s="65"/>
    </row>
    <row r="1099" spans="1:4" x14ac:dyDescent="0.25">
      <c r="A1099" s="50" t="s">
        <v>145</v>
      </c>
      <c r="B1099" s="50">
        <v>4</v>
      </c>
      <c r="C1099" s="95">
        <v>6</v>
      </c>
      <c r="D1099" s="65"/>
    </row>
    <row r="1100" spans="1:4" x14ac:dyDescent="0.25">
      <c r="A1100" s="50" t="s">
        <v>147</v>
      </c>
      <c r="B1100" s="50">
        <v>2</v>
      </c>
      <c r="C1100" s="95">
        <v>6</v>
      </c>
      <c r="D1100" s="65"/>
    </row>
    <row r="1101" spans="1:4" x14ac:dyDescent="0.25">
      <c r="A1101" s="50" t="s">
        <v>17</v>
      </c>
      <c r="B1101" s="50">
        <v>2</v>
      </c>
      <c r="C1101" s="95">
        <v>6.5</v>
      </c>
      <c r="D1101" s="65"/>
    </row>
    <row r="1102" spans="1:4" x14ac:dyDescent="0.25">
      <c r="A1102" s="50" t="s">
        <v>334</v>
      </c>
      <c r="B1102" s="50">
        <v>1</v>
      </c>
      <c r="C1102" s="95">
        <v>6.5</v>
      </c>
      <c r="D1102" s="65"/>
    </row>
    <row r="1103" spans="1:4" x14ac:dyDescent="0.25">
      <c r="A1103" s="50" t="s">
        <v>72</v>
      </c>
      <c r="B1103" s="50">
        <v>1</v>
      </c>
      <c r="C1103" s="95">
        <v>6.5</v>
      </c>
      <c r="D1103" s="65"/>
    </row>
    <row r="1104" spans="1:4" x14ac:dyDescent="0.25">
      <c r="A1104" s="50" t="s">
        <v>102</v>
      </c>
      <c r="B1104" s="50">
        <v>1</v>
      </c>
      <c r="C1104" s="95">
        <v>6.5</v>
      </c>
      <c r="D1104" s="65"/>
    </row>
    <row r="1105" spans="1:4" x14ac:dyDescent="0.25">
      <c r="A1105" s="50" t="s">
        <v>116</v>
      </c>
      <c r="B1105" s="50">
        <v>1</v>
      </c>
      <c r="C1105" s="95">
        <v>6.5</v>
      </c>
      <c r="D1105" s="65"/>
    </row>
    <row r="1106" spans="1:4" x14ac:dyDescent="0.25">
      <c r="A1106" s="50" t="s">
        <v>91</v>
      </c>
      <c r="B1106" s="50">
        <v>1</v>
      </c>
      <c r="C1106" s="95">
        <v>6.75</v>
      </c>
      <c r="D1106" s="65"/>
    </row>
    <row r="1107" spans="1:4" x14ac:dyDescent="0.25">
      <c r="A1107" s="50" t="s">
        <v>17</v>
      </c>
      <c r="B1107" s="50">
        <v>3</v>
      </c>
      <c r="C1107" s="95">
        <v>7</v>
      </c>
      <c r="D1107" s="65"/>
    </row>
    <row r="1108" spans="1:4" x14ac:dyDescent="0.25">
      <c r="A1108" s="50" t="s">
        <v>17</v>
      </c>
      <c r="B1108" s="50">
        <v>2</v>
      </c>
      <c r="C1108" s="95">
        <v>7</v>
      </c>
      <c r="D1108" s="65"/>
    </row>
    <row r="1109" spans="1:4" x14ac:dyDescent="0.25">
      <c r="A1109" s="50" t="s">
        <v>329</v>
      </c>
      <c r="B1109" s="50">
        <v>1</v>
      </c>
      <c r="C1109" s="95">
        <v>7</v>
      </c>
      <c r="D1109" s="65"/>
    </row>
    <row r="1110" spans="1:4" x14ac:dyDescent="0.25">
      <c r="A1110" s="64" t="s">
        <v>24</v>
      </c>
      <c r="B1110" s="64">
        <v>1</v>
      </c>
      <c r="C1110" s="95">
        <v>7</v>
      </c>
      <c r="D1110" s="65"/>
    </row>
    <row r="1111" spans="1:4" x14ac:dyDescent="0.25">
      <c r="A1111" s="50" t="s">
        <v>35</v>
      </c>
      <c r="B1111" s="50">
        <v>5</v>
      </c>
      <c r="C1111" s="95">
        <v>7</v>
      </c>
      <c r="D1111" s="65"/>
    </row>
    <row r="1112" spans="1:4" x14ac:dyDescent="0.25">
      <c r="A1112" s="50" t="s">
        <v>43</v>
      </c>
      <c r="B1112" s="50">
        <v>19</v>
      </c>
      <c r="C1112" s="95">
        <v>7</v>
      </c>
      <c r="D1112" s="65"/>
    </row>
    <row r="1113" spans="1:4" x14ac:dyDescent="0.25">
      <c r="A1113" s="50" t="s">
        <v>54</v>
      </c>
      <c r="B1113" s="50">
        <v>8</v>
      </c>
      <c r="C1113" s="95">
        <v>7</v>
      </c>
      <c r="D1113" s="65"/>
    </row>
    <row r="1114" spans="1:4" x14ac:dyDescent="0.25">
      <c r="A1114" s="50" t="s">
        <v>334</v>
      </c>
      <c r="B1114" s="50">
        <v>5</v>
      </c>
      <c r="C1114" s="95">
        <v>7</v>
      </c>
      <c r="D1114" s="65"/>
    </row>
    <row r="1115" spans="1:4" x14ac:dyDescent="0.25">
      <c r="A1115" s="50" t="s">
        <v>72</v>
      </c>
      <c r="B1115" s="50">
        <v>5</v>
      </c>
      <c r="C1115" s="95">
        <v>7</v>
      </c>
      <c r="D1115" s="65"/>
    </row>
    <row r="1116" spans="1:4" x14ac:dyDescent="0.25">
      <c r="A1116" s="50" t="s">
        <v>334</v>
      </c>
      <c r="B1116" s="50">
        <v>2</v>
      </c>
      <c r="C1116" s="95">
        <v>7</v>
      </c>
      <c r="D1116" s="65"/>
    </row>
    <row r="1117" spans="1:4" x14ac:dyDescent="0.25">
      <c r="A1117" s="50" t="s">
        <v>72</v>
      </c>
      <c r="B1117" s="50">
        <v>3</v>
      </c>
      <c r="C1117" s="95">
        <v>7</v>
      </c>
      <c r="D1117" s="65"/>
    </row>
    <row r="1118" spans="1:4" x14ac:dyDescent="0.25">
      <c r="A1118" s="50" t="s">
        <v>334</v>
      </c>
      <c r="B1118" s="50">
        <v>5</v>
      </c>
      <c r="C1118" s="95">
        <v>7</v>
      </c>
      <c r="D1118" s="65"/>
    </row>
    <row r="1119" spans="1:4" x14ac:dyDescent="0.25">
      <c r="A1119" s="50" t="s">
        <v>72</v>
      </c>
      <c r="B1119" s="50">
        <v>7</v>
      </c>
      <c r="C1119" s="95">
        <v>7</v>
      </c>
      <c r="D1119" s="65"/>
    </row>
    <row r="1120" spans="1:4" x14ac:dyDescent="0.25">
      <c r="A1120" s="50" t="s">
        <v>78</v>
      </c>
      <c r="B1120" s="50">
        <v>2</v>
      </c>
      <c r="C1120" s="95">
        <v>7</v>
      </c>
      <c r="D1120" s="65"/>
    </row>
    <row r="1121" spans="1:4" x14ac:dyDescent="0.25">
      <c r="A1121" s="50" t="s">
        <v>83</v>
      </c>
      <c r="B1121" s="50">
        <v>1</v>
      </c>
      <c r="C1121" s="95">
        <v>7</v>
      </c>
      <c r="D1121" s="65"/>
    </row>
    <row r="1122" spans="1:4" x14ac:dyDescent="0.25">
      <c r="A1122" s="50" t="s">
        <v>313</v>
      </c>
      <c r="B1122" s="50">
        <v>1</v>
      </c>
      <c r="C1122" s="95">
        <v>7</v>
      </c>
      <c r="D1122" s="65"/>
    </row>
    <row r="1123" spans="1:4" x14ac:dyDescent="0.25">
      <c r="A1123" s="50" t="s">
        <v>102</v>
      </c>
      <c r="B1123" s="50">
        <v>1</v>
      </c>
      <c r="C1123" s="95">
        <v>7</v>
      </c>
      <c r="D1123" s="65"/>
    </row>
    <row r="1124" spans="1:4" x14ac:dyDescent="0.25">
      <c r="A1124" s="50" t="s">
        <v>116</v>
      </c>
      <c r="B1124" s="50">
        <v>4</v>
      </c>
      <c r="C1124" s="95">
        <v>7</v>
      </c>
      <c r="D1124" s="65"/>
    </row>
    <row r="1125" spans="1:4" x14ac:dyDescent="0.25">
      <c r="A1125" s="50" t="s">
        <v>116</v>
      </c>
      <c r="B1125" s="50">
        <v>4</v>
      </c>
      <c r="C1125" s="95">
        <v>7</v>
      </c>
      <c r="D1125" s="65"/>
    </row>
    <row r="1126" spans="1:4" x14ac:dyDescent="0.25">
      <c r="A1126" s="50" t="s">
        <v>137</v>
      </c>
      <c r="B1126" s="50">
        <v>1</v>
      </c>
      <c r="C1126" s="95">
        <v>7</v>
      </c>
      <c r="D1126" s="65"/>
    </row>
    <row r="1127" spans="1:4" x14ac:dyDescent="0.25">
      <c r="A1127" s="50" t="s">
        <v>137</v>
      </c>
      <c r="B1127" s="56">
        <v>1</v>
      </c>
      <c r="C1127" s="95">
        <v>7</v>
      </c>
      <c r="D1127" s="65"/>
    </row>
    <row r="1128" spans="1:4" x14ac:dyDescent="0.25">
      <c r="A1128" s="50" t="s">
        <v>145</v>
      </c>
      <c r="B1128" s="50">
        <v>20</v>
      </c>
      <c r="C1128" s="95">
        <v>7</v>
      </c>
      <c r="D1128" s="65"/>
    </row>
    <row r="1129" spans="1:4" x14ac:dyDescent="0.25">
      <c r="A1129" s="50" t="s">
        <v>145</v>
      </c>
      <c r="B1129" s="50">
        <v>10</v>
      </c>
      <c r="C1129" s="95">
        <v>7</v>
      </c>
      <c r="D1129" s="65"/>
    </row>
    <row r="1130" spans="1:4" x14ac:dyDescent="0.25">
      <c r="A1130" s="50" t="s">
        <v>24</v>
      </c>
      <c r="B1130" s="50">
        <v>1</v>
      </c>
      <c r="C1130" s="95">
        <v>7.5</v>
      </c>
      <c r="D1130" s="65"/>
    </row>
    <row r="1131" spans="1:4" x14ac:dyDescent="0.25">
      <c r="A1131" s="50" t="s">
        <v>57</v>
      </c>
      <c r="B1131" s="50">
        <v>30</v>
      </c>
      <c r="C1131" s="95">
        <v>7.5</v>
      </c>
      <c r="D1131" s="65"/>
    </row>
    <row r="1132" spans="1:4" x14ac:dyDescent="0.25">
      <c r="A1132" s="50" t="s">
        <v>72</v>
      </c>
      <c r="B1132" s="50">
        <v>5</v>
      </c>
      <c r="C1132" s="95">
        <v>7.5</v>
      </c>
      <c r="D1132" s="65"/>
    </row>
    <row r="1133" spans="1:4" x14ac:dyDescent="0.25">
      <c r="A1133" s="50" t="s">
        <v>116</v>
      </c>
      <c r="B1133" s="50">
        <v>2</v>
      </c>
      <c r="C1133" s="95">
        <v>7.5</v>
      </c>
      <c r="D1133" s="65"/>
    </row>
    <row r="1134" spans="1:4" x14ac:dyDescent="0.25">
      <c r="A1134" s="50" t="s">
        <v>145</v>
      </c>
      <c r="B1134" s="50">
        <v>8</v>
      </c>
      <c r="C1134" s="95">
        <v>7.5</v>
      </c>
      <c r="D1134" s="65"/>
    </row>
    <row r="1135" spans="1:4" x14ac:dyDescent="0.25">
      <c r="A1135" s="50" t="s">
        <v>147</v>
      </c>
      <c r="B1135" s="50">
        <v>4</v>
      </c>
      <c r="C1135" s="95">
        <v>7.5</v>
      </c>
      <c r="D1135" s="65"/>
    </row>
    <row r="1136" spans="1:4" x14ac:dyDescent="0.25">
      <c r="A1136" s="50" t="s">
        <v>147</v>
      </c>
      <c r="B1136" s="50">
        <v>1</v>
      </c>
      <c r="C1136" s="95">
        <v>7.5</v>
      </c>
      <c r="D1136" s="65"/>
    </row>
    <row r="1137" spans="1:4" x14ac:dyDescent="0.25">
      <c r="A1137" s="50" t="s">
        <v>149</v>
      </c>
      <c r="B1137" s="50">
        <v>7</v>
      </c>
      <c r="C1137" s="95">
        <v>7.5</v>
      </c>
      <c r="D1137" s="65"/>
    </row>
    <row r="1138" spans="1:4" x14ac:dyDescent="0.25">
      <c r="A1138" s="50" t="s">
        <v>149</v>
      </c>
      <c r="B1138" s="50">
        <v>1</v>
      </c>
      <c r="C1138" s="95">
        <v>7.5</v>
      </c>
      <c r="D1138" s="65"/>
    </row>
    <row r="1139" spans="1:4" x14ac:dyDescent="0.25">
      <c r="A1139" s="50" t="s">
        <v>149</v>
      </c>
      <c r="B1139" s="50">
        <v>2</v>
      </c>
      <c r="C1139" s="95">
        <v>7.5</v>
      </c>
      <c r="D1139" s="65"/>
    </row>
    <row r="1140" spans="1:4" x14ac:dyDescent="0.25">
      <c r="A1140" s="50" t="s">
        <v>149</v>
      </c>
      <c r="B1140" s="50">
        <v>1</v>
      </c>
      <c r="C1140" s="95">
        <v>7.5</v>
      </c>
      <c r="D1140" s="65"/>
    </row>
    <row r="1141" spans="1:4" x14ac:dyDescent="0.25">
      <c r="A1141" s="50" t="s">
        <v>149</v>
      </c>
      <c r="B1141" s="50">
        <v>1</v>
      </c>
      <c r="C1141" s="95">
        <v>7.5</v>
      </c>
      <c r="D1141" s="65"/>
    </row>
    <row r="1142" spans="1:4" x14ac:dyDescent="0.25">
      <c r="A1142" s="50" t="s">
        <v>149</v>
      </c>
      <c r="B1142" s="50">
        <v>1</v>
      </c>
      <c r="C1142" s="95">
        <v>7.5</v>
      </c>
      <c r="D1142" s="65"/>
    </row>
    <row r="1143" spans="1:4" x14ac:dyDescent="0.25">
      <c r="A1143" s="50" t="s">
        <v>149</v>
      </c>
      <c r="B1143" s="50">
        <v>3</v>
      </c>
      <c r="C1143" s="95">
        <v>7.5</v>
      </c>
      <c r="D1143" s="65"/>
    </row>
    <row r="1144" spans="1:4" x14ac:dyDescent="0.25">
      <c r="A1144" s="50" t="s">
        <v>149</v>
      </c>
      <c r="B1144" s="50">
        <v>1</v>
      </c>
      <c r="C1144" s="95">
        <v>7.5</v>
      </c>
      <c r="D1144" s="65"/>
    </row>
    <row r="1145" spans="1:4" x14ac:dyDescent="0.25">
      <c r="A1145" s="50" t="s">
        <v>149</v>
      </c>
      <c r="B1145" s="50">
        <v>4</v>
      </c>
      <c r="C1145" s="95">
        <v>7.5</v>
      </c>
      <c r="D1145" s="65"/>
    </row>
    <row r="1146" spans="1:4" x14ac:dyDescent="0.25">
      <c r="A1146" s="50" t="s">
        <v>149</v>
      </c>
      <c r="B1146" s="50">
        <v>1</v>
      </c>
      <c r="C1146" s="95">
        <v>7.5</v>
      </c>
      <c r="D1146" s="65"/>
    </row>
    <row r="1147" spans="1:4" x14ac:dyDescent="0.25">
      <c r="A1147" s="50" t="s">
        <v>149</v>
      </c>
      <c r="B1147" s="50">
        <v>7</v>
      </c>
      <c r="C1147" s="95">
        <v>7.5</v>
      </c>
      <c r="D1147" s="65"/>
    </row>
    <row r="1148" spans="1:4" x14ac:dyDescent="0.25">
      <c r="A1148" s="50" t="s">
        <v>149</v>
      </c>
      <c r="B1148" s="50">
        <v>3</v>
      </c>
      <c r="C1148" s="95">
        <v>7.5</v>
      </c>
      <c r="D1148" s="65"/>
    </row>
    <row r="1149" spans="1:4" x14ac:dyDescent="0.25">
      <c r="A1149" s="50" t="s">
        <v>149</v>
      </c>
      <c r="B1149" s="50">
        <v>1</v>
      </c>
      <c r="C1149" s="95">
        <v>7.5</v>
      </c>
      <c r="D1149" s="65"/>
    </row>
    <row r="1150" spans="1:4" x14ac:dyDescent="0.25">
      <c r="A1150" s="50" t="s">
        <v>149</v>
      </c>
      <c r="B1150" s="50">
        <v>1</v>
      </c>
      <c r="C1150" s="95">
        <v>7.5</v>
      </c>
      <c r="D1150" s="65"/>
    </row>
    <row r="1151" spans="1:4" x14ac:dyDescent="0.25">
      <c r="A1151" s="50" t="s">
        <v>149</v>
      </c>
      <c r="B1151" s="50">
        <v>7</v>
      </c>
      <c r="C1151" s="95">
        <v>7.5</v>
      </c>
      <c r="D1151" s="65"/>
    </row>
    <row r="1152" spans="1:4" x14ac:dyDescent="0.25">
      <c r="A1152" s="50" t="s">
        <v>149</v>
      </c>
      <c r="B1152" s="50">
        <v>2</v>
      </c>
      <c r="C1152" s="95">
        <v>7.5</v>
      </c>
      <c r="D1152" s="65"/>
    </row>
    <row r="1153" spans="1:4" x14ac:dyDescent="0.25">
      <c r="A1153" s="50" t="s">
        <v>149</v>
      </c>
      <c r="B1153" s="50">
        <v>1</v>
      </c>
      <c r="C1153" s="95">
        <v>7.5</v>
      </c>
      <c r="D1153" s="65"/>
    </row>
    <row r="1154" spans="1:4" x14ac:dyDescent="0.25">
      <c r="A1154" s="50" t="s">
        <v>149</v>
      </c>
      <c r="B1154" s="50">
        <v>2</v>
      </c>
      <c r="C1154" s="95">
        <v>7.5</v>
      </c>
      <c r="D1154" s="65"/>
    </row>
    <row r="1155" spans="1:4" x14ac:dyDescent="0.25">
      <c r="A1155" s="50" t="s">
        <v>149</v>
      </c>
      <c r="B1155" s="50">
        <v>1</v>
      </c>
      <c r="C1155" s="95">
        <v>7.5</v>
      </c>
      <c r="D1155" s="65"/>
    </row>
    <row r="1156" spans="1:4" x14ac:dyDescent="0.25">
      <c r="A1156" s="50" t="s">
        <v>149</v>
      </c>
      <c r="B1156" s="50">
        <v>5</v>
      </c>
      <c r="C1156" s="95">
        <v>7.5</v>
      </c>
      <c r="D1156" s="65"/>
    </row>
    <row r="1157" spans="1:4" x14ac:dyDescent="0.25">
      <c r="A1157" s="50" t="s">
        <v>149</v>
      </c>
      <c r="B1157" s="50">
        <v>7</v>
      </c>
      <c r="C1157" s="95">
        <v>7.5</v>
      </c>
      <c r="D1157" s="65"/>
    </row>
    <row r="1158" spans="1:4" x14ac:dyDescent="0.25">
      <c r="A1158" s="50" t="s">
        <v>149</v>
      </c>
      <c r="B1158" s="50">
        <v>7</v>
      </c>
      <c r="C1158" s="95">
        <v>7.5</v>
      </c>
      <c r="D1158" s="65"/>
    </row>
    <row r="1159" spans="1:4" x14ac:dyDescent="0.25">
      <c r="A1159" s="50" t="s">
        <v>149</v>
      </c>
      <c r="B1159" s="50">
        <v>3</v>
      </c>
      <c r="C1159" s="95">
        <v>7.5</v>
      </c>
      <c r="D1159" s="65"/>
    </row>
    <row r="1160" spans="1:4" x14ac:dyDescent="0.25">
      <c r="A1160" s="50" t="s">
        <v>149</v>
      </c>
      <c r="B1160" s="50">
        <v>3</v>
      </c>
      <c r="C1160" s="95">
        <v>7.5</v>
      </c>
      <c r="D1160" s="65"/>
    </row>
    <row r="1161" spans="1:4" x14ac:dyDescent="0.25">
      <c r="A1161" s="50" t="s">
        <v>149</v>
      </c>
      <c r="B1161" s="50">
        <v>3</v>
      </c>
      <c r="C1161" s="95">
        <v>7.5</v>
      </c>
      <c r="D1161" s="65"/>
    </row>
    <row r="1162" spans="1:4" x14ac:dyDescent="0.25">
      <c r="A1162" s="50" t="s">
        <v>149</v>
      </c>
      <c r="B1162" s="50">
        <v>2</v>
      </c>
      <c r="C1162" s="95">
        <v>7.5</v>
      </c>
      <c r="D1162" s="65"/>
    </row>
    <row r="1163" spans="1:4" x14ac:dyDescent="0.25">
      <c r="A1163" s="50" t="s">
        <v>149</v>
      </c>
      <c r="B1163" s="50">
        <v>3</v>
      </c>
      <c r="C1163" s="95">
        <v>7.5</v>
      </c>
      <c r="D1163" s="65"/>
    </row>
    <row r="1164" spans="1:4" x14ac:dyDescent="0.25">
      <c r="A1164" s="50" t="s">
        <v>149</v>
      </c>
      <c r="B1164" s="50">
        <v>5</v>
      </c>
      <c r="C1164" s="95">
        <v>7.5</v>
      </c>
      <c r="D1164" s="65"/>
    </row>
    <row r="1165" spans="1:4" x14ac:dyDescent="0.25">
      <c r="A1165" s="50" t="s">
        <v>149</v>
      </c>
      <c r="B1165" s="50">
        <v>2</v>
      </c>
      <c r="C1165" s="95">
        <v>7.5</v>
      </c>
      <c r="D1165" s="65"/>
    </row>
    <row r="1166" spans="1:4" x14ac:dyDescent="0.25">
      <c r="A1166" s="50" t="s">
        <v>149</v>
      </c>
      <c r="B1166" s="50">
        <v>2</v>
      </c>
      <c r="C1166" s="95">
        <v>7.5</v>
      </c>
      <c r="D1166" s="65"/>
    </row>
    <row r="1167" spans="1:4" x14ac:dyDescent="0.25">
      <c r="A1167" s="50" t="s">
        <v>149</v>
      </c>
      <c r="B1167" s="50">
        <v>4</v>
      </c>
      <c r="C1167" s="95">
        <v>7.5</v>
      </c>
      <c r="D1167" s="65"/>
    </row>
    <row r="1168" spans="1:4" x14ac:dyDescent="0.25">
      <c r="A1168" s="50" t="s">
        <v>149</v>
      </c>
      <c r="B1168" s="50">
        <v>2</v>
      </c>
      <c r="C1168" s="95">
        <v>7.5</v>
      </c>
      <c r="D1168" s="65"/>
    </row>
    <row r="1169" spans="1:4" x14ac:dyDescent="0.25">
      <c r="A1169" s="50" t="s">
        <v>149</v>
      </c>
      <c r="B1169" s="50">
        <v>1</v>
      </c>
      <c r="C1169" s="95">
        <v>7.5</v>
      </c>
      <c r="D1169" s="65"/>
    </row>
    <row r="1170" spans="1:4" x14ac:dyDescent="0.25">
      <c r="A1170" s="50" t="s">
        <v>149</v>
      </c>
      <c r="B1170" s="50">
        <v>1</v>
      </c>
      <c r="C1170" s="95">
        <v>7.5</v>
      </c>
      <c r="D1170" s="65"/>
    </row>
    <row r="1171" spans="1:4" x14ac:dyDescent="0.25">
      <c r="A1171" s="50" t="s">
        <v>149</v>
      </c>
      <c r="B1171" s="50">
        <v>2</v>
      </c>
      <c r="C1171" s="95">
        <v>7.5</v>
      </c>
      <c r="D1171" s="65"/>
    </row>
    <row r="1172" spans="1:4" x14ac:dyDescent="0.25">
      <c r="A1172" s="50" t="s">
        <v>149</v>
      </c>
      <c r="B1172" s="50">
        <v>1</v>
      </c>
      <c r="C1172" s="95">
        <v>7.5</v>
      </c>
      <c r="D1172" s="65"/>
    </row>
    <row r="1173" spans="1:4" x14ac:dyDescent="0.25">
      <c r="A1173" s="50" t="s">
        <v>149</v>
      </c>
      <c r="B1173" s="50">
        <v>1</v>
      </c>
      <c r="C1173" s="95">
        <v>7.5</v>
      </c>
      <c r="D1173" s="65"/>
    </row>
    <row r="1174" spans="1:4" x14ac:dyDescent="0.25">
      <c r="A1174" s="50" t="s">
        <v>149</v>
      </c>
      <c r="B1174" s="50">
        <v>2</v>
      </c>
      <c r="C1174" s="95">
        <v>7.5</v>
      </c>
      <c r="D1174" s="65"/>
    </row>
    <row r="1175" spans="1:4" x14ac:dyDescent="0.25">
      <c r="A1175" s="50" t="s">
        <v>149</v>
      </c>
      <c r="B1175" s="50">
        <v>3</v>
      </c>
      <c r="C1175" s="95">
        <v>7.5</v>
      </c>
      <c r="D1175" s="65"/>
    </row>
    <row r="1176" spans="1:4" x14ac:dyDescent="0.25">
      <c r="A1176" s="50" t="s">
        <v>149</v>
      </c>
      <c r="B1176" s="50">
        <v>3</v>
      </c>
      <c r="C1176" s="95">
        <v>7.5</v>
      </c>
      <c r="D1176" s="65"/>
    </row>
    <row r="1177" spans="1:4" x14ac:dyDescent="0.25">
      <c r="A1177" s="50" t="s">
        <v>149</v>
      </c>
      <c r="B1177" s="50">
        <v>7</v>
      </c>
      <c r="C1177" s="95">
        <v>7.5</v>
      </c>
      <c r="D1177" s="65"/>
    </row>
    <row r="1178" spans="1:4" x14ac:dyDescent="0.25">
      <c r="A1178" s="50" t="s">
        <v>149</v>
      </c>
      <c r="B1178" s="50">
        <v>7</v>
      </c>
      <c r="C1178" s="95">
        <v>7.5</v>
      </c>
      <c r="D1178" s="65"/>
    </row>
    <row r="1179" spans="1:4" x14ac:dyDescent="0.25">
      <c r="A1179" s="50" t="s">
        <v>149</v>
      </c>
      <c r="B1179" s="50">
        <v>5</v>
      </c>
      <c r="C1179" s="95">
        <v>7.5</v>
      </c>
      <c r="D1179" s="65"/>
    </row>
    <row r="1180" spans="1:4" x14ac:dyDescent="0.25">
      <c r="A1180" s="50" t="s">
        <v>149</v>
      </c>
      <c r="B1180" s="50">
        <v>2</v>
      </c>
      <c r="C1180" s="95">
        <v>7.5</v>
      </c>
      <c r="D1180" s="65"/>
    </row>
    <row r="1181" spans="1:4" x14ac:dyDescent="0.25">
      <c r="A1181" s="50" t="s">
        <v>149</v>
      </c>
      <c r="B1181" s="50">
        <v>4</v>
      </c>
      <c r="C1181" s="95">
        <v>7.5</v>
      </c>
      <c r="D1181" s="65"/>
    </row>
    <row r="1182" spans="1:4" x14ac:dyDescent="0.25">
      <c r="A1182" s="50" t="s">
        <v>149</v>
      </c>
      <c r="B1182" s="50">
        <v>2</v>
      </c>
      <c r="C1182" s="95">
        <v>7.5</v>
      </c>
      <c r="D1182" s="65"/>
    </row>
    <row r="1183" spans="1:4" x14ac:dyDescent="0.25">
      <c r="A1183" s="50" t="s">
        <v>149</v>
      </c>
      <c r="B1183" s="50">
        <v>4</v>
      </c>
      <c r="C1183" s="95">
        <v>7.5</v>
      </c>
      <c r="D1183" s="65"/>
    </row>
    <row r="1184" spans="1:4" x14ac:dyDescent="0.25">
      <c r="A1184" s="50" t="s">
        <v>149</v>
      </c>
      <c r="B1184" s="50">
        <v>7</v>
      </c>
      <c r="C1184" s="95">
        <v>7.5</v>
      </c>
      <c r="D1184" s="65"/>
    </row>
    <row r="1185" spans="1:4" x14ac:dyDescent="0.25">
      <c r="A1185" s="50" t="s">
        <v>149</v>
      </c>
      <c r="B1185" s="50">
        <v>2</v>
      </c>
      <c r="C1185" s="95">
        <v>7.5</v>
      </c>
      <c r="D1185" s="65"/>
    </row>
    <row r="1186" spans="1:4" x14ac:dyDescent="0.25">
      <c r="A1186" s="50" t="s">
        <v>149</v>
      </c>
      <c r="B1186" s="50">
        <v>2</v>
      </c>
      <c r="C1186" s="95">
        <v>7.5</v>
      </c>
      <c r="D1186" s="65"/>
    </row>
    <row r="1187" spans="1:4" x14ac:dyDescent="0.25">
      <c r="A1187" s="56" t="s">
        <v>149</v>
      </c>
      <c r="B1187" s="50">
        <v>3</v>
      </c>
      <c r="C1187" s="95">
        <v>7.5</v>
      </c>
      <c r="D1187" s="65"/>
    </row>
    <row r="1188" spans="1:4" x14ac:dyDescent="0.25">
      <c r="A1188" s="50" t="s">
        <v>149</v>
      </c>
      <c r="B1188" s="50">
        <v>3</v>
      </c>
      <c r="C1188" s="95">
        <v>7.5</v>
      </c>
      <c r="D1188" s="65"/>
    </row>
    <row r="1189" spans="1:4" x14ac:dyDescent="0.25">
      <c r="A1189" s="50" t="s">
        <v>149</v>
      </c>
      <c r="B1189" s="50">
        <v>4</v>
      </c>
      <c r="C1189" s="95">
        <v>7.5</v>
      </c>
      <c r="D1189" s="65"/>
    </row>
    <row r="1190" spans="1:4" x14ac:dyDescent="0.25">
      <c r="A1190" s="50" t="s">
        <v>149</v>
      </c>
      <c r="B1190" s="50">
        <v>4</v>
      </c>
      <c r="C1190" s="95">
        <v>7.5</v>
      </c>
      <c r="D1190" s="65"/>
    </row>
    <row r="1191" spans="1:4" x14ac:dyDescent="0.25">
      <c r="A1191" s="50" t="s">
        <v>149</v>
      </c>
      <c r="B1191" s="50">
        <v>3</v>
      </c>
      <c r="C1191" s="95">
        <v>7.5</v>
      </c>
      <c r="D1191" s="65"/>
    </row>
    <row r="1192" spans="1:4" x14ac:dyDescent="0.25">
      <c r="A1192" s="50" t="s">
        <v>149</v>
      </c>
      <c r="B1192" s="50">
        <v>1</v>
      </c>
      <c r="C1192" s="95">
        <v>7.5</v>
      </c>
      <c r="D1192" s="65"/>
    </row>
    <row r="1193" spans="1:4" x14ac:dyDescent="0.25">
      <c r="A1193" s="50" t="s">
        <v>149</v>
      </c>
      <c r="B1193" s="50">
        <v>3</v>
      </c>
      <c r="C1193" s="95">
        <v>7.5</v>
      </c>
      <c r="D1193" s="65"/>
    </row>
    <row r="1194" spans="1:4" x14ac:dyDescent="0.25">
      <c r="A1194" s="50" t="s">
        <v>149</v>
      </c>
      <c r="B1194" s="64">
        <v>5</v>
      </c>
      <c r="C1194" s="98">
        <v>7.5</v>
      </c>
      <c r="D1194" s="65"/>
    </row>
    <row r="1195" spans="1:4" x14ac:dyDescent="0.25">
      <c r="A1195" s="50" t="s">
        <v>149</v>
      </c>
      <c r="B1195" s="64">
        <v>4</v>
      </c>
      <c r="C1195" s="98">
        <v>7.5</v>
      </c>
      <c r="D1195" s="65"/>
    </row>
    <row r="1196" spans="1:4" x14ac:dyDescent="0.25">
      <c r="A1196" s="50" t="s">
        <v>149</v>
      </c>
      <c r="B1196" s="50">
        <v>1</v>
      </c>
      <c r="C1196" s="95">
        <v>7.5</v>
      </c>
      <c r="D1196" s="65"/>
    </row>
    <row r="1197" spans="1:4" x14ac:dyDescent="0.25">
      <c r="A1197" s="50" t="s">
        <v>149</v>
      </c>
      <c r="B1197" s="50">
        <v>3</v>
      </c>
      <c r="C1197" s="95">
        <v>7.5</v>
      </c>
      <c r="D1197" s="65"/>
    </row>
    <row r="1198" spans="1:4" x14ac:dyDescent="0.25">
      <c r="A1198" s="50" t="s">
        <v>149</v>
      </c>
      <c r="B1198" s="50">
        <v>2</v>
      </c>
      <c r="C1198" s="95">
        <v>7.5</v>
      </c>
      <c r="D1198" s="65"/>
    </row>
    <row r="1199" spans="1:4" x14ac:dyDescent="0.25">
      <c r="A1199" s="50" t="s">
        <v>149</v>
      </c>
      <c r="B1199" s="50">
        <v>4</v>
      </c>
      <c r="C1199" s="95">
        <v>7.5</v>
      </c>
      <c r="D1199" s="65"/>
    </row>
    <row r="1200" spans="1:4" x14ac:dyDescent="0.25">
      <c r="A1200" s="50" t="s">
        <v>149</v>
      </c>
      <c r="B1200" s="50">
        <v>3</v>
      </c>
      <c r="C1200" s="95">
        <v>7.5</v>
      </c>
      <c r="D1200" s="65"/>
    </row>
    <row r="1201" spans="1:4" x14ac:dyDescent="0.25">
      <c r="A1201" s="50" t="s">
        <v>149</v>
      </c>
      <c r="B1201" s="50">
        <v>3</v>
      </c>
      <c r="C1201" s="95">
        <v>7.5</v>
      </c>
      <c r="D1201" s="65"/>
    </row>
    <row r="1202" spans="1:4" x14ac:dyDescent="0.25">
      <c r="A1202" s="50" t="s">
        <v>149</v>
      </c>
      <c r="B1202" s="50">
        <v>6</v>
      </c>
      <c r="C1202" s="95">
        <v>7.5</v>
      </c>
      <c r="D1202" s="65"/>
    </row>
    <row r="1203" spans="1:4" x14ac:dyDescent="0.25">
      <c r="A1203" s="50" t="s">
        <v>149</v>
      </c>
      <c r="B1203" s="50">
        <v>6</v>
      </c>
      <c r="C1203" s="95">
        <v>7.5</v>
      </c>
      <c r="D1203" s="65"/>
    </row>
    <row r="1204" spans="1:4" x14ac:dyDescent="0.25">
      <c r="A1204" s="50" t="s">
        <v>149</v>
      </c>
      <c r="B1204" s="50">
        <v>1</v>
      </c>
      <c r="C1204" s="95">
        <v>7.5</v>
      </c>
      <c r="D1204" s="65"/>
    </row>
    <row r="1205" spans="1:4" x14ac:dyDescent="0.25">
      <c r="A1205" s="50" t="s">
        <v>149</v>
      </c>
      <c r="B1205" s="50">
        <v>2</v>
      </c>
      <c r="C1205" s="95">
        <v>7.5</v>
      </c>
      <c r="D1205" s="65"/>
    </row>
    <row r="1206" spans="1:4" x14ac:dyDescent="0.25">
      <c r="A1206" s="50" t="s">
        <v>149</v>
      </c>
      <c r="B1206" s="50">
        <v>2</v>
      </c>
      <c r="C1206" s="95">
        <v>7.5</v>
      </c>
      <c r="D1206" s="65"/>
    </row>
    <row r="1207" spans="1:4" x14ac:dyDescent="0.25">
      <c r="A1207" s="50" t="s">
        <v>149</v>
      </c>
      <c r="B1207" s="50">
        <v>7</v>
      </c>
      <c r="C1207" s="95">
        <v>7.5</v>
      </c>
      <c r="D1207" s="65"/>
    </row>
    <row r="1208" spans="1:4" x14ac:dyDescent="0.25">
      <c r="A1208" s="50" t="s">
        <v>149</v>
      </c>
      <c r="B1208" s="50">
        <v>6</v>
      </c>
      <c r="C1208" s="95">
        <v>7.5</v>
      </c>
      <c r="D1208" s="65"/>
    </row>
    <row r="1209" spans="1:4" x14ac:dyDescent="0.25">
      <c r="A1209" s="50" t="s">
        <v>149</v>
      </c>
      <c r="B1209" s="50">
        <v>3</v>
      </c>
      <c r="C1209" s="95">
        <v>7.5</v>
      </c>
      <c r="D1209" s="65"/>
    </row>
    <row r="1210" spans="1:4" x14ac:dyDescent="0.25">
      <c r="A1210" s="50" t="s">
        <v>149</v>
      </c>
      <c r="B1210" s="50">
        <v>1</v>
      </c>
      <c r="C1210" s="95">
        <v>7.5</v>
      </c>
      <c r="D1210" s="65"/>
    </row>
    <row r="1211" spans="1:4" x14ac:dyDescent="0.25">
      <c r="A1211" s="50" t="s">
        <v>149</v>
      </c>
      <c r="B1211" s="50">
        <v>3</v>
      </c>
      <c r="C1211" s="95">
        <v>7.5</v>
      </c>
      <c r="D1211" s="65"/>
    </row>
    <row r="1212" spans="1:4" x14ac:dyDescent="0.25">
      <c r="A1212" s="50" t="s">
        <v>149</v>
      </c>
      <c r="B1212" s="50">
        <v>3</v>
      </c>
      <c r="C1212" s="95">
        <v>7.5</v>
      </c>
      <c r="D1212" s="65"/>
    </row>
    <row r="1213" spans="1:4" x14ac:dyDescent="0.25">
      <c r="A1213" s="50" t="s">
        <v>149</v>
      </c>
      <c r="B1213" s="50">
        <v>6</v>
      </c>
      <c r="C1213" s="95">
        <v>7.5</v>
      </c>
      <c r="D1213" s="65"/>
    </row>
    <row r="1214" spans="1:4" x14ac:dyDescent="0.25">
      <c r="A1214" s="50" t="s">
        <v>149</v>
      </c>
      <c r="B1214" s="50">
        <v>1</v>
      </c>
      <c r="C1214" s="95">
        <v>7.5</v>
      </c>
      <c r="D1214" s="65"/>
    </row>
    <row r="1215" spans="1:4" x14ac:dyDescent="0.25">
      <c r="A1215" s="50" t="s">
        <v>149</v>
      </c>
      <c r="B1215" s="50">
        <v>3</v>
      </c>
      <c r="C1215" s="95">
        <v>7.5</v>
      </c>
      <c r="D1215" s="65"/>
    </row>
    <row r="1216" spans="1:4" x14ac:dyDescent="0.25">
      <c r="A1216" s="50" t="s">
        <v>149</v>
      </c>
      <c r="B1216" s="50">
        <v>7</v>
      </c>
      <c r="C1216" s="95">
        <v>7.5</v>
      </c>
      <c r="D1216" s="65"/>
    </row>
    <row r="1217" spans="1:4" x14ac:dyDescent="0.25">
      <c r="A1217" s="50" t="s">
        <v>149</v>
      </c>
      <c r="B1217" s="50">
        <v>1</v>
      </c>
      <c r="C1217" s="95">
        <v>7.5</v>
      </c>
      <c r="D1217" s="65"/>
    </row>
    <row r="1218" spans="1:4" x14ac:dyDescent="0.25">
      <c r="A1218" s="50" t="s">
        <v>149</v>
      </c>
      <c r="B1218" s="50">
        <v>1</v>
      </c>
      <c r="C1218" s="95">
        <v>7.5</v>
      </c>
      <c r="D1218" s="65"/>
    </row>
    <row r="1219" spans="1:4" x14ac:dyDescent="0.25">
      <c r="A1219" s="50" t="s">
        <v>149</v>
      </c>
      <c r="B1219" s="50">
        <v>1</v>
      </c>
      <c r="C1219" s="95">
        <v>7.5</v>
      </c>
      <c r="D1219" s="65"/>
    </row>
    <row r="1220" spans="1:4" x14ac:dyDescent="0.25">
      <c r="A1220" s="50" t="s">
        <v>149</v>
      </c>
      <c r="B1220" s="50">
        <v>1</v>
      </c>
      <c r="C1220" s="95">
        <v>7.5</v>
      </c>
      <c r="D1220" s="65"/>
    </row>
    <row r="1221" spans="1:4" x14ac:dyDescent="0.25">
      <c r="A1221" s="50" t="s">
        <v>149</v>
      </c>
      <c r="B1221" s="50">
        <v>1</v>
      </c>
      <c r="C1221" s="95">
        <v>7.5</v>
      </c>
      <c r="D1221" s="65"/>
    </row>
    <row r="1222" spans="1:4" x14ac:dyDescent="0.25">
      <c r="A1222" s="50" t="s">
        <v>149</v>
      </c>
      <c r="B1222" s="50">
        <v>1</v>
      </c>
      <c r="C1222" s="95">
        <v>7.5</v>
      </c>
      <c r="D1222" s="65"/>
    </row>
    <row r="1223" spans="1:4" x14ac:dyDescent="0.25">
      <c r="A1223" s="50" t="s">
        <v>149</v>
      </c>
      <c r="B1223" s="50">
        <v>4</v>
      </c>
      <c r="C1223" s="95">
        <v>7.5</v>
      </c>
      <c r="D1223" s="65"/>
    </row>
    <row r="1224" spans="1:4" x14ac:dyDescent="0.25">
      <c r="A1224" s="50" t="s">
        <v>149</v>
      </c>
      <c r="B1224" s="50">
        <v>3</v>
      </c>
      <c r="C1224" s="95">
        <v>7.5</v>
      </c>
      <c r="D1224" s="65"/>
    </row>
    <row r="1225" spans="1:4" x14ac:dyDescent="0.25">
      <c r="A1225" s="50" t="s">
        <v>149</v>
      </c>
      <c r="B1225" s="50">
        <v>1</v>
      </c>
      <c r="C1225" s="95">
        <v>7.5</v>
      </c>
      <c r="D1225" s="65"/>
    </row>
    <row r="1226" spans="1:4" x14ac:dyDescent="0.25">
      <c r="A1226" s="50" t="s">
        <v>149</v>
      </c>
      <c r="B1226" s="50">
        <v>7</v>
      </c>
      <c r="C1226" s="95">
        <v>7.5</v>
      </c>
      <c r="D1226" s="65"/>
    </row>
    <row r="1227" spans="1:4" x14ac:dyDescent="0.25">
      <c r="A1227" s="50" t="s">
        <v>149</v>
      </c>
      <c r="B1227" s="50">
        <v>2</v>
      </c>
      <c r="C1227" s="95">
        <v>7.5</v>
      </c>
      <c r="D1227" s="65"/>
    </row>
    <row r="1228" spans="1:4" x14ac:dyDescent="0.25">
      <c r="A1228" s="50" t="s">
        <v>149</v>
      </c>
      <c r="B1228" s="50">
        <v>3</v>
      </c>
      <c r="C1228" s="95">
        <v>7.5</v>
      </c>
      <c r="D1228" s="65"/>
    </row>
    <row r="1229" spans="1:4" x14ac:dyDescent="0.25">
      <c r="A1229" s="50" t="s">
        <v>149</v>
      </c>
      <c r="B1229" s="50">
        <v>1</v>
      </c>
      <c r="C1229" s="95">
        <v>7.5</v>
      </c>
      <c r="D1229" s="65"/>
    </row>
    <row r="1230" spans="1:4" x14ac:dyDescent="0.25">
      <c r="A1230" s="50" t="s">
        <v>149</v>
      </c>
      <c r="B1230" s="50">
        <v>1</v>
      </c>
      <c r="C1230" s="95">
        <v>7.5</v>
      </c>
      <c r="D1230" s="65"/>
    </row>
    <row r="1231" spans="1:4" x14ac:dyDescent="0.25">
      <c r="A1231" s="50" t="s">
        <v>152</v>
      </c>
      <c r="B1231" s="50">
        <v>4</v>
      </c>
      <c r="C1231" s="95">
        <v>7.5</v>
      </c>
      <c r="D1231" s="65"/>
    </row>
    <row r="1232" spans="1:4" x14ac:dyDescent="0.25">
      <c r="A1232" s="50" t="s">
        <v>152</v>
      </c>
      <c r="B1232" s="50">
        <v>2</v>
      </c>
      <c r="C1232" s="95">
        <v>7.5</v>
      </c>
      <c r="D1232" s="65"/>
    </row>
    <row r="1233" spans="1:4" x14ac:dyDescent="0.25">
      <c r="A1233" s="50" t="s">
        <v>152</v>
      </c>
      <c r="B1233" s="50">
        <v>4</v>
      </c>
      <c r="C1233" s="95">
        <v>7.5</v>
      </c>
      <c r="D1233" s="65"/>
    </row>
    <row r="1234" spans="1:4" x14ac:dyDescent="0.25">
      <c r="A1234" s="50" t="s">
        <v>152</v>
      </c>
      <c r="B1234" s="50">
        <v>4</v>
      </c>
      <c r="C1234" s="95">
        <v>7.5</v>
      </c>
      <c r="D1234" s="65"/>
    </row>
    <row r="1235" spans="1:4" x14ac:dyDescent="0.25">
      <c r="A1235" s="50" t="s">
        <v>152</v>
      </c>
      <c r="B1235" s="50">
        <v>5</v>
      </c>
      <c r="C1235" s="95">
        <v>7.5</v>
      </c>
      <c r="D1235" s="65"/>
    </row>
    <row r="1236" spans="1:4" x14ac:dyDescent="0.25">
      <c r="A1236" s="50" t="s">
        <v>152</v>
      </c>
      <c r="B1236" s="50">
        <v>4</v>
      </c>
      <c r="C1236" s="95">
        <v>7.5</v>
      </c>
      <c r="D1236" s="65"/>
    </row>
    <row r="1237" spans="1:4" x14ac:dyDescent="0.25">
      <c r="A1237" s="50" t="s">
        <v>152</v>
      </c>
      <c r="B1237" s="50">
        <v>6</v>
      </c>
      <c r="C1237" s="95">
        <v>7.5</v>
      </c>
      <c r="D1237" s="65"/>
    </row>
    <row r="1238" spans="1:4" x14ac:dyDescent="0.25">
      <c r="A1238" s="50" t="s">
        <v>152</v>
      </c>
      <c r="B1238" s="50">
        <v>6</v>
      </c>
      <c r="C1238" s="95">
        <v>7.5</v>
      </c>
      <c r="D1238" s="65"/>
    </row>
    <row r="1239" spans="1:4" x14ac:dyDescent="0.25">
      <c r="A1239" s="50" t="s">
        <v>152</v>
      </c>
      <c r="B1239" s="50">
        <v>2</v>
      </c>
      <c r="C1239" s="95">
        <v>7.5</v>
      </c>
      <c r="D1239" s="65"/>
    </row>
    <row r="1240" spans="1:4" x14ac:dyDescent="0.25">
      <c r="A1240" s="50" t="s">
        <v>152</v>
      </c>
      <c r="B1240" s="50">
        <v>2</v>
      </c>
      <c r="C1240" s="95">
        <v>7.5</v>
      </c>
      <c r="D1240" s="65"/>
    </row>
    <row r="1241" spans="1:4" x14ac:dyDescent="0.25">
      <c r="A1241" s="50" t="s">
        <v>152</v>
      </c>
      <c r="B1241" s="50">
        <v>10</v>
      </c>
      <c r="C1241" s="95">
        <v>7.5</v>
      </c>
      <c r="D1241" s="65"/>
    </row>
    <row r="1242" spans="1:4" x14ac:dyDescent="0.25">
      <c r="A1242" s="50" t="s">
        <v>152</v>
      </c>
      <c r="B1242" s="50">
        <v>3</v>
      </c>
      <c r="C1242" s="95">
        <v>7.5</v>
      </c>
      <c r="D1242" s="65"/>
    </row>
    <row r="1243" spans="1:4" x14ac:dyDescent="0.25">
      <c r="A1243" s="50" t="s">
        <v>152</v>
      </c>
      <c r="B1243" s="50">
        <v>7</v>
      </c>
      <c r="C1243" s="95">
        <v>7.5</v>
      </c>
      <c r="D1243" s="65"/>
    </row>
    <row r="1244" spans="1:4" x14ac:dyDescent="0.25">
      <c r="A1244" s="50" t="s">
        <v>152</v>
      </c>
      <c r="B1244" s="50">
        <v>6</v>
      </c>
      <c r="C1244" s="95">
        <v>7.5</v>
      </c>
      <c r="D1244" s="65"/>
    </row>
    <row r="1245" spans="1:4" x14ac:dyDescent="0.25">
      <c r="A1245" s="50" t="s">
        <v>152</v>
      </c>
      <c r="B1245" s="50">
        <v>4</v>
      </c>
      <c r="C1245" s="95">
        <v>7.5</v>
      </c>
      <c r="D1245" s="65"/>
    </row>
    <row r="1246" spans="1:4" x14ac:dyDescent="0.25">
      <c r="A1246" s="50" t="s">
        <v>156</v>
      </c>
      <c r="B1246" s="50">
        <v>1</v>
      </c>
      <c r="C1246" s="95">
        <v>7.5</v>
      </c>
      <c r="D1246" s="65"/>
    </row>
    <row r="1247" spans="1:4" x14ac:dyDescent="0.25">
      <c r="A1247" s="50" t="s">
        <v>156</v>
      </c>
      <c r="B1247" s="50">
        <v>7</v>
      </c>
      <c r="C1247" s="95">
        <v>7.5</v>
      </c>
      <c r="D1247" s="65"/>
    </row>
    <row r="1248" spans="1:4" x14ac:dyDescent="0.25">
      <c r="A1248" s="50" t="s">
        <v>160</v>
      </c>
      <c r="B1248" s="50">
        <v>1</v>
      </c>
      <c r="C1248" s="95">
        <v>7.5</v>
      </c>
      <c r="D1248" s="65"/>
    </row>
    <row r="1249" spans="1:4" x14ac:dyDescent="0.25">
      <c r="A1249" s="50" t="s">
        <v>160</v>
      </c>
      <c r="B1249" s="50">
        <v>1</v>
      </c>
      <c r="C1249" s="95">
        <v>7.5</v>
      </c>
      <c r="D1249" s="65"/>
    </row>
    <row r="1250" spans="1:4" x14ac:dyDescent="0.25">
      <c r="A1250" s="50" t="s">
        <v>160</v>
      </c>
      <c r="B1250" s="50">
        <v>1</v>
      </c>
      <c r="C1250" s="95">
        <v>7.5</v>
      </c>
      <c r="D1250" s="65"/>
    </row>
    <row r="1251" spans="1:4" x14ac:dyDescent="0.25">
      <c r="A1251" s="50" t="s">
        <v>330</v>
      </c>
      <c r="B1251" s="50">
        <v>1</v>
      </c>
      <c r="C1251" s="95">
        <v>7.5</v>
      </c>
      <c r="D1251" s="65"/>
    </row>
    <row r="1252" spans="1:4" x14ac:dyDescent="0.25">
      <c r="A1252" s="50" t="s">
        <v>160</v>
      </c>
      <c r="B1252" s="50">
        <v>2</v>
      </c>
      <c r="C1252" s="95">
        <v>7.5</v>
      </c>
      <c r="D1252" s="65"/>
    </row>
    <row r="1253" spans="1:4" x14ac:dyDescent="0.25">
      <c r="A1253" s="50" t="s">
        <v>330</v>
      </c>
      <c r="B1253" s="50">
        <v>7</v>
      </c>
      <c r="C1253" s="95">
        <v>7.5</v>
      </c>
      <c r="D1253" s="65"/>
    </row>
    <row r="1254" spans="1:4" x14ac:dyDescent="0.25">
      <c r="A1254" s="50" t="s">
        <v>330</v>
      </c>
      <c r="B1254" s="50">
        <v>7</v>
      </c>
      <c r="C1254" s="95">
        <v>7.5</v>
      </c>
      <c r="D1254" s="65"/>
    </row>
    <row r="1255" spans="1:4" x14ac:dyDescent="0.25">
      <c r="A1255" s="50" t="s">
        <v>330</v>
      </c>
      <c r="B1255" s="50">
        <v>1</v>
      </c>
      <c r="C1255" s="95">
        <v>7.5</v>
      </c>
      <c r="D1255" s="65"/>
    </row>
    <row r="1256" spans="1:4" x14ac:dyDescent="0.25">
      <c r="A1256" s="50" t="s">
        <v>330</v>
      </c>
      <c r="B1256" s="50">
        <v>1</v>
      </c>
      <c r="C1256" s="95">
        <v>7.5</v>
      </c>
      <c r="D1256" s="65"/>
    </row>
    <row r="1257" spans="1:4" x14ac:dyDescent="0.25">
      <c r="A1257" s="50" t="s">
        <v>330</v>
      </c>
      <c r="B1257" s="50">
        <v>1</v>
      </c>
      <c r="C1257" s="95">
        <v>7.5</v>
      </c>
      <c r="D1257" s="65"/>
    </row>
    <row r="1258" spans="1:4" x14ac:dyDescent="0.25">
      <c r="A1258" s="50" t="s">
        <v>330</v>
      </c>
      <c r="B1258" s="50">
        <v>1</v>
      </c>
      <c r="C1258" s="95">
        <v>7.5</v>
      </c>
      <c r="D1258" s="65"/>
    </row>
    <row r="1259" spans="1:4" x14ac:dyDescent="0.25">
      <c r="A1259" s="50" t="s">
        <v>330</v>
      </c>
      <c r="B1259" s="50">
        <v>2</v>
      </c>
      <c r="C1259" s="95">
        <v>7.5</v>
      </c>
      <c r="D1259" s="65"/>
    </row>
    <row r="1260" spans="1:4" x14ac:dyDescent="0.25">
      <c r="A1260" s="50" t="s">
        <v>160</v>
      </c>
      <c r="B1260" s="50">
        <v>2</v>
      </c>
      <c r="C1260" s="95">
        <v>7.5</v>
      </c>
      <c r="D1260" s="65"/>
    </row>
    <row r="1261" spans="1:4" x14ac:dyDescent="0.25">
      <c r="A1261" s="50" t="s">
        <v>160</v>
      </c>
      <c r="B1261" s="50">
        <v>1</v>
      </c>
      <c r="C1261" s="95">
        <v>7.5</v>
      </c>
      <c r="D1261" s="65"/>
    </row>
    <row r="1262" spans="1:4" x14ac:dyDescent="0.25">
      <c r="A1262" s="50" t="s">
        <v>330</v>
      </c>
      <c r="B1262" s="50">
        <v>1</v>
      </c>
      <c r="C1262" s="95">
        <v>7.5</v>
      </c>
      <c r="D1262" s="65"/>
    </row>
    <row r="1263" spans="1:4" x14ac:dyDescent="0.25">
      <c r="A1263" s="50" t="s">
        <v>330</v>
      </c>
      <c r="B1263" s="50">
        <v>1</v>
      </c>
      <c r="C1263" s="95">
        <v>7.5</v>
      </c>
      <c r="D1263" s="65"/>
    </row>
    <row r="1264" spans="1:4" x14ac:dyDescent="0.25">
      <c r="A1264" s="50" t="s">
        <v>330</v>
      </c>
      <c r="B1264" s="50">
        <v>1</v>
      </c>
      <c r="C1264" s="95">
        <v>7.5</v>
      </c>
      <c r="D1264" s="65"/>
    </row>
    <row r="1265" spans="1:4" x14ac:dyDescent="0.25">
      <c r="A1265" s="50" t="s">
        <v>330</v>
      </c>
      <c r="B1265" s="50">
        <v>7</v>
      </c>
      <c r="C1265" s="95">
        <v>7.5</v>
      </c>
      <c r="D1265" s="65"/>
    </row>
    <row r="1266" spans="1:4" x14ac:dyDescent="0.25">
      <c r="A1266" s="50" t="s">
        <v>330</v>
      </c>
      <c r="B1266" s="50">
        <v>1</v>
      </c>
      <c r="C1266" s="95">
        <v>7.5</v>
      </c>
      <c r="D1266" s="65"/>
    </row>
    <row r="1267" spans="1:4" x14ac:dyDescent="0.25">
      <c r="A1267" s="50" t="s">
        <v>160</v>
      </c>
      <c r="B1267" s="50">
        <v>2</v>
      </c>
      <c r="C1267" s="95">
        <v>7.5</v>
      </c>
      <c r="D1267" s="65"/>
    </row>
    <row r="1268" spans="1:4" x14ac:dyDescent="0.25">
      <c r="A1268" s="50" t="s">
        <v>330</v>
      </c>
      <c r="B1268" s="50">
        <v>1</v>
      </c>
      <c r="C1268" s="95">
        <v>7.5</v>
      </c>
      <c r="D1268" s="65"/>
    </row>
    <row r="1269" spans="1:4" x14ac:dyDescent="0.25">
      <c r="A1269" s="50" t="s">
        <v>330</v>
      </c>
      <c r="B1269" s="50">
        <v>1</v>
      </c>
      <c r="C1269" s="95">
        <v>7.5</v>
      </c>
      <c r="D1269" s="65"/>
    </row>
    <row r="1270" spans="1:4" x14ac:dyDescent="0.25">
      <c r="A1270" s="50" t="s">
        <v>160</v>
      </c>
      <c r="B1270" s="50">
        <v>7</v>
      </c>
      <c r="C1270" s="95">
        <v>7.5</v>
      </c>
      <c r="D1270" s="65"/>
    </row>
    <row r="1271" spans="1:4" x14ac:dyDescent="0.25">
      <c r="A1271" s="50" t="s">
        <v>160</v>
      </c>
      <c r="B1271" s="50">
        <v>1</v>
      </c>
      <c r="C1271" s="95">
        <v>7.5</v>
      </c>
      <c r="D1271" s="65"/>
    </row>
    <row r="1272" spans="1:4" x14ac:dyDescent="0.25">
      <c r="A1272" s="50" t="s">
        <v>162</v>
      </c>
      <c r="B1272" s="50">
        <v>1</v>
      </c>
      <c r="C1272" s="95">
        <v>7.5</v>
      </c>
      <c r="D1272" s="65"/>
    </row>
    <row r="1273" spans="1:4" x14ac:dyDescent="0.25">
      <c r="A1273" s="50" t="s">
        <v>162</v>
      </c>
      <c r="B1273" s="50">
        <v>2</v>
      </c>
      <c r="C1273" s="95">
        <v>7.5</v>
      </c>
      <c r="D1273" s="65"/>
    </row>
    <row r="1274" spans="1:4" x14ac:dyDescent="0.25">
      <c r="A1274" s="50" t="s">
        <v>162</v>
      </c>
      <c r="B1274" s="50">
        <v>1</v>
      </c>
      <c r="C1274" s="95">
        <v>7.5</v>
      </c>
      <c r="D1274" s="65"/>
    </row>
    <row r="1275" spans="1:4" x14ac:dyDescent="0.25">
      <c r="A1275" s="50" t="s">
        <v>162</v>
      </c>
      <c r="B1275" s="50">
        <v>7</v>
      </c>
      <c r="C1275" s="95">
        <v>7.5</v>
      </c>
      <c r="D1275" s="65"/>
    </row>
    <row r="1276" spans="1:4" x14ac:dyDescent="0.25">
      <c r="A1276" s="50" t="s">
        <v>162</v>
      </c>
      <c r="B1276" s="50">
        <v>1</v>
      </c>
      <c r="C1276" s="95">
        <v>7.5</v>
      </c>
      <c r="D1276" s="65"/>
    </row>
    <row r="1277" spans="1:4" x14ac:dyDescent="0.25">
      <c r="A1277" s="50" t="s">
        <v>162</v>
      </c>
      <c r="B1277" s="50">
        <v>2</v>
      </c>
      <c r="C1277" s="95">
        <v>7.5</v>
      </c>
      <c r="D1277" s="65"/>
    </row>
    <row r="1278" spans="1:4" x14ac:dyDescent="0.25">
      <c r="A1278" s="50" t="s">
        <v>162</v>
      </c>
      <c r="B1278" s="50">
        <v>7</v>
      </c>
      <c r="C1278" s="95">
        <v>7.5</v>
      </c>
      <c r="D1278" s="65"/>
    </row>
    <row r="1279" spans="1:4" x14ac:dyDescent="0.25">
      <c r="A1279" s="50" t="s">
        <v>162</v>
      </c>
      <c r="B1279" s="50">
        <v>1</v>
      </c>
      <c r="C1279" s="95">
        <v>7.5</v>
      </c>
      <c r="D1279" s="65"/>
    </row>
    <row r="1280" spans="1:4" x14ac:dyDescent="0.25">
      <c r="A1280" s="50" t="s">
        <v>332</v>
      </c>
      <c r="B1280" s="50">
        <v>1</v>
      </c>
      <c r="C1280" s="95">
        <v>7.5</v>
      </c>
      <c r="D1280" s="65"/>
    </row>
    <row r="1281" spans="1:4" x14ac:dyDescent="0.25">
      <c r="A1281" s="50" t="s">
        <v>165</v>
      </c>
      <c r="B1281" s="50">
        <v>2</v>
      </c>
      <c r="C1281" s="95">
        <v>7.5</v>
      </c>
      <c r="D1281" s="65"/>
    </row>
    <row r="1282" spans="1:4" x14ac:dyDescent="0.25">
      <c r="A1282" s="50" t="s">
        <v>165</v>
      </c>
      <c r="B1282" s="50">
        <v>5</v>
      </c>
      <c r="C1282" s="95">
        <v>7.5</v>
      </c>
      <c r="D1282" s="65"/>
    </row>
    <row r="1283" spans="1:4" x14ac:dyDescent="0.25">
      <c r="A1283" s="50" t="s">
        <v>165</v>
      </c>
      <c r="B1283" s="50">
        <v>2</v>
      </c>
      <c r="C1283" s="95">
        <v>7.5</v>
      </c>
      <c r="D1283" s="65"/>
    </row>
    <row r="1284" spans="1:4" x14ac:dyDescent="0.25">
      <c r="A1284" s="50" t="s">
        <v>332</v>
      </c>
      <c r="B1284" s="50">
        <v>2</v>
      </c>
      <c r="C1284" s="95">
        <v>7.5</v>
      </c>
      <c r="D1284" s="65"/>
    </row>
    <row r="1285" spans="1:4" x14ac:dyDescent="0.25">
      <c r="A1285" s="50" t="s">
        <v>332</v>
      </c>
      <c r="B1285" s="50">
        <v>1</v>
      </c>
      <c r="C1285" s="95">
        <v>7.5</v>
      </c>
      <c r="D1285" s="65"/>
    </row>
    <row r="1286" spans="1:4" x14ac:dyDescent="0.25">
      <c r="A1286" s="50" t="s">
        <v>165</v>
      </c>
      <c r="B1286" s="50">
        <v>1</v>
      </c>
      <c r="C1286" s="95">
        <v>7.5</v>
      </c>
      <c r="D1286" s="65"/>
    </row>
    <row r="1287" spans="1:4" x14ac:dyDescent="0.25">
      <c r="A1287" s="50" t="s">
        <v>165</v>
      </c>
      <c r="B1287" s="50">
        <v>1</v>
      </c>
      <c r="C1287" s="95">
        <v>7.5</v>
      </c>
      <c r="D1287" s="65"/>
    </row>
    <row r="1288" spans="1:4" x14ac:dyDescent="0.25">
      <c r="A1288" s="50" t="s">
        <v>168</v>
      </c>
      <c r="B1288" s="50">
        <v>1</v>
      </c>
      <c r="C1288" s="95">
        <v>7.5</v>
      </c>
      <c r="D1288" s="65"/>
    </row>
    <row r="1289" spans="1:4" x14ac:dyDescent="0.25">
      <c r="A1289" s="50" t="s">
        <v>168</v>
      </c>
      <c r="B1289" s="50">
        <v>2</v>
      </c>
      <c r="C1289" s="95">
        <v>7.5</v>
      </c>
      <c r="D1289" s="65"/>
    </row>
    <row r="1290" spans="1:4" x14ac:dyDescent="0.25">
      <c r="A1290" s="50" t="s">
        <v>168</v>
      </c>
      <c r="B1290" s="50">
        <v>3</v>
      </c>
      <c r="C1290" s="95">
        <v>7.5</v>
      </c>
      <c r="D1290" s="65"/>
    </row>
    <row r="1291" spans="1:4" x14ac:dyDescent="0.25">
      <c r="A1291" s="50" t="s">
        <v>168</v>
      </c>
      <c r="B1291" s="50">
        <v>1</v>
      </c>
      <c r="C1291" s="95">
        <v>7.5</v>
      </c>
      <c r="D1291" s="65"/>
    </row>
    <row r="1292" spans="1:4" x14ac:dyDescent="0.25">
      <c r="A1292" s="50" t="s">
        <v>171</v>
      </c>
      <c r="B1292" s="50">
        <v>1</v>
      </c>
      <c r="C1292" s="95">
        <v>7.5</v>
      </c>
      <c r="D1292" s="65"/>
    </row>
    <row r="1293" spans="1:4" x14ac:dyDescent="0.25">
      <c r="A1293" s="50" t="s">
        <v>171</v>
      </c>
      <c r="B1293" s="50">
        <v>2</v>
      </c>
      <c r="C1293" s="95">
        <v>7.5</v>
      </c>
      <c r="D1293" s="65"/>
    </row>
    <row r="1294" spans="1:4" x14ac:dyDescent="0.25">
      <c r="A1294" s="50" t="s">
        <v>171</v>
      </c>
      <c r="B1294" s="50">
        <v>1</v>
      </c>
      <c r="C1294" s="95">
        <v>7.5</v>
      </c>
      <c r="D1294" s="65"/>
    </row>
    <row r="1295" spans="1:4" x14ac:dyDescent="0.25">
      <c r="A1295" s="50" t="s">
        <v>171</v>
      </c>
      <c r="B1295" s="50">
        <v>3</v>
      </c>
      <c r="C1295" s="95">
        <v>7.5</v>
      </c>
      <c r="D1295" s="65"/>
    </row>
    <row r="1296" spans="1:4" x14ac:dyDescent="0.25">
      <c r="A1296" s="50" t="s">
        <v>171</v>
      </c>
      <c r="B1296" s="50">
        <v>1</v>
      </c>
      <c r="C1296" s="95">
        <v>7.5</v>
      </c>
      <c r="D1296" s="65"/>
    </row>
    <row r="1297" spans="1:4" x14ac:dyDescent="0.25">
      <c r="A1297" s="50" t="s">
        <v>171</v>
      </c>
      <c r="B1297" s="50">
        <v>8</v>
      </c>
      <c r="C1297" s="95">
        <v>7.5</v>
      </c>
      <c r="D1297" s="65"/>
    </row>
    <row r="1298" spans="1:4" x14ac:dyDescent="0.25">
      <c r="A1298" s="50" t="s">
        <v>171</v>
      </c>
      <c r="B1298" s="50">
        <v>2</v>
      </c>
      <c r="C1298" s="95">
        <v>7.5</v>
      </c>
      <c r="D1298" s="65"/>
    </row>
    <row r="1299" spans="1:4" x14ac:dyDescent="0.25">
      <c r="A1299" s="50" t="s">
        <v>171</v>
      </c>
      <c r="B1299" s="50">
        <v>2</v>
      </c>
      <c r="C1299" s="95">
        <v>7.5</v>
      </c>
      <c r="D1299" s="65"/>
    </row>
    <row r="1300" spans="1:4" x14ac:dyDescent="0.25">
      <c r="A1300" s="50" t="s">
        <v>171</v>
      </c>
      <c r="B1300" s="50">
        <v>7</v>
      </c>
      <c r="C1300" s="95">
        <v>7.5</v>
      </c>
      <c r="D1300" s="65"/>
    </row>
    <row r="1301" spans="1:4" x14ac:dyDescent="0.25">
      <c r="A1301" s="50" t="s">
        <v>171</v>
      </c>
      <c r="B1301" s="50">
        <v>1</v>
      </c>
      <c r="C1301" s="95">
        <v>7.5</v>
      </c>
      <c r="D1301" s="65"/>
    </row>
    <row r="1302" spans="1:4" x14ac:dyDescent="0.25">
      <c r="A1302" s="50" t="s">
        <v>171</v>
      </c>
      <c r="B1302" s="50">
        <v>1</v>
      </c>
      <c r="C1302" s="95">
        <v>7.5</v>
      </c>
      <c r="D1302" s="65"/>
    </row>
    <row r="1303" spans="1:4" x14ac:dyDescent="0.25">
      <c r="A1303" s="50" t="s">
        <v>171</v>
      </c>
      <c r="B1303" s="50">
        <v>7</v>
      </c>
      <c r="C1303" s="95">
        <v>7.5</v>
      </c>
      <c r="D1303" s="65"/>
    </row>
    <row r="1304" spans="1:4" x14ac:dyDescent="0.25">
      <c r="A1304" s="50" t="s">
        <v>171</v>
      </c>
      <c r="B1304" s="50">
        <v>1</v>
      </c>
      <c r="C1304" s="95">
        <v>7.5</v>
      </c>
      <c r="D1304" s="65"/>
    </row>
    <row r="1305" spans="1:4" x14ac:dyDescent="0.25">
      <c r="A1305" s="50" t="s">
        <v>171</v>
      </c>
      <c r="B1305" s="50">
        <v>1</v>
      </c>
      <c r="C1305" s="95">
        <v>7.5</v>
      </c>
      <c r="D1305" s="65"/>
    </row>
    <row r="1306" spans="1:4" x14ac:dyDescent="0.25">
      <c r="A1306" s="50" t="s">
        <v>171</v>
      </c>
      <c r="B1306" s="50">
        <v>2</v>
      </c>
      <c r="C1306" s="95">
        <v>7.5</v>
      </c>
      <c r="D1306" s="65"/>
    </row>
    <row r="1307" spans="1:4" x14ac:dyDescent="0.25">
      <c r="A1307" s="50" t="s">
        <v>171</v>
      </c>
      <c r="B1307" s="56">
        <v>7</v>
      </c>
      <c r="C1307" s="95">
        <v>7.5</v>
      </c>
      <c r="D1307" s="65"/>
    </row>
    <row r="1308" spans="1:4" x14ac:dyDescent="0.25">
      <c r="A1308" s="50" t="s">
        <v>171</v>
      </c>
      <c r="B1308" s="50">
        <v>7</v>
      </c>
      <c r="C1308" s="95">
        <v>7.5</v>
      </c>
      <c r="D1308" s="65"/>
    </row>
    <row r="1309" spans="1:4" x14ac:dyDescent="0.25">
      <c r="A1309" s="50" t="s">
        <v>173</v>
      </c>
      <c r="B1309" s="50">
        <v>1</v>
      </c>
      <c r="C1309" s="95">
        <v>7.5</v>
      </c>
      <c r="D1309" s="65"/>
    </row>
    <row r="1310" spans="1:4" x14ac:dyDescent="0.25">
      <c r="A1310" s="50" t="s">
        <v>179</v>
      </c>
      <c r="B1310" s="50">
        <v>2</v>
      </c>
      <c r="C1310" s="95">
        <v>7.5</v>
      </c>
      <c r="D1310" s="65"/>
    </row>
    <row r="1311" spans="1:4" x14ac:dyDescent="0.25">
      <c r="A1311" s="50" t="s">
        <v>179</v>
      </c>
      <c r="B1311" s="50">
        <v>1</v>
      </c>
      <c r="C1311" s="95">
        <v>7.5</v>
      </c>
      <c r="D1311" s="65"/>
    </row>
    <row r="1312" spans="1:4" x14ac:dyDescent="0.25">
      <c r="A1312" s="50" t="s">
        <v>176</v>
      </c>
      <c r="B1312" s="50">
        <v>1</v>
      </c>
      <c r="C1312" s="95">
        <v>7.5</v>
      </c>
      <c r="D1312" s="65"/>
    </row>
    <row r="1313" spans="1:4" x14ac:dyDescent="0.25">
      <c r="A1313" s="50" t="s">
        <v>176</v>
      </c>
      <c r="B1313" s="50">
        <v>5</v>
      </c>
      <c r="C1313" s="95">
        <v>7.5</v>
      </c>
      <c r="D1313" s="65"/>
    </row>
    <row r="1314" spans="1:4" x14ac:dyDescent="0.25">
      <c r="A1314" s="50" t="s">
        <v>176</v>
      </c>
      <c r="B1314" s="50">
        <v>2</v>
      </c>
      <c r="C1314" s="95">
        <v>7.5</v>
      </c>
      <c r="D1314" s="65"/>
    </row>
    <row r="1315" spans="1:4" x14ac:dyDescent="0.25">
      <c r="A1315" s="50" t="s">
        <v>176</v>
      </c>
      <c r="B1315" s="50">
        <v>2</v>
      </c>
      <c r="C1315" s="95">
        <v>7.5</v>
      </c>
      <c r="D1315" s="65"/>
    </row>
    <row r="1316" spans="1:4" x14ac:dyDescent="0.25">
      <c r="A1316" s="50" t="s">
        <v>176</v>
      </c>
      <c r="B1316" s="50">
        <v>6</v>
      </c>
      <c r="C1316" s="95">
        <v>7.5</v>
      </c>
      <c r="D1316" s="65"/>
    </row>
    <row r="1317" spans="1:4" x14ac:dyDescent="0.25">
      <c r="A1317" s="50" t="s">
        <v>176</v>
      </c>
      <c r="B1317" s="50">
        <v>35</v>
      </c>
      <c r="C1317" s="95">
        <v>7.5</v>
      </c>
      <c r="D1317" s="65"/>
    </row>
    <row r="1318" spans="1:4" x14ac:dyDescent="0.25">
      <c r="A1318" s="50" t="s">
        <v>176</v>
      </c>
      <c r="B1318" s="50">
        <v>8</v>
      </c>
      <c r="C1318" s="95">
        <v>7.5</v>
      </c>
      <c r="D1318" s="65"/>
    </row>
    <row r="1319" spans="1:4" x14ac:dyDescent="0.25">
      <c r="A1319" s="50" t="s">
        <v>176</v>
      </c>
      <c r="B1319" s="50">
        <v>2</v>
      </c>
      <c r="C1319" s="95">
        <v>7.5</v>
      </c>
      <c r="D1319" s="65"/>
    </row>
    <row r="1320" spans="1:4" x14ac:dyDescent="0.25">
      <c r="A1320" s="50" t="s">
        <v>176</v>
      </c>
      <c r="B1320" s="50">
        <v>2</v>
      </c>
      <c r="C1320" s="95">
        <v>7.5</v>
      </c>
      <c r="D1320" s="65"/>
    </row>
    <row r="1321" spans="1:4" x14ac:dyDescent="0.25">
      <c r="A1321" s="50" t="s">
        <v>176</v>
      </c>
      <c r="B1321" s="50">
        <v>5</v>
      </c>
      <c r="C1321" s="95">
        <v>7.5</v>
      </c>
      <c r="D1321" s="65"/>
    </row>
    <row r="1322" spans="1:4" x14ac:dyDescent="0.25">
      <c r="A1322" s="50" t="s">
        <v>176</v>
      </c>
      <c r="B1322" s="50">
        <v>1</v>
      </c>
      <c r="C1322" s="95">
        <v>7.5</v>
      </c>
      <c r="D1322" s="65"/>
    </row>
    <row r="1323" spans="1:4" x14ac:dyDescent="0.25">
      <c r="A1323" s="50" t="s">
        <v>176</v>
      </c>
      <c r="B1323" s="50">
        <v>1</v>
      </c>
      <c r="C1323" s="95">
        <v>7.5</v>
      </c>
      <c r="D1323" s="65"/>
    </row>
    <row r="1324" spans="1:4" x14ac:dyDescent="0.25">
      <c r="A1324" s="50" t="s">
        <v>176</v>
      </c>
      <c r="B1324" s="50">
        <v>12</v>
      </c>
      <c r="C1324" s="95">
        <v>7.5</v>
      </c>
      <c r="D1324" s="65"/>
    </row>
    <row r="1325" spans="1:4" x14ac:dyDescent="0.25">
      <c r="A1325" s="50" t="s">
        <v>176</v>
      </c>
      <c r="B1325" s="50">
        <v>6</v>
      </c>
      <c r="C1325" s="95">
        <v>7.5</v>
      </c>
      <c r="D1325" s="65"/>
    </row>
    <row r="1326" spans="1:4" x14ac:dyDescent="0.25">
      <c r="A1326" s="50" t="s">
        <v>176</v>
      </c>
      <c r="B1326" s="50">
        <v>2</v>
      </c>
      <c r="C1326" s="95">
        <v>7.5</v>
      </c>
      <c r="D1326" s="65"/>
    </row>
    <row r="1327" spans="1:4" x14ac:dyDescent="0.25">
      <c r="A1327" s="50" t="s">
        <v>176</v>
      </c>
      <c r="B1327" s="50">
        <v>6</v>
      </c>
      <c r="C1327" s="95">
        <v>7.5</v>
      </c>
      <c r="D1327" s="65"/>
    </row>
    <row r="1328" spans="1:4" x14ac:dyDescent="0.25">
      <c r="A1328" s="50" t="s">
        <v>176</v>
      </c>
      <c r="B1328" s="50">
        <v>3</v>
      </c>
      <c r="C1328" s="95">
        <v>7.5</v>
      </c>
      <c r="D1328" s="65"/>
    </row>
    <row r="1329" spans="1:4" x14ac:dyDescent="0.25">
      <c r="A1329" s="50" t="s">
        <v>176</v>
      </c>
      <c r="B1329" s="50">
        <v>3</v>
      </c>
      <c r="C1329" s="95">
        <v>7.5</v>
      </c>
      <c r="D1329" s="65"/>
    </row>
    <row r="1330" spans="1:4" x14ac:dyDescent="0.25">
      <c r="A1330" s="50" t="s">
        <v>176</v>
      </c>
      <c r="B1330" s="50">
        <v>2</v>
      </c>
      <c r="C1330" s="95">
        <v>7.5</v>
      </c>
      <c r="D1330" s="65"/>
    </row>
    <row r="1331" spans="1:4" x14ac:dyDescent="0.25">
      <c r="A1331" s="50" t="s">
        <v>176</v>
      </c>
      <c r="B1331" s="50">
        <v>2</v>
      </c>
      <c r="C1331" s="95">
        <v>7.5</v>
      </c>
      <c r="D1331" s="65"/>
    </row>
    <row r="1332" spans="1:4" x14ac:dyDescent="0.25">
      <c r="A1332" s="50" t="s">
        <v>176</v>
      </c>
      <c r="B1332" s="50">
        <v>2</v>
      </c>
      <c r="C1332" s="95">
        <v>7.5</v>
      </c>
      <c r="D1332" s="65"/>
    </row>
    <row r="1333" spans="1:4" x14ac:dyDescent="0.25">
      <c r="A1333" s="50" t="s">
        <v>176</v>
      </c>
      <c r="B1333" s="50">
        <v>7</v>
      </c>
      <c r="C1333" s="95">
        <v>7.5</v>
      </c>
      <c r="D1333" s="65"/>
    </row>
    <row r="1334" spans="1:4" x14ac:dyDescent="0.25">
      <c r="A1334" s="50" t="s">
        <v>181</v>
      </c>
      <c r="B1334" s="50">
        <v>4</v>
      </c>
      <c r="C1334" s="95">
        <v>7.5</v>
      </c>
      <c r="D1334" s="65"/>
    </row>
    <row r="1335" spans="1:4" x14ac:dyDescent="0.25">
      <c r="A1335" s="50" t="s">
        <v>181</v>
      </c>
      <c r="B1335" s="50">
        <v>2</v>
      </c>
      <c r="C1335" s="95">
        <v>7.5</v>
      </c>
      <c r="D1335" s="65"/>
    </row>
    <row r="1336" spans="1:4" x14ac:dyDescent="0.25">
      <c r="A1336" s="50" t="s">
        <v>181</v>
      </c>
      <c r="B1336" s="50">
        <v>2</v>
      </c>
      <c r="C1336" s="95">
        <v>7.5</v>
      </c>
      <c r="D1336" s="65"/>
    </row>
    <row r="1337" spans="1:4" x14ac:dyDescent="0.25">
      <c r="A1337" s="50" t="s">
        <v>181</v>
      </c>
      <c r="B1337" s="50">
        <v>1</v>
      </c>
      <c r="C1337" s="95">
        <v>7.5</v>
      </c>
      <c r="D1337" s="65"/>
    </row>
    <row r="1338" spans="1:4" x14ac:dyDescent="0.25">
      <c r="A1338" s="50" t="s">
        <v>181</v>
      </c>
      <c r="B1338" s="50">
        <v>7</v>
      </c>
      <c r="C1338" s="95">
        <v>7.5</v>
      </c>
      <c r="D1338" s="65"/>
    </row>
    <row r="1339" spans="1:4" x14ac:dyDescent="0.25">
      <c r="A1339" s="50" t="s">
        <v>181</v>
      </c>
      <c r="B1339" s="50">
        <v>3</v>
      </c>
      <c r="C1339" s="95">
        <v>7.5</v>
      </c>
      <c r="D1339" s="65"/>
    </row>
    <row r="1340" spans="1:4" x14ac:dyDescent="0.25">
      <c r="A1340" s="50" t="s">
        <v>181</v>
      </c>
      <c r="B1340" s="50">
        <v>4</v>
      </c>
      <c r="C1340" s="95">
        <v>7.5</v>
      </c>
      <c r="D1340" s="65"/>
    </row>
    <row r="1341" spans="1:4" x14ac:dyDescent="0.25">
      <c r="A1341" s="50" t="s">
        <v>181</v>
      </c>
      <c r="B1341" s="50">
        <v>7</v>
      </c>
      <c r="C1341" s="95">
        <v>7.5</v>
      </c>
      <c r="D1341" s="65"/>
    </row>
    <row r="1342" spans="1:4" x14ac:dyDescent="0.25">
      <c r="A1342" s="50" t="s">
        <v>181</v>
      </c>
      <c r="B1342" s="50">
        <v>2</v>
      </c>
      <c r="C1342" s="95">
        <v>7.5</v>
      </c>
      <c r="D1342" s="65"/>
    </row>
    <row r="1343" spans="1:4" x14ac:dyDescent="0.25">
      <c r="A1343" s="50" t="s">
        <v>181</v>
      </c>
      <c r="B1343" s="50">
        <v>7</v>
      </c>
      <c r="C1343" s="95">
        <v>7.5</v>
      </c>
      <c r="D1343" s="65"/>
    </row>
    <row r="1344" spans="1:4" x14ac:dyDescent="0.25">
      <c r="A1344" s="50" t="s">
        <v>181</v>
      </c>
      <c r="B1344" s="50">
        <v>2</v>
      </c>
      <c r="C1344" s="95">
        <v>7.5</v>
      </c>
      <c r="D1344" s="65"/>
    </row>
    <row r="1345" spans="1:4" x14ac:dyDescent="0.25">
      <c r="A1345" s="50" t="s">
        <v>181</v>
      </c>
      <c r="B1345" s="50">
        <v>8</v>
      </c>
      <c r="C1345" s="95">
        <v>7.5</v>
      </c>
      <c r="D1345" s="65"/>
    </row>
    <row r="1346" spans="1:4" x14ac:dyDescent="0.25">
      <c r="A1346" s="50" t="s">
        <v>181</v>
      </c>
      <c r="B1346" s="50">
        <v>4</v>
      </c>
      <c r="C1346" s="95">
        <v>7.5</v>
      </c>
      <c r="D1346" s="65"/>
    </row>
    <row r="1347" spans="1:4" x14ac:dyDescent="0.25">
      <c r="A1347" s="50" t="s">
        <v>181</v>
      </c>
      <c r="B1347" s="50">
        <v>1</v>
      </c>
      <c r="C1347" s="95">
        <v>7.5</v>
      </c>
      <c r="D1347" s="65"/>
    </row>
    <row r="1348" spans="1:4" x14ac:dyDescent="0.25">
      <c r="A1348" s="50" t="s">
        <v>181</v>
      </c>
      <c r="B1348" s="50">
        <v>2</v>
      </c>
      <c r="C1348" s="95">
        <v>7.5</v>
      </c>
      <c r="D1348" s="65"/>
    </row>
    <row r="1349" spans="1:4" x14ac:dyDescent="0.25">
      <c r="A1349" s="50" t="s">
        <v>181</v>
      </c>
      <c r="B1349" s="50">
        <v>1</v>
      </c>
      <c r="C1349" s="95">
        <v>7.5</v>
      </c>
      <c r="D1349" s="65"/>
    </row>
    <row r="1350" spans="1:4" x14ac:dyDescent="0.25">
      <c r="A1350" s="50" t="s">
        <v>181</v>
      </c>
      <c r="B1350" s="50">
        <v>2</v>
      </c>
      <c r="C1350" s="95">
        <v>7.5</v>
      </c>
      <c r="D1350" s="30"/>
    </row>
    <row r="1351" spans="1:4" x14ac:dyDescent="0.25">
      <c r="A1351" s="50" t="s">
        <v>17</v>
      </c>
      <c r="B1351" s="50">
        <v>10</v>
      </c>
      <c r="C1351" s="95">
        <v>8</v>
      </c>
      <c r="D1351" s="65"/>
    </row>
    <row r="1352" spans="1:4" x14ac:dyDescent="0.25">
      <c r="A1352" s="56" t="s">
        <v>21</v>
      </c>
      <c r="B1352" s="56">
        <v>2</v>
      </c>
      <c r="C1352" s="96">
        <v>8</v>
      </c>
      <c r="D1352" s="65"/>
    </row>
    <row r="1353" spans="1:4" x14ac:dyDescent="0.25">
      <c r="A1353" s="50" t="s">
        <v>24</v>
      </c>
      <c r="B1353" s="50">
        <v>2</v>
      </c>
      <c r="C1353" s="95">
        <v>8</v>
      </c>
      <c r="D1353" s="65"/>
    </row>
    <row r="1354" spans="1:4" x14ac:dyDescent="0.25">
      <c r="A1354" s="50" t="s">
        <v>26</v>
      </c>
      <c r="B1354" s="50">
        <v>4</v>
      </c>
      <c r="C1354" s="95">
        <v>8</v>
      </c>
      <c r="D1354" s="65"/>
    </row>
    <row r="1355" spans="1:4" x14ac:dyDescent="0.25">
      <c r="A1355" s="50" t="s">
        <v>35</v>
      </c>
      <c r="B1355" s="63">
        <v>6</v>
      </c>
      <c r="C1355" s="95">
        <v>8</v>
      </c>
      <c r="D1355" s="65"/>
    </row>
    <row r="1356" spans="1:4" x14ac:dyDescent="0.25">
      <c r="A1356" s="50" t="s">
        <v>43</v>
      </c>
      <c r="B1356" s="50">
        <v>5</v>
      </c>
      <c r="C1356" s="95">
        <v>8</v>
      </c>
      <c r="D1356" s="30"/>
    </row>
    <row r="1357" spans="1:4" x14ac:dyDescent="0.25">
      <c r="A1357" s="50" t="s">
        <v>43</v>
      </c>
      <c r="B1357" s="50">
        <v>1</v>
      </c>
      <c r="C1357" s="95">
        <v>8</v>
      </c>
      <c r="D1357" s="65"/>
    </row>
    <row r="1358" spans="1:4" x14ac:dyDescent="0.25">
      <c r="A1358" s="56" t="s">
        <v>46</v>
      </c>
      <c r="B1358" s="56">
        <v>3</v>
      </c>
      <c r="C1358" s="96">
        <v>8</v>
      </c>
      <c r="D1358" s="65"/>
    </row>
    <row r="1359" spans="1:4" x14ac:dyDescent="0.25">
      <c r="A1359" s="50" t="s">
        <v>54</v>
      </c>
      <c r="B1359" s="50">
        <v>6</v>
      </c>
      <c r="C1359" s="95">
        <v>8</v>
      </c>
      <c r="D1359" s="65"/>
    </row>
    <row r="1360" spans="1:4" x14ac:dyDescent="0.25">
      <c r="A1360" s="50" t="s">
        <v>324</v>
      </c>
      <c r="B1360" s="50">
        <v>5</v>
      </c>
      <c r="C1360" s="95">
        <v>8</v>
      </c>
      <c r="D1360" s="65"/>
    </row>
    <row r="1361" spans="1:4" x14ac:dyDescent="0.25">
      <c r="A1361" s="50" t="s">
        <v>72</v>
      </c>
      <c r="B1361" s="50">
        <v>3</v>
      </c>
      <c r="C1361" s="95">
        <v>8</v>
      </c>
      <c r="D1361" s="65"/>
    </row>
    <row r="1362" spans="1:4" x14ac:dyDescent="0.25">
      <c r="A1362" s="50" t="s">
        <v>334</v>
      </c>
      <c r="B1362" s="50">
        <v>1</v>
      </c>
      <c r="C1362" s="95">
        <v>8</v>
      </c>
      <c r="D1362" s="65"/>
    </row>
    <row r="1363" spans="1:4" x14ac:dyDescent="0.25">
      <c r="A1363" s="50" t="s">
        <v>72</v>
      </c>
      <c r="B1363" s="50">
        <v>2</v>
      </c>
      <c r="C1363" s="95">
        <v>8</v>
      </c>
      <c r="D1363" s="65"/>
    </row>
    <row r="1364" spans="1:4" x14ac:dyDescent="0.25">
      <c r="A1364" s="50" t="s">
        <v>72</v>
      </c>
      <c r="B1364" s="50">
        <v>1</v>
      </c>
      <c r="C1364" s="95">
        <v>8</v>
      </c>
      <c r="D1364" s="65"/>
    </row>
    <row r="1365" spans="1:4" x14ac:dyDescent="0.25">
      <c r="A1365" s="50" t="s">
        <v>116</v>
      </c>
      <c r="B1365" s="50">
        <v>1</v>
      </c>
      <c r="C1365" s="95">
        <v>8</v>
      </c>
      <c r="D1365" s="65"/>
    </row>
    <row r="1366" spans="1:4" x14ac:dyDescent="0.25">
      <c r="A1366" s="50" t="s">
        <v>137</v>
      </c>
      <c r="B1366" s="56">
        <v>7</v>
      </c>
      <c r="C1366" s="95">
        <v>8</v>
      </c>
      <c r="D1366" s="65"/>
    </row>
    <row r="1367" spans="1:4" x14ac:dyDescent="0.25">
      <c r="A1367" s="50" t="s">
        <v>145</v>
      </c>
      <c r="B1367" s="50">
        <v>4</v>
      </c>
      <c r="C1367" s="95">
        <v>8</v>
      </c>
      <c r="D1367" s="65"/>
    </row>
    <row r="1368" spans="1:4" x14ac:dyDescent="0.25">
      <c r="A1368" s="50" t="s">
        <v>145</v>
      </c>
      <c r="B1368" s="50">
        <v>10</v>
      </c>
      <c r="C1368" s="95">
        <v>8</v>
      </c>
      <c r="D1368" s="65"/>
    </row>
    <row r="1369" spans="1:4" x14ac:dyDescent="0.25">
      <c r="A1369" s="50" t="s">
        <v>168</v>
      </c>
      <c r="B1369" s="50">
        <v>2</v>
      </c>
      <c r="C1369" s="95">
        <v>8</v>
      </c>
      <c r="D1369" s="65"/>
    </row>
    <row r="1370" spans="1:4" x14ac:dyDescent="0.25">
      <c r="A1370" s="50" t="s">
        <v>168</v>
      </c>
      <c r="B1370" s="50">
        <v>3</v>
      </c>
      <c r="C1370" s="95">
        <v>8</v>
      </c>
      <c r="D1370" s="65"/>
    </row>
    <row r="1371" spans="1:4" x14ac:dyDescent="0.25">
      <c r="A1371" s="50" t="s">
        <v>17</v>
      </c>
      <c r="B1371" s="50">
        <v>6</v>
      </c>
      <c r="C1371" s="95">
        <v>8.5</v>
      </c>
      <c r="D1371" s="65"/>
    </row>
    <row r="1372" spans="1:4" x14ac:dyDescent="0.25">
      <c r="A1372" s="50" t="s">
        <v>21</v>
      </c>
      <c r="B1372" s="50">
        <v>3</v>
      </c>
      <c r="C1372" s="95">
        <v>9</v>
      </c>
      <c r="D1372" s="65"/>
    </row>
    <row r="1373" spans="1:4" x14ac:dyDescent="0.25">
      <c r="A1373" s="50" t="s">
        <v>21</v>
      </c>
      <c r="B1373" s="50">
        <v>2</v>
      </c>
      <c r="C1373" s="95">
        <v>9</v>
      </c>
      <c r="D1373" s="155"/>
    </row>
    <row r="1374" spans="1:4" x14ac:dyDescent="0.25">
      <c r="A1374" s="50" t="s">
        <v>24</v>
      </c>
      <c r="B1374" s="50">
        <v>1</v>
      </c>
      <c r="C1374" s="95">
        <v>9</v>
      </c>
      <c r="D1374" s="65"/>
    </row>
    <row r="1375" spans="1:4" x14ac:dyDescent="0.25">
      <c r="A1375" s="63" t="s">
        <v>35</v>
      </c>
      <c r="B1375" s="50">
        <v>1</v>
      </c>
      <c r="C1375" s="99">
        <v>9</v>
      </c>
      <c r="D1375" s="65"/>
    </row>
    <row r="1376" spans="1:4" x14ac:dyDescent="0.25">
      <c r="A1376" s="50" t="s">
        <v>49</v>
      </c>
      <c r="B1376" s="50">
        <v>7</v>
      </c>
      <c r="C1376" s="95">
        <v>9</v>
      </c>
      <c r="D1376" s="65"/>
    </row>
    <row r="1377" spans="1:5" x14ac:dyDescent="0.25">
      <c r="A1377" s="50" t="s">
        <v>54</v>
      </c>
      <c r="B1377" s="50">
        <v>25</v>
      </c>
      <c r="C1377" s="95">
        <v>9</v>
      </c>
      <c r="D1377" s="65"/>
    </row>
    <row r="1378" spans="1:5" x14ac:dyDescent="0.25">
      <c r="A1378" s="50" t="s">
        <v>54</v>
      </c>
      <c r="B1378" s="50">
        <v>6</v>
      </c>
      <c r="C1378" s="95">
        <v>9</v>
      </c>
      <c r="D1378" s="65"/>
    </row>
    <row r="1379" spans="1:5" x14ac:dyDescent="0.25">
      <c r="A1379" s="50" t="s">
        <v>72</v>
      </c>
      <c r="B1379" s="50">
        <v>2</v>
      </c>
      <c r="C1379" s="95">
        <v>9</v>
      </c>
      <c r="D1379" s="65"/>
    </row>
    <row r="1380" spans="1:5" x14ac:dyDescent="0.25">
      <c r="A1380" s="50" t="s">
        <v>72</v>
      </c>
      <c r="B1380" s="50">
        <v>1</v>
      </c>
      <c r="C1380" s="95">
        <v>9</v>
      </c>
      <c r="D1380" s="65"/>
    </row>
    <row r="1381" spans="1:5" x14ac:dyDescent="0.25">
      <c r="A1381" s="50" t="s">
        <v>334</v>
      </c>
      <c r="B1381" s="50">
        <v>2</v>
      </c>
      <c r="C1381" s="95">
        <v>9</v>
      </c>
      <c r="D1381" s="65"/>
    </row>
    <row r="1382" spans="1:5" x14ac:dyDescent="0.25">
      <c r="A1382" s="50" t="s">
        <v>334</v>
      </c>
      <c r="B1382" s="50">
        <v>2</v>
      </c>
      <c r="C1382" s="95">
        <v>9</v>
      </c>
      <c r="D1382" s="65"/>
    </row>
    <row r="1383" spans="1:5" x14ac:dyDescent="0.25">
      <c r="A1383" s="50" t="s">
        <v>83</v>
      </c>
      <c r="B1383" s="50">
        <v>1</v>
      </c>
      <c r="C1383" s="95">
        <v>9</v>
      </c>
      <c r="D1383" s="65"/>
    </row>
    <row r="1384" spans="1:5" x14ac:dyDescent="0.25">
      <c r="A1384" s="50" t="s">
        <v>93</v>
      </c>
      <c r="B1384" s="50">
        <v>1</v>
      </c>
      <c r="C1384" s="95">
        <v>9</v>
      </c>
      <c r="D1384" s="65"/>
    </row>
    <row r="1385" spans="1:5" x14ac:dyDescent="0.25">
      <c r="A1385" s="50" t="s">
        <v>116</v>
      </c>
      <c r="B1385" s="50">
        <v>5</v>
      </c>
      <c r="C1385" s="95">
        <v>9</v>
      </c>
      <c r="D1385" s="65"/>
    </row>
    <row r="1386" spans="1:5" x14ac:dyDescent="0.25">
      <c r="A1386" s="50" t="s">
        <v>168</v>
      </c>
      <c r="B1386" s="50">
        <v>2</v>
      </c>
      <c r="C1386" s="95">
        <v>9</v>
      </c>
      <c r="D1386" s="65">
        <f>SUM(B2:B1386)</f>
        <v>6269</v>
      </c>
      <c r="E1386">
        <f>D1386/2</f>
        <v>3134.5</v>
      </c>
    </row>
    <row r="1387" spans="1:5" x14ac:dyDescent="0.25">
      <c r="A1387" s="50" t="s">
        <v>17</v>
      </c>
      <c r="B1387" s="50">
        <v>3</v>
      </c>
      <c r="C1387" s="95">
        <v>10</v>
      </c>
      <c r="D1387" s="65"/>
    </row>
    <row r="1388" spans="1:5" x14ac:dyDescent="0.25">
      <c r="A1388" s="50" t="s">
        <v>17</v>
      </c>
      <c r="B1388" s="50">
        <v>8</v>
      </c>
      <c r="C1388" s="95">
        <v>10</v>
      </c>
      <c r="D1388" s="65"/>
    </row>
    <row r="1389" spans="1:5" x14ac:dyDescent="0.25">
      <c r="A1389" s="50" t="s">
        <v>329</v>
      </c>
      <c r="B1389" s="50">
        <v>1</v>
      </c>
      <c r="C1389" s="95">
        <v>10</v>
      </c>
      <c r="D1389" s="65"/>
    </row>
    <row r="1390" spans="1:5" x14ac:dyDescent="0.25">
      <c r="A1390" s="50" t="s">
        <v>35</v>
      </c>
      <c r="B1390" s="50">
        <v>1</v>
      </c>
      <c r="C1390" s="95">
        <v>10</v>
      </c>
      <c r="D1390" s="65"/>
    </row>
    <row r="1391" spans="1:5" x14ac:dyDescent="0.25">
      <c r="A1391" s="50" t="s">
        <v>38</v>
      </c>
      <c r="B1391" s="50">
        <v>1</v>
      </c>
      <c r="C1391" s="95">
        <v>10</v>
      </c>
      <c r="D1391" s="65"/>
    </row>
    <row r="1392" spans="1:5" x14ac:dyDescent="0.25">
      <c r="A1392" s="50" t="s">
        <v>38</v>
      </c>
      <c r="B1392" s="50">
        <v>1</v>
      </c>
      <c r="C1392" s="95">
        <v>10</v>
      </c>
      <c r="D1392" s="65"/>
    </row>
    <row r="1393" spans="1:4" x14ac:dyDescent="0.25">
      <c r="A1393" s="50" t="s">
        <v>49</v>
      </c>
      <c r="B1393" s="50">
        <v>11</v>
      </c>
      <c r="C1393" s="95">
        <v>10</v>
      </c>
      <c r="D1393" s="65"/>
    </row>
    <row r="1394" spans="1:4" x14ac:dyDescent="0.25">
      <c r="A1394" s="50" t="s">
        <v>54</v>
      </c>
      <c r="B1394" s="50">
        <v>15</v>
      </c>
      <c r="C1394" s="95">
        <v>10</v>
      </c>
      <c r="D1394" s="65"/>
    </row>
    <row r="1395" spans="1:4" x14ac:dyDescent="0.25">
      <c r="A1395" s="50" t="s">
        <v>334</v>
      </c>
      <c r="B1395" s="50">
        <v>2</v>
      </c>
      <c r="C1395" s="95">
        <v>10</v>
      </c>
      <c r="D1395" s="65"/>
    </row>
    <row r="1396" spans="1:4" x14ac:dyDescent="0.25">
      <c r="A1396" s="50" t="s">
        <v>72</v>
      </c>
      <c r="B1396" s="50">
        <v>2</v>
      </c>
      <c r="C1396" s="95">
        <v>10</v>
      </c>
      <c r="D1396" s="65"/>
    </row>
    <row r="1397" spans="1:4" x14ac:dyDescent="0.25">
      <c r="A1397" s="50" t="s">
        <v>93</v>
      </c>
      <c r="B1397" s="50">
        <v>5</v>
      </c>
      <c r="C1397" s="95">
        <v>10</v>
      </c>
      <c r="D1397" s="65"/>
    </row>
    <row r="1398" spans="1:4" x14ac:dyDescent="0.25">
      <c r="A1398" s="50" t="s">
        <v>96</v>
      </c>
      <c r="B1398" s="50">
        <v>7</v>
      </c>
      <c r="C1398" s="95">
        <v>10</v>
      </c>
      <c r="D1398" s="65"/>
    </row>
    <row r="1399" spans="1:4" x14ac:dyDescent="0.25">
      <c r="A1399" s="50" t="s">
        <v>137</v>
      </c>
      <c r="B1399" s="56">
        <v>7</v>
      </c>
      <c r="C1399" s="95">
        <v>10</v>
      </c>
      <c r="D1399" s="65"/>
    </row>
    <row r="1400" spans="1:4" x14ac:dyDescent="0.25">
      <c r="A1400" s="50" t="s">
        <v>137</v>
      </c>
      <c r="B1400" s="56">
        <v>2</v>
      </c>
      <c r="C1400" s="95">
        <v>10</v>
      </c>
      <c r="D1400" s="65"/>
    </row>
    <row r="1401" spans="1:4" x14ac:dyDescent="0.25">
      <c r="A1401" s="50" t="s">
        <v>147</v>
      </c>
      <c r="B1401" s="50">
        <v>1</v>
      </c>
      <c r="C1401" s="95">
        <v>10</v>
      </c>
      <c r="D1401" s="65"/>
    </row>
    <row r="1402" spans="1:4" x14ac:dyDescent="0.25">
      <c r="A1402" s="50" t="s">
        <v>147</v>
      </c>
      <c r="B1402" s="50">
        <v>1</v>
      </c>
      <c r="C1402" s="95">
        <v>10</v>
      </c>
      <c r="D1402" s="65"/>
    </row>
    <row r="1403" spans="1:4" x14ac:dyDescent="0.25">
      <c r="A1403" s="50" t="s">
        <v>17</v>
      </c>
      <c r="B1403" s="50">
        <v>2</v>
      </c>
      <c r="C1403" s="95">
        <v>10.5</v>
      </c>
      <c r="D1403" s="65"/>
    </row>
    <row r="1404" spans="1:4" x14ac:dyDescent="0.25">
      <c r="A1404" s="50" t="s">
        <v>66</v>
      </c>
      <c r="B1404" s="50">
        <v>3</v>
      </c>
      <c r="C1404" s="95">
        <v>10.5</v>
      </c>
      <c r="D1404" s="65"/>
    </row>
    <row r="1405" spans="1:4" x14ac:dyDescent="0.25">
      <c r="A1405" s="50" t="s">
        <v>17</v>
      </c>
      <c r="B1405" s="50">
        <v>2</v>
      </c>
      <c r="C1405" s="95">
        <v>11</v>
      </c>
      <c r="D1405" s="30"/>
    </row>
    <row r="1406" spans="1:4" x14ac:dyDescent="0.25">
      <c r="A1406" s="50" t="s">
        <v>35</v>
      </c>
      <c r="B1406" s="55">
        <v>2</v>
      </c>
      <c r="C1406" s="95">
        <v>11</v>
      </c>
      <c r="D1406" s="65"/>
    </row>
    <row r="1407" spans="1:4" x14ac:dyDescent="0.25">
      <c r="A1407" s="50" t="s">
        <v>38</v>
      </c>
      <c r="B1407" s="50">
        <v>1</v>
      </c>
      <c r="C1407" s="95">
        <v>11</v>
      </c>
      <c r="D1407" s="65"/>
    </row>
    <row r="1408" spans="1:4" x14ac:dyDescent="0.25">
      <c r="A1408" s="56" t="s">
        <v>38</v>
      </c>
      <c r="B1408" s="56">
        <v>1</v>
      </c>
      <c r="C1408" s="96">
        <v>11</v>
      </c>
      <c r="D1408" s="65"/>
    </row>
    <row r="1409" spans="1:4" x14ac:dyDescent="0.25">
      <c r="A1409" s="50" t="s">
        <v>66</v>
      </c>
      <c r="B1409" s="50">
        <v>1</v>
      </c>
      <c r="C1409" s="95">
        <v>11</v>
      </c>
      <c r="D1409" s="65"/>
    </row>
    <row r="1410" spans="1:4" x14ac:dyDescent="0.25">
      <c r="A1410" s="50" t="s">
        <v>116</v>
      </c>
      <c r="B1410" s="50">
        <v>6</v>
      </c>
      <c r="C1410" s="95">
        <v>11</v>
      </c>
      <c r="D1410" s="65"/>
    </row>
    <row r="1411" spans="1:4" x14ac:dyDescent="0.25">
      <c r="A1411" s="50" t="s">
        <v>137</v>
      </c>
      <c r="B1411" s="56">
        <v>7</v>
      </c>
      <c r="C1411" s="95">
        <v>11</v>
      </c>
      <c r="D1411" s="65"/>
    </row>
    <row r="1412" spans="1:4" x14ac:dyDescent="0.25">
      <c r="A1412" s="50" t="s">
        <v>168</v>
      </c>
      <c r="B1412" s="50">
        <v>3</v>
      </c>
      <c r="C1412" s="95">
        <v>11</v>
      </c>
      <c r="D1412" s="65"/>
    </row>
    <row r="1413" spans="1:4" x14ac:dyDescent="0.25">
      <c r="A1413" s="50" t="s">
        <v>168</v>
      </c>
      <c r="B1413" s="50">
        <v>2</v>
      </c>
      <c r="C1413" s="95">
        <v>11</v>
      </c>
      <c r="D1413" s="65"/>
    </row>
    <row r="1414" spans="1:4" x14ac:dyDescent="0.25">
      <c r="A1414" s="50" t="s">
        <v>17</v>
      </c>
      <c r="B1414" s="50">
        <v>6</v>
      </c>
      <c r="C1414" s="95">
        <v>11.5</v>
      </c>
      <c r="D1414" s="65"/>
    </row>
    <row r="1415" spans="1:4" x14ac:dyDescent="0.25">
      <c r="A1415" s="50" t="s">
        <v>17</v>
      </c>
      <c r="B1415" s="50">
        <v>1</v>
      </c>
      <c r="C1415" s="95">
        <v>12</v>
      </c>
      <c r="D1415" s="65"/>
    </row>
    <row r="1416" spans="1:4" x14ac:dyDescent="0.25">
      <c r="A1416" s="50" t="s">
        <v>17</v>
      </c>
      <c r="B1416" s="50">
        <v>4</v>
      </c>
      <c r="C1416" s="95">
        <v>12</v>
      </c>
      <c r="D1416" s="65"/>
    </row>
    <row r="1417" spans="1:4" x14ac:dyDescent="0.25">
      <c r="A1417" s="50" t="s">
        <v>17</v>
      </c>
      <c r="B1417" s="50">
        <v>2</v>
      </c>
      <c r="C1417" s="95">
        <v>12</v>
      </c>
      <c r="D1417" s="154"/>
    </row>
    <row r="1418" spans="1:4" x14ac:dyDescent="0.25">
      <c r="A1418" s="50" t="s">
        <v>17</v>
      </c>
      <c r="B1418" s="50">
        <v>3</v>
      </c>
      <c r="C1418" s="95">
        <v>12</v>
      </c>
      <c r="D1418" s="65"/>
    </row>
    <row r="1419" spans="1:4" x14ac:dyDescent="0.25">
      <c r="A1419" s="50" t="s">
        <v>21</v>
      </c>
      <c r="B1419" s="50">
        <v>1</v>
      </c>
      <c r="C1419" s="95">
        <v>12</v>
      </c>
      <c r="D1419" s="65"/>
    </row>
    <row r="1420" spans="1:4" x14ac:dyDescent="0.25">
      <c r="A1420" s="50" t="s">
        <v>21</v>
      </c>
      <c r="B1420" s="50">
        <v>1</v>
      </c>
      <c r="C1420" s="95">
        <v>12</v>
      </c>
      <c r="D1420" s="65"/>
    </row>
    <row r="1421" spans="1:4" x14ac:dyDescent="0.25">
      <c r="A1421" s="55" t="s">
        <v>35</v>
      </c>
      <c r="B1421" s="50">
        <v>7</v>
      </c>
      <c r="C1421" s="97">
        <v>12</v>
      </c>
      <c r="D1421" s="65"/>
    </row>
    <row r="1422" spans="1:4" x14ac:dyDescent="0.25">
      <c r="A1422" s="50" t="s">
        <v>35</v>
      </c>
      <c r="B1422" s="50">
        <v>1</v>
      </c>
      <c r="C1422" s="95">
        <v>12</v>
      </c>
      <c r="D1422" s="65"/>
    </row>
    <row r="1423" spans="1:4" x14ac:dyDescent="0.25">
      <c r="A1423" s="50" t="s">
        <v>76</v>
      </c>
      <c r="B1423" s="50">
        <v>5</v>
      </c>
      <c r="C1423" s="95">
        <v>12</v>
      </c>
      <c r="D1423" s="65"/>
    </row>
    <row r="1424" spans="1:4" x14ac:dyDescent="0.25">
      <c r="A1424" s="50" t="s">
        <v>137</v>
      </c>
      <c r="B1424" s="56">
        <v>1</v>
      </c>
      <c r="C1424" s="95">
        <v>12</v>
      </c>
      <c r="D1424" s="65"/>
    </row>
    <row r="1425" spans="1:4" x14ac:dyDescent="0.25">
      <c r="A1425" s="50" t="s">
        <v>168</v>
      </c>
      <c r="B1425" s="50">
        <v>7</v>
      </c>
      <c r="C1425" s="95">
        <v>12</v>
      </c>
      <c r="D1425" s="65"/>
    </row>
    <row r="1426" spans="1:4" x14ac:dyDescent="0.25">
      <c r="A1426" s="50" t="s">
        <v>17</v>
      </c>
      <c r="B1426" s="50">
        <v>1</v>
      </c>
      <c r="C1426" s="95">
        <v>12.5</v>
      </c>
      <c r="D1426" s="65"/>
    </row>
    <row r="1427" spans="1:4" x14ac:dyDescent="0.25">
      <c r="A1427" s="50" t="s">
        <v>168</v>
      </c>
      <c r="B1427" s="50">
        <v>3</v>
      </c>
      <c r="C1427" s="95">
        <v>12.5</v>
      </c>
      <c r="D1427" s="65"/>
    </row>
    <row r="1428" spans="1:4" x14ac:dyDescent="0.25">
      <c r="A1428" s="50" t="s">
        <v>38</v>
      </c>
      <c r="B1428" s="50">
        <v>7</v>
      </c>
      <c r="C1428" s="95">
        <v>12.8</v>
      </c>
      <c r="D1428" s="65"/>
    </row>
    <row r="1429" spans="1:4" x14ac:dyDescent="0.25">
      <c r="A1429" s="50" t="s">
        <v>168</v>
      </c>
      <c r="B1429" s="50">
        <v>2</v>
      </c>
      <c r="C1429" s="95">
        <v>13</v>
      </c>
      <c r="D1429" s="65"/>
    </row>
    <row r="1430" spans="1:4" x14ac:dyDescent="0.25">
      <c r="A1430" s="50" t="s">
        <v>168</v>
      </c>
      <c r="B1430" s="50">
        <v>1</v>
      </c>
      <c r="C1430" s="95">
        <v>13</v>
      </c>
      <c r="D1430" s="65"/>
    </row>
    <row r="1431" spans="1:4" x14ac:dyDescent="0.25">
      <c r="A1431" s="50" t="s">
        <v>168</v>
      </c>
      <c r="B1431" s="50">
        <v>2</v>
      </c>
      <c r="C1431" s="95">
        <v>13</v>
      </c>
      <c r="D1431" s="65"/>
    </row>
    <row r="1432" spans="1:4" x14ac:dyDescent="0.25">
      <c r="A1432" s="50" t="s">
        <v>168</v>
      </c>
      <c r="B1432" s="50">
        <v>1</v>
      </c>
      <c r="C1432" s="95">
        <v>13</v>
      </c>
      <c r="D1432" s="65"/>
    </row>
    <row r="1433" spans="1:4" x14ac:dyDescent="0.25">
      <c r="A1433" s="50" t="s">
        <v>168</v>
      </c>
      <c r="B1433" s="50">
        <v>1</v>
      </c>
      <c r="C1433" s="95">
        <v>14</v>
      </c>
      <c r="D1433" s="65"/>
    </row>
    <row r="1434" spans="1:4" x14ac:dyDescent="0.25">
      <c r="A1434" s="50" t="s">
        <v>168</v>
      </c>
      <c r="B1434" s="50">
        <v>10</v>
      </c>
      <c r="C1434" s="95">
        <v>14</v>
      </c>
      <c r="D1434" s="65"/>
    </row>
    <row r="1435" spans="1:4" x14ac:dyDescent="0.25">
      <c r="A1435" s="50" t="s">
        <v>168</v>
      </c>
      <c r="B1435" s="50">
        <v>2</v>
      </c>
      <c r="C1435" s="95">
        <v>14</v>
      </c>
      <c r="D1435" s="65"/>
    </row>
    <row r="1436" spans="1:4" x14ac:dyDescent="0.25">
      <c r="A1436" s="50" t="s">
        <v>168</v>
      </c>
      <c r="B1436" s="50">
        <v>1</v>
      </c>
      <c r="C1436" s="95">
        <v>14</v>
      </c>
      <c r="D1436" s="65"/>
    </row>
    <row r="1437" spans="1:4" x14ac:dyDescent="0.25">
      <c r="A1437" s="50" t="s">
        <v>168</v>
      </c>
      <c r="B1437" s="50">
        <v>3</v>
      </c>
      <c r="C1437" s="95">
        <v>14.5</v>
      </c>
      <c r="D1437" s="65"/>
    </row>
    <row r="1438" spans="1:4" x14ac:dyDescent="0.25">
      <c r="A1438" s="50" t="s">
        <v>333</v>
      </c>
      <c r="B1438" s="50">
        <v>3</v>
      </c>
      <c r="C1438" s="95">
        <v>15</v>
      </c>
      <c r="D1438" s="65"/>
    </row>
    <row r="1439" spans="1:4" x14ac:dyDescent="0.25">
      <c r="A1439" s="50" t="s">
        <v>91</v>
      </c>
      <c r="B1439" s="50">
        <v>1</v>
      </c>
      <c r="C1439" s="95">
        <v>15</v>
      </c>
      <c r="D1439" s="65"/>
    </row>
    <row r="1440" spans="1:4" x14ac:dyDescent="0.25">
      <c r="A1440" s="50" t="s">
        <v>93</v>
      </c>
      <c r="B1440" s="50">
        <v>1</v>
      </c>
      <c r="C1440" s="95">
        <v>15</v>
      </c>
      <c r="D1440" s="65"/>
    </row>
    <row r="1441" spans="1:5" x14ac:dyDescent="0.25">
      <c r="A1441" s="50" t="s">
        <v>168</v>
      </c>
      <c r="B1441" s="50">
        <v>1</v>
      </c>
      <c r="C1441" s="95">
        <v>15</v>
      </c>
      <c r="D1441" s="65"/>
    </row>
    <row r="1442" spans="1:5" x14ac:dyDescent="0.25">
      <c r="A1442" s="50" t="s">
        <v>168</v>
      </c>
      <c r="B1442" s="50">
        <v>2</v>
      </c>
      <c r="C1442" s="95">
        <v>15</v>
      </c>
      <c r="D1442" s="65"/>
    </row>
    <row r="1443" spans="1:5" x14ac:dyDescent="0.25">
      <c r="A1443" s="50" t="s">
        <v>168</v>
      </c>
      <c r="B1443" s="50">
        <v>1</v>
      </c>
      <c r="C1443" s="95">
        <v>15</v>
      </c>
      <c r="D1443" s="65"/>
    </row>
    <row r="1444" spans="1:5" x14ac:dyDescent="0.25">
      <c r="A1444" s="50" t="s">
        <v>168</v>
      </c>
      <c r="B1444" s="50">
        <v>7</v>
      </c>
      <c r="C1444" s="95">
        <v>15</v>
      </c>
      <c r="D1444" s="65"/>
    </row>
    <row r="1445" spans="1:5" x14ac:dyDescent="0.25">
      <c r="A1445" s="50" t="s">
        <v>168</v>
      </c>
      <c r="B1445" s="50">
        <v>1</v>
      </c>
      <c r="C1445" s="95">
        <v>15</v>
      </c>
      <c r="D1445" s="65"/>
    </row>
    <row r="1446" spans="1:5" x14ac:dyDescent="0.25">
      <c r="A1446" s="50" t="s">
        <v>168</v>
      </c>
      <c r="B1446" s="50">
        <v>1</v>
      </c>
      <c r="C1446" s="95">
        <v>15</v>
      </c>
      <c r="D1446" s="65"/>
    </row>
    <row r="1447" spans="1:5" x14ac:dyDescent="0.25">
      <c r="A1447" s="50" t="s">
        <v>66</v>
      </c>
      <c r="B1447" s="50">
        <v>2</v>
      </c>
      <c r="C1447" s="95">
        <v>15.5</v>
      </c>
      <c r="D1447" s="65"/>
    </row>
    <row r="1448" spans="1:5" x14ac:dyDescent="0.25">
      <c r="A1448" s="50" t="s">
        <v>168</v>
      </c>
      <c r="B1448" s="50">
        <v>2</v>
      </c>
      <c r="C1448" s="95">
        <v>15.5</v>
      </c>
      <c r="D1448" s="65"/>
    </row>
    <row r="1449" spans="1:5" x14ac:dyDescent="0.25">
      <c r="A1449" s="50" t="s">
        <v>168</v>
      </c>
      <c r="B1449" s="50">
        <v>1</v>
      </c>
      <c r="C1449" s="95">
        <v>15.5</v>
      </c>
      <c r="D1449" s="65"/>
    </row>
    <row r="1450" spans="1:5" x14ac:dyDescent="0.25">
      <c r="A1450" s="50" t="s">
        <v>168</v>
      </c>
      <c r="B1450" s="50">
        <v>1</v>
      </c>
      <c r="C1450" s="95">
        <v>16</v>
      </c>
      <c r="D1450" s="65"/>
    </row>
    <row r="1451" spans="1:5" x14ac:dyDescent="0.25">
      <c r="A1451" s="50" t="s">
        <v>168</v>
      </c>
      <c r="B1451" s="50">
        <v>1</v>
      </c>
      <c r="C1451" s="95">
        <v>16</v>
      </c>
      <c r="D1451" s="65"/>
    </row>
    <row r="1452" spans="1:5" x14ac:dyDescent="0.25">
      <c r="A1452" s="50" t="s">
        <v>168</v>
      </c>
      <c r="B1452" s="50">
        <v>1</v>
      </c>
      <c r="C1452" s="95">
        <v>16</v>
      </c>
      <c r="D1452" s="65"/>
    </row>
    <row r="1453" spans="1:5" x14ac:dyDescent="0.25">
      <c r="A1453" s="50" t="s">
        <v>168</v>
      </c>
      <c r="B1453" s="50">
        <v>7</v>
      </c>
      <c r="C1453" s="95">
        <v>16</v>
      </c>
      <c r="D1453" s="65"/>
    </row>
    <row r="1454" spans="1:5" x14ac:dyDescent="0.25">
      <c r="A1454" s="50" t="s">
        <v>168</v>
      </c>
      <c r="B1454" s="50">
        <v>2</v>
      </c>
      <c r="C1454" s="95">
        <v>17</v>
      </c>
      <c r="D1454" s="65"/>
    </row>
    <row r="1455" spans="1:5" x14ac:dyDescent="0.25">
      <c r="A1455" s="50" t="s">
        <v>91</v>
      </c>
      <c r="B1455" s="50">
        <v>1</v>
      </c>
      <c r="C1455" s="95">
        <v>20</v>
      </c>
      <c r="D1455" s="30">
        <f>SUM(B1387:B1455)</f>
        <v>207</v>
      </c>
      <c r="E1455">
        <f>D1455/2</f>
        <v>103.5</v>
      </c>
    </row>
    <row r="1456" spans="1:5" x14ac:dyDescent="0.25">
      <c r="A1456" s="50" t="s">
        <v>66</v>
      </c>
      <c r="B1456" s="50">
        <v>1</v>
      </c>
      <c r="C1456" s="95">
        <v>20.5</v>
      </c>
      <c r="D1456" s="65"/>
    </row>
    <row r="1457" spans="1:9" x14ac:dyDescent="0.25">
      <c r="A1457" s="56" t="s">
        <v>66</v>
      </c>
      <c r="B1457" s="56">
        <v>2</v>
      </c>
      <c r="C1457" s="95">
        <v>21</v>
      </c>
      <c r="D1457" s="65"/>
    </row>
    <row r="1458" spans="1:9" x14ac:dyDescent="0.25">
      <c r="A1458" s="50" t="s">
        <v>96</v>
      </c>
      <c r="B1458" s="50">
        <v>1</v>
      </c>
      <c r="C1458" s="95">
        <v>22</v>
      </c>
      <c r="D1458" s="65"/>
    </row>
    <row r="1459" spans="1:9" x14ac:dyDescent="0.25">
      <c r="A1459" s="50" t="s">
        <v>137</v>
      </c>
      <c r="B1459" s="50">
        <v>7</v>
      </c>
      <c r="C1459" s="95">
        <v>22</v>
      </c>
      <c r="D1459" s="65"/>
    </row>
    <row r="1460" spans="1:9" x14ac:dyDescent="0.25">
      <c r="A1460" s="56" t="s">
        <v>66</v>
      </c>
      <c r="B1460" s="56">
        <v>1</v>
      </c>
      <c r="C1460" s="96">
        <v>23</v>
      </c>
      <c r="D1460" s="65"/>
    </row>
    <row r="1461" spans="1:9" x14ac:dyDescent="0.25">
      <c r="A1461" s="50" t="s">
        <v>66</v>
      </c>
      <c r="B1461" s="50">
        <v>2</v>
      </c>
      <c r="C1461" s="95">
        <v>23.5</v>
      </c>
      <c r="D1461" s="65"/>
    </row>
    <row r="1462" spans="1:9" x14ac:dyDescent="0.25">
      <c r="A1462" s="56" t="s">
        <v>66</v>
      </c>
      <c r="B1462" s="56">
        <v>1</v>
      </c>
      <c r="C1462" s="96">
        <v>24</v>
      </c>
      <c r="D1462" s="65"/>
    </row>
    <row r="1463" spans="1:9" x14ac:dyDescent="0.25">
      <c r="A1463" s="50" t="s">
        <v>66</v>
      </c>
      <c r="B1463" s="50">
        <v>4</v>
      </c>
      <c r="C1463" s="95">
        <v>25.5</v>
      </c>
      <c r="D1463" s="65"/>
    </row>
    <row r="1464" spans="1:9" x14ac:dyDescent="0.25">
      <c r="A1464" s="50" t="s">
        <v>66</v>
      </c>
      <c r="B1464" s="50">
        <v>1</v>
      </c>
      <c r="C1464" s="95">
        <v>25.5</v>
      </c>
      <c r="D1464"/>
    </row>
    <row r="1465" spans="1:9" x14ac:dyDescent="0.25">
      <c r="A1465" s="50" t="s">
        <v>66</v>
      </c>
      <c r="B1465" s="50">
        <v>1</v>
      </c>
      <c r="C1465" s="95">
        <v>26</v>
      </c>
    </row>
    <row r="1466" spans="1:9" x14ac:dyDescent="0.25">
      <c r="A1466" s="50" t="s">
        <v>66</v>
      </c>
      <c r="B1466" s="50">
        <v>1</v>
      </c>
      <c r="C1466" s="95">
        <v>26</v>
      </c>
    </row>
    <row r="1467" spans="1:9" x14ac:dyDescent="0.25">
      <c r="A1467" s="50" t="s">
        <v>66</v>
      </c>
      <c r="B1467" s="50">
        <v>1</v>
      </c>
      <c r="C1467" s="95">
        <v>28</v>
      </c>
    </row>
    <row r="1468" spans="1:9" x14ac:dyDescent="0.25">
      <c r="A1468" s="50" t="s">
        <v>66</v>
      </c>
      <c r="B1468" s="50">
        <v>1</v>
      </c>
      <c r="C1468" s="95">
        <v>28.5</v>
      </c>
    </row>
    <row r="1469" spans="1:9" x14ac:dyDescent="0.25">
      <c r="A1469" s="50" t="s">
        <v>66</v>
      </c>
      <c r="B1469" s="50">
        <v>2</v>
      </c>
      <c r="C1469" s="95">
        <v>30.5</v>
      </c>
      <c r="G1469" s="228"/>
      <c r="I1469"/>
    </row>
    <row r="1470" spans="1:9" x14ac:dyDescent="0.25">
      <c r="A1470" s="50" t="s">
        <v>66</v>
      </c>
      <c r="B1470" s="50">
        <v>2</v>
      </c>
      <c r="C1470" s="95">
        <v>30.5</v>
      </c>
    </row>
    <row r="1471" spans="1:9" x14ac:dyDescent="0.25">
      <c r="A1471" s="50" t="s">
        <v>66</v>
      </c>
      <c r="B1471" s="50">
        <v>1</v>
      </c>
      <c r="C1471" s="95">
        <v>31</v>
      </c>
      <c r="D1471" s="218">
        <f>SUM(B1456:B1471)</f>
        <v>29</v>
      </c>
      <c r="E1471">
        <f>D1471/2</f>
        <v>14.5</v>
      </c>
    </row>
    <row r="1472" spans="1:9" x14ac:dyDescent="0.25">
      <c r="B1472" s="220">
        <f>SUM(B2:B1471)</f>
        <v>6505</v>
      </c>
      <c r="C1472" s="220">
        <f>SUM(D2:D1466)</f>
        <v>6476</v>
      </c>
      <c r="D1472" s="218">
        <f>B1472/2</f>
        <v>3252.5</v>
      </c>
    </row>
    <row r="1485" spans="4:4" x14ac:dyDescent="0.25">
      <c r="D1485" s="65"/>
    </row>
    <row r="1486" spans="4:4" x14ac:dyDescent="0.25">
      <c r="D1486" s="65"/>
    </row>
    <row r="1487" spans="4:4" x14ac:dyDescent="0.25">
      <c r="D1487" s="65"/>
    </row>
    <row r="1488" spans="4:4" x14ac:dyDescent="0.25">
      <c r="D1488" s="65"/>
    </row>
    <row r="1489" spans="1:4" x14ac:dyDescent="0.25">
      <c r="D1489" s="65"/>
    </row>
    <row r="1490" spans="1:4" x14ac:dyDescent="0.25">
      <c r="D1490" s="65"/>
    </row>
    <row r="1491" spans="1:4" x14ac:dyDescent="0.25">
      <c r="D1491" s="65"/>
    </row>
    <row r="1492" spans="1:4" x14ac:dyDescent="0.25">
      <c r="A1492" s="65"/>
      <c r="B1492" s="65"/>
      <c r="C1492" s="65"/>
      <c r="D1492" s="65"/>
    </row>
    <row r="1493" spans="1:4" x14ac:dyDescent="0.25">
      <c r="A1493" s="65"/>
      <c r="B1493" s="65"/>
      <c r="C1493" s="65"/>
      <c r="D1493" s="65"/>
    </row>
    <row r="1494" spans="1:4" x14ac:dyDescent="0.25">
      <c r="A1494" s="65"/>
      <c r="B1494" s="65"/>
      <c r="C1494" s="65"/>
      <c r="D1494" s="65"/>
    </row>
    <row r="1495" spans="1:4" x14ac:dyDescent="0.25">
      <c r="A1495" s="65"/>
      <c r="B1495" s="65"/>
      <c r="C1495" s="65"/>
      <c r="D1495" s="65"/>
    </row>
    <row r="1496" spans="1:4" x14ac:dyDescent="0.25">
      <c r="A1496" s="65"/>
      <c r="B1496" s="65"/>
      <c r="C1496" s="65"/>
      <c r="D1496" s="65"/>
    </row>
    <row r="1497" spans="1:4" x14ac:dyDescent="0.25">
      <c r="A1497" s="65"/>
      <c r="B1497" s="65"/>
      <c r="C1497" s="65"/>
      <c r="D1497" s="65"/>
    </row>
    <row r="1498" spans="1:4" x14ac:dyDescent="0.25">
      <c r="A1498" s="65"/>
      <c r="B1498" s="65"/>
      <c r="C1498" s="65"/>
      <c r="D1498" s="65"/>
    </row>
    <row r="1499" spans="1:4" x14ac:dyDescent="0.25">
      <c r="A1499" s="65"/>
      <c r="B1499" s="65"/>
      <c r="C1499" s="65"/>
      <c r="D1499" s="65"/>
    </row>
    <row r="1500" spans="1:4" x14ac:dyDescent="0.25">
      <c r="A1500" s="65"/>
      <c r="B1500" s="65"/>
      <c r="C1500" s="65"/>
      <c r="D1500" s="65"/>
    </row>
    <row r="1501" spans="1:4" x14ac:dyDescent="0.25">
      <c r="A1501" s="65"/>
      <c r="B1501" s="65"/>
      <c r="C1501" s="65"/>
      <c r="D1501" s="65"/>
    </row>
    <row r="1502" spans="1:4" x14ac:dyDescent="0.25">
      <c r="A1502" s="65"/>
      <c r="B1502" s="65"/>
      <c r="C1502" s="65"/>
      <c r="D1502" s="65"/>
    </row>
    <row r="1503" spans="1:4" x14ac:dyDescent="0.25">
      <c r="A1503" s="65"/>
      <c r="B1503" s="65"/>
      <c r="C1503" s="65"/>
      <c r="D1503" s="65"/>
    </row>
    <row r="1504" spans="1:4" x14ac:dyDescent="0.25">
      <c r="A1504" s="65"/>
      <c r="B1504" s="65"/>
      <c r="C1504" s="65"/>
      <c r="D1504" s="65"/>
    </row>
    <row r="1505" spans="1:4" x14ac:dyDescent="0.25">
      <c r="A1505" s="65"/>
      <c r="B1505" s="65"/>
      <c r="C1505" s="65"/>
      <c r="D1505" s="65"/>
    </row>
    <row r="1506" spans="1:4" x14ac:dyDescent="0.25">
      <c r="A1506" s="65"/>
      <c r="B1506" s="65"/>
      <c r="C1506" s="65"/>
      <c r="D1506" s="65"/>
    </row>
    <row r="1507" spans="1:4" x14ac:dyDescent="0.25">
      <c r="A1507" s="65"/>
      <c r="B1507" s="65"/>
      <c r="C1507" s="65"/>
      <c r="D1507" s="65"/>
    </row>
    <row r="1508" spans="1:4" x14ac:dyDescent="0.25">
      <c r="A1508" s="65"/>
      <c r="B1508" s="65"/>
      <c r="C1508" s="65"/>
      <c r="D1508" s="65"/>
    </row>
    <row r="1509" spans="1:4" x14ac:dyDescent="0.25">
      <c r="A1509" s="65"/>
      <c r="B1509" s="65"/>
      <c r="C1509" s="65"/>
      <c r="D1509" s="65"/>
    </row>
    <row r="1510" spans="1:4" x14ac:dyDescent="0.25">
      <c r="A1510" s="65"/>
      <c r="B1510" s="65"/>
      <c r="C1510" s="65"/>
      <c r="D1510" s="65"/>
    </row>
    <row r="1511" spans="1:4" x14ac:dyDescent="0.25">
      <c r="A1511" s="65"/>
      <c r="B1511" s="65"/>
      <c r="C1511" s="65"/>
      <c r="D1511" s="65"/>
    </row>
    <row r="1512" spans="1:4" x14ac:dyDescent="0.25">
      <c r="A1512" s="65"/>
      <c r="B1512" s="65"/>
      <c r="C1512" s="65"/>
      <c r="D1512" s="65"/>
    </row>
    <row r="1513" spans="1:4" x14ac:dyDescent="0.25">
      <c r="A1513" s="65"/>
      <c r="B1513" s="65"/>
      <c r="C1513" s="65"/>
      <c r="D1513" s="65"/>
    </row>
    <row r="1514" spans="1:4" x14ac:dyDescent="0.25">
      <c r="A1514" s="65"/>
      <c r="B1514" s="65"/>
      <c r="C1514" s="65"/>
      <c r="D1514" s="65"/>
    </row>
    <row r="1515" spans="1:4" x14ac:dyDescent="0.25">
      <c r="A1515" s="65"/>
      <c r="B1515" s="65"/>
      <c r="C1515" s="65"/>
      <c r="D1515" s="65"/>
    </row>
    <row r="1516" spans="1:4" x14ac:dyDescent="0.25">
      <c r="A1516" s="65"/>
      <c r="B1516" s="65"/>
      <c r="C1516" s="65"/>
      <c r="D1516" s="65"/>
    </row>
    <row r="1517" spans="1:4" x14ac:dyDescent="0.25">
      <c r="A1517" s="65"/>
      <c r="B1517" s="65"/>
      <c r="C1517" s="65"/>
      <c r="D1517" s="65"/>
    </row>
    <row r="1518" spans="1:4" x14ac:dyDescent="0.25">
      <c r="A1518" s="65"/>
      <c r="B1518" s="65"/>
      <c r="C1518" s="65"/>
      <c r="D1518" s="65"/>
    </row>
    <row r="1519" spans="1:4" x14ac:dyDescent="0.25">
      <c r="A1519" s="65"/>
      <c r="B1519" s="65"/>
      <c r="C1519" s="65"/>
      <c r="D1519" s="65"/>
    </row>
    <row r="1520" spans="1:4" x14ac:dyDescent="0.25">
      <c r="A1520" s="65"/>
      <c r="B1520" s="65"/>
      <c r="C1520" s="65"/>
      <c r="D1520" s="65"/>
    </row>
    <row r="1521" spans="1:4" x14ac:dyDescent="0.25">
      <c r="A1521" s="65"/>
      <c r="B1521" s="65"/>
      <c r="C1521" s="65"/>
      <c r="D1521" s="65"/>
    </row>
    <row r="1522" spans="1:4" x14ac:dyDescent="0.25">
      <c r="A1522" s="65"/>
      <c r="B1522" s="65"/>
      <c r="C1522" s="65"/>
      <c r="D1522" s="65"/>
    </row>
    <row r="1523" spans="1:4" x14ac:dyDescent="0.25">
      <c r="A1523" s="65"/>
      <c r="B1523" s="65"/>
      <c r="C1523" s="65"/>
      <c r="D1523" s="65"/>
    </row>
    <row r="1524" spans="1:4" x14ac:dyDescent="0.25">
      <c r="A1524" s="65"/>
      <c r="B1524" s="65"/>
      <c r="C1524" s="65"/>
      <c r="D1524" s="65"/>
    </row>
    <row r="1525" spans="1:4" x14ac:dyDescent="0.25">
      <c r="A1525" s="65"/>
      <c r="B1525" s="65"/>
      <c r="C1525" s="65"/>
      <c r="D1525" s="65"/>
    </row>
    <row r="1526" spans="1:4" x14ac:dyDescent="0.25">
      <c r="A1526" s="65"/>
      <c r="B1526" s="65"/>
      <c r="C1526" s="65"/>
      <c r="D1526" s="65"/>
    </row>
    <row r="1527" spans="1:4" x14ac:dyDescent="0.25">
      <c r="A1527" s="65"/>
      <c r="B1527" s="65"/>
      <c r="C1527" s="65"/>
      <c r="D1527" s="65"/>
    </row>
    <row r="1528" spans="1:4" x14ac:dyDescent="0.25">
      <c r="A1528" s="65"/>
      <c r="B1528" s="65"/>
      <c r="C1528" s="65"/>
      <c r="D1528" s="65"/>
    </row>
    <row r="1529" spans="1:4" x14ac:dyDescent="0.25">
      <c r="A1529" s="65"/>
      <c r="B1529" s="65"/>
      <c r="C1529" s="65"/>
      <c r="D1529" s="65"/>
    </row>
    <row r="1530" spans="1:4" x14ac:dyDescent="0.25">
      <c r="A1530" s="65"/>
      <c r="B1530" s="65"/>
      <c r="C1530" s="65"/>
      <c r="D1530" s="65"/>
    </row>
    <row r="1531" spans="1:4" x14ac:dyDescent="0.25">
      <c r="A1531" s="65"/>
      <c r="B1531" s="65"/>
      <c r="C1531" s="65"/>
      <c r="D1531" s="65"/>
    </row>
    <row r="1532" spans="1:4" x14ac:dyDescent="0.25">
      <c r="A1532" s="65"/>
      <c r="B1532" s="65"/>
      <c r="C1532" s="65"/>
      <c r="D1532" s="65"/>
    </row>
    <row r="1533" spans="1:4" x14ac:dyDescent="0.25">
      <c r="A1533" s="65"/>
      <c r="B1533" s="65"/>
      <c r="C1533" s="65"/>
      <c r="D1533" s="65"/>
    </row>
    <row r="1534" spans="1:4" x14ac:dyDescent="0.25">
      <c r="A1534" s="65"/>
      <c r="B1534" s="65"/>
      <c r="C1534" s="65"/>
      <c r="D1534" s="65"/>
    </row>
    <row r="1535" spans="1:4" x14ac:dyDescent="0.25">
      <c r="A1535" s="65"/>
      <c r="B1535" s="65"/>
      <c r="C1535" s="65"/>
      <c r="D1535" s="65"/>
    </row>
    <row r="1536" spans="1:4" x14ac:dyDescent="0.25">
      <c r="A1536" s="65"/>
      <c r="B1536" s="65"/>
      <c r="C1536" s="65"/>
      <c r="D1536" s="65"/>
    </row>
    <row r="1537" spans="1:4" x14ac:dyDescent="0.25">
      <c r="A1537" s="65"/>
      <c r="B1537" s="65"/>
      <c r="C1537" s="65"/>
      <c r="D1537" s="65"/>
    </row>
    <row r="1538" spans="1:4" x14ac:dyDescent="0.25">
      <c r="A1538" s="65"/>
      <c r="B1538" s="65"/>
      <c r="C1538" s="65"/>
      <c r="D1538" s="65"/>
    </row>
    <row r="1539" spans="1:4" x14ac:dyDescent="0.25">
      <c r="A1539" s="65"/>
      <c r="B1539" s="65"/>
      <c r="C1539" s="65"/>
      <c r="D1539" s="65"/>
    </row>
    <row r="1540" spans="1:4" x14ac:dyDescent="0.25">
      <c r="A1540" s="65"/>
      <c r="B1540" s="65"/>
      <c r="C1540" s="65"/>
      <c r="D1540" s="65"/>
    </row>
    <row r="1541" spans="1:4" x14ac:dyDescent="0.25">
      <c r="A1541" s="65"/>
      <c r="B1541" s="65"/>
      <c r="C1541" s="65"/>
      <c r="D1541" s="65"/>
    </row>
    <row r="1542" spans="1:4" x14ac:dyDescent="0.25">
      <c r="A1542" s="65"/>
      <c r="B1542" s="65"/>
      <c r="C1542" s="65"/>
      <c r="D1542" s="65"/>
    </row>
    <row r="1543" spans="1:4" x14ac:dyDescent="0.25">
      <c r="A1543" s="65"/>
      <c r="B1543" s="65"/>
      <c r="C1543" s="65"/>
      <c r="D1543" s="65"/>
    </row>
    <row r="1544" spans="1:4" x14ac:dyDescent="0.25">
      <c r="A1544" s="65"/>
      <c r="B1544" s="65"/>
      <c r="C1544" s="65"/>
      <c r="D1544" s="65"/>
    </row>
    <row r="1545" spans="1:4" x14ac:dyDescent="0.25">
      <c r="A1545" s="65"/>
      <c r="B1545" s="65"/>
      <c r="C1545" s="65"/>
      <c r="D1545" s="65"/>
    </row>
    <row r="1546" spans="1:4" x14ac:dyDescent="0.25">
      <c r="A1546" s="65"/>
      <c r="B1546" s="65"/>
      <c r="C1546" s="65"/>
      <c r="D1546" s="65"/>
    </row>
    <row r="1547" spans="1:4" x14ac:dyDescent="0.25">
      <c r="A1547" s="65"/>
      <c r="B1547" s="65"/>
      <c r="C1547" s="65"/>
      <c r="D1547" s="65"/>
    </row>
    <row r="1548" spans="1:4" x14ac:dyDescent="0.25">
      <c r="A1548" s="65"/>
      <c r="B1548" s="65"/>
      <c r="C1548" s="65"/>
      <c r="D1548" s="65"/>
    </row>
    <row r="1549" spans="1:4" x14ac:dyDescent="0.25">
      <c r="A1549" s="65"/>
      <c r="B1549" s="65"/>
      <c r="C1549" s="65"/>
      <c r="D1549" s="65"/>
    </row>
    <row r="1550" spans="1:4" x14ac:dyDescent="0.25">
      <c r="A1550" s="65"/>
      <c r="B1550" s="65"/>
      <c r="C1550" s="65"/>
      <c r="D1550" s="65"/>
    </row>
    <row r="1551" spans="1:4" x14ac:dyDescent="0.25">
      <c r="A1551" s="65"/>
      <c r="B1551" s="65"/>
      <c r="C1551" s="65"/>
      <c r="D1551" s="65"/>
    </row>
    <row r="1552" spans="1:4" x14ac:dyDescent="0.25">
      <c r="A1552" s="65"/>
      <c r="B1552" s="65"/>
      <c r="C1552" s="65"/>
      <c r="D1552" s="65"/>
    </row>
    <row r="1553" spans="1:4" x14ac:dyDescent="0.25">
      <c r="A1553" s="65"/>
      <c r="B1553" s="65"/>
      <c r="C1553" s="65"/>
      <c r="D1553" s="65"/>
    </row>
    <row r="1554" spans="1:4" x14ac:dyDescent="0.25">
      <c r="A1554" s="65"/>
      <c r="B1554" s="65"/>
      <c r="C1554" s="65"/>
      <c r="D1554" s="65"/>
    </row>
    <row r="1555" spans="1:4" x14ac:dyDescent="0.25">
      <c r="A1555" s="65"/>
      <c r="B1555" s="65"/>
      <c r="C1555" s="65"/>
      <c r="D1555" s="65"/>
    </row>
    <row r="1556" spans="1:4" x14ac:dyDescent="0.25">
      <c r="A1556" s="65"/>
      <c r="B1556" s="65"/>
      <c r="C1556" s="65"/>
      <c r="D1556" s="65"/>
    </row>
    <row r="1557" spans="1:4" x14ac:dyDescent="0.25">
      <c r="A1557" s="65"/>
      <c r="B1557" s="65"/>
      <c r="C1557" s="65"/>
      <c r="D1557" s="65"/>
    </row>
    <row r="1558" spans="1:4" x14ac:dyDescent="0.25">
      <c r="A1558" s="65"/>
      <c r="B1558" s="65"/>
      <c r="C1558" s="65"/>
    </row>
    <row r="1559" spans="1:4" x14ac:dyDescent="0.25">
      <c r="A1559" s="65"/>
      <c r="B1559" s="65"/>
      <c r="C1559" s="65"/>
    </row>
    <row r="1560" spans="1:4" x14ac:dyDescent="0.25">
      <c r="A1560" s="65"/>
      <c r="B1560" s="65"/>
      <c r="C1560" s="65"/>
    </row>
    <row r="1561" spans="1:4" x14ac:dyDescent="0.25">
      <c r="A1561" s="65"/>
      <c r="B1561" s="65"/>
      <c r="C1561" s="65"/>
    </row>
    <row r="1562" spans="1:4" x14ac:dyDescent="0.25">
      <c r="A1562" s="65"/>
      <c r="B1562" s="65"/>
      <c r="C1562" s="65"/>
    </row>
    <row r="1563" spans="1:4" x14ac:dyDescent="0.25">
      <c r="A1563" s="65"/>
      <c r="B1563" s="65"/>
      <c r="C1563" s="65"/>
    </row>
    <row r="1564" spans="1:4" x14ac:dyDescent="0.25">
      <c r="A1564" s="65"/>
      <c r="B1564" s="65"/>
      <c r="C1564" s="6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sqref="A1:A1048576"/>
    </sheetView>
  </sheetViews>
  <sheetFormatPr defaultRowHeight="15" x14ac:dyDescent="0.25"/>
  <cols>
    <col min="2" max="2" width="12.625" style="17" customWidth="1"/>
    <col min="3" max="3" width="14" customWidth="1"/>
    <col min="4" max="4" width="14" style="18" customWidth="1"/>
    <col min="5" max="5" width="11.75" customWidth="1"/>
    <col min="6" max="6" width="13.875" style="17" customWidth="1"/>
    <col min="8" max="8" width="11.625" customWidth="1"/>
    <col min="9" max="11" width="9" style="17"/>
  </cols>
  <sheetData>
    <row r="1" spans="1:12" x14ac:dyDescent="0.25">
      <c r="A1" t="s">
        <v>6</v>
      </c>
      <c r="B1" s="18" t="s">
        <v>195</v>
      </c>
      <c r="C1" t="s">
        <v>194</v>
      </c>
      <c r="D1" s="18" t="s">
        <v>199</v>
      </c>
      <c r="E1" t="s">
        <v>191</v>
      </c>
      <c r="F1" s="17" t="s">
        <v>196</v>
      </c>
      <c r="G1" t="s">
        <v>7</v>
      </c>
      <c r="H1" t="s">
        <v>192</v>
      </c>
      <c r="I1" s="17" t="s">
        <v>8</v>
      </c>
      <c r="J1" s="17" t="s">
        <v>9</v>
      </c>
      <c r="K1" s="17" t="s">
        <v>193</v>
      </c>
      <c r="L1" s="17" t="s">
        <v>215</v>
      </c>
    </row>
    <row r="2" spans="1:12" ht="15.75" x14ac:dyDescent="0.25">
      <c r="A2" s="1">
        <v>1</v>
      </c>
      <c r="B2" s="17" t="s">
        <v>197</v>
      </c>
      <c r="C2" t="s">
        <v>198</v>
      </c>
      <c r="D2" s="18">
        <v>1973</v>
      </c>
      <c r="E2" t="s">
        <v>200</v>
      </c>
      <c r="F2" s="17">
        <v>3</v>
      </c>
      <c r="G2" t="s">
        <v>201</v>
      </c>
      <c r="H2" s="41" t="s">
        <v>202</v>
      </c>
      <c r="I2" s="17">
        <v>2</v>
      </c>
      <c r="J2" s="17">
        <v>1</v>
      </c>
      <c r="K2" s="17">
        <v>1</v>
      </c>
      <c r="L2" s="17">
        <v>0</v>
      </c>
    </row>
    <row r="3" spans="1:12" ht="15.75" x14ac:dyDescent="0.25">
      <c r="A3" s="1">
        <v>2</v>
      </c>
      <c r="B3" s="17" t="s">
        <v>203</v>
      </c>
      <c r="C3" s="16" t="s">
        <v>204</v>
      </c>
      <c r="D3" s="18">
        <v>1988</v>
      </c>
      <c r="E3" t="s">
        <v>205</v>
      </c>
      <c r="F3" s="17">
        <v>4</v>
      </c>
      <c r="G3" t="s">
        <v>206</v>
      </c>
      <c r="H3" t="s">
        <v>202</v>
      </c>
      <c r="I3" s="17">
        <v>2</v>
      </c>
      <c r="J3" s="17">
        <v>0</v>
      </c>
      <c r="K3" s="17">
        <v>0</v>
      </c>
      <c r="L3" s="17">
        <v>0</v>
      </c>
    </row>
    <row r="4" spans="1:12" ht="15.75" x14ac:dyDescent="0.25">
      <c r="A4" s="1">
        <v>3</v>
      </c>
      <c r="B4" s="17" t="s">
        <v>207</v>
      </c>
      <c r="C4" t="s">
        <v>208</v>
      </c>
      <c r="D4" s="18">
        <v>1996</v>
      </c>
      <c r="E4" t="s">
        <v>209</v>
      </c>
      <c r="F4" s="17">
        <v>9</v>
      </c>
      <c r="G4" t="s">
        <v>206</v>
      </c>
      <c r="H4" s="17" t="s">
        <v>202</v>
      </c>
      <c r="I4" s="17">
        <v>2</v>
      </c>
      <c r="J4" s="17">
        <v>1</v>
      </c>
      <c r="K4" s="17">
        <v>2</v>
      </c>
      <c r="L4" s="17">
        <v>0</v>
      </c>
    </row>
    <row r="5" spans="1:12" ht="15.75" x14ac:dyDescent="0.25">
      <c r="A5" s="1">
        <v>4</v>
      </c>
      <c r="B5" s="17" t="s">
        <v>210</v>
      </c>
      <c r="C5" t="s">
        <v>211</v>
      </c>
      <c r="D5" s="18">
        <v>2011</v>
      </c>
      <c r="E5" t="s">
        <v>209</v>
      </c>
      <c r="F5" s="17">
        <v>12</v>
      </c>
      <c r="G5" t="s">
        <v>212</v>
      </c>
      <c r="H5" s="17" t="s">
        <v>202</v>
      </c>
      <c r="I5" s="17">
        <v>0</v>
      </c>
      <c r="J5" s="17">
        <v>2</v>
      </c>
      <c r="K5" s="17">
        <v>1</v>
      </c>
      <c r="L5" s="17">
        <v>0</v>
      </c>
    </row>
    <row r="6" spans="1:12" ht="15.75" x14ac:dyDescent="0.25">
      <c r="A6" s="1">
        <v>5</v>
      </c>
      <c r="B6" s="17" t="s">
        <v>213</v>
      </c>
      <c r="C6" t="s">
        <v>214</v>
      </c>
      <c r="D6" s="18">
        <v>2016</v>
      </c>
      <c r="E6" t="s">
        <v>209</v>
      </c>
      <c r="F6" s="17">
        <v>8</v>
      </c>
      <c r="G6" t="s">
        <v>206</v>
      </c>
      <c r="H6" s="17" t="s">
        <v>202</v>
      </c>
      <c r="I6" s="17">
        <v>2</v>
      </c>
      <c r="J6" s="17">
        <v>0</v>
      </c>
      <c r="K6" s="17">
        <v>1</v>
      </c>
      <c r="L6" s="17">
        <v>2</v>
      </c>
    </row>
    <row r="7" spans="1:12" ht="15.75" x14ac:dyDescent="0.25">
      <c r="A7" s="1">
        <v>6</v>
      </c>
      <c r="B7" s="17" t="s">
        <v>216</v>
      </c>
      <c r="C7" t="s">
        <v>217</v>
      </c>
      <c r="D7" s="18">
        <v>2004</v>
      </c>
      <c r="E7" t="s">
        <v>209</v>
      </c>
      <c r="F7" s="17">
        <v>10</v>
      </c>
      <c r="G7" t="s">
        <v>218</v>
      </c>
      <c r="H7" s="17" t="s">
        <v>202</v>
      </c>
      <c r="I7" s="17">
        <v>2</v>
      </c>
      <c r="J7" s="17">
        <v>0</v>
      </c>
      <c r="K7" s="17">
        <v>2</v>
      </c>
      <c r="L7" s="17">
        <v>0</v>
      </c>
    </row>
    <row r="8" spans="1:12" ht="15.75" x14ac:dyDescent="0.25">
      <c r="A8" s="1">
        <v>7</v>
      </c>
      <c r="B8" s="17" t="s">
        <v>219</v>
      </c>
      <c r="C8" t="s">
        <v>204</v>
      </c>
      <c r="D8" s="18">
        <v>1988</v>
      </c>
      <c r="E8" t="s">
        <v>205</v>
      </c>
      <c r="F8" s="17">
        <v>7</v>
      </c>
      <c r="G8" t="s">
        <v>206</v>
      </c>
      <c r="H8" s="17" t="s">
        <v>220</v>
      </c>
      <c r="I8" s="17">
        <v>2</v>
      </c>
      <c r="J8" s="17">
        <v>1</v>
      </c>
      <c r="K8" s="17">
        <v>2</v>
      </c>
      <c r="L8" s="17">
        <v>0</v>
      </c>
    </row>
    <row r="9" spans="1:12" ht="15.75" x14ac:dyDescent="0.25">
      <c r="A9" s="1">
        <v>8</v>
      </c>
      <c r="B9" s="17" t="s">
        <v>221</v>
      </c>
      <c r="C9" t="s">
        <v>222</v>
      </c>
      <c r="D9" s="18">
        <v>1984</v>
      </c>
      <c r="E9" t="s">
        <v>205</v>
      </c>
      <c r="F9" s="17">
        <v>9</v>
      </c>
      <c r="G9" t="s">
        <v>218</v>
      </c>
      <c r="H9" s="17" t="s">
        <v>223</v>
      </c>
      <c r="I9" s="17">
        <v>2</v>
      </c>
      <c r="J9" s="17">
        <v>2</v>
      </c>
      <c r="K9" s="17">
        <v>0</v>
      </c>
      <c r="L9" s="17">
        <v>2</v>
      </c>
    </row>
    <row r="10" spans="1:12" ht="15.75" x14ac:dyDescent="0.25">
      <c r="A10" s="1">
        <v>9</v>
      </c>
      <c r="B10" s="17" t="s">
        <v>224</v>
      </c>
      <c r="C10" t="s">
        <v>225</v>
      </c>
      <c r="D10" s="18">
        <v>1977</v>
      </c>
      <c r="E10" t="s">
        <v>205</v>
      </c>
      <c r="F10" s="17">
        <v>8</v>
      </c>
      <c r="G10" t="s">
        <v>201</v>
      </c>
      <c r="H10" s="17" t="s">
        <v>202</v>
      </c>
      <c r="I10" s="17">
        <v>2</v>
      </c>
      <c r="J10" s="17">
        <v>2</v>
      </c>
      <c r="K10" s="17">
        <v>2</v>
      </c>
      <c r="L10" s="17">
        <v>0</v>
      </c>
    </row>
    <row r="11" spans="1:12" ht="15.75" x14ac:dyDescent="0.25">
      <c r="A11" s="1">
        <v>10</v>
      </c>
      <c r="B11" s="17" t="s">
        <v>226</v>
      </c>
      <c r="C11" t="s">
        <v>227</v>
      </c>
      <c r="D11" s="18">
        <v>1992</v>
      </c>
      <c r="E11" t="s">
        <v>209</v>
      </c>
      <c r="F11" s="17">
        <v>12</v>
      </c>
      <c r="G11" t="s">
        <v>212</v>
      </c>
      <c r="H11" s="17" t="s">
        <v>202</v>
      </c>
      <c r="I11" s="17">
        <v>1</v>
      </c>
      <c r="J11" s="17">
        <v>0</v>
      </c>
      <c r="K11" s="17">
        <v>1</v>
      </c>
      <c r="L11" s="17">
        <v>0</v>
      </c>
    </row>
    <row r="12" spans="1:12" ht="15.75" x14ac:dyDescent="0.25">
      <c r="A12" s="1">
        <v>11</v>
      </c>
      <c r="B12" s="17" t="s">
        <v>228</v>
      </c>
      <c r="C12" t="s">
        <v>211</v>
      </c>
      <c r="D12" s="18">
        <v>2007</v>
      </c>
      <c r="E12" t="s">
        <v>229</v>
      </c>
      <c r="F12" s="17">
        <v>20</v>
      </c>
      <c r="G12" t="s">
        <v>212</v>
      </c>
      <c r="H12" s="17" t="s">
        <v>202</v>
      </c>
      <c r="I12" s="17">
        <v>2</v>
      </c>
      <c r="J12" s="17">
        <v>0</v>
      </c>
      <c r="K12" s="17">
        <v>2</v>
      </c>
      <c r="L12" s="17">
        <v>0</v>
      </c>
    </row>
    <row r="13" spans="1:12" ht="15.75" x14ac:dyDescent="0.25">
      <c r="A13" s="1">
        <v>12</v>
      </c>
      <c r="B13" s="19" t="s">
        <v>230</v>
      </c>
      <c r="C13" t="s">
        <v>231</v>
      </c>
      <c r="D13" s="18">
        <v>2032</v>
      </c>
      <c r="E13" t="s">
        <v>229</v>
      </c>
      <c r="F13" s="17">
        <v>12</v>
      </c>
      <c r="G13" t="s">
        <v>212</v>
      </c>
      <c r="H13" s="17" t="s">
        <v>202</v>
      </c>
      <c r="I13" s="17">
        <v>0</v>
      </c>
      <c r="J13" s="17">
        <v>1</v>
      </c>
      <c r="K13" s="17">
        <v>1</v>
      </c>
      <c r="L13" s="17">
        <v>0</v>
      </c>
    </row>
    <row r="14" spans="1:12" ht="15.75" x14ac:dyDescent="0.25">
      <c r="A14" s="1">
        <v>13</v>
      </c>
      <c r="B14" s="17" t="s">
        <v>232</v>
      </c>
      <c r="C14" t="s">
        <v>233</v>
      </c>
      <c r="D14" s="18">
        <v>2052</v>
      </c>
      <c r="E14" t="s">
        <v>229</v>
      </c>
      <c r="F14" s="17">
        <v>15</v>
      </c>
      <c r="G14" t="s">
        <v>206</v>
      </c>
      <c r="H14" s="17" t="s">
        <v>223</v>
      </c>
      <c r="I14" s="17">
        <v>2</v>
      </c>
      <c r="J14" s="17">
        <v>2</v>
      </c>
      <c r="K14" s="17">
        <v>2</v>
      </c>
      <c r="L14" s="17">
        <v>0</v>
      </c>
    </row>
    <row r="15" spans="1:12" ht="15.75" x14ac:dyDescent="0.25">
      <c r="A15" s="1">
        <v>14</v>
      </c>
      <c r="B15" s="17" t="s">
        <v>234</v>
      </c>
      <c r="C15" t="s">
        <v>235</v>
      </c>
      <c r="D15" s="18">
        <v>2041</v>
      </c>
      <c r="E15" t="s">
        <v>209</v>
      </c>
      <c r="F15" s="17">
        <v>8</v>
      </c>
      <c r="G15" t="s">
        <v>218</v>
      </c>
      <c r="H15" s="17" t="s">
        <v>220</v>
      </c>
      <c r="I15" s="17">
        <v>2</v>
      </c>
      <c r="J15" s="17">
        <v>2</v>
      </c>
      <c r="K15" s="17">
        <v>2</v>
      </c>
      <c r="L15" s="17">
        <v>0</v>
      </c>
    </row>
    <row r="16" spans="1:12" ht="15.75" x14ac:dyDescent="0.25">
      <c r="A16" s="1">
        <v>15</v>
      </c>
      <c r="B16" s="17" t="s">
        <v>236</v>
      </c>
      <c r="C16" s="41" t="s">
        <v>237</v>
      </c>
      <c r="D16" s="18">
        <v>2012</v>
      </c>
      <c r="E16" t="s">
        <v>209</v>
      </c>
      <c r="F16" s="17">
        <v>7</v>
      </c>
      <c r="G16" t="s">
        <v>238</v>
      </c>
      <c r="H16" s="17" t="s">
        <v>220</v>
      </c>
      <c r="I16" s="17">
        <v>2</v>
      </c>
      <c r="J16" s="17">
        <v>0</v>
      </c>
      <c r="K16" s="17">
        <v>2</v>
      </c>
      <c r="L16" s="17">
        <v>0</v>
      </c>
    </row>
    <row r="17" spans="1:12" ht="15.75" x14ac:dyDescent="0.25">
      <c r="A17" s="1">
        <v>16</v>
      </c>
      <c r="B17" s="17" t="s">
        <v>239</v>
      </c>
      <c r="C17" t="s">
        <v>240</v>
      </c>
      <c r="D17" s="18">
        <v>1991</v>
      </c>
      <c r="E17" t="s">
        <v>205</v>
      </c>
      <c r="F17" s="17">
        <v>5</v>
      </c>
      <c r="G17" t="s">
        <v>241</v>
      </c>
      <c r="H17" s="17" t="s">
        <v>202</v>
      </c>
      <c r="I17" s="17">
        <v>3</v>
      </c>
      <c r="J17" s="17">
        <v>2</v>
      </c>
      <c r="K17" s="17">
        <v>3</v>
      </c>
      <c r="L17" s="17">
        <v>0</v>
      </c>
    </row>
    <row r="18" spans="1:12" ht="15.75" x14ac:dyDescent="0.25">
      <c r="A18" s="1">
        <v>17</v>
      </c>
      <c r="B18" s="17" t="s">
        <v>242</v>
      </c>
      <c r="C18" t="s">
        <v>243</v>
      </c>
      <c r="D18" s="18">
        <v>1975</v>
      </c>
      <c r="E18" t="s">
        <v>205</v>
      </c>
      <c r="F18" s="17">
        <v>3</v>
      </c>
      <c r="G18" t="s">
        <v>206</v>
      </c>
      <c r="H18" s="17" t="s">
        <v>223</v>
      </c>
      <c r="I18" s="17">
        <v>3</v>
      </c>
      <c r="J18" s="17">
        <v>3</v>
      </c>
      <c r="K18" s="17">
        <v>3</v>
      </c>
      <c r="L18" s="17">
        <v>0</v>
      </c>
    </row>
    <row r="19" spans="1:12" ht="15.75" x14ac:dyDescent="0.25">
      <c r="A19" s="1">
        <v>18</v>
      </c>
      <c r="B19" s="17" t="s">
        <v>244</v>
      </c>
      <c r="C19" t="s">
        <v>245</v>
      </c>
      <c r="D19" s="18">
        <v>1978</v>
      </c>
      <c r="E19" t="s">
        <v>205</v>
      </c>
      <c r="F19" s="17">
        <v>4</v>
      </c>
      <c r="G19" t="s">
        <v>206</v>
      </c>
      <c r="H19" s="17" t="s">
        <v>202</v>
      </c>
      <c r="I19" s="17">
        <v>3</v>
      </c>
      <c r="J19" s="17">
        <v>2</v>
      </c>
      <c r="K19" s="17">
        <v>3</v>
      </c>
      <c r="L19" s="17">
        <v>0</v>
      </c>
    </row>
    <row r="20" spans="1:12" ht="15.75" x14ac:dyDescent="0.25">
      <c r="A20" s="1">
        <v>19</v>
      </c>
      <c r="B20" s="17" t="s">
        <v>246</v>
      </c>
      <c r="C20" t="s">
        <v>247</v>
      </c>
      <c r="D20" s="18">
        <v>1984</v>
      </c>
      <c r="E20" t="s">
        <v>205</v>
      </c>
      <c r="F20" s="17">
        <v>5</v>
      </c>
      <c r="G20" t="s">
        <v>241</v>
      </c>
      <c r="H20" s="17" t="s">
        <v>202</v>
      </c>
      <c r="I20" s="17">
        <v>3</v>
      </c>
      <c r="J20" s="17">
        <v>2</v>
      </c>
      <c r="K20" s="17">
        <v>3</v>
      </c>
      <c r="L20" s="17">
        <v>0</v>
      </c>
    </row>
    <row r="21" spans="1:12" ht="15.75" x14ac:dyDescent="0.25">
      <c r="A21" s="1">
        <v>20</v>
      </c>
      <c r="B21" s="17" t="s">
        <v>248</v>
      </c>
      <c r="C21" t="s">
        <v>249</v>
      </c>
      <c r="D21" s="18">
        <v>2003</v>
      </c>
      <c r="E21" t="s">
        <v>209</v>
      </c>
      <c r="F21" s="17">
        <v>12</v>
      </c>
      <c r="G21" t="s">
        <v>212</v>
      </c>
      <c r="H21" s="17" t="s">
        <v>220</v>
      </c>
      <c r="I21" s="17">
        <v>2</v>
      </c>
      <c r="J21" s="17">
        <v>2</v>
      </c>
      <c r="K21" s="17">
        <v>2</v>
      </c>
      <c r="L21" s="17">
        <v>0</v>
      </c>
    </row>
    <row r="22" spans="1:12" ht="15.75" x14ac:dyDescent="0.25">
      <c r="A22" s="1">
        <v>21</v>
      </c>
      <c r="B22" s="17" t="s">
        <v>250</v>
      </c>
      <c r="C22" t="s">
        <v>251</v>
      </c>
      <c r="D22" s="18">
        <v>2025</v>
      </c>
      <c r="E22" t="s">
        <v>209</v>
      </c>
      <c r="F22" s="17">
        <v>15</v>
      </c>
      <c r="G22" t="s">
        <v>201</v>
      </c>
      <c r="H22" s="17" t="s">
        <v>202</v>
      </c>
      <c r="I22" s="17">
        <v>2</v>
      </c>
      <c r="J22" s="17">
        <v>2</v>
      </c>
      <c r="K22" s="17">
        <v>2</v>
      </c>
      <c r="L22" s="17">
        <v>0</v>
      </c>
    </row>
    <row r="23" spans="1:12" ht="15.75" x14ac:dyDescent="0.25">
      <c r="A23" s="1">
        <v>22</v>
      </c>
      <c r="B23" s="17" t="s">
        <v>252</v>
      </c>
      <c r="C23" t="s">
        <v>253</v>
      </c>
      <c r="D23" s="18">
        <v>2059</v>
      </c>
      <c r="E23" t="s">
        <v>229</v>
      </c>
      <c r="F23" s="17">
        <v>12</v>
      </c>
      <c r="G23" t="s">
        <v>212</v>
      </c>
      <c r="H23" s="17" t="s">
        <v>202</v>
      </c>
      <c r="I23" s="17">
        <v>2</v>
      </c>
      <c r="J23" s="17">
        <v>0</v>
      </c>
      <c r="K23" s="17">
        <v>2</v>
      </c>
      <c r="L23" s="17">
        <v>0</v>
      </c>
    </row>
    <row r="24" spans="1:12" ht="15.75" x14ac:dyDescent="0.25">
      <c r="A24" s="1">
        <v>23</v>
      </c>
      <c r="B24" s="17" t="s">
        <v>254</v>
      </c>
      <c r="C24" t="s">
        <v>255</v>
      </c>
      <c r="D24" s="18">
        <v>2064</v>
      </c>
      <c r="E24" t="s">
        <v>229</v>
      </c>
      <c r="F24" s="17">
        <v>15</v>
      </c>
      <c r="G24" t="s">
        <v>238</v>
      </c>
      <c r="H24" s="17" t="s">
        <v>220</v>
      </c>
      <c r="I24" s="17">
        <v>1</v>
      </c>
      <c r="J24" s="17">
        <v>0</v>
      </c>
      <c r="K24" s="17">
        <v>1</v>
      </c>
      <c r="L24" s="17">
        <v>0</v>
      </c>
    </row>
    <row r="25" spans="1:12" ht="15.75" x14ac:dyDescent="0.25">
      <c r="A25" s="1">
        <v>24</v>
      </c>
      <c r="B25" s="17" t="s">
        <v>256</v>
      </c>
      <c r="C25" t="s">
        <v>257</v>
      </c>
      <c r="D25" s="18">
        <v>2013</v>
      </c>
      <c r="E25" t="s">
        <v>209</v>
      </c>
      <c r="F25" s="17">
        <v>12</v>
      </c>
      <c r="G25" t="s">
        <v>241</v>
      </c>
      <c r="H25" s="17" t="s">
        <v>223</v>
      </c>
      <c r="I25" s="17">
        <v>1</v>
      </c>
      <c r="J25" s="17">
        <v>0</v>
      </c>
      <c r="K25" s="17">
        <v>1</v>
      </c>
      <c r="L25" s="17">
        <v>0</v>
      </c>
    </row>
    <row r="26" spans="1:12" ht="15.75" x14ac:dyDescent="0.25">
      <c r="A26" s="1">
        <v>25</v>
      </c>
      <c r="B26" s="17" t="s">
        <v>258</v>
      </c>
      <c r="C26" t="s">
        <v>259</v>
      </c>
      <c r="D26" s="18">
        <v>1993</v>
      </c>
      <c r="E26" t="s">
        <v>209</v>
      </c>
      <c r="F26" s="17">
        <v>6</v>
      </c>
      <c r="G26" t="s">
        <v>238</v>
      </c>
      <c r="H26" s="17" t="s">
        <v>202</v>
      </c>
      <c r="I26" s="17">
        <v>2</v>
      </c>
      <c r="J26" s="17">
        <v>0</v>
      </c>
      <c r="K26" s="17">
        <v>2</v>
      </c>
      <c r="L26" s="17">
        <v>0</v>
      </c>
    </row>
    <row r="27" spans="1:12" ht="15.75" x14ac:dyDescent="0.25">
      <c r="A27" s="1">
        <v>26</v>
      </c>
      <c r="B27" s="17" t="s">
        <v>260</v>
      </c>
      <c r="C27" t="s">
        <v>259</v>
      </c>
      <c r="D27" s="18">
        <v>1984</v>
      </c>
      <c r="E27" t="s">
        <v>205</v>
      </c>
      <c r="F27" s="17">
        <v>3</v>
      </c>
      <c r="G27" t="s">
        <v>206</v>
      </c>
      <c r="H27" s="17" t="s">
        <v>202</v>
      </c>
      <c r="I27" s="17">
        <v>2</v>
      </c>
      <c r="J27" s="17">
        <v>0</v>
      </c>
      <c r="K27" s="17">
        <v>2</v>
      </c>
      <c r="L27" s="17">
        <v>0</v>
      </c>
    </row>
    <row r="28" spans="1:12" ht="15.75" x14ac:dyDescent="0.25">
      <c r="A28" s="10">
        <v>27</v>
      </c>
      <c r="B28" s="17" t="s">
        <v>261</v>
      </c>
      <c r="C28" t="s">
        <v>262</v>
      </c>
      <c r="D28" s="18">
        <v>1983</v>
      </c>
      <c r="E28" t="s">
        <v>205</v>
      </c>
      <c r="F28" s="17">
        <v>5</v>
      </c>
      <c r="G28" t="s">
        <v>201</v>
      </c>
      <c r="H28" s="17" t="s">
        <v>202</v>
      </c>
      <c r="I28" s="17">
        <v>2</v>
      </c>
      <c r="J28" s="17">
        <v>1</v>
      </c>
      <c r="K28" s="17">
        <v>3</v>
      </c>
      <c r="L28" s="17">
        <v>0</v>
      </c>
    </row>
    <row r="29" spans="1:12" ht="15.75" x14ac:dyDescent="0.25">
      <c r="A29" s="1">
        <v>28</v>
      </c>
      <c r="B29" s="19" t="s">
        <v>263</v>
      </c>
      <c r="C29" t="s">
        <v>264</v>
      </c>
      <c r="D29" s="18">
        <v>2000</v>
      </c>
      <c r="E29" t="s">
        <v>209</v>
      </c>
      <c r="F29" s="17">
        <v>10</v>
      </c>
      <c r="G29" t="s">
        <v>201</v>
      </c>
      <c r="H29" s="17" t="s">
        <v>202</v>
      </c>
      <c r="I29" s="17">
        <v>1</v>
      </c>
      <c r="J29" s="17">
        <v>0</v>
      </c>
      <c r="K29" s="17">
        <v>1</v>
      </c>
      <c r="L29" s="17">
        <v>0</v>
      </c>
    </row>
    <row r="30" spans="1:12" ht="15.75" x14ac:dyDescent="0.25">
      <c r="A30" s="1">
        <v>29</v>
      </c>
      <c r="B30" s="17" t="s">
        <v>265</v>
      </c>
      <c r="C30" t="s">
        <v>266</v>
      </c>
      <c r="D30" s="18">
        <v>2031</v>
      </c>
      <c r="E30" t="s">
        <v>229</v>
      </c>
      <c r="F30" s="17">
        <v>8</v>
      </c>
      <c r="G30" t="s">
        <v>267</v>
      </c>
      <c r="H30" s="17" t="s">
        <v>202</v>
      </c>
      <c r="I30" s="17">
        <v>0</v>
      </c>
      <c r="J30" s="17">
        <v>1</v>
      </c>
      <c r="K30" s="17">
        <v>1</v>
      </c>
      <c r="L30" s="17">
        <v>0</v>
      </c>
    </row>
    <row r="31" spans="1:12" ht="15.75" x14ac:dyDescent="0.25">
      <c r="A31" s="1">
        <v>30</v>
      </c>
      <c r="B31" s="17" t="s">
        <v>268</v>
      </c>
      <c r="C31" t="s">
        <v>269</v>
      </c>
      <c r="D31" s="18">
        <v>2045</v>
      </c>
      <c r="E31" t="s">
        <v>229</v>
      </c>
      <c r="F31" s="17">
        <v>11</v>
      </c>
      <c r="G31" t="s">
        <v>201</v>
      </c>
      <c r="H31" s="17" t="s">
        <v>202</v>
      </c>
      <c r="I31" s="17">
        <v>1</v>
      </c>
      <c r="J31" s="17">
        <v>0</v>
      </c>
      <c r="K31" s="17">
        <v>1</v>
      </c>
      <c r="L31" s="17">
        <v>0</v>
      </c>
    </row>
    <row r="32" spans="1:12" ht="15.75" x14ac:dyDescent="0.25">
      <c r="A32" s="1">
        <v>31</v>
      </c>
      <c r="B32" s="17" t="s">
        <v>236</v>
      </c>
      <c r="C32" t="s">
        <v>270</v>
      </c>
      <c r="D32" s="18">
        <v>2025</v>
      </c>
      <c r="E32" t="s">
        <v>229</v>
      </c>
      <c r="F32" s="17">
        <v>16</v>
      </c>
      <c r="G32" t="s">
        <v>238</v>
      </c>
      <c r="H32" s="17" t="s">
        <v>202</v>
      </c>
      <c r="I32" s="17">
        <v>1</v>
      </c>
      <c r="J32" s="17">
        <v>0</v>
      </c>
      <c r="K32" s="17">
        <v>1</v>
      </c>
      <c r="L32" s="17">
        <v>0</v>
      </c>
    </row>
    <row r="33" spans="1:12" ht="15.75" x14ac:dyDescent="0.25">
      <c r="A33" s="1">
        <v>32</v>
      </c>
      <c r="B33" s="17" t="s">
        <v>239</v>
      </c>
      <c r="C33" t="s">
        <v>271</v>
      </c>
      <c r="D33" s="18">
        <v>1996</v>
      </c>
      <c r="E33" t="s">
        <v>209</v>
      </c>
      <c r="F33" s="17">
        <v>14</v>
      </c>
      <c r="G33" t="s">
        <v>238</v>
      </c>
      <c r="H33" s="17" t="s">
        <v>202</v>
      </c>
      <c r="I33" s="17">
        <v>3</v>
      </c>
      <c r="J33" s="17">
        <v>3</v>
      </c>
      <c r="K33" s="17">
        <v>3</v>
      </c>
      <c r="L33" s="17">
        <v>0</v>
      </c>
    </row>
    <row r="34" spans="1:12" ht="15.75" x14ac:dyDescent="0.25">
      <c r="A34" s="10">
        <v>33</v>
      </c>
      <c r="B34" s="17" t="s">
        <v>272</v>
      </c>
      <c r="C34" t="s">
        <v>273</v>
      </c>
      <c r="D34" s="18">
        <v>1978</v>
      </c>
      <c r="E34" t="s">
        <v>205</v>
      </c>
      <c r="F34" s="17">
        <v>8</v>
      </c>
      <c r="G34" t="s">
        <v>201</v>
      </c>
      <c r="H34" s="17" t="s">
        <v>202</v>
      </c>
      <c r="I34" s="17">
        <v>2</v>
      </c>
      <c r="J34" s="17">
        <v>3</v>
      </c>
      <c r="K34" s="17">
        <v>2</v>
      </c>
      <c r="L34" s="17">
        <v>0</v>
      </c>
    </row>
    <row r="35" spans="1:12" ht="15.75" x14ac:dyDescent="0.25">
      <c r="A35" s="1">
        <v>34</v>
      </c>
      <c r="B35" s="17" t="s">
        <v>274</v>
      </c>
      <c r="C35" t="s">
        <v>275</v>
      </c>
      <c r="D35" s="18">
        <v>1995</v>
      </c>
      <c r="E35" t="s">
        <v>205</v>
      </c>
      <c r="F35" s="17">
        <v>4</v>
      </c>
      <c r="G35" t="s">
        <v>212</v>
      </c>
      <c r="H35" s="41" t="s">
        <v>220</v>
      </c>
      <c r="I35" s="17">
        <v>4</v>
      </c>
      <c r="J35" s="17">
        <v>2</v>
      </c>
      <c r="K35" s="17">
        <v>0</v>
      </c>
      <c r="L35" s="17">
        <v>0</v>
      </c>
    </row>
    <row r="36" spans="1:12" ht="15.75" x14ac:dyDescent="0.25">
      <c r="A36" s="1">
        <v>35</v>
      </c>
      <c r="B36" s="17" t="s">
        <v>276</v>
      </c>
      <c r="C36" t="s">
        <v>275</v>
      </c>
      <c r="D36" s="18">
        <v>2014</v>
      </c>
      <c r="E36" t="s">
        <v>209</v>
      </c>
      <c r="F36" s="17">
        <v>11</v>
      </c>
      <c r="G36" t="s">
        <v>212</v>
      </c>
      <c r="H36" s="41" t="s">
        <v>220</v>
      </c>
      <c r="I36" s="17">
        <v>0</v>
      </c>
      <c r="J36" s="17">
        <v>1</v>
      </c>
      <c r="K36" s="17">
        <v>0</v>
      </c>
      <c r="L36" s="17">
        <v>0</v>
      </c>
    </row>
    <row r="37" spans="1:12" ht="15.75" x14ac:dyDescent="0.25">
      <c r="A37" s="1">
        <v>36</v>
      </c>
      <c r="B37" s="17" t="s">
        <v>277</v>
      </c>
      <c r="C37" t="s">
        <v>278</v>
      </c>
      <c r="D37" s="18">
        <v>2043</v>
      </c>
      <c r="E37" t="s">
        <v>229</v>
      </c>
      <c r="F37" s="17">
        <v>18</v>
      </c>
      <c r="G37" t="s">
        <v>267</v>
      </c>
      <c r="H37" t="s">
        <v>202</v>
      </c>
      <c r="I37" s="17">
        <v>1</v>
      </c>
      <c r="J37" s="17">
        <v>3</v>
      </c>
      <c r="K37" s="17">
        <v>0</v>
      </c>
      <c r="L37" s="17">
        <v>0</v>
      </c>
    </row>
    <row r="38" spans="1:12" ht="15.75" x14ac:dyDescent="0.25">
      <c r="A38" s="1">
        <v>37</v>
      </c>
      <c r="B38" s="17" t="s">
        <v>279</v>
      </c>
      <c r="C38" t="s">
        <v>278</v>
      </c>
      <c r="D38" s="18">
        <v>2025</v>
      </c>
      <c r="E38" t="s">
        <v>209</v>
      </c>
      <c r="F38" s="17">
        <v>19</v>
      </c>
      <c r="G38" t="s">
        <v>280</v>
      </c>
      <c r="H38" s="17" t="s">
        <v>202</v>
      </c>
      <c r="I38" s="17">
        <v>1</v>
      </c>
      <c r="J38" s="17">
        <v>1</v>
      </c>
      <c r="K38" s="17">
        <v>2</v>
      </c>
      <c r="L38" s="17">
        <v>0</v>
      </c>
    </row>
    <row r="39" spans="1:12" ht="15.75" x14ac:dyDescent="0.25">
      <c r="A39" s="1">
        <v>38</v>
      </c>
      <c r="B39" s="17" t="s">
        <v>281</v>
      </c>
      <c r="C39" t="s">
        <v>273</v>
      </c>
      <c r="D39" s="18">
        <v>1985</v>
      </c>
      <c r="E39" t="s">
        <v>205</v>
      </c>
      <c r="F39" s="17">
        <v>8</v>
      </c>
      <c r="G39" t="s">
        <v>238</v>
      </c>
      <c r="H39" s="17" t="s">
        <v>223</v>
      </c>
      <c r="I39" s="17">
        <v>3</v>
      </c>
      <c r="J39" s="17">
        <v>3</v>
      </c>
      <c r="K39" s="17">
        <v>3</v>
      </c>
      <c r="L39" s="17">
        <v>0</v>
      </c>
    </row>
    <row r="40" spans="1:12" ht="15.75" x14ac:dyDescent="0.25">
      <c r="A40" s="1">
        <v>39</v>
      </c>
      <c r="B40" s="17" t="s">
        <v>282</v>
      </c>
      <c r="C40" t="s">
        <v>283</v>
      </c>
      <c r="D40" s="18">
        <v>1984</v>
      </c>
      <c r="E40" t="s">
        <v>205</v>
      </c>
      <c r="F40" s="17">
        <v>18</v>
      </c>
      <c r="G40" t="s">
        <v>201</v>
      </c>
      <c r="H40" s="17" t="s">
        <v>223</v>
      </c>
      <c r="I40" s="17">
        <v>3</v>
      </c>
      <c r="J40" s="17">
        <v>1</v>
      </c>
      <c r="K40" s="17">
        <v>3</v>
      </c>
      <c r="L40" s="17">
        <v>0</v>
      </c>
    </row>
    <row r="41" spans="1:12" ht="15.75" x14ac:dyDescent="0.25">
      <c r="A41" s="1">
        <v>40</v>
      </c>
      <c r="B41" s="17" t="s">
        <v>284</v>
      </c>
      <c r="C41" t="s">
        <v>285</v>
      </c>
      <c r="D41" s="18">
        <v>2006</v>
      </c>
      <c r="E41" t="s">
        <v>209</v>
      </c>
      <c r="F41" s="17">
        <v>9</v>
      </c>
      <c r="G41" t="s">
        <v>267</v>
      </c>
      <c r="H41" s="17" t="s">
        <v>202</v>
      </c>
      <c r="I41" s="17">
        <v>2</v>
      </c>
      <c r="J41" s="17">
        <v>1</v>
      </c>
      <c r="K41" s="17">
        <v>1</v>
      </c>
      <c r="L41" s="17">
        <v>0</v>
      </c>
    </row>
    <row r="42" spans="1:12" ht="15.75" x14ac:dyDescent="0.25">
      <c r="A42" s="6">
        <v>41</v>
      </c>
      <c r="B42" s="17" t="s">
        <v>286</v>
      </c>
      <c r="C42" t="s">
        <v>287</v>
      </c>
      <c r="D42" s="18">
        <v>2031</v>
      </c>
      <c r="E42" t="s">
        <v>229</v>
      </c>
      <c r="F42" s="17">
        <v>3</v>
      </c>
      <c r="G42" t="s">
        <v>280</v>
      </c>
      <c r="H42" s="17" t="s">
        <v>223</v>
      </c>
      <c r="I42" s="17">
        <v>2</v>
      </c>
      <c r="J42" s="17">
        <v>0</v>
      </c>
      <c r="K42" s="17">
        <v>2</v>
      </c>
      <c r="L42" s="17">
        <v>0</v>
      </c>
    </row>
    <row r="43" spans="1:12" ht="15.75" x14ac:dyDescent="0.25">
      <c r="A43" s="1">
        <v>42</v>
      </c>
      <c r="B43" s="17" t="s">
        <v>288</v>
      </c>
      <c r="C43" t="s">
        <v>289</v>
      </c>
      <c r="D43" s="18">
        <v>1991</v>
      </c>
      <c r="E43" t="s">
        <v>205</v>
      </c>
      <c r="F43" s="17">
        <v>11</v>
      </c>
      <c r="G43" t="s">
        <v>238</v>
      </c>
      <c r="H43" s="17" t="s">
        <v>202</v>
      </c>
      <c r="I43" s="17">
        <v>3</v>
      </c>
      <c r="J43" s="17">
        <v>3</v>
      </c>
      <c r="K43" s="17">
        <v>1</v>
      </c>
      <c r="L43" s="17">
        <v>0</v>
      </c>
    </row>
    <row r="44" spans="1:12" ht="15.75" x14ac:dyDescent="0.25">
      <c r="A44" s="1">
        <v>43</v>
      </c>
      <c r="B44" s="17" t="s">
        <v>290</v>
      </c>
      <c r="C44" t="s">
        <v>291</v>
      </c>
      <c r="D44" s="18">
        <v>1972</v>
      </c>
      <c r="E44" t="s">
        <v>205</v>
      </c>
      <c r="F44" s="17">
        <v>9</v>
      </c>
      <c r="G44" t="s">
        <v>201</v>
      </c>
      <c r="H44" s="17" t="s">
        <v>202</v>
      </c>
      <c r="I44" s="17">
        <v>3</v>
      </c>
      <c r="J44" s="17">
        <v>1</v>
      </c>
      <c r="K44" s="17">
        <v>2</v>
      </c>
      <c r="L44" s="17">
        <v>0</v>
      </c>
    </row>
    <row r="45" spans="1:12" ht="15.75" x14ac:dyDescent="0.25">
      <c r="A45" s="1">
        <v>44</v>
      </c>
      <c r="B45" s="17" t="s">
        <v>292</v>
      </c>
      <c r="C45" t="s">
        <v>293</v>
      </c>
      <c r="D45" s="18">
        <v>1997</v>
      </c>
      <c r="E45" t="s">
        <v>209</v>
      </c>
      <c r="F45" s="17">
        <v>16</v>
      </c>
      <c r="G45" t="s">
        <v>201</v>
      </c>
      <c r="H45" s="17" t="s">
        <v>202</v>
      </c>
      <c r="I45" s="17">
        <v>0</v>
      </c>
      <c r="J45" s="17">
        <v>2</v>
      </c>
      <c r="K45" s="17">
        <v>2</v>
      </c>
      <c r="L45" s="17">
        <v>0</v>
      </c>
    </row>
    <row r="46" spans="1:12" ht="15.75" x14ac:dyDescent="0.25">
      <c r="A46" s="1">
        <v>45</v>
      </c>
      <c r="B46" s="17" t="s">
        <v>294</v>
      </c>
      <c r="C46" t="s">
        <v>295</v>
      </c>
      <c r="D46" s="18">
        <v>2027</v>
      </c>
      <c r="E46" t="s">
        <v>229</v>
      </c>
      <c r="F46" s="17">
        <v>8</v>
      </c>
      <c r="G46" t="s">
        <v>241</v>
      </c>
      <c r="H46" s="17" t="s">
        <v>202</v>
      </c>
      <c r="I46" s="17">
        <v>1</v>
      </c>
      <c r="J46" s="17">
        <v>0</v>
      </c>
      <c r="K46" s="17">
        <v>1</v>
      </c>
      <c r="L46" s="17">
        <v>0</v>
      </c>
    </row>
    <row r="47" spans="1:12" ht="15.75" x14ac:dyDescent="0.25">
      <c r="A47" s="6">
        <v>46</v>
      </c>
      <c r="B47" s="17" t="s">
        <v>296</v>
      </c>
      <c r="C47" t="s">
        <v>297</v>
      </c>
      <c r="D47" s="18">
        <v>2001</v>
      </c>
      <c r="E47" t="s">
        <v>209</v>
      </c>
      <c r="F47" s="17">
        <v>14</v>
      </c>
      <c r="G47" t="s">
        <v>241</v>
      </c>
      <c r="H47" s="17" t="s">
        <v>220</v>
      </c>
      <c r="I47" s="17">
        <v>3</v>
      </c>
      <c r="J47" s="17">
        <v>2</v>
      </c>
      <c r="K47" s="17">
        <v>3</v>
      </c>
      <c r="L47" s="17">
        <v>0</v>
      </c>
    </row>
    <row r="48" spans="1:12" ht="15.75" x14ac:dyDescent="0.25">
      <c r="A48" s="10">
        <v>47</v>
      </c>
      <c r="B48" s="17" t="s">
        <v>298</v>
      </c>
      <c r="C48" t="s">
        <v>299</v>
      </c>
      <c r="D48" s="18">
        <v>1983</v>
      </c>
      <c r="E48" t="s">
        <v>205</v>
      </c>
      <c r="F48" s="17">
        <v>5</v>
      </c>
      <c r="G48" t="s">
        <v>212</v>
      </c>
      <c r="H48" s="17" t="s">
        <v>202</v>
      </c>
      <c r="I48" s="17">
        <v>2</v>
      </c>
      <c r="J48" s="17">
        <v>1</v>
      </c>
      <c r="K48" s="17">
        <v>2</v>
      </c>
      <c r="L48" s="17">
        <v>0</v>
      </c>
    </row>
    <row r="49" spans="1:12" ht="15.75" x14ac:dyDescent="0.25">
      <c r="A49" s="1">
        <v>48</v>
      </c>
      <c r="B49" s="17" t="s">
        <v>300</v>
      </c>
      <c r="C49" t="s">
        <v>301</v>
      </c>
      <c r="D49" s="18">
        <v>2004</v>
      </c>
      <c r="E49" t="s">
        <v>229</v>
      </c>
      <c r="F49" s="17">
        <v>8</v>
      </c>
      <c r="G49" t="s">
        <v>201</v>
      </c>
      <c r="H49" s="17" t="s">
        <v>223</v>
      </c>
      <c r="I49" s="17">
        <v>2</v>
      </c>
      <c r="J49" s="17">
        <v>0</v>
      </c>
      <c r="K49" s="17">
        <v>1</v>
      </c>
      <c r="L49" s="17">
        <v>0</v>
      </c>
    </row>
    <row r="50" spans="1:12" ht="15.75" x14ac:dyDescent="0.25">
      <c r="A50" s="1">
        <v>49</v>
      </c>
      <c r="B50" s="17" t="s">
        <v>256</v>
      </c>
      <c r="C50" t="s">
        <v>302</v>
      </c>
      <c r="D50" s="18">
        <v>2007</v>
      </c>
      <c r="E50" t="s">
        <v>229</v>
      </c>
      <c r="F50" s="17">
        <v>7</v>
      </c>
      <c r="G50" t="s">
        <v>241</v>
      </c>
      <c r="H50" s="17" t="s">
        <v>202</v>
      </c>
      <c r="I50" s="17">
        <v>2</v>
      </c>
      <c r="J50" s="17">
        <v>1</v>
      </c>
      <c r="K50" s="17">
        <v>2</v>
      </c>
      <c r="L50" s="17">
        <v>0</v>
      </c>
    </row>
    <row r="51" spans="1:12" ht="15.75" x14ac:dyDescent="0.25">
      <c r="A51" s="1">
        <v>50</v>
      </c>
      <c r="B51" s="17" t="s">
        <v>303</v>
      </c>
      <c r="C51" t="s">
        <v>304</v>
      </c>
      <c r="D51" s="18">
        <v>1985</v>
      </c>
      <c r="E51" t="s">
        <v>209</v>
      </c>
      <c r="F51" s="17">
        <v>14</v>
      </c>
      <c r="G51" t="s">
        <v>238</v>
      </c>
      <c r="H51" s="17" t="s">
        <v>223</v>
      </c>
      <c r="I51" s="17">
        <v>3</v>
      </c>
      <c r="J51" s="17">
        <v>2</v>
      </c>
      <c r="K51" s="17">
        <v>3</v>
      </c>
      <c r="L51" s="17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20" sqref="G20"/>
    </sheetView>
  </sheetViews>
  <sheetFormatPr defaultRowHeight="15.75" x14ac:dyDescent="0.25"/>
  <cols>
    <col min="1" max="1" width="9" style="39"/>
    <col min="2" max="2" width="14" style="200" customWidth="1"/>
    <col min="3" max="3" width="14.625" style="39" customWidth="1"/>
    <col min="4" max="4" width="6.625" style="39" customWidth="1"/>
    <col min="5" max="5" width="21.125" style="39" customWidth="1"/>
    <col min="6" max="6" width="17" style="39" customWidth="1"/>
    <col min="7" max="7" width="5.375" customWidth="1"/>
  </cols>
  <sheetData>
    <row r="1" spans="1:6" x14ac:dyDescent="0.25">
      <c r="A1" s="68" t="s">
        <v>6</v>
      </c>
      <c r="B1" s="198" t="s">
        <v>199</v>
      </c>
      <c r="C1" s="68" t="s">
        <v>753</v>
      </c>
      <c r="D1" s="176"/>
    </row>
    <row r="2" spans="1:6" x14ac:dyDescent="0.25">
      <c r="A2" s="175">
        <v>43</v>
      </c>
      <c r="B2" s="198">
        <v>1972</v>
      </c>
      <c r="C2" s="199" t="s">
        <v>751</v>
      </c>
      <c r="D2" s="176"/>
      <c r="E2" s="68" t="s">
        <v>753</v>
      </c>
      <c r="F2" s="68" t="s">
        <v>756</v>
      </c>
    </row>
    <row r="3" spans="1:6" x14ac:dyDescent="0.25">
      <c r="A3" s="175">
        <v>1</v>
      </c>
      <c r="B3" s="198">
        <v>1973</v>
      </c>
      <c r="C3" s="199" t="s">
        <v>751</v>
      </c>
      <c r="D3" s="176"/>
      <c r="E3" s="68" t="s">
        <v>754</v>
      </c>
      <c r="F3" s="68" t="s">
        <v>757</v>
      </c>
    </row>
    <row r="4" spans="1:6" x14ac:dyDescent="0.25">
      <c r="A4" s="175">
        <v>17</v>
      </c>
      <c r="B4" s="198">
        <v>1975</v>
      </c>
      <c r="C4" s="199" t="s">
        <v>751</v>
      </c>
      <c r="D4" s="176"/>
      <c r="E4" s="68" t="s">
        <v>755</v>
      </c>
      <c r="F4" s="68" t="s">
        <v>758</v>
      </c>
    </row>
    <row r="5" spans="1:6" x14ac:dyDescent="0.25">
      <c r="A5" s="175">
        <v>9</v>
      </c>
      <c r="B5" s="198">
        <v>1977</v>
      </c>
      <c r="C5" s="68" t="s">
        <v>751</v>
      </c>
      <c r="D5" s="176"/>
    </row>
    <row r="6" spans="1:6" x14ac:dyDescent="0.25">
      <c r="A6" s="175">
        <v>18</v>
      </c>
      <c r="B6" s="198">
        <v>1978</v>
      </c>
      <c r="C6" s="68" t="s">
        <v>751</v>
      </c>
      <c r="D6" s="176"/>
    </row>
    <row r="7" spans="1:6" x14ac:dyDescent="0.25">
      <c r="A7" s="196">
        <v>33</v>
      </c>
      <c r="B7" s="198">
        <v>1978</v>
      </c>
      <c r="C7" s="68" t="s">
        <v>751</v>
      </c>
      <c r="D7" s="176"/>
    </row>
    <row r="8" spans="1:6" x14ac:dyDescent="0.25">
      <c r="A8" s="196">
        <v>27</v>
      </c>
      <c r="B8" s="198">
        <v>1983</v>
      </c>
      <c r="C8" s="68" t="s">
        <v>751</v>
      </c>
      <c r="D8" s="176"/>
    </row>
    <row r="9" spans="1:6" x14ac:dyDescent="0.25">
      <c r="A9" s="196">
        <v>47</v>
      </c>
      <c r="B9" s="198">
        <v>1983</v>
      </c>
      <c r="C9" s="68" t="s">
        <v>751</v>
      </c>
      <c r="D9" s="176"/>
    </row>
    <row r="10" spans="1:6" x14ac:dyDescent="0.25">
      <c r="A10" s="175">
        <v>8</v>
      </c>
      <c r="B10" s="198">
        <v>1984</v>
      </c>
      <c r="C10" s="68" t="s">
        <v>751</v>
      </c>
      <c r="D10" s="176"/>
    </row>
    <row r="11" spans="1:6" x14ac:dyDescent="0.25">
      <c r="A11" s="175">
        <v>19</v>
      </c>
      <c r="B11" s="198">
        <v>1984</v>
      </c>
      <c r="C11" s="68" t="s">
        <v>751</v>
      </c>
      <c r="D11" s="176"/>
    </row>
    <row r="12" spans="1:6" x14ac:dyDescent="0.25">
      <c r="A12" s="175">
        <v>26</v>
      </c>
      <c r="B12" s="198">
        <v>1984</v>
      </c>
      <c r="C12" s="68" t="s">
        <v>751</v>
      </c>
      <c r="D12" s="176"/>
    </row>
    <row r="13" spans="1:6" x14ac:dyDescent="0.25">
      <c r="A13" s="175">
        <v>39</v>
      </c>
      <c r="B13" s="198">
        <v>1984</v>
      </c>
      <c r="C13" s="68" t="s">
        <v>751</v>
      </c>
      <c r="D13" s="176"/>
    </row>
    <row r="14" spans="1:6" x14ac:dyDescent="0.25">
      <c r="A14" s="175">
        <v>38</v>
      </c>
      <c r="B14" s="198">
        <v>1985</v>
      </c>
      <c r="C14" s="68" t="s">
        <v>751</v>
      </c>
      <c r="D14" s="176"/>
    </row>
    <row r="15" spans="1:6" x14ac:dyDescent="0.25">
      <c r="A15" s="175">
        <v>50</v>
      </c>
      <c r="B15" s="198">
        <v>1985</v>
      </c>
      <c r="C15" s="68" t="s">
        <v>751</v>
      </c>
      <c r="D15" s="176"/>
    </row>
    <row r="16" spans="1:6" x14ac:dyDescent="0.25">
      <c r="A16" s="175">
        <v>2</v>
      </c>
      <c r="B16" s="198">
        <v>1988</v>
      </c>
      <c r="C16" s="68" t="s">
        <v>751</v>
      </c>
      <c r="D16" s="176"/>
    </row>
    <row r="17" spans="1:4" x14ac:dyDescent="0.25">
      <c r="A17" s="175">
        <v>7</v>
      </c>
      <c r="B17" s="198">
        <v>1988</v>
      </c>
      <c r="C17" s="68" t="s">
        <v>751</v>
      </c>
      <c r="D17" s="176"/>
    </row>
    <row r="18" spans="1:4" x14ac:dyDescent="0.25">
      <c r="A18" s="175">
        <v>16</v>
      </c>
      <c r="B18" s="198">
        <v>1991</v>
      </c>
      <c r="C18" s="68" t="s">
        <v>751</v>
      </c>
      <c r="D18" s="176"/>
    </row>
    <row r="19" spans="1:4" x14ac:dyDescent="0.25">
      <c r="A19" s="175">
        <v>42</v>
      </c>
      <c r="B19" s="198">
        <v>1991</v>
      </c>
      <c r="C19" s="68" t="s">
        <v>751</v>
      </c>
      <c r="D19" s="176"/>
    </row>
    <row r="20" spans="1:4" x14ac:dyDescent="0.25">
      <c r="A20" s="175">
        <v>10</v>
      </c>
      <c r="B20" s="198">
        <v>1992</v>
      </c>
      <c r="C20" s="68" t="s">
        <v>751</v>
      </c>
      <c r="D20" s="176"/>
    </row>
    <row r="21" spans="1:4" x14ac:dyDescent="0.25">
      <c r="A21" s="175">
        <v>25</v>
      </c>
      <c r="B21" s="198">
        <v>1993</v>
      </c>
      <c r="C21" s="68" t="s">
        <v>751</v>
      </c>
      <c r="D21" s="176"/>
    </row>
    <row r="22" spans="1:4" x14ac:dyDescent="0.25">
      <c r="A22" s="175">
        <v>34</v>
      </c>
      <c r="B22" s="198">
        <v>1995</v>
      </c>
      <c r="C22" s="68" t="s">
        <v>751</v>
      </c>
      <c r="D22" s="176"/>
    </row>
    <row r="23" spans="1:4" x14ac:dyDescent="0.25">
      <c r="A23" s="175">
        <v>3</v>
      </c>
      <c r="B23" s="198">
        <v>1996</v>
      </c>
      <c r="C23" s="68" t="s">
        <v>751</v>
      </c>
      <c r="D23" s="176"/>
    </row>
    <row r="24" spans="1:4" x14ac:dyDescent="0.25">
      <c r="A24" s="175">
        <v>32</v>
      </c>
      <c r="B24" s="198">
        <v>1996</v>
      </c>
      <c r="C24" s="68" t="s">
        <v>751</v>
      </c>
      <c r="D24" s="176"/>
    </row>
    <row r="25" spans="1:4" x14ac:dyDescent="0.25">
      <c r="A25" s="175">
        <v>44</v>
      </c>
      <c r="B25" s="198">
        <v>1997</v>
      </c>
      <c r="C25" s="68" t="s">
        <v>751</v>
      </c>
      <c r="D25" s="176"/>
    </row>
    <row r="26" spans="1:4" x14ac:dyDescent="0.25">
      <c r="A26" s="175">
        <v>28</v>
      </c>
      <c r="B26" s="198">
        <v>2000</v>
      </c>
      <c r="C26" s="68" t="s">
        <v>752</v>
      </c>
      <c r="D26" s="176"/>
    </row>
    <row r="27" spans="1:4" x14ac:dyDescent="0.25">
      <c r="A27" s="197">
        <v>46</v>
      </c>
      <c r="B27" s="198">
        <v>2001</v>
      </c>
      <c r="C27" s="68" t="s">
        <v>752</v>
      </c>
      <c r="D27" s="176"/>
    </row>
    <row r="28" spans="1:4" x14ac:dyDescent="0.25">
      <c r="A28" s="175">
        <v>20</v>
      </c>
      <c r="B28" s="198">
        <v>2003</v>
      </c>
      <c r="C28" s="68" t="s">
        <v>752</v>
      </c>
      <c r="D28" s="176"/>
    </row>
    <row r="29" spans="1:4" x14ac:dyDescent="0.25">
      <c r="A29" s="175">
        <v>6</v>
      </c>
      <c r="B29" s="198">
        <v>2004</v>
      </c>
      <c r="C29" s="68" t="s">
        <v>752</v>
      </c>
      <c r="D29" s="176"/>
    </row>
    <row r="30" spans="1:4" x14ac:dyDescent="0.25">
      <c r="A30" s="175">
        <v>48</v>
      </c>
      <c r="B30" s="198">
        <v>2004</v>
      </c>
      <c r="C30" s="68" t="s">
        <v>752</v>
      </c>
      <c r="D30" s="176"/>
    </row>
    <row r="31" spans="1:4" x14ac:dyDescent="0.25">
      <c r="A31" s="175">
        <v>40</v>
      </c>
      <c r="B31" s="198">
        <v>2006</v>
      </c>
      <c r="C31" s="68" t="s">
        <v>752</v>
      </c>
      <c r="D31" s="176"/>
    </row>
    <row r="32" spans="1:4" x14ac:dyDescent="0.25">
      <c r="A32" s="175">
        <v>11</v>
      </c>
      <c r="B32" s="198">
        <v>2007</v>
      </c>
      <c r="C32" s="68" t="s">
        <v>752</v>
      </c>
      <c r="D32" s="176"/>
    </row>
    <row r="33" spans="1:4" x14ac:dyDescent="0.25">
      <c r="A33" s="175">
        <v>49</v>
      </c>
      <c r="B33" s="198">
        <v>2007</v>
      </c>
      <c r="C33" s="68" t="s">
        <v>752</v>
      </c>
      <c r="D33" s="176"/>
    </row>
    <row r="34" spans="1:4" x14ac:dyDescent="0.25">
      <c r="A34" s="175">
        <v>4</v>
      </c>
      <c r="B34" s="198">
        <v>2011</v>
      </c>
      <c r="C34" s="68" t="s">
        <v>752</v>
      </c>
      <c r="D34" s="176"/>
    </row>
    <row r="35" spans="1:4" x14ac:dyDescent="0.25">
      <c r="A35" s="175">
        <v>15</v>
      </c>
      <c r="B35" s="198">
        <v>2012</v>
      </c>
      <c r="C35" s="68" t="s">
        <v>752</v>
      </c>
      <c r="D35" s="176"/>
    </row>
    <row r="36" spans="1:4" x14ac:dyDescent="0.25">
      <c r="A36" s="175">
        <v>24</v>
      </c>
      <c r="B36" s="198">
        <v>2013</v>
      </c>
      <c r="C36" s="68" t="s">
        <v>752</v>
      </c>
      <c r="D36" s="176"/>
    </row>
    <row r="37" spans="1:4" x14ac:dyDescent="0.25">
      <c r="A37" s="175">
        <v>35</v>
      </c>
      <c r="B37" s="198">
        <v>2014</v>
      </c>
      <c r="C37" s="68" t="s">
        <v>752</v>
      </c>
      <c r="D37" s="176"/>
    </row>
    <row r="38" spans="1:4" x14ac:dyDescent="0.25">
      <c r="A38" s="175">
        <v>5</v>
      </c>
      <c r="B38" s="198">
        <v>2016</v>
      </c>
      <c r="C38" s="68" t="s">
        <v>752</v>
      </c>
      <c r="D38" s="176"/>
    </row>
    <row r="39" spans="1:4" x14ac:dyDescent="0.25">
      <c r="A39" s="175">
        <v>21</v>
      </c>
      <c r="B39" s="198">
        <v>2025</v>
      </c>
      <c r="C39" s="68" t="s">
        <v>752</v>
      </c>
      <c r="D39" s="176"/>
    </row>
    <row r="40" spans="1:4" x14ac:dyDescent="0.25">
      <c r="A40" s="175">
        <v>31</v>
      </c>
      <c r="B40" s="198">
        <v>2025</v>
      </c>
      <c r="C40" s="68" t="s">
        <v>752</v>
      </c>
      <c r="D40" s="176"/>
    </row>
    <row r="41" spans="1:4" x14ac:dyDescent="0.25">
      <c r="A41" s="175">
        <v>37</v>
      </c>
      <c r="B41" s="198">
        <v>2025</v>
      </c>
      <c r="C41" s="68" t="s">
        <v>752</v>
      </c>
      <c r="D41" s="176"/>
    </row>
    <row r="42" spans="1:4" x14ac:dyDescent="0.25">
      <c r="A42" s="175">
        <v>45</v>
      </c>
      <c r="B42" s="198">
        <v>2027</v>
      </c>
      <c r="C42" s="68" t="s">
        <v>752</v>
      </c>
      <c r="D42" s="176"/>
    </row>
    <row r="43" spans="1:4" x14ac:dyDescent="0.25">
      <c r="A43" s="175">
        <v>29</v>
      </c>
      <c r="B43" s="198">
        <v>2031</v>
      </c>
      <c r="C43" s="68" t="s">
        <v>752</v>
      </c>
      <c r="D43" s="176"/>
    </row>
    <row r="44" spans="1:4" x14ac:dyDescent="0.25">
      <c r="A44" s="197">
        <v>41</v>
      </c>
      <c r="B44" s="198">
        <v>2031</v>
      </c>
      <c r="C44" s="68" t="s">
        <v>752</v>
      </c>
      <c r="D44" s="176"/>
    </row>
    <row r="45" spans="1:4" x14ac:dyDescent="0.25">
      <c r="A45" s="175">
        <v>12</v>
      </c>
      <c r="B45" s="198">
        <v>2032</v>
      </c>
      <c r="C45" s="68" t="s">
        <v>752</v>
      </c>
      <c r="D45" s="176"/>
    </row>
    <row r="46" spans="1:4" x14ac:dyDescent="0.25">
      <c r="A46" s="175">
        <v>14</v>
      </c>
      <c r="B46" s="198">
        <v>2041</v>
      </c>
      <c r="C46" s="68" t="s">
        <v>752</v>
      </c>
      <c r="D46" s="176"/>
    </row>
    <row r="47" spans="1:4" x14ac:dyDescent="0.25">
      <c r="A47" s="175">
        <v>36</v>
      </c>
      <c r="B47" s="198">
        <v>2043</v>
      </c>
      <c r="C47" s="68" t="s">
        <v>752</v>
      </c>
      <c r="D47" s="176"/>
    </row>
    <row r="48" spans="1:4" x14ac:dyDescent="0.25">
      <c r="A48" s="175">
        <v>30</v>
      </c>
      <c r="B48" s="198">
        <v>2045</v>
      </c>
      <c r="C48" s="68" t="s">
        <v>752</v>
      </c>
      <c r="D48" s="176"/>
    </row>
    <row r="49" spans="1:4" x14ac:dyDescent="0.25">
      <c r="A49" s="175">
        <v>13</v>
      </c>
      <c r="B49" s="198">
        <v>2052</v>
      </c>
      <c r="C49" s="68" t="s">
        <v>752</v>
      </c>
      <c r="D49" s="176"/>
    </row>
    <row r="50" spans="1:4" x14ac:dyDescent="0.25">
      <c r="A50" s="175">
        <v>22</v>
      </c>
      <c r="B50" s="198">
        <v>2059</v>
      </c>
      <c r="C50" s="68" t="s">
        <v>752</v>
      </c>
      <c r="D50" s="176"/>
    </row>
    <row r="51" spans="1:4" x14ac:dyDescent="0.25">
      <c r="A51" s="175">
        <v>23</v>
      </c>
      <c r="B51" s="198">
        <v>2064</v>
      </c>
      <c r="C51" s="68" t="s">
        <v>752</v>
      </c>
      <c r="D51" s="176"/>
    </row>
  </sheetData>
  <sortState ref="A2:B51">
    <sortCondition ref="B1"/>
  </sortState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B1" workbookViewId="0">
      <selection activeCell="B1" sqref="B1:X51"/>
    </sheetView>
  </sheetViews>
  <sheetFormatPr defaultRowHeight="15" x14ac:dyDescent="0.25"/>
  <cols>
    <col min="1" max="1" width="6.25" style="201" customWidth="1"/>
    <col min="2" max="2" width="9" style="206"/>
    <col min="3" max="3" width="11.75" style="201" customWidth="1"/>
    <col min="4" max="4" width="12.75" style="201" customWidth="1"/>
    <col min="5" max="5" width="9.75" style="202" customWidth="1"/>
    <col min="6" max="6" width="14" style="201" customWidth="1"/>
    <col min="7" max="7" width="6.375" style="201" customWidth="1"/>
    <col min="8" max="9" width="6.5" style="201" customWidth="1"/>
    <col min="10" max="10" width="7.875" style="201" customWidth="1"/>
    <col min="11" max="12" width="4.125" style="203" customWidth="1"/>
    <col min="13" max="14" width="5.25" style="203" customWidth="1"/>
    <col min="15" max="16" width="5.75" style="203" customWidth="1"/>
    <col min="17" max="17" width="4.125" style="203" customWidth="1"/>
    <col min="18" max="19" width="5.625" style="203" customWidth="1"/>
    <col min="20" max="20" width="6.875" style="203" customWidth="1"/>
    <col min="21" max="21" width="6.375" style="203" customWidth="1"/>
    <col min="22" max="22" width="5.375" style="203" customWidth="1"/>
    <col min="23" max="24" width="5.75" style="203" customWidth="1"/>
    <col min="25" max="25" width="5.75" customWidth="1"/>
  </cols>
  <sheetData>
    <row r="1" spans="1:24" x14ac:dyDescent="0.25">
      <c r="A1" s="201" t="s">
        <v>6</v>
      </c>
      <c r="B1" s="24" t="s">
        <v>6</v>
      </c>
      <c r="C1" s="214" t="s">
        <v>195</v>
      </c>
      <c r="D1" s="204" t="s">
        <v>194</v>
      </c>
      <c r="E1" s="214" t="s">
        <v>199</v>
      </c>
      <c r="F1" s="204" t="s">
        <v>196</v>
      </c>
      <c r="G1" s="204" t="s">
        <v>7</v>
      </c>
      <c r="H1" s="204" t="s">
        <v>8</v>
      </c>
      <c r="I1" s="204" t="s">
        <v>9</v>
      </c>
      <c r="J1" s="204" t="s">
        <v>193</v>
      </c>
      <c r="K1" s="215" t="s">
        <v>759</v>
      </c>
      <c r="L1" s="215" t="s">
        <v>760</v>
      </c>
      <c r="M1" s="215" t="s">
        <v>761</v>
      </c>
      <c r="N1" s="215" t="s">
        <v>762</v>
      </c>
      <c r="O1" s="215" t="s">
        <v>763</v>
      </c>
      <c r="P1" s="215" t="s">
        <v>772</v>
      </c>
      <c r="Q1" s="215" t="s">
        <v>764</v>
      </c>
      <c r="R1" s="215" t="s">
        <v>765</v>
      </c>
      <c r="S1" s="215" t="s">
        <v>766</v>
      </c>
      <c r="T1" s="215" t="s">
        <v>767</v>
      </c>
      <c r="U1" s="215" t="s">
        <v>768</v>
      </c>
      <c r="V1" s="215" t="s">
        <v>769</v>
      </c>
      <c r="W1" s="215" t="s">
        <v>770</v>
      </c>
      <c r="X1" s="215" t="s">
        <v>771</v>
      </c>
    </row>
    <row r="2" spans="1:24" ht="15.75" x14ac:dyDescent="0.25">
      <c r="A2" s="211">
        <v>1</v>
      </c>
      <c r="B2" s="208">
        <v>1</v>
      </c>
      <c r="C2" s="204" t="s">
        <v>197</v>
      </c>
      <c r="D2" s="204" t="s">
        <v>198</v>
      </c>
      <c r="E2" s="214">
        <v>1973</v>
      </c>
      <c r="F2" s="204">
        <v>3</v>
      </c>
      <c r="G2" s="204">
        <v>0</v>
      </c>
      <c r="H2" s="204">
        <v>2</v>
      </c>
      <c r="I2" s="204">
        <v>1</v>
      </c>
      <c r="J2" s="204">
        <v>1</v>
      </c>
      <c r="K2" s="215">
        <v>6.4</v>
      </c>
      <c r="L2" s="215">
        <v>0.08</v>
      </c>
      <c r="M2" s="215">
        <v>62</v>
      </c>
      <c r="N2" s="215">
        <v>19</v>
      </c>
      <c r="O2" s="215">
        <v>19</v>
      </c>
      <c r="P2" s="215">
        <v>1.29</v>
      </c>
      <c r="Q2" s="215">
        <v>2.2200000000000002</v>
      </c>
      <c r="R2" s="215">
        <v>0.23</v>
      </c>
      <c r="S2" s="215">
        <v>13.13</v>
      </c>
      <c r="T2" s="215">
        <v>19.47</v>
      </c>
      <c r="U2" s="215">
        <v>3.22</v>
      </c>
      <c r="V2" s="215">
        <v>0.51</v>
      </c>
      <c r="W2" s="215">
        <v>0.47</v>
      </c>
      <c r="X2" s="215">
        <v>52</v>
      </c>
    </row>
    <row r="3" spans="1:24" ht="15.75" x14ac:dyDescent="0.25">
      <c r="A3" s="211">
        <v>2</v>
      </c>
      <c r="B3" s="208">
        <v>2</v>
      </c>
      <c r="C3" s="204" t="s">
        <v>203</v>
      </c>
      <c r="D3" s="216" t="s">
        <v>204</v>
      </c>
      <c r="E3" s="214">
        <v>1988</v>
      </c>
      <c r="F3" s="204">
        <v>4</v>
      </c>
      <c r="G3" s="204">
        <v>2.5</v>
      </c>
      <c r="H3" s="204">
        <v>2</v>
      </c>
      <c r="I3" s="204">
        <v>0</v>
      </c>
      <c r="J3" s="204">
        <v>0</v>
      </c>
      <c r="K3" s="215">
        <v>7.13</v>
      </c>
      <c r="L3" s="215">
        <v>7.0000000000000007E-2</v>
      </c>
      <c r="M3" s="215">
        <v>74</v>
      </c>
      <c r="N3" s="215">
        <v>14</v>
      </c>
      <c r="O3" s="215">
        <v>12</v>
      </c>
      <c r="P3" s="215">
        <v>0.9</v>
      </c>
      <c r="Q3" s="215">
        <v>1.55</v>
      </c>
      <c r="R3" s="215">
        <v>0.11</v>
      </c>
      <c r="S3" s="215">
        <v>17.2</v>
      </c>
      <c r="T3" s="215">
        <v>6.69</v>
      </c>
      <c r="U3" s="215">
        <v>4.2</v>
      </c>
      <c r="V3" s="215">
        <v>1.26</v>
      </c>
      <c r="W3" s="215">
        <v>2.14</v>
      </c>
      <c r="X3" s="215">
        <v>37.6</v>
      </c>
    </row>
    <row r="4" spans="1:24" ht="15.75" x14ac:dyDescent="0.25">
      <c r="A4" s="211">
        <v>3</v>
      </c>
      <c r="B4" s="208">
        <v>3</v>
      </c>
      <c r="C4" s="204" t="s">
        <v>207</v>
      </c>
      <c r="D4" s="204" t="s">
        <v>208</v>
      </c>
      <c r="E4" s="214">
        <v>1996</v>
      </c>
      <c r="F4" s="204">
        <v>9</v>
      </c>
      <c r="G4" s="204">
        <v>2.5</v>
      </c>
      <c r="H4" s="204">
        <v>2</v>
      </c>
      <c r="I4" s="204">
        <v>1</v>
      </c>
      <c r="J4" s="204">
        <v>2</v>
      </c>
      <c r="K4" s="215">
        <v>7.13</v>
      </c>
      <c r="L4" s="215">
        <v>7.0000000000000007E-2</v>
      </c>
      <c r="M4" s="215">
        <v>74</v>
      </c>
      <c r="N4" s="215">
        <v>14</v>
      </c>
      <c r="O4" s="215">
        <v>12</v>
      </c>
      <c r="P4" s="215">
        <v>0.9</v>
      </c>
      <c r="Q4" s="215">
        <v>1.55</v>
      </c>
      <c r="R4" s="215">
        <v>0.11</v>
      </c>
      <c r="S4" s="215">
        <v>17.2</v>
      </c>
      <c r="T4" s="215">
        <v>6.69</v>
      </c>
      <c r="U4" s="215">
        <v>4.2</v>
      </c>
      <c r="V4" s="215">
        <v>1.26</v>
      </c>
      <c r="W4" s="215">
        <v>2.14</v>
      </c>
      <c r="X4" s="215">
        <v>37.6</v>
      </c>
    </row>
    <row r="5" spans="1:24" ht="15.75" x14ac:dyDescent="0.25">
      <c r="A5" s="211">
        <v>4</v>
      </c>
      <c r="B5" s="208">
        <v>4</v>
      </c>
      <c r="C5" s="204" t="s">
        <v>210</v>
      </c>
      <c r="D5" s="204" t="s">
        <v>211</v>
      </c>
      <c r="E5" s="214">
        <v>2011</v>
      </c>
      <c r="F5" s="204">
        <v>12</v>
      </c>
      <c r="G5" s="204">
        <v>1.25</v>
      </c>
      <c r="H5" s="204">
        <v>0</v>
      </c>
      <c r="I5" s="204">
        <v>2</v>
      </c>
      <c r="J5" s="204">
        <v>1</v>
      </c>
      <c r="K5" s="215">
        <v>6.96</v>
      </c>
      <c r="L5" s="215">
        <v>0.05</v>
      </c>
      <c r="M5" s="215">
        <v>60</v>
      </c>
      <c r="N5" s="215">
        <v>6</v>
      </c>
      <c r="O5" s="215">
        <v>34</v>
      </c>
      <c r="P5" s="215">
        <v>1.6</v>
      </c>
      <c r="Q5" s="215">
        <v>2.75</v>
      </c>
      <c r="R5" s="215">
        <v>0.17</v>
      </c>
      <c r="S5" s="215">
        <v>15.8</v>
      </c>
      <c r="T5" s="215">
        <v>20.7</v>
      </c>
      <c r="U5" s="215">
        <v>4.0999999999999996</v>
      </c>
      <c r="V5" s="215">
        <v>2.5</v>
      </c>
      <c r="W5" s="215">
        <v>3.2</v>
      </c>
      <c r="X5" s="215">
        <v>54.4</v>
      </c>
    </row>
    <row r="6" spans="1:24" ht="15.75" x14ac:dyDescent="0.25">
      <c r="A6" s="211">
        <v>5</v>
      </c>
      <c r="B6" s="208">
        <v>5</v>
      </c>
      <c r="C6" s="204" t="s">
        <v>213</v>
      </c>
      <c r="D6" s="204" t="s">
        <v>214</v>
      </c>
      <c r="E6" s="214">
        <v>2016</v>
      </c>
      <c r="F6" s="204">
        <v>8</v>
      </c>
      <c r="G6" s="204">
        <v>2.5</v>
      </c>
      <c r="H6" s="204">
        <v>2</v>
      </c>
      <c r="I6" s="204">
        <v>0</v>
      </c>
      <c r="J6" s="204">
        <v>1</v>
      </c>
      <c r="K6" s="215">
        <v>6.12</v>
      </c>
      <c r="L6" s="215">
        <v>0.01</v>
      </c>
      <c r="M6" s="215">
        <v>62</v>
      </c>
      <c r="N6" s="215">
        <v>21</v>
      </c>
      <c r="O6" s="215">
        <v>17</v>
      </c>
      <c r="P6" s="215">
        <v>2.96</v>
      </c>
      <c r="Q6" s="215">
        <v>5.1100000000000003</v>
      </c>
      <c r="R6" s="215">
        <v>0.28000000000000003</v>
      </c>
      <c r="S6" s="215">
        <v>11.75</v>
      </c>
      <c r="T6" s="215">
        <v>15.26</v>
      </c>
      <c r="U6" s="215">
        <v>2.62</v>
      </c>
      <c r="V6" s="215">
        <v>0.52</v>
      </c>
      <c r="W6" s="215">
        <v>0.82</v>
      </c>
      <c r="X6" s="215">
        <v>48.8</v>
      </c>
    </row>
    <row r="7" spans="1:24" ht="15.75" x14ac:dyDescent="0.25">
      <c r="A7" s="211">
        <v>6</v>
      </c>
      <c r="B7" s="208">
        <v>6</v>
      </c>
      <c r="C7" s="204" t="s">
        <v>216</v>
      </c>
      <c r="D7" s="204" t="s">
        <v>217</v>
      </c>
      <c r="E7" s="214">
        <v>2004</v>
      </c>
      <c r="F7" s="204">
        <v>10</v>
      </c>
      <c r="G7" s="204">
        <v>3</v>
      </c>
      <c r="H7" s="204">
        <v>2</v>
      </c>
      <c r="I7" s="204">
        <v>0</v>
      </c>
      <c r="J7" s="204">
        <v>2</v>
      </c>
      <c r="K7" s="215">
        <v>6.12</v>
      </c>
      <c r="L7" s="215">
        <v>0.01</v>
      </c>
      <c r="M7" s="215">
        <v>62</v>
      </c>
      <c r="N7" s="215">
        <v>21</v>
      </c>
      <c r="O7" s="215">
        <v>17</v>
      </c>
      <c r="P7" s="215">
        <v>2.96</v>
      </c>
      <c r="Q7" s="215">
        <v>5.1100000000000003</v>
      </c>
      <c r="R7" s="215">
        <v>0.28000000000000003</v>
      </c>
      <c r="S7" s="215">
        <v>11.75</v>
      </c>
      <c r="T7" s="215">
        <v>15.26</v>
      </c>
      <c r="U7" s="215">
        <v>2.62</v>
      </c>
      <c r="V7" s="215">
        <v>0.52</v>
      </c>
      <c r="W7" s="215">
        <v>0.82</v>
      </c>
      <c r="X7" s="215">
        <v>48.8</v>
      </c>
    </row>
    <row r="8" spans="1:24" ht="15.75" x14ac:dyDescent="0.25">
      <c r="A8" s="211">
        <v>7</v>
      </c>
      <c r="B8" s="208">
        <v>7</v>
      </c>
      <c r="C8" s="204" t="s">
        <v>219</v>
      </c>
      <c r="D8" s="204" t="s">
        <v>204</v>
      </c>
      <c r="E8" s="214">
        <v>1988</v>
      </c>
      <c r="F8" s="204">
        <v>7</v>
      </c>
      <c r="G8" s="204">
        <v>2.5</v>
      </c>
      <c r="H8" s="204">
        <v>2</v>
      </c>
      <c r="I8" s="204">
        <v>1</v>
      </c>
      <c r="J8" s="204">
        <v>2</v>
      </c>
      <c r="K8" s="215">
        <v>6.01</v>
      </c>
      <c r="L8" s="215">
        <v>0.03</v>
      </c>
      <c r="M8" s="215">
        <v>64</v>
      </c>
      <c r="N8" s="215">
        <v>17</v>
      </c>
      <c r="O8" s="215">
        <v>19</v>
      </c>
      <c r="P8" s="215">
        <v>0.59</v>
      </c>
      <c r="Q8" s="215">
        <v>1.01</v>
      </c>
      <c r="R8" s="215">
        <v>7.0000000000000007E-2</v>
      </c>
      <c r="S8" s="215">
        <v>7.02</v>
      </c>
      <c r="T8" s="215">
        <v>18.079999999999998</v>
      </c>
      <c r="U8" s="215">
        <v>2.74</v>
      </c>
      <c r="V8" s="215">
        <v>0.57999999999999996</v>
      </c>
      <c r="W8" s="215">
        <v>0.62</v>
      </c>
      <c r="X8" s="215">
        <v>46.4</v>
      </c>
    </row>
    <row r="9" spans="1:24" ht="15.75" x14ac:dyDescent="0.25">
      <c r="A9" s="211">
        <v>8</v>
      </c>
      <c r="B9" s="208">
        <v>8</v>
      </c>
      <c r="C9" s="204" t="s">
        <v>221</v>
      </c>
      <c r="D9" s="204" t="s">
        <v>222</v>
      </c>
      <c r="E9" s="214">
        <v>1984</v>
      </c>
      <c r="F9" s="204">
        <v>9</v>
      </c>
      <c r="G9" s="204">
        <v>3.25</v>
      </c>
      <c r="H9" s="204">
        <v>2</v>
      </c>
      <c r="I9" s="204">
        <v>2</v>
      </c>
      <c r="J9" s="204">
        <v>2</v>
      </c>
      <c r="K9" s="215">
        <v>6.4</v>
      </c>
      <c r="L9" s="215">
        <v>0.08</v>
      </c>
      <c r="M9" s="215">
        <v>62</v>
      </c>
      <c r="N9" s="215">
        <v>19</v>
      </c>
      <c r="O9" s="215">
        <v>19</v>
      </c>
      <c r="P9" s="215">
        <v>1.29</v>
      </c>
      <c r="Q9" s="215">
        <v>2.2200000000000002</v>
      </c>
      <c r="R9" s="215">
        <v>0.23</v>
      </c>
      <c r="S9" s="215">
        <v>13.13</v>
      </c>
      <c r="T9" s="215">
        <v>19.47</v>
      </c>
      <c r="U9" s="215">
        <v>3.22</v>
      </c>
      <c r="V9" s="215">
        <v>0.51</v>
      </c>
      <c r="W9" s="215">
        <v>0.47</v>
      </c>
      <c r="X9" s="215">
        <v>52</v>
      </c>
    </row>
    <row r="10" spans="1:24" ht="15.75" x14ac:dyDescent="0.25">
      <c r="A10" s="211">
        <v>9</v>
      </c>
      <c r="B10" s="208">
        <v>9</v>
      </c>
      <c r="C10" s="204" t="s">
        <v>224</v>
      </c>
      <c r="D10" s="204" t="s">
        <v>225</v>
      </c>
      <c r="E10" s="214">
        <v>1977</v>
      </c>
      <c r="F10" s="204">
        <v>8</v>
      </c>
      <c r="G10" s="204">
        <v>0</v>
      </c>
      <c r="H10" s="204">
        <v>2</v>
      </c>
      <c r="I10" s="204">
        <v>0</v>
      </c>
      <c r="J10" s="204">
        <v>2</v>
      </c>
      <c r="K10" s="215">
        <v>6.23</v>
      </c>
      <c r="L10" s="215">
        <v>0.01</v>
      </c>
      <c r="M10" s="215">
        <v>55</v>
      </c>
      <c r="N10" s="215">
        <v>29</v>
      </c>
      <c r="O10" s="215">
        <v>16</v>
      </c>
      <c r="P10" s="215">
        <v>0.82</v>
      </c>
      <c r="Q10" s="215">
        <v>1.41</v>
      </c>
      <c r="R10" s="215">
        <v>0.09</v>
      </c>
      <c r="S10" s="215">
        <v>6.5</v>
      </c>
      <c r="T10" s="215">
        <v>15.51</v>
      </c>
      <c r="U10" s="215">
        <v>3.68</v>
      </c>
      <c r="V10" s="215">
        <v>0.37</v>
      </c>
      <c r="W10" s="215">
        <v>0.88</v>
      </c>
      <c r="X10" s="215">
        <v>53.6</v>
      </c>
    </row>
    <row r="11" spans="1:24" ht="15.75" x14ac:dyDescent="0.25">
      <c r="A11" s="211">
        <v>10</v>
      </c>
      <c r="B11" s="208">
        <v>10</v>
      </c>
      <c r="C11" s="204" t="s">
        <v>226</v>
      </c>
      <c r="D11" s="204" t="s">
        <v>227</v>
      </c>
      <c r="E11" s="214">
        <v>1992</v>
      </c>
      <c r="F11" s="204">
        <v>12</v>
      </c>
      <c r="G11" s="204">
        <v>1.25</v>
      </c>
      <c r="H11" s="204">
        <v>1</v>
      </c>
      <c r="I11" s="204">
        <v>0</v>
      </c>
      <c r="J11" s="204">
        <v>1</v>
      </c>
      <c r="K11" s="215">
        <v>6.21</v>
      </c>
      <c r="L11" s="215">
        <v>0.08</v>
      </c>
      <c r="M11" s="215">
        <v>52</v>
      </c>
      <c r="N11" s="215">
        <v>15</v>
      </c>
      <c r="O11" s="215">
        <v>33</v>
      </c>
      <c r="P11" s="215">
        <v>0.86</v>
      </c>
      <c r="Q11" s="215">
        <v>1.48</v>
      </c>
      <c r="R11" s="215">
        <v>0.09</v>
      </c>
      <c r="S11" s="215">
        <v>2.88</v>
      </c>
      <c r="T11" s="215">
        <v>15.18</v>
      </c>
      <c r="U11" s="215">
        <v>3.64</v>
      </c>
      <c r="V11" s="215">
        <v>0.41</v>
      </c>
      <c r="W11" s="215">
        <v>0.23</v>
      </c>
      <c r="X11" s="215">
        <v>54</v>
      </c>
    </row>
    <row r="12" spans="1:24" ht="15.75" x14ac:dyDescent="0.25">
      <c r="A12" s="211">
        <v>11</v>
      </c>
      <c r="B12" s="208">
        <v>11</v>
      </c>
      <c r="C12" s="204" t="s">
        <v>228</v>
      </c>
      <c r="D12" s="204" t="s">
        <v>211</v>
      </c>
      <c r="E12" s="214">
        <v>2007</v>
      </c>
      <c r="F12" s="204">
        <v>20</v>
      </c>
      <c r="G12" s="204">
        <v>1.25</v>
      </c>
      <c r="H12" s="204">
        <v>2</v>
      </c>
      <c r="I12" s="204">
        <v>0</v>
      </c>
      <c r="J12" s="204">
        <v>2</v>
      </c>
      <c r="K12" s="215">
        <v>6.96</v>
      </c>
      <c r="L12" s="215">
        <v>0.05</v>
      </c>
      <c r="M12" s="215">
        <v>60</v>
      </c>
      <c r="N12" s="215">
        <v>6</v>
      </c>
      <c r="O12" s="215">
        <v>34</v>
      </c>
      <c r="P12" s="215">
        <v>1.6</v>
      </c>
      <c r="Q12" s="215">
        <v>2.75</v>
      </c>
      <c r="R12" s="215">
        <v>0.17</v>
      </c>
      <c r="S12" s="215">
        <v>15.8</v>
      </c>
      <c r="T12" s="215">
        <v>20.7</v>
      </c>
      <c r="U12" s="215">
        <v>4.0999999999999996</v>
      </c>
      <c r="V12" s="215">
        <v>2.5</v>
      </c>
      <c r="W12" s="215">
        <v>3.2</v>
      </c>
      <c r="X12" s="215">
        <v>54.4</v>
      </c>
    </row>
    <row r="13" spans="1:24" ht="15.75" x14ac:dyDescent="0.25">
      <c r="A13" s="211">
        <v>12</v>
      </c>
      <c r="B13" s="208">
        <v>12</v>
      </c>
      <c r="C13" s="217" t="s">
        <v>780</v>
      </c>
      <c r="D13" s="204" t="s">
        <v>231</v>
      </c>
      <c r="E13" s="214">
        <v>2032</v>
      </c>
      <c r="F13" s="204">
        <v>12</v>
      </c>
      <c r="G13" s="204">
        <v>1.25</v>
      </c>
      <c r="H13" s="204">
        <v>0</v>
      </c>
      <c r="I13" s="204">
        <v>1</v>
      </c>
      <c r="J13" s="204">
        <v>1</v>
      </c>
      <c r="K13" s="215">
        <v>6.13</v>
      </c>
      <c r="L13" s="215">
        <v>0.02</v>
      </c>
      <c r="M13" s="215">
        <v>66</v>
      </c>
      <c r="N13" s="215">
        <v>17</v>
      </c>
      <c r="O13" s="215">
        <v>17</v>
      </c>
      <c r="P13" s="215">
        <v>1.05</v>
      </c>
      <c r="Q13" s="215">
        <v>1.82</v>
      </c>
      <c r="R13" s="215">
        <v>0.11</v>
      </c>
      <c r="S13" s="215">
        <v>6.5</v>
      </c>
      <c r="T13" s="215">
        <v>17.03</v>
      </c>
      <c r="U13" s="215">
        <v>2.82</v>
      </c>
      <c r="V13" s="215">
        <v>0.56999999999999995</v>
      </c>
      <c r="W13" s="215">
        <v>0.4</v>
      </c>
      <c r="X13" s="215">
        <v>41</v>
      </c>
    </row>
    <row r="14" spans="1:24" ht="15.75" x14ac:dyDescent="0.25">
      <c r="A14" s="211">
        <v>13</v>
      </c>
      <c r="B14" s="208">
        <v>13</v>
      </c>
      <c r="C14" s="204" t="s">
        <v>232</v>
      </c>
      <c r="D14" s="204" t="s">
        <v>233</v>
      </c>
      <c r="E14" s="214">
        <v>2052</v>
      </c>
      <c r="F14" s="204">
        <v>15</v>
      </c>
      <c r="G14" s="204">
        <v>2.5</v>
      </c>
      <c r="H14" s="204">
        <v>2</v>
      </c>
      <c r="I14" s="204">
        <v>2</v>
      </c>
      <c r="J14" s="204">
        <v>2</v>
      </c>
      <c r="K14" s="215">
        <v>5.92</v>
      </c>
      <c r="L14" s="215">
        <v>0.02</v>
      </c>
      <c r="M14" s="215">
        <v>60</v>
      </c>
      <c r="N14" s="215">
        <v>7</v>
      </c>
      <c r="O14" s="215">
        <v>33</v>
      </c>
      <c r="P14" s="215">
        <v>2.54</v>
      </c>
      <c r="Q14" s="215">
        <v>4.37</v>
      </c>
      <c r="R14" s="215">
        <v>0.26</v>
      </c>
      <c r="S14" s="215">
        <v>5</v>
      </c>
      <c r="T14" s="215">
        <v>20.16</v>
      </c>
      <c r="U14" s="215">
        <v>3.38</v>
      </c>
      <c r="V14" s="215">
        <v>0.35</v>
      </c>
      <c r="W14" s="215">
        <v>0.33</v>
      </c>
      <c r="X14" s="215">
        <v>50.4</v>
      </c>
    </row>
    <row r="15" spans="1:24" ht="15.75" x14ac:dyDescent="0.25">
      <c r="A15" s="211">
        <v>14</v>
      </c>
      <c r="B15" s="208">
        <v>14</v>
      </c>
      <c r="C15" s="204" t="s">
        <v>234</v>
      </c>
      <c r="D15" s="204" t="s">
        <v>235</v>
      </c>
      <c r="E15" s="214">
        <v>2041</v>
      </c>
      <c r="F15" s="204">
        <v>8</v>
      </c>
      <c r="G15" s="204">
        <v>3.25</v>
      </c>
      <c r="H15" s="204">
        <v>2</v>
      </c>
      <c r="I15" s="204">
        <v>2</v>
      </c>
      <c r="J15" s="204">
        <v>2</v>
      </c>
      <c r="K15" s="215">
        <v>6.41</v>
      </c>
      <c r="L15" s="215">
        <v>0.04</v>
      </c>
      <c r="M15" s="215">
        <v>56</v>
      </c>
      <c r="N15" s="215">
        <v>9</v>
      </c>
      <c r="O15" s="215">
        <v>35</v>
      </c>
      <c r="P15" s="215">
        <v>2.1800000000000002</v>
      </c>
      <c r="Q15" s="215">
        <v>3.77</v>
      </c>
      <c r="R15" s="215">
        <v>0.21</v>
      </c>
      <c r="S15" s="215">
        <v>7.63</v>
      </c>
      <c r="T15" s="215">
        <v>15.05</v>
      </c>
      <c r="U15" s="215">
        <v>1.5</v>
      </c>
      <c r="V15" s="215">
        <v>0.31</v>
      </c>
      <c r="W15" s="215">
        <v>1.33</v>
      </c>
      <c r="X15" s="215">
        <v>52</v>
      </c>
    </row>
    <row r="16" spans="1:24" ht="15.75" x14ac:dyDescent="0.25">
      <c r="A16" s="211">
        <v>15</v>
      </c>
      <c r="B16" s="208">
        <v>15</v>
      </c>
      <c r="C16" s="204" t="s">
        <v>236</v>
      </c>
      <c r="D16" s="204" t="s">
        <v>237</v>
      </c>
      <c r="E16" s="214">
        <v>2012</v>
      </c>
      <c r="F16" s="204">
        <v>7</v>
      </c>
      <c r="G16" s="204">
        <v>4</v>
      </c>
      <c r="H16" s="204">
        <v>2</v>
      </c>
      <c r="I16" s="204">
        <v>0</v>
      </c>
      <c r="J16" s="204">
        <v>2</v>
      </c>
      <c r="K16" s="215">
        <v>5.92</v>
      </c>
      <c r="L16" s="215">
        <v>0.02</v>
      </c>
      <c r="M16" s="215">
        <v>60</v>
      </c>
      <c r="N16" s="215">
        <v>7</v>
      </c>
      <c r="O16" s="215">
        <v>33</v>
      </c>
      <c r="P16" s="215">
        <v>2.54</v>
      </c>
      <c r="Q16" s="215">
        <v>4.37</v>
      </c>
      <c r="R16" s="215">
        <v>0.26</v>
      </c>
      <c r="S16" s="215">
        <v>5</v>
      </c>
      <c r="T16" s="215">
        <v>20.16</v>
      </c>
      <c r="U16" s="215">
        <v>3.38</v>
      </c>
      <c r="V16" s="215">
        <v>0.35</v>
      </c>
      <c r="W16" s="215">
        <v>0.33</v>
      </c>
      <c r="X16" s="215">
        <v>50.4</v>
      </c>
    </row>
    <row r="17" spans="1:24" ht="15.75" x14ac:dyDescent="0.25">
      <c r="A17" s="211">
        <v>16</v>
      </c>
      <c r="B17" s="208">
        <v>16</v>
      </c>
      <c r="C17" s="204" t="s">
        <v>239</v>
      </c>
      <c r="D17" s="204" t="s">
        <v>240</v>
      </c>
      <c r="E17" s="214">
        <v>1991</v>
      </c>
      <c r="F17" s="204">
        <v>5</v>
      </c>
      <c r="G17" s="204">
        <v>2</v>
      </c>
      <c r="H17" s="204">
        <v>3</v>
      </c>
      <c r="I17" s="204">
        <v>2</v>
      </c>
      <c r="J17" s="204">
        <v>3</v>
      </c>
      <c r="K17" s="215">
        <v>6.4</v>
      </c>
      <c r="L17" s="215">
        <v>0.08</v>
      </c>
      <c r="M17" s="215">
        <v>62</v>
      </c>
      <c r="N17" s="215">
        <v>19</v>
      </c>
      <c r="O17" s="215">
        <v>19</v>
      </c>
      <c r="P17" s="215">
        <v>1.29</v>
      </c>
      <c r="Q17" s="215">
        <v>2.2200000000000002</v>
      </c>
      <c r="R17" s="215">
        <v>0.23</v>
      </c>
      <c r="S17" s="215">
        <v>13.13</v>
      </c>
      <c r="T17" s="215">
        <v>19.47</v>
      </c>
      <c r="U17" s="215">
        <v>3.22</v>
      </c>
      <c r="V17" s="215">
        <v>0.51</v>
      </c>
      <c r="W17" s="215">
        <v>0.47</v>
      </c>
      <c r="X17" s="215">
        <v>52</v>
      </c>
    </row>
    <row r="18" spans="1:24" ht="15.75" x14ac:dyDescent="0.25">
      <c r="A18" s="211">
        <v>17</v>
      </c>
      <c r="B18" s="208">
        <v>17</v>
      </c>
      <c r="C18" s="204" t="s">
        <v>242</v>
      </c>
      <c r="D18" s="204" t="s">
        <v>243</v>
      </c>
      <c r="E18" s="214">
        <v>1975</v>
      </c>
      <c r="F18" s="204">
        <v>3</v>
      </c>
      <c r="G18" s="204">
        <v>2.5</v>
      </c>
      <c r="H18" s="204">
        <v>3</v>
      </c>
      <c r="I18" s="204">
        <v>3</v>
      </c>
      <c r="J18" s="204">
        <v>3</v>
      </c>
      <c r="K18" s="215">
        <v>6.23</v>
      </c>
      <c r="L18" s="215">
        <v>0.01</v>
      </c>
      <c r="M18" s="215">
        <v>55</v>
      </c>
      <c r="N18" s="215">
        <v>29</v>
      </c>
      <c r="O18" s="215">
        <v>16</v>
      </c>
      <c r="P18" s="215">
        <v>0.82</v>
      </c>
      <c r="Q18" s="215">
        <v>1.41</v>
      </c>
      <c r="R18" s="215">
        <v>0.09</v>
      </c>
      <c r="S18" s="215">
        <v>6.5</v>
      </c>
      <c r="T18" s="215">
        <v>15.51</v>
      </c>
      <c r="U18" s="215">
        <v>3.68</v>
      </c>
      <c r="V18" s="215">
        <v>0.37</v>
      </c>
      <c r="W18" s="215">
        <v>0.88</v>
      </c>
      <c r="X18" s="215">
        <v>53.6</v>
      </c>
    </row>
    <row r="19" spans="1:24" ht="15.75" x14ac:dyDescent="0.25">
      <c r="A19" s="211">
        <v>18</v>
      </c>
      <c r="B19" s="208">
        <v>18</v>
      </c>
      <c r="C19" s="204" t="s">
        <v>244</v>
      </c>
      <c r="D19" s="204" t="s">
        <v>245</v>
      </c>
      <c r="E19" s="214">
        <v>1978</v>
      </c>
      <c r="F19" s="204">
        <v>4</v>
      </c>
      <c r="G19" s="204">
        <v>2.5</v>
      </c>
      <c r="H19" s="204">
        <v>3</v>
      </c>
      <c r="I19" s="204">
        <v>2</v>
      </c>
      <c r="J19" s="204">
        <v>3</v>
      </c>
      <c r="K19" s="215">
        <v>7.13</v>
      </c>
      <c r="L19" s="215">
        <v>7.0000000000000007E-2</v>
      </c>
      <c r="M19" s="215">
        <v>74</v>
      </c>
      <c r="N19" s="215">
        <v>14</v>
      </c>
      <c r="O19" s="215">
        <v>12</v>
      </c>
      <c r="P19" s="215">
        <v>0.9</v>
      </c>
      <c r="Q19" s="215">
        <v>1.55</v>
      </c>
      <c r="R19" s="215">
        <v>0.11</v>
      </c>
      <c r="S19" s="215">
        <v>17.2</v>
      </c>
      <c r="T19" s="215">
        <v>6.69</v>
      </c>
      <c r="U19" s="215">
        <v>4.2</v>
      </c>
      <c r="V19" s="215">
        <v>1.26</v>
      </c>
      <c r="W19" s="215">
        <v>2.14</v>
      </c>
      <c r="X19" s="215">
        <v>37.6</v>
      </c>
    </row>
    <row r="20" spans="1:24" ht="15.75" x14ac:dyDescent="0.25">
      <c r="A20" s="211">
        <v>19</v>
      </c>
      <c r="B20" s="208">
        <v>19</v>
      </c>
      <c r="C20" s="204" t="s">
        <v>246</v>
      </c>
      <c r="D20" s="204" t="s">
        <v>247</v>
      </c>
      <c r="E20" s="214">
        <v>1984</v>
      </c>
      <c r="F20" s="204">
        <v>5</v>
      </c>
      <c r="G20" s="204">
        <v>2</v>
      </c>
      <c r="H20" s="204">
        <v>3</v>
      </c>
      <c r="I20" s="204">
        <v>2</v>
      </c>
      <c r="J20" s="204">
        <v>3</v>
      </c>
      <c r="K20" s="215">
        <v>7.13</v>
      </c>
      <c r="L20" s="215">
        <v>7.0000000000000007E-2</v>
      </c>
      <c r="M20" s="215">
        <v>74</v>
      </c>
      <c r="N20" s="215">
        <v>14</v>
      </c>
      <c r="O20" s="215">
        <v>12</v>
      </c>
      <c r="P20" s="215">
        <v>0.9</v>
      </c>
      <c r="Q20" s="215">
        <v>1.55</v>
      </c>
      <c r="R20" s="215">
        <v>0.11</v>
      </c>
      <c r="S20" s="215">
        <v>17.2</v>
      </c>
      <c r="T20" s="215">
        <v>6.69</v>
      </c>
      <c r="U20" s="215">
        <v>4.2</v>
      </c>
      <c r="V20" s="215">
        <v>1.26</v>
      </c>
      <c r="W20" s="215">
        <v>2.14</v>
      </c>
      <c r="X20" s="215">
        <v>37.6</v>
      </c>
    </row>
    <row r="21" spans="1:24" ht="15.75" x14ac:dyDescent="0.25">
      <c r="A21" s="211">
        <v>20</v>
      </c>
      <c r="B21" s="208">
        <v>20</v>
      </c>
      <c r="C21" s="204" t="s">
        <v>248</v>
      </c>
      <c r="D21" s="204" t="s">
        <v>249</v>
      </c>
      <c r="E21" s="214">
        <v>2003</v>
      </c>
      <c r="F21" s="204">
        <v>12</v>
      </c>
      <c r="G21" s="204">
        <v>1.25</v>
      </c>
      <c r="H21" s="204">
        <v>2</v>
      </c>
      <c r="I21" s="204">
        <v>2</v>
      </c>
      <c r="J21" s="204">
        <v>2</v>
      </c>
      <c r="K21" s="215">
        <v>6.41</v>
      </c>
      <c r="L21" s="215">
        <v>0.04</v>
      </c>
      <c r="M21" s="215">
        <v>56</v>
      </c>
      <c r="N21" s="215">
        <v>9</v>
      </c>
      <c r="O21" s="215">
        <v>35</v>
      </c>
      <c r="P21" s="215">
        <v>2.1800000000000002</v>
      </c>
      <c r="Q21" s="215">
        <v>3.77</v>
      </c>
      <c r="R21" s="215">
        <v>0.21</v>
      </c>
      <c r="S21" s="215">
        <v>7.63</v>
      </c>
      <c r="T21" s="215">
        <v>15.05</v>
      </c>
      <c r="U21" s="215">
        <v>1.5</v>
      </c>
      <c r="V21" s="215">
        <v>0.31</v>
      </c>
      <c r="W21" s="215">
        <v>1.33</v>
      </c>
      <c r="X21" s="215">
        <v>52</v>
      </c>
    </row>
    <row r="22" spans="1:24" ht="15.75" x14ac:dyDescent="0.25">
      <c r="A22" s="211">
        <v>21</v>
      </c>
      <c r="B22" s="208">
        <v>21</v>
      </c>
      <c r="C22" s="204" t="s">
        <v>250</v>
      </c>
      <c r="D22" s="204" t="s">
        <v>251</v>
      </c>
      <c r="E22" s="214">
        <v>2025</v>
      </c>
      <c r="F22" s="204">
        <v>15</v>
      </c>
      <c r="G22" s="204">
        <v>0</v>
      </c>
      <c r="H22" s="204">
        <v>2</v>
      </c>
      <c r="I22" s="204">
        <v>2</v>
      </c>
      <c r="J22" s="204">
        <v>2</v>
      </c>
      <c r="K22" s="215">
        <v>6.13</v>
      </c>
      <c r="L22" s="215">
        <v>0.02</v>
      </c>
      <c r="M22" s="215">
        <v>66</v>
      </c>
      <c r="N22" s="215">
        <v>17</v>
      </c>
      <c r="O22" s="215">
        <v>17</v>
      </c>
      <c r="P22" s="215">
        <v>1.05</v>
      </c>
      <c r="Q22" s="215">
        <v>1.82</v>
      </c>
      <c r="R22" s="215">
        <v>0.11</v>
      </c>
      <c r="S22" s="215">
        <v>6.5</v>
      </c>
      <c r="T22" s="215">
        <v>17.03</v>
      </c>
      <c r="U22" s="215">
        <v>2.82</v>
      </c>
      <c r="V22" s="215">
        <v>0.56999999999999995</v>
      </c>
      <c r="W22" s="215">
        <v>0.4</v>
      </c>
      <c r="X22" s="215">
        <v>41</v>
      </c>
    </row>
    <row r="23" spans="1:24" ht="15.75" x14ac:dyDescent="0.25">
      <c r="A23" s="211">
        <v>22</v>
      </c>
      <c r="B23" s="208">
        <v>22</v>
      </c>
      <c r="C23" s="204" t="s">
        <v>252</v>
      </c>
      <c r="D23" s="204" t="s">
        <v>253</v>
      </c>
      <c r="E23" s="214">
        <v>2059</v>
      </c>
      <c r="F23" s="204">
        <v>12</v>
      </c>
      <c r="G23" s="204">
        <v>1.25</v>
      </c>
      <c r="H23" s="204">
        <v>2</v>
      </c>
      <c r="I23" s="204">
        <v>0</v>
      </c>
      <c r="J23" s="204">
        <v>2</v>
      </c>
      <c r="K23" s="215">
        <v>6.41</v>
      </c>
      <c r="L23" s="215">
        <v>0.04</v>
      </c>
      <c r="M23" s="215">
        <v>56</v>
      </c>
      <c r="N23" s="215">
        <v>9</v>
      </c>
      <c r="O23" s="215">
        <v>35</v>
      </c>
      <c r="P23" s="215">
        <v>2.1800000000000002</v>
      </c>
      <c r="Q23" s="215">
        <v>3.77</v>
      </c>
      <c r="R23" s="215">
        <v>0.21</v>
      </c>
      <c r="S23" s="215">
        <v>7.63</v>
      </c>
      <c r="T23" s="215">
        <v>15.05</v>
      </c>
      <c r="U23" s="215">
        <v>1.5</v>
      </c>
      <c r="V23" s="215">
        <v>0.31</v>
      </c>
      <c r="W23" s="215">
        <v>1.33</v>
      </c>
      <c r="X23" s="215">
        <v>52</v>
      </c>
    </row>
    <row r="24" spans="1:24" ht="15.75" x14ac:dyDescent="0.25">
      <c r="A24" s="211">
        <v>23</v>
      </c>
      <c r="B24" s="208">
        <v>23</v>
      </c>
      <c r="C24" s="204" t="s">
        <v>254</v>
      </c>
      <c r="D24" s="204" t="s">
        <v>255</v>
      </c>
      <c r="E24" s="214">
        <v>2064</v>
      </c>
      <c r="F24" s="204">
        <v>15</v>
      </c>
      <c r="G24" s="204">
        <v>4</v>
      </c>
      <c r="H24" s="204">
        <v>1</v>
      </c>
      <c r="I24" s="204">
        <v>0</v>
      </c>
      <c r="J24" s="204">
        <v>1</v>
      </c>
      <c r="K24" s="215">
        <v>5.92</v>
      </c>
      <c r="L24" s="215">
        <v>0.02</v>
      </c>
      <c r="M24" s="215">
        <v>60</v>
      </c>
      <c r="N24" s="215">
        <v>7</v>
      </c>
      <c r="O24" s="215">
        <v>33</v>
      </c>
      <c r="P24" s="215">
        <v>2.54</v>
      </c>
      <c r="Q24" s="215">
        <v>4.37</v>
      </c>
      <c r="R24" s="215">
        <v>0.26</v>
      </c>
      <c r="S24" s="215">
        <v>5</v>
      </c>
      <c r="T24" s="215">
        <v>20.16</v>
      </c>
      <c r="U24" s="215">
        <v>3.38</v>
      </c>
      <c r="V24" s="215">
        <v>0.35</v>
      </c>
      <c r="W24" s="215">
        <v>0.33</v>
      </c>
      <c r="X24" s="215">
        <v>50.4</v>
      </c>
    </row>
    <row r="25" spans="1:24" ht="15.75" x14ac:dyDescent="0.25">
      <c r="A25" s="211">
        <v>24</v>
      </c>
      <c r="B25" s="208">
        <v>24</v>
      </c>
      <c r="C25" s="204" t="s">
        <v>256</v>
      </c>
      <c r="D25" s="204" t="s">
        <v>257</v>
      </c>
      <c r="E25" s="214">
        <v>2013</v>
      </c>
      <c r="F25" s="204">
        <v>12</v>
      </c>
      <c r="G25" s="204">
        <v>2</v>
      </c>
      <c r="H25" s="204">
        <v>1</v>
      </c>
      <c r="I25" s="204">
        <v>0</v>
      </c>
      <c r="J25" s="204">
        <v>1</v>
      </c>
      <c r="K25" s="215">
        <v>6.41</v>
      </c>
      <c r="L25" s="215">
        <v>0.04</v>
      </c>
      <c r="M25" s="215">
        <v>56</v>
      </c>
      <c r="N25" s="215">
        <v>9</v>
      </c>
      <c r="O25" s="215">
        <v>35</v>
      </c>
      <c r="P25" s="215">
        <v>2.1800000000000002</v>
      </c>
      <c r="Q25" s="215">
        <v>3.77</v>
      </c>
      <c r="R25" s="215">
        <v>0.21</v>
      </c>
      <c r="S25" s="215">
        <v>7.63</v>
      </c>
      <c r="T25" s="215">
        <v>15.05</v>
      </c>
      <c r="U25" s="215">
        <v>1.5</v>
      </c>
      <c r="V25" s="215">
        <v>0.31</v>
      </c>
      <c r="W25" s="215">
        <v>1.33</v>
      </c>
      <c r="X25" s="215">
        <v>52</v>
      </c>
    </row>
    <row r="26" spans="1:24" ht="15.75" x14ac:dyDescent="0.25">
      <c r="A26" s="211">
        <v>25</v>
      </c>
      <c r="B26" s="208">
        <v>25</v>
      </c>
      <c r="C26" s="204" t="s">
        <v>258</v>
      </c>
      <c r="D26" s="204" t="s">
        <v>259</v>
      </c>
      <c r="E26" s="214">
        <v>1993</v>
      </c>
      <c r="F26" s="204">
        <v>6</v>
      </c>
      <c r="G26" s="204">
        <v>4</v>
      </c>
      <c r="H26" s="204">
        <v>2</v>
      </c>
      <c r="I26" s="204">
        <v>0</v>
      </c>
      <c r="J26" s="204">
        <v>2</v>
      </c>
      <c r="K26" s="215">
        <v>6.21</v>
      </c>
      <c r="L26" s="215">
        <v>0.08</v>
      </c>
      <c r="M26" s="215">
        <v>52</v>
      </c>
      <c r="N26" s="215">
        <v>15</v>
      </c>
      <c r="O26" s="215">
        <v>33</v>
      </c>
      <c r="P26" s="215">
        <v>0.86</v>
      </c>
      <c r="Q26" s="215">
        <v>1.48</v>
      </c>
      <c r="R26" s="215">
        <v>0.09</v>
      </c>
      <c r="S26" s="215">
        <v>2.88</v>
      </c>
      <c r="T26" s="215">
        <v>15.18</v>
      </c>
      <c r="U26" s="215">
        <v>3.64</v>
      </c>
      <c r="V26" s="215">
        <v>0.41</v>
      </c>
      <c r="W26" s="215">
        <v>0.23</v>
      </c>
      <c r="X26" s="215">
        <v>54</v>
      </c>
    </row>
    <row r="27" spans="1:24" ht="15.75" x14ac:dyDescent="0.25">
      <c r="A27" s="211">
        <v>26</v>
      </c>
      <c r="B27" s="208">
        <v>26</v>
      </c>
      <c r="C27" s="204" t="s">
        <v>260</v>
      </c>
      <c r="D27" s="204" t="s">
        <v>259</v>
      </c>
      <c r="E27" s="214">
        <v>1984</v>
      </c>
      <c r="F27" s="204">
        <v>3</v>
      </c>
      <c r="G27" s="204">
        <v>2.5</v>
      </c>
      <c r="H27" s="204">
        <v>2</v>
      </c>
      <c r="I27" s="204">
        <v>0</v>
      </c>
      <c r="J27" s="204">
        <v>2</v>
      </c>
      <c r="K27" s="215">
        <v>6.21</v>
      </c>
      <c r="L27" s="215">
        <v>0.08</v>
      </c>
      <c r="M27" s="215">
        <v>52</v>
      </c>
      <c r="N27" s="215">
        <v>15</v>
      </c>
      <c r="O27" s="215">
        <v>33</v>
      </c>
      <c r="P27" s="215">
        <v>0.86</v>
      </c>
      <c r="Q27" s="215">
        <v>1.48</v>
      </c>
      <c r="R27" s="215">
        <v>0.09</v>
      </c>
      <c r="S27" s="215">
        <v>2.88</v>
      </c>
      <c r="T27" s="215">
        <v>15.18</v>
      </c>
      <c r="U27" s="215">
        <v>3.64</v>
      </c>
      <c r="V27" s="215">
        <v>0.41</v>
      </c>
      <c r="W27" s="215">
        <v>0.23</v>
      </c>
      <c r="X27" s="215">
        <v>54</v>
      </c>
    </row>
    <row r="28" spans="1:24" ht="15.75" x14ac:dyDescent="0.25">
      <c r="A28" s="212">
        <v>27</v>
      </c>
      <c r="B28" s="209">
        <v>27</v>
      </c>
      <c r="C28" s="204" t="s">
        <v>261</v>
      </c>
      <c r="D28" s="204" t="s">
        <v>262</v>
      </c>
      <c r="E28" s="214">
        <v>1983</v>
      </c>
      <c r="F28" s="204">
        <v>5</v>
      </c>
      <c r="G28" s="204">
        <v>0</v>
      </c>
      <c r="H28" s="204">
        <v>2</v>
      </c>
      <c r="I28" s="204">
        <v>1</v>
      </c>
      <c r="J28" s="204">
        <v>3</v>
      </c>
      <c r="K28" s="215">
        <v>6.4</v>
      </c>
      <c r="L28" s="215">
        <v>0.08</v>
      </c>
      <c r="M28" s="215">
        <v>62</v>
      </c>
      <c r="N28" s="215">
        <v>19</v>
      </c>
      <c r="O28" s="215">
        <v>19</v>
      </c>
      <c r="P28" s="215">
        <v>1.29</v>
      </c>
      <c r="Q28" s="215">
        <v>2.2200000000000002</v>
      </c>
      <c r="R28" s="215">
        <v>0.23</v>
      </c>
      <c r="S28" s="215">
        <v>13.13</v>
      </c>
      <c r="T28" s="215">
        <v>19.47</v>
      </c>
      <c r="U28" s="215">
        <v>3.22</v>
      </c>
      <c r="V28" s="215">
        <v>0.51</v>
      </c>
      <c r="W28" s="215">
        <v>0.47</v>
      </c>
      <c r="X28" s="215">
        <v>52</v>
      </c>
    </row>
    <row r="29" spans="1:24" ht="15.75" x14ac:dyDescent="0.25">
      <c r="A29" s="211">
        <v>28</v>
      </c>
      <c r="B29" s="208">
        <v>28</v>
      </c>
      <c r="C29" s="217" t="s">
        <v>263</v>
      </c>
      <c r="D29" s="204" t="s">
        <v>264</v>
      </c>
      <c r="E29" s="214">
        <v>2000</v>
      </c>
      <c r="F29" s="204">
        <v>10</v>
      </c>
      <c r="G29" s="204">
        <v>0</v>
      </c>
      <c r="H29" s="204">
        <v>1</v>
      </c>
      <c r="I29" s="204">
        <v>0</v>
      </c>
      <c r="J29" s="204">
        <v>1</v>
      </c>
      <c r="K29" s="215">
        <v>6.12</v>
      </c>
      <c r="L29" s="215">
        <v>0.01</v>
      </c>
      <c r="M29" s="215">
        <v>62</v>
      </c>
      <c r="N29" s="215">
        <v>21</v>
      </c>
      <c r="O29" s="215">
        <v>17</v>
      </c>
      <c r="P29" s="215">
        <v>2.96</v>
      </c>
      <c r="Q29" s="215">
        <v>5.1100000000000003</v>
      </c>
      <c r="R29" s="215">
        <v>0.28000000000000003</v>
      </c>
      <c r="S29" s="215">
        <v>11.75</v>
      </c>
      <c r="T29" s="215">
        <v>15.26</v>
      </c>
      <c r="U29" s="215">
        <v>2.62</v>
      </c>
      <c r="V29" s="215">
        <v>0.52</v>
      </c>
      <c r="W29" s="215">
        <v>0.82</v>
      </c>
      <c r="X29" s="215">
        <v>48.8</v>
      </c>
    </row>
    <row r="30" spans="1:24" ht="15.75" x14ac:dyDescent="0.25">
      <c r="A30" s="211">
        <v>29</v>
      </c>
      <c r="B30" s="208">
        <v>29</v>
      </c>
      <c r="C30" s="204" t="s">
        <v>265</v>
      </c>
      <c r="D30" s="204" t="s">
        <v>266</v>
      </c>
      <c r="E30" s="214">
        <v>2031</v>
      </c>
      <c r="F30" s="204">
        <v>8</v>
      </c>
      <c r="G30" s="204">
        <v>1</v>
      </c>
      <c r="H30" s="204">
        <v>0</v>
      </c>
      <c r="I30" s="204">
        <v>1</v>
      </c>
      <c r="J30" s="204">
        <v>1</v>
      </c>
      <c r="K30" s="215">
        <v>6.41</v>
      </c>
      <c r="L30" s="215">
        <v>0.04</v>
      </c>
      <c r="M30" s="215">
        <v>56</v>
      </c>
      <c r="N30" s="215">
        <v>9</v>
      </c>
      <c r="O30" s="215">
        <v>35</v>
      </c>
      <c r="P30" s="215">
        <v>2.1800000000000002</v>
      </c>
      <c r="Q30" s="215">
        <v>3.77</v>
      </c>
      <c r="R30" s="215">
        <v>0.21</v>
      </c>
      <c r="S30" s="215">
        <v>7.63</v>
      </c>
      <c r="T30" s="215">
        <v>15.05</v>
      </c>
      <c r="U30" s="215">
        <v>1.5</v>
      </c>
      <c r="V30" s="215">
        <v>0.31</v>
      </c>
      <c r="W30" s="215">
        <v>1.33</v>
      </c>
      <c r="X30" s="215">
        <v>52</v>
      </c>
    </row>
    <row r="31" spans="1:24" ht="15.75" x14ac:dyDescent="0.25">
      <c r="A31" s="211">
        <v>30</v>
      </c>
      <c r="B31" s="208">
        <v>30</v>
      </c>
      <c r="C31" s="204" t="s">
        <v>268</v>
      </c>
      <c r="D31" s="204" t="s">
        <v>269</v>
      </c>
      <c r="E31" s="214">
        <v>2045</v>
      </c>
      <c r="F31" s="204">
        <v>11</v>
      </c>
      <c r="G31" s="204">
        <v>0</v>
      </c>
      <c r="H31" s="204">
        <v>1</v>
      </c>
      <c r="I31" s="204">
        <v>0</v>
      </c>
      <c r="J31" s="204">
        <v>1</v>
      </c>
      <c r="K31" s="215">
        <v>5.92</v>
      </c>
      <c r="L31" s="215">
        <v>0.02</v>
      </c>
      <c r="M31" s="215">
        <v>60</v>
      </c>
      <c r="N31" s="215">
        <v>7</v>
      </c>
      <c r="O31" s="215">
        <v>33</v>
      </c>
      <c r="P31" s="215">
        <v>2.54</v>
      </c>
      <c r="Q31" s="215">
        <v>4.37</v>
      </c>
      <c r="R31" s="215">
        <v>0.26</v>
      </c>
      <c r="S31" s="215">
        <v>5</v>
      </c>
      <c r="T31" s="215">
        <v>20.16</v>
      </c>
      <c r="U31" s="215">
        <v>3.38</v>
      </c>
      <c r="V31" s="215">
        <v>0.35</v>
      </c>
      <c r="W31" s="215">
        <v>0.33</v>
      </c>
      <c r="X31" s="215">
        <v>50.4</v>
      </c>
    </row>
    <row r="32" spans="1:24" ht="15.75" x14ac:dyDescent="0.25">
      <c r="A32" s="211">
        <v>31</v>
      </c>
      <c r="B32" s="208">
        <v>31</v>
      </c>
      <c r="C32" s="204" t="s">
        <v>236</v>
      </c>
      <c r="D32" s="204" t="s">
        <v>270</v>
      </c>
      <c r="E32" s="214">
        <v>2025</v>
      </c>
      <c r="F32" s="204">
        <v>16</v>
      </c>
      <c r="G32" s="204">
        <v>4</v>
      </c>
      <c r="H32" s="204">
        <v>1</v>
      </c>
      <c r="I32" s="204">
        <v>0</v>
      </c>
      <c r="J32" s="204">
        <v>1</v>
      </c>
      <c r="K32" s="215">
        <v>5.92</v>
      </c>
      <c r="L32" s="215">
        <v>0.02</v>
      </c>
      <c r="M32" s="215">
        <v>60</v>
      </c>
      <c r="N32" s="215">
        <v>7</v>
      </c>
      <c r="O32" s="215">
        <v>33</v>
      </c>
      <c r="P32" s="215">
        <v>2.54</v>
      </c>
      <c r="Q32" s="215">
        <v>4.37</v>
      </c>
      <c r="R32" s="215">
        <v>0.26</v>
      </c>
      <c r="S32" s="215">
        <v>5</v>
      </c>
      <c r="T32" s="215">
        <v>20.16</v>
      </c>
      <c r="U32" s="215">
        <v>3.38</v>
      </c>
      <c r="V32" s="215">
        <v>0.35</v>
      </c>
      <c r="W32" s="215">
        <v>0.33</v>
      </c>
      <c r="X32" s="215">
        <v>50.4</v>
      </c>
    </row>
    <row r="33" spans="1:24" ht="15.75" x14ac:dyDescent="0.25">
      <c r="A33" s="211">
        <v>32</v>
      </c>
      <c r="B33" s="208">
        <v>32</v>
      </c>
      <c r="C33" s="204" t="s">
        <v>239</v>
      </c>
      <c r="D33" s="204" t="s">
        <v>271</v>
      </c>
      <c r="E33" s="214">
        <v>1996</v>
      </c>
      <c r="F33" s="204">
        <v>14</v>
      </c>
      <c r="G33" s="204">
        <v>4</v>
      </c>
      <c r="H33" s="204">
        <v>3</v>
      </c>
      <c r="I33" s="204">
        <v>3</v>
      </c>
      <c r="J33" s="204">
        <v>3</v>
      </c>
      <c r="K33" s="215">
        <v>6.4</v>
      </c>
      <c r="L33" s="215">
        <v>0.08</v>
      </c>
      <c r="M33" s="215">
        <v>62</v>
      </c>
      <c r="N33" s="215">
        <v>19</v>
      </c>
      <c r="O33" s="215">
        <v>19</v>
      </c>
      <c r="P33" s="215">
        <v>1.29</v>
      </c>
      <c r="Q33" s="215">
        <v>2.2200000000000002</v>
      </c>
      <c r="R33" s="215">
        <v>0.23</v>
      </c>
      <c r="S33" s="215">
        <v>13.13</v>
      </c>
      <c r="T33" s="215">
        <v>19.47</v>
      </c>
      <c r="U33" s="215">
        <v>3.22</v>
      </c>
      <c r="V33" s="215">
        <v>0.51</v>
      </c>
      <c r="W33" s="215">
        <v>0.47</v>
      </c>
      <c r="X33" s="215">
        <v>52</v>
      </c>
    </row>
    <row r="34" spans="1:24" ht="15.75" x14ac:dyDescent="0.25">
      <c r="A34" s="212">
        <v>33</v>
      </c>
      <c r="B34" s="209">
        <v>33</v>
      </c>
      <c r="C34" s="204" t="s">
        <v>272</v>
      </c>
      <c r="D34" s="204" t="s">
        <v>273</v>
      </c>
      <c r="E34" s="214">
        <v>1978</v>
      </c>
      <c r="F34" s="204">
        <v>8</v>
      </c>
      <c r="G34" s="204">
        <v>0</v>
      </c>
      <c r="H34" s="204">
        <v>2</v>
      </c>
      <c r="I34" s="204">
        <v>3</v>
      </c>
      <c r="J34" s="204">
        <v>2</v>
      </c>
      <c r="K34" s="215">
        <v>6.4</v>
      </c>
      <c r="L34" s="215">
        <v>0.08</v>
      </c>
      <c r="M34" s="215">
        <v>62</v>
      </c>
      <c r="N34" s="215">
        <v>19</v>
      </c>
      <c r="O34" s="215">
        <v>19</v>
      </c>
      <c r="P34" s="215">
        <v>1.29</v>
      </c>
      <c r="Q34" s="215">
        <v>2.2200000000000002</v>
      </c>
      <c r="R34" s="215">
        <v>0.23</v>
      </c>
      <c r="S34" s="215">
        <v>13.13</v>
      </c>
      <c r="T34" s="215">
        <v>19.47</v>
      </c>
      <c r="U34" s="215">
        <v>3.22</v>
      </c>
      <c r="V34" s="215">
        <v>0.51</v>
      </c>
      <c r="W34" s="215">
        <v>0.47</v>
      </c>
      <c r="X34" s="215">
        <v>52</v>
      </c>
    </row>
    <row r="35" spans="1:24" ht="15.75" x14ac:dyDescent="0.25">
      <c r="A35" s="211">
        <v>34</v>
      </c>
      <c r="B35" s="208">
        <v>34</v>
      </c>
      <c r="C35" s="204" t="s">
        <v>274</v>
      </c>
      <c r="D35" s="204" t="s">
        <v>275</v>
      </c>
      <c r="E35" s="214">
        <v>1995</v>
      </c>
      <c r="F35" s="204">
        <v>4</v>
      </c>
      <c r="G35" s="204">
        <v>1.25</v>
      </c>
      <c r="H35" s="204">
        <v>4</v>
      </c>
      <c r="I35" s="204">
        <v>2</v>
      </c>
      <c r="J35" s="204">
        <v>0</v>
      </c>
      <c r="K35" s="215">
        <v>6.4</v>
      </c>
      <c r="L35" s="215">
        <v>0.08</v>
      </c>
      <c r="M35" s="215">
        <v>62</v>
      </c>
      <c r="N35" s="215">
        <v>19</v>
      </c>
      <c r="O35" s="215">
        <v>19</v>
      </c>
      <c r="P35" s="215">
        <v>1.29</v>
      </c>
      <c r="Q35" s="215">
        <v>2.2200000000000002</v>
      </c>
      <c r="R35" s="215">
        <v>0.23</v>
      </c>
      <c r="S35" s="215">
        <v>13.13</v>
      </c>
      <c r="T35" s="215">
        <v>19.47</v>
      </c>
      <c r="U35" s="215">
        <v>3.22</v>
      </c>
      <c r="V35" s="215">
        <v>0.51</v>
      </c>
      <c r="W35" s="215">
        <v>0.47</v>
      </c>
      <c r="X35" s="215">
        <v>52</v>
      </c>
    </row>
    <row r="36" spans="1:24" ht="15.75" x14ac:dyDescent="0.25">
      <c r="A36" s="211">
        <v>35</v>
      </c>
      <c r="B36" s="208">
        <v>35</v>
      </c>
      <c r="C36" s="204" t="s">
        <v>276</v>
      </c>
      <c r="D36" s="204" t="s">
        <v>275</v>
      </c>
      <c r="E36" s="214">
        <v>2014</v>
      </c>
      <c r="F36" s="204">
        <v>11</v>
      </c>
      <c r="G36" s="204">
        <v>1.25</v>
      </c>
      <c r="H36" s="204">
        <v>0</v>
      </c>
      <c r="I36" s="204">
        <v>1</v>
      </c>
      <c r="J36" s="204">
        <v>0</v>
      </c>
      <c r="K36" s="215">
        <v>6.13</v>
      </c>
      <c r="L36" s="215">
        <v>0.02</v>
      </c>
      <c r="M36" s="215">
        <v>66</v>
      </c>
      <c r="N36" s="215">
        <v>17</v>
      </c>
      <c r="O36" s="215">
        <v>17</v>
      </c>
      <c r="P36" s="215">
        <v>1.05</v>
      </c>
      <c r="Q36" s="215">
        <v>1.82</v>
      </c>
      <c r="R36" s="215">
        <v>0.11</v>
      </c>
      <c r="S36" s="215">
        <v>6.5</v>
      </c>
      <c r="T36" s="215">
        <v>17.03</v>
      </c>
      <c r="U36" s="215">
        <v>2.82</v>
      </c>
      <c r="V36" s="215">
        <v>0.56999999999999995</v>
      </c>
      <c r="W36" s="215">
        <v>0.4</v>
      </c>
      <c r="X36" s="215">
        <v>41</v>
      </c>
    </row>
    <row r="37" spans="1:24" ht="15.75" x14ac:dyDescent="0.25">
      <c r="A37" s="211">
        <v>36</v>
      </c>
      <c r="B37" s="208">
        <v>36</v>
      </c>
      <c r="C37" s="204" t="s">
        <v>277</v>
      </c>
      <c r="D37" s="204" t="s">
        <v>278</v>
      </c>
      <c r="E37" s="214">
        <v>2043</v>
      </c>
      <c r="F37" s="204">
        <v>18</v>
      </c>
      <c r="G37" s="204">
        <v>1</v>
      </c>
      <c r="H37" s="204">
        <v>1</v>
      </c>
      <c r="I37" s="204">
        <v>3</v>
      </c>
      <c r="J37" s="204">
        <v>0</v>
      </c>
      <c r="K37" s="215">
        <v>6.13</v>
      </c>
      <c r="L37" s="215">
        <v>0.02</v>
      </c>
      <c r="M37" s="215">
        <v>66</v>
      </c>
      <c r="N37" s="215">
        <v>17</v>
      </c>
      <c r="O37" s="215">
        <v>17</v>
      </c>
      <c r="P37" s="215">
        <v>1.05</v>
      </c>
      <c r="Q37" s="215">
        <v>1.82</v>
      </c>
      <c r="R37" s="215">
        <v>0.11</v>
      </c>
      <c r="S37" s="215">
        <v>6.5</v>
      </c>
      <c r="T37" s="215">
        <v>17.03</v>
      </c>
      <c r="U37" s="215">
        <v>2.82</v>
      </c>
      <c r="V37" s="215">
        <v>0.56999999999999995</v>
      </c>
      <c r="W37" s="215">
        <v>0.4</v>
      </c>
      <c r="X37" s="215">
        <v>41</v>
      </c>
    </row>
    <row r="38" spans="1:24" ht="15.75" x14ac:dyDescent="0.25">
      <c r="A38" s="211">
        <v>37</v>
      </c>
      <c r="B38" s="208">
        <v>37</v>
      </c>
      <c r="C38" s="204" t="s">
        <v>279</v>
      </c>
      <c r="D38" s="204" t="s">
        <v>278</v>
      </c>
      <c r="E38" s="214">
        <v>2025</v>
      </c>
      <c r="F38" s="204">
        <v>19</v>
      </c>
      <c r="G38" s="204">
        <v>3</v>
      </c>
      <c r="H38" s="204">
        <v>1</v>
      </c>
      <c r="I38" s="204">
        <v>1</v>
      </c>
      <c r="J38" s="204">
        <v>2</v>
      </c>
      <c r="K38" s="215">
        <v>5.92</v>
      </c>
      <c r="L38" s="215">
        <v>0.02</v>
      </c>
      <c r="M38" s="215">
        <v>60</v>
      </c>
      <c r="N38" s="215">
        <v>7</v>
      </c>
      <c r="O38" s="215">
        <v>33</v>
      </c>
      <c r="P38" s="215">
        <v>2.54</v>
      </c>
      <c r="Q38" s="215">
        <v>4.37</v>
      </c>
      <c r="R38" s="215">
        <v>0.26</v>
      </c>
      <c r="S38" s="215">
        <v>5</v>
      </c>
      <c r="T38" s="215">
        <v>20.16</v>
      </c>
      <c r="U38" s="215">
        <v>3.38</v>
      </c>
      <c r="V38" s="215">
        <v>0.35</v>
      </c>
      <c r="W38" s="215">
        <v>0.33</v>
      </c>
      <c r="X38" s="215">
        <v>50.4</v>
      </c>
    </row>
    <row r="39" spans="1:24" ht="15.75" x14ac:dyDescent="0.25">
      <c r="A39" s="211">
        <v>38</v>
      </c>
      <c r="B39" s="208">
        <v>38</v>
      </c>
      <c r="C39" s="204" t="s">
        <v>281</v>
      </c>
      <c r="D39" s="204" t="s">
        <v>273</v>
      </c>
      <c r="E39" s="214">
        <v>1985</v>
      </c>
      <c r="F39" s="204">
        <v>8</v>
      </c>
      <c r="G39" s="204">
        <v>4</v>
      </c>
      <c r="H39" s="204">
        <v>3</v>
      </c>
      <c r="I39" s="204">
        <v>3</v>
      </c>
      <c r="J39" s="204">
        <v>3</v>
      </c>
      <c r="K39" s="215">
        <v>6.21</v>
      </c>
      <c r="L39" s="215">
        <v>0.08</v>
      </c>
      <c r="M39" s="215">
        <v>52</v>
      </c>
      <c r="N39" s="215">
        <v>15</v>
      </c>
      <c r="O39" s="215">
        <v>33</v>
      </c>
      <c r="P39" s="215">
        <v>0.86</v>
      </c>
      <c r="Q39" s="215">
        <v>1.48</v>
      </c>
      <c r="R39" s="215">
        <v>0.09</v>
      </c>
      <c r="S39" s="215">
        <v>2.88</v>
      </c>
      <c r="T39" s="215">
        <v>15.18</v>
      </c>
      <c r="U39" s="215">
        <v>3.64</v>
      </c>
      <c r="V39" s="215">
        <v>0.41</v>
      </c>
      <c r="W39" s="215">
        <v>0.23</v>
      </c>
      <c r="X39" s="215">
        <v>54</v>
      </c>
    </row>
    <row r="40" spans="1:24" ht="15.75" x14ac:dyDescent="0.25">
      <c r="A40" s="211">
        <v>39</v>
      </c>
      <c r="B40" s="208">
        <v>39</v>
      </c>
      <c r="C40" s="204" t="s">
        <v>282</v>
      </c>
      <c r="D40" s="204" t="s">
        <v>283</v>
      </c>
      <c r="E40" s="214">
        <v>1984</v>
      </c>
      <c r="F40" s="204">
        <v>18</v>
      </c>
      <c r="G40" s="204">
        <v>0</v>
      </c>
      <c r="H40" s="204">
        <v>3</v>
      </c>
      <c r="I40" s="204">
        <v>1</v>
      </c>
      <c r="J40" s="204">
        <v>3</v>
      </c>
      <c r="K40" s="215">
        <v>6.23</v>
      </c>
      <c r="L40" s="215">
        <v>0.01</v>
      </c>
      <c r="M40" s="215">
        <v>55</v>
      </c>
      <c r="N40" s="215">
        <v>29</v>
      </c>
      <c r="O40" s="215">
        <v>16</v>
      </c>
      <c r="P40" s="215">
        <v>0.82</v>
      </c>
      <c r="Q40" s="215">
        <v>1.41</v>
      </c>
      <c r="R40" s="215">
        <v>0.09</v>
      </c>
      <c r="S40" s="215">
        <v>6.5</v>
      </c>
      <c r="T40" s="215">
        <v>15.51</v>
      </c>
      <c r="U40" s="215">
        <v>3.68</v>
      </c>
      <c r="V40" s="215">
        <v>0.37</v>
      </c>
      <c r="W40" s="215">
        <v>0.88</v>
      </c>
      <c r="X40" s="215">
        <v>53.6</v>
      </c>
    </row>
    <row r="41" spans="1:24" ht="15.75" x14ac:dyDescent="0.25">
      <c r="A41" s="211">
        <v>40</v>
      </c>
      <c r="B41" s="208">
        <v>40</v>
      </c>
      <c r="C41" s="204" t="s">
        <v>284</v>
      </c>
      <c r="D41" s="204" t="s">
        <v>285</v>
      </c>
      <c r="E41" s="214">
        <v>2006</v>
      </c>
      <c r="F41" s="204">
        <v>9</v>
      </c>
      <c r="G41" s="204">
        <v>1</v>
      </c>
      <c r="H41" s="204">
        <v>2</v>
      </c>
      <c r="I41" s="204">
        <v>1</v>
      </c>
      <c r="J41" s="204">
        <v>1</v>
      </c>
      <c r="K41" s="215">
        <v>6.12</v>
      </c>
      <c r="L41" s="215">
        <v>0.01</v>
      </c>
      <c r="M41" s="215">
        <v>62</v>
      </c>
      <c r="N41" s="215">
        <v>21</v>
      </c>
      <c r="O41" s="215">
        <v>17</v>
      </c>
      <c r="P41" s="215">
        <v>2.96</v>
      </c>
      <c r="Q41" s="215">
        <v>5.1100000000000003</v>
      </c>
      <c r="R41" s="215">
        <v>0.28000000000000003</v>
      </c>
      <c r="S41" s="215">
        <v>11.75</v>
      </c>
      <c r="T41" s="215">
        <v>15.26</v>
      </c>
      <c r="U41" s="215">
        <v>2.62</v>
      </c>
      <c r="V41" s="215">
        <v>0.52</v>
      </c>
      <c r="W41" s="215">
        <v>0.82</v>
      </c>
      <c r="X41" s="215">
        <v>48.8</v>
      </c>
    </row>
    <row r="42" spans="1:24" ht="15.75" x14ac:dyDescent="0.25">
      <c r="A42" s="213">
        <v>41</v>
      </c>
      <c r="B42" s="210">
        <v>41</v>
      </c>
      <c r="C42" s="204" t="s">
        <v>286</v>
      </c>
      <c r="D42" s="204" t="s">
        <v>287</v>
      </c>
      <c r="E42" s="214">
        <v>2031</v>
      </c>
      <c r="F42" s="204">
        <v>3</v>
      </c>
      <c r="G42" s="204">
        <v>3</v>
      </c>
      <c r="H42" s="204">
        <v>2</v>
      </c>
      <c r="I42" s="204">
        <v>0</v>
      </c>
      <c r="J42" s="204">
        <v>2</v>
      </c>
      <c r="K42" s="215">
        <v>6.96</v>
      </c>
      <c r="L42" s="215">
        <v>0.05</v>
      </c>
      <c r="M42" s="215">
        <v>60</v>
      </c>
      <c r="N42" s="215">
        <v>6</v>
      </c>
      <c r="O42" s="215">
        <v>34</v>
      </c>
      <c r="P42" s="215">
        <v>1.6</v>
      </c>
      <c r="Q42" s="215">
        <v>2.75</v>
      </c>
      <c r="R42" s="215">
        <v>0.17</v>
      </c>
      <c r="S42" s="215">
        <v>15.8</v>
      </c>
      <c r="T42" s="215">
        <v>20.7</v>
      </c>
      <c r="U42" s="215">
        <v>4.0999999999999996</v>
      </c>
      <c r="V42" s="215">
        <v>2.5</v>
      </c>
      <c r="W42" s="215">
        <v>3.2</v>
      </c>
      <c r="X42" s="215">
        <v>54.4</v>
      </c>
    </row>
    <row r="43" spans="1:24" ht="15.75" x14ac:dyDescent="0.25">
      <c r="A43" s="211">
        <v>42</v>
      </c>
      <c r="B43" s="208">
        <v>42</v>
      </c>
      <c r="C43" s="204" t="s">
        <v>288</v>
      </c>
      <c r="D43" s="204" t="s">
        <v>289</v>
      </c>
      <c r="E43" s="214">
        <v>1991</v>
      </c>
      <c r="F43" s="204">
        <v>11</v>
      </c>
      <c r="G43" s="204">
        <v>4</v>
      </c>
      <c r="H43" s="204">
        <v>3</v>
      </c>
      <c r="I43" s="204">
        <v>3</v>
      </c>
      <c r="J43" s="204">
        <v>1</v>
      </c>
      <c r="K43" s="215">
        <v>6.01</v>
      </c>
      <c r="L43" s="215">
        <v>0.03</v>
      </c>
      <c r="M43" s="215">
        <v>64</v>
      </c>
      <c r="N43" s="215">
        <v>17</v>
      </c>
      <c r="O43" s="215">
        <v>19</v>
      </c>
      <c r="P43" s="215">
        <v>0.59</v>
      </c>
      <c r="Q43" s="215">
        <v>1.01</v>
      </c>
      <c r="R43" s="215">
        <v>7.0000000000000007E-2</v>
      </c>
      <c r="S43" s="215">
        <v>7.02</v>
      </c>
      <c r="T43" s="215">
        <v>18.079999999999998</v>
      </c>
      <c r="U43" s="215">
        <v>2.74</v>
      </c>
      <c r="V43" s="215">
        <v>0.57999999999999996</v>
      </c>
      <c r="W43" s="215">
        <v>0.62</v>
      </c>
      <c r="X43" s="215">
        <v>46.4</v>
      </c>
    </row>
    <row r="44" spans="1:24" ht="15.75" x14ac:dyDescent="0.25">
      <c r="A44" s="211">
        <v>43</v>
      </c>
      <c r="B44" s="208">
        <v>43</v>
      </c>
      <c r="C44" s="204" t="s">
        <v>290</v>
      </c>
      <c r="D44" s="204" t="s">
        <v>291</v>
      </c>
      <c r="E44" s="214">
        <v>1972</v>
      </c>
      <c r="F44" s="204">
        <v>9</v>
      </c>
      <c r="G44" s="204">
        <v>0</v>
      </c>
      <c r="H44" s="204">
        <v>3</v>
      </c>
      <c r="I44" s="204">
        <v>1</v>
      </c>
      <c r="J44" s="204">
        <v>2</v>
      </c>
      <c r="K44" s="215">
        <v>6.4</v>
      </c>
      <c r="L44" s="215">
        <v>0.08</v>
      </c>
      <c r="M44" s="215">
        <v>62</v>
      </c>
      <c r="N44" s="215">
        <v>19</v>
      </c>
      <c r="O44" s="215">
        <v>19</v>
      </c>
      <c r="P44" s="215">
        <v>1.29</v>
      </c>
      <c r="Q44" s="215">
        <v>2.2200000000000002</v>
      </c>
      <c r="R44" s="215">
        <v>0.23</v>
      </c>
      <c r="S44" s="215">
        <v>13.13</v>
      </c>
      <c r="T44" s="215">
        <v>19.47</v>
      </c>
      <c r="U44" s="215">
        <v>3.22</v>
      </c>
      <c r="V44" s="215">
        <v>0.51</v>
      </c>
      <c r="W44" s="215">
        <v>0.47</v>
      </c>
      <c r="X44" s="215">
        <v>52</v>
      </c>
    </row>
    <row r="45" spans="1:24" ht="15.75" x14ac:dyDescent="0.25">
      <c r="A45" s="211">
        <v>44</v>
      </c>
      <c r="B45" s="208">
        <v>44</v>
      </c>
      <c r="C45" s="204" t="s">
        <v>292</v>
      </c>
      <c r="D45" s="204" t="s">
        <v>293</v>
      </c>
      <c r="E45" s="214">
        <v>1997</v>
      </c>
      <c r="F45" s="204">
        <v>16</v>
      </c>
      <c r="G45" s="204">
        <v>0</v>
      </c>
      <c r="H45" s="204">
        <v>0</v>
      </c>
      <c r="I45" s="204">
        <v>2</v>
      </c>
      <c r="J45" s="204">
        <v>2</v>
      </c>
      <c r="K45" s="215">
        <v>6.23</v>
      </c>
      <c r="L45" s="215">
        <v>0.01</v>
      </c>
      <c r="M45" s="215">
        <v>55</v>
      </c>
      <c r="N45" s="215">
        <v>29</v>
      </c>
      <c r="O45" s="215">
        <v>16</v>
      </c>
      <c r="P45" s="215">
        <v>0.82</v>
      </c>
      <c r="Q45" s="215">
        <v>1.41</v>
      </c>
      <c r="R45" s="215">
        <v>0.09</v>
      </c>
      <c r="S45" s="215">
        <v>6.5</v>
      </c>
      <c r="T45" s="215">
        <v>15.51</v>
      </c>
      <c r="U45" s="215">
        <v>3.68</v>
      </c>
      <c r="V45" s="215">
        <v>0.37</v>
      </c>
      <c r="W45" s="215">
        <v>0.88</v>
      </c>
      <c r="X45" s="215">
        <v>53.6</v>
      </c>
    </row>
    <row r="46" spans="1:24" ht="15.75" x14ac:dyDescent="0.25">
      <c r="A46" s="211">
        <v>45</v>
      </c>
      <c r="B46" s="208">
        <v>45</v>
      </c>
      <c r="C46" s="204" t="s">
        <v>294</v>
      </c>
      <c r="D46" s="204" t="s">
        <v>295</v>
      </c>
      <c r="E46" s="214">
        <v>2027</v>
      </c>
      <c r="F46" s="204">
        <v>8</v>
      </c>
      <c r="G46" s="204">
        <v>2</v>
      </c>
      <c r="H46" s="204">
        <v>1</v>
      </c>
      <c r="I46" s="204">
        <v>0</v>
      </c>
      <c r="J46" s="204">
        <v>1</v>
      </c>
      <c r="K46" s="215">
        <v>5.92</v>
      </c>
      <c r="L46" s="215">
        <v>0.02</v>
      </c>
      <c r="M46" s="215">
        <v>60</v>
      </c>
      <c r="N46" s="215">
        <v>7</v>
      </c>
      <c r="O46" s="215">
        <v>33</v>
      </c>
      <c r="P46" s="215">
        <v>2.54</v>
      </c>
      <c r="Q46" s="215">
        <v>4.37</v>
      </c>
      <c r="R46" s="215">
        <v>0.26</v>
      </c>
      <c r="S46" s="215">
        <v>5</v>
      </c>
      <c r="T46" s="215">
        <v>20.16</v>
      </c>
      <c r="U46" s="215">
        <v>3.38</v>
      </c>
      <c r="V46" s="215">
        <v>0.35</v>
      </c>
      <c r="W46" s="215">
        <v>0.33</v>
      </c>
      <c r="X46" s="215">
        <v>50.4</v>
      </c>
    </row>
    <row r="47" spans="1:24" ht="15.75" x14ac:dyDescent="0.25">
      <c r="A47" s="213">
        <v>46</v>
      </c>
      <c r="B47" s="210">
        <v>46</v>
      </c>
      <c r="C47" s="204" t="s">
        <v>296</v>
      </c>
      <c r="D47" s="204" t="s">
        <v>297</v>
      </c>
      <c r="E47" s="214">
        <v>2001</v>
      </c>
      <c r="F47" s="204">
        <v>14</v>
      </c>
      <c r="G47" s="204">
        <v>2</v>
      </c>
      <c r="H47" s="204">
        <v>3</v>
      </c>
      <c r="I47" s="204">
        <v>2</v>
      </c>
      <c r="J47" s="204">
        <v>3</v>
      </c>
      <c r="K47" s="215">
        <v>6.13</v>
      </c>
      <c r="L47" s="215">
        <v>0.02</v>
      </c>
      <c r="M47" s="215">
        <v>66</v>
      </c>
      <c r="N47" s="215">
        <v>17</v>
      </c>
      <c r="O47" s="215">
        <v>17</v>
      </c>
      <c r="P47" s="215">
        <v>1.05</v>
      </c>
      <c r="Q47" s="215">
        <v>1.82</v>
      </c>
      <c r="R47" s="215">
        <v>0.11</v>
      </c>
      <c r="S47" s="215">
        <v>6.5</v>
      </c>
      <c r="T47" s="215">
        <v>17.03</v>
      </c>
      <c r="U47" s="215">
        <v>2.82</v>
      </c>
      <c r="V47" s="215">
        <v>0.56999999999999995</v>
      </c>
      <c r="W47" s="215">
        <v>0.4</v>
      </c>
      <c r="X47" s="215">
        <v>41</v>
      </c>
    </row>
    <row r="48" spans="1:24" ht="15.75" x14ac:dyDescent="0.25">
      <c r="A48" s="212">
        <v>47</v>
      </c>
      <c r="B48" s="209">
        <v>47</v>
      </c>
      <c r="C48" s="204" t="s">
        <v>298</v>
      </c>
      <c r="D48" s="204" t="s">
        <v>299</v>
      </c>
      <c r="E48" s="214">
        <v>1983</v>
      </c>
      <c r="F48" s="204">
        <v>5</v>
      </c>
      <c r="G48" s="204">
        <v>1.25</v>
      </c>
      <c r="H48" s="204">
        <v>2</v>
      </c>
      <c r="I48" s="204">
        <v>1</v>
      </c>
      <c r="J48" s="204">
        <v>2</v>
      </c>
      <c r="K48" s="215">
        <v>7.13</v>
      </c>
      <c r="L48" s="215">
        <v>7.0000000000000007E-2</v>
      </c>
      <c r="M48" s="215">
        <v>74</v>
      </c>
      <c r="N48" s="215">
        <v>14</v>
      </c>
      <c r="O48" s="215">
        <v>12</v>
      </c>
      <c r="P48" s="215">
        <v>0.9</v>
      </c>
      <c r="Q48" s="215">
        <v>1.55</v>
      </c>
      <c r="R48" s="215">
        <v>0.11</v>
      </c>
      <c r="S48" s="215">
        <v>17.2</v>
      </c>
      <c r="T48" s="215">
        <v>6.69</v>
      </c>
      <c r="U48" s="215">
        <v>4.2</v>
      </c>
      <c r="V48" s="215">
        <v>1.26</v>
      </c>
      <c r="W48" s="215">
        <v>2.14</v>
      </c>
      <c r="X48" s="215">
        <v>37.6</v>
      </c>
    </row>
    <row r="49" spans="1:24" ht="15.75" x14ac:dyDescent="0.25">
      <c r="A49" s="211">
        <v>48</v>
      </c>
      <c r="B49" s="208">
        <v>48</v>
      </c>
      <c r="C49" s="204" t="s">
        <v>300</v>
      </c>
      <c r="D49" s="204" t="s">
        <v>301</v>
      </c>
      <c r="E49" s="214">
        <v>2004</v>
      </c>
      <c r="F49" s="204">
        <v>8</v>
      </c>
      <c r="G49" s="204">
        <v>0</v>
      </c>
      <c r="H49" s="204">
        <v>2</v>
      </c>
      <c r="I49" s="204">
        <v>0</v>
      </c>
      <c r="J49" s="204">
        <v>1</v>
      </c>
      <c r="K49" s="215">
        <v>5.92</v>
      </c>
      <c r="L49" s="215">
        <v>0.02</v>
      </c>
      <c r="M49" s="215">
        <v>60</v>
      </c>
      <c r="N49" s="215">
        <v>7</v>
      </c>
      <c r="O49" s="215">
        <v>33</v>
      </c>
      <c r="P49" s="215">
        <v>2.54</v>
      </c>
      <c r="Q49" s="215">
        <v>4.37</v>
      </c>
      <c r="R49" s="215">
        <v>0.26</v>
      </c>
      <c r="S49" s="215">
        <v>5</v>
      </c>
      <c r="T49" s="215">
        <v>20.16</v>
      </c>
      <c r="U49" s="215">
        <v>3.38</v>
      </c>
      <c r="V49" s="215">
        <v>0.35</v>
      </c>
      <c r="W49" s="215">
        <v>0.33</v>
      </c>
      <c r="X49" s="215">
        <v>50.4</v>
      </c>
    </row>
    <row r="50" spans="1:24" ht="15.75" x14ac:dyDescent="0.25">
      <c r="A50" s="211">
        <v>49</v>
      </c>
      <c r="B50" s="208">
        <v>49</v>
      </c>
      <c r="C50" s="204" t="s">
        <v>256</v>
      </c>
      <c r="D50" s="204" t="s">
        <v>302</v>
      </c>
      <c r="E50" s="214">
        <v>2007</v>
      </c>
      <c r="F50" s="204">
        <v>7</v>
      </c>
      <c r="G50" s="204">
        <v>2</v>
      </c>
      <c r="H50" s="204">
        <v>2</v>
      </c>
      <c r="I50" s="204">
        <v>1</v>
      </c>
      <c r="J50" s="204">
        <v>2</v>
      </c>
      <c r="K50" s="215">
        <v>6.96</v>
      </c>
      <c r="L50" s="215">
        <v>0.05</v>
      </c>
      <c r="M50" s="215">
        <v>60</v>
      </c>
      <c r="N50" s="215">
        <v>6</v>
      </c>
      <c r="O50" s="215">
        <v>34</v>
      </c>
      <c r="P50" s="215">
        <v>1.6</v>
      </c>
      <c r="Q50" s="215">
        <v>2.75</v>
      </c>
      <c r="R50" s="215">
        <v>0.17</v>
      </c>
      <c r="S50" s="215">
        <v>15.8</v>
      </c>
      <c r="T50" s="215">
        <v>20.7</v>
      </c>
      <c r="U50" s="215">
        <v>4.0999999999999996</v>
      </c>
      <c r="V50" s="215">
        <v>2.5</v>
      </c>
      <c r="W50" s="215">
        <v>3.2</v>
      </c>
      <c r="X50" s="215">
        <v>54.4</v>
      </c>
    </row>
    <row r="51" spans="1:24" ht="15.75" x14ac:dyDescent="0.25">
      <c r="A51" s="211">
        <v>50</v>
      </c>
      <c r="B51" s="208">
        <v>50</v>
      </c>
      <c r="C51" s="204" t="s">
        <v>303</v>
      </c>
      <c r="D51" s="204" t="s">
        <v>304</v>
      </c>
      <c r="E51" s="214">
        <v>1985</v>
      </c>
      <c r="F51" s="204">
        <v>14</v>
      </c>
      <c r="G51" s="204">
        <v>4</v>
      </c>
      <c r="H51" s="204">
        <v>3</v>
      </c>
      <c r="I51" s="204">
        <v>2</v>
      </c>
      <c r="J51" s="204">
        <v>3</v>
      </c>
      <c r="K51" s="215">
        <v>6.21</v>
      </c>
      <c r="L51" s="215">
        <v>0.08</v>
      </c>
      <c r="M51" s="215">
        <v>52</v>
      </c>
      <c r="N51" s="215">
        <v>15</v>
      </c>
      <c r="O51" s="215">
        <v>33</v>
      </c>
      <c r="P51" s="215">
        <v>0.86</v>
      </c>
      <c r="Q51" s="215">
        <v>1.48</v>
      </c>
      <c r="R51" s="215">
        <v>0.09</v>
      </c>
      <c r="S51" s="215">
        <v>2.88</v>
      </c>
      <c r="T51" s="215">
        <v>15.18</v>
      </c>
      <c r="U51" s="215">
        <v>3.64</v>
      </c>
      <c r="V51" s="215">
        <v>0.41</v>
      </c>
      <c r="W51" s="215">
        <v>0.23</v>
      </c>
      <c r="X51" s="215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"/>
  <sheetViews>
    <sheetView topLeftCell="A410" workbookViewId="0">
      <selection activeCell="F11" sqref="F11"/>
    </sheetView>
  </sheetViews>
  <sheetFormatPr defaultRowHeight="15" x14ac:dyDescent="0.25"/>
  <cols>
    <col min="2" max="2" width="31" customWidth="1"/>
    <col min="3" max="3" width="12.125" customWidth="1"/>
    <col min="4" max="4" width="12.25" customWidth="1"/>
    <col min="5" max="5" width="15" customWidth="1"/>
  </cols>
  <sheetData>
    <row r="1" spans="1:6" x14ac:dyDescent="0.25">
      <c r="A1" t="s">
        <v>184</v>
      </c>
      <c r="B1" t="s">
        <v>3</v>
      </c>
      <c r="C1" t="s">
        <v>4</v>
      </c>
      <c r="D1" t="s">
        <v>5</v>
      </c>
    </row>
    <row r="2" spans="1:6" x14ac:dyDescent="0.25">
      <c r="A2">
        <v>1</v>
      </c>
      <c r="B2" t="s">
        <v>17</v>
      </c>
      <c r="C2">
        <v>0</v>
      </c>
      <c r="D2">
        <v>1</v>
      </c>
    </row>
    <row r="3" spans="1:6" x14ac:dyDescent="0.25">
      <c r="A3">
        <v>17</v>
      </c>
      <c r="B3" t="s">
        <v>17</v>
      </c>
      <c r="C3">
        <v>0</v>
      </c>
      <c r="D3">
        <v>1</v>
      </c>
      <c r="E3">
        <v>0</v>
      </c>
      <c r="F3">
        <v>2</v>
      </c>
    </row>
    <row r="4" spans="1:6" x14ac:dyDescent="0.25">
      <c r="A4">
        <v>18</v>
      </c>
      <c r="B4" s="21" t="s">
        <v>24</v>
      </c>
      <c r="C4">
        <v>0</v>
      </c>
      <c r="D4">
        <v>7</v>
      </c>
    </row>
    <row r="5" spans="1:6" x14ac:dyDescent="0.25">
      <c r="A5">
        <v>19</v>
      </c>
      <c r="B5" t="s">
        <v>24</v>
      </c>
      <c r="C5">
        <v>0</v>
      </c>
      <c r="D5">
        <v>7</v>
      </c>
    </row>
    <row r="6" spans="1:6" x14ac:dyDescent="0.25">
      <c r="A6">
        <v>22</v>
      </c>
      <c r="B6" s="21" t="s">
        <v>24</v>
      </c>
      <c r="C6">
        <v>0</v>
      </c>
      <c r="D6">
        <v>1</v>
      </c>
    </row>
    <row r="7" spans="1:6" x14ac:dyDescent="0.25">
      <c r="A7">
        <v>29</v>
      </c>
      <c r="B7" s="21" t="s">
        <v>24</v>
      </c>
      <c r="C7">
        <v>5</v>
      </c>
      <c r="D7">
        <v>0</v>
      </c>
    </row>
    <row r="8" spans="1:6" x14ac:dyDescent="0.25">
      <c r="A8">
        <v>34</v>
      </c>
      <c r="B8" s="21" t="s">
        <v>24</v>
      </c>
      <c r="C8">
        <v>0</v>
      </c>
      <c r="D8">
        <v>1</v>
      </c>
    </row>
    <row r="9" spans="1:6" x14ac:dyDescent="0.25">
      <c r="A9">
        <v>41</v>
      </c>
      <c r="B9" t="s">
        <v>24</v>
      </c>
      <c r="C9">
        <v>7</v>
      </c>
      <c r="D9">
        <v>0</v>
      </c>
    </row>
    <row r="10" spans="1:6" x14ac:dyDescent="0.25">
      <c r="A10">
        <v>50</v>
      </c>
      <c r="B10" t="s">
        <v>24</v>
      </c>
      <c r="C10">
        <v>2</v>
      </c>
    </row>
    <row r="11" spans="1:6" x14ac:dyDescent="0.25">
      <c r="A11">
        <v>50</v>
      </c>
      <c r="B11" t="s">
        <v>24</v>
      </c>
      <c r="C11">
        <v>0</v>
      </c>
      <c r="D11">
        <v>3</v>
      </c>
      <c r="E11">
        <f>SUM(C4:C11)</f>
        <v>14</v>
      </c>
      <c r="F11">
        <f>SUM(D4:D11)</f>
        <v>19</v>
      </c>
    </row>
    <row r="12" spans="1:6" x14ac:dyDescent="0.25">
      <c r="A12">
        <v>2</v>
      </c>
      <c r="B12" t="s">
        <v>29</v>
      </c>
      <c r="C12">
        <v>15</v>
      </c>
      <c r="D12">
        <v>1</v>
      </c>
    </row>
    <row r="13" spans="1:6" x14ac:dyDescent="0.25">
      <c r="A13">
        <v>3</v>
      </c>
      <c r="B13" t="s">
        <v>29</v>
      </c>
      <c r="C13">
        <v>1</v>
      </c>
      <c r="D13">
        <v>12</v>
      </c>
    </row>
    <row r="14" spans="1:6" x14ac:dyDescent="0.25">
      <c r="A14">
        <v>4</v>
      </c>
      <c r="B14" t="s">
        <v>29</v>
      </c>
      <c r="C14">
        <v>0</v>
      </c>
      <c r="D14">
        <v>8</v>
      </c>
    </row>
    <row r="15" spans="1:6" x14ac:dyDescent="0.25">
      <c r="A15">
        <v>5</v>
      </c>
      <c r="B15" t="s">
        <v>29</v>
      </c>
      <c r="C15">
        <v>2</v>
      </c>
      <c r="D15">
        <v>8</v>
      </c>
    </row>
    <row r="16" spans="1:6" x14ac:dyDescent="0.25">
      <c r="A16">
        <v>6</v>
      </c>
      <c r="B16" s="15" t="s">
        <v>29</v>
      </c>
      <c r="C16">
        <v>5</v>
      </c>
      <c r="D16">
        <v>4</v>
      </c>
    </row>
    <row r="17" spans="1:4" x14ac:dyDescent="0.25">
      <c r="A17">
        <v>7</v>
      </c>
      <c r="B17" t="s">
        <v>29</v>
      </c>
      <c r="C17">
        <v>3</v>
      </c>
      <c r="D17">
        <v>0</v>
      </c>
    </row>
    <row r="18" spans="1:4" x14ac:dyDescent="0.25">
      <c r="A18">
        <v>9</v>
      </c>
      <c r="B18" t="s">
        <v>29</v>
      </c>
      <c r="C18">
        <v>2</v>
      </c>
      <c r="D18">
        <v>8</v>
      </c>
    </row>
    <row r="19" spans="1:4" x14ac:dyDescent="0.25">
      <c r="A19">
        <v>10</v>
      </c>
      <c r="B19" s="21" t="s">
        <v>29</v>
      </c>
      <c r="C19">
        <v>6</v>
      </c>
      <c r="D19">
        <v>4</v>
      </c>
    </row>
    <row r="20" spans="1:4" x14ac:dyDescent="0.25">
      <c r="A20">
        <v>11</v>
      </c>
      <c r="B20" s="21" t="s">
        <v>29</v>
      </c>
      <c r="C20">
        <v>17</v>
      </c>
      <c r="D20">
        <v>8</v>
      </c>
    </row>
    <row r="21" spans="1:4" x14ac:dyDescent="0.25">
      <c r="A21">
        <v>12</v>
      </c>
      <c r="B21" s="21" t="s">
        <v>29</v>
      </c>
      <c r="C21">
        <v>7</v>
      </c>
      <c r="D21">
        <v>5</v>
      </c>
    </row>
    <row r="22" spans="1:4" x14ac:dyDescent="0.25">
      <c r="A22">
        <v>13</v>
      </c>
      <c r="B22" s="21" t="s">
        <v>29</v>
      </c>
      <c r="C22">
        <v>9</v>
      </c>
      <c r="D22">
        <v>0</v>
      </c>
    </row>
    <row r="23" spans="1:4" x14ac:dyDescent="0.25">
      <c r="A23">
        <v>14</v>
      </c>
      <c r="B23" s="21" t="s">
        <v>29</v>
      </c>
      <c r="C23">
        <v>12</v>
      </c>
      <c r="D23">
        <v>14</v>
      </c>
    </row>
    <row r="24" spans="1:4" x14ac:dyDescent="0.25">
      <c r="A24">
        <v>15</v>
      </c>
      <c r="B24" s="21" t="s">
        <v>29</v>
      </c>
      <c r="C24">
        <v>15</v>
      </c>
      <c r="D24">
        <v>17</v>
      </c>
    </row>
    <row r="25" spans="1:4" x14ac:dyDescent="0.25">
      <c r="A25">
        <v>16</v>
      </c>
      <c r="B25" s="21" t="s">
        <v>29</v>
      </c>
      <c r="C25">
        <v>10</v>
      </c>
      <c r="D25">
        <v>16</v>
      </c>
    </row>
    <row r="26" spans="1:4" x14ac:dyDescent="0.25">
      <c r="A26">
        <v>17</v>
      </c>
      <c r="B26" s="21" t="s">
        <v>29</v>
      </c>
      <c r="C26">
        <v>2</v>
      </c>
      <c r="D26">
        <v>11</v>
      </c>
    </row>
    <row r="27" spans="1:4" x14ac:dyDescent="0.25">
      <c r="A27">
        <v>18</v>
      </c>
      <c r="B27" s="21" t="s">
        <v>29</v>
      </c>
      <c r="C27">
        <v>0</v>
      </c>
      <c r="D27">
        <v>10</v>
      </c>
    </row>
    <row r="28" spans="1:4" x14ac:dyDescent="0.25">
      <c r="A28">
        <v>19</v>
      </c>
      <c r="B28" s="21" t="s">
        <v>29</v>
      </c>
      <c r="C28">
        <v>11</v>
      </c>
      <c r="D28">
        <v>11</v>
      </c>
    </row>
    <row r="29" spans="1:4" x14ac:dyDescent="0.25">
      <c r="A29">
        <v>20</v>
      </c>
      <c r="B29" s="21" t="s">
        <v>29</v>
      </c>
      <c r="C29">
        <v>4</v>
      </c>
      <c r="D29">
        <v>4</v>
      </c>
    </row>
    <row r="30" spans="1:4" x14ac:dyDescent="0.25">
      <c r="A30">
        <v>21</v>
      </c>
      <c r="B30" s="21" t="s">
        <v>29</v>
      </c>
      <c r="C30">
        <v>2</v>
      </c>
      <c r="D30">
        <v>12</v>
      </c>
    </row>
    <row r="31" spans="1:4" x14ac:dyDescent="0.25">
      <c r="A31">
        <v>22</v>
      </c>
      <c r="B31" s="21" t="s">
        <v>29</v>
      </c>
      <c r="C31">
        <v>2</v>
      </c>
      <c r="D31">
        <v>10</v>
      </c>
    </row>
    <row r="32" spans="1:4" x14ac:dyDescent="0.25">
      <c r="A32">
        <v>23</v>
      </c>
      <c r="B32" s="21" t="s">
        <v>29</v>
      </c>
      <c r="C32">
        <v>8</v>
      </c>
      <c r="D32">
        <v>13</v>
      </c>
    </row>
    <row r="33" spans="1:4" x14ac:dyDescent="0.25">
      <c r="A33">
        <v>24</v>
      </c>
      <c r="B33" s="21" t="s">
        <v>29</v>
      </c>
      <c r="C33">
        <v>3</v>
      </c>
      <c r="D33">
        <v>4</v>
      </c>
    </row>
    <row r="34" spans="1:4" x14ac:dyDescent="0.25">
      <c r="A34">
        <v>25</v>
      </c>
      <c r="B34" s="21" t="s">
        <v>29</v>
      </c>
      <c r="C34">
        <v>12</v>
      </c>
      <c r="D34">
        <v>16</v>
      </c>
    </row>
    <row r="35" spans="1:4" x14ac:dyDescent="0.25">
      <c r="A35">
        <v>26</v>
      </c>
      <c r="B35" s="21" t="s">
        <v>29</v>
      </c>
      <c r="C35">
        <v>10</v>
      </c>
      <c r="D35">
        <v>20</v>
      </c>
    </row>
    <row r="36" spans="1:4" x14ac:dyDescent="0.25">
      <c r="A36">
        <v>27</v>
      </c>
      <c r="B36" s="21" t="s">
        <v>29</v>
      </c>
      <c r="C36">
        <v>7</v>
      </c>
      <c r="D36">
        <v>3</v>
      </c>
    </row>
    <row r="37" spans="1:4" x14ac:dyDescent="0.25">
      <c r="A37">
        <v>28</v>
      </c>
      <c r="B37" s="21" t="s">
        <v>29</v>
      </c>
      <c r="C37">
        <v>5</v>
      </c>
      <c r="D37">
        <v>3</v>
      </c>
    </row>
    <row r="38" spans="1:4" x14ac:dyDescent="0.25">
      <c r="A38">
        <v>29</v>
      </c>
      <c r="B38" s="21" t="s">
        <v>29</v>
      </c>
      <c r="C38">
        <v>4</v>
      </c>
      <c r="D38">
        <v>12</v>
      </c>
    </row>
    <row r="39" spans="1:4" x14ac:dyDescent="0.25">
      <c r="A39">
        <v>30</v>
      </c>
      <c r="B39" s="21" t="s">
        <v>29</v>
      </c>
      <c r="C39">
        <v>0</v>
      </c>
      <c r="D39">
        <v>1</v>
      </c>
    </row>
    <row r="40" spans="1:4" x14ac:dyDescent="0.25">
      <c r="A40">
        <v>31</v>
      </c>
      <c r="B40" s="21" t="s">
        <v>29</v>
      </c>
      <c r="C40">
        <v>0</v>
      </c>
      <c r="D40">
        <v>4</v>
      </c>
    </row>
    <row r="41" spans="1:4" x14ac:dyDescent="0.25">
      <c r="A41">
        <v>34</v>
      </c>
      <c r="B41" s="21" t="s">
        <v>29</v>
      </c>
      <c r="C41">
        <v>15</v>
      </c>
      <c r="D41">
        <v>6</v>
      </c>
    </row>
    <row r="42" spans="1:4" x14ac:dyDescent="0.25">
      <c r="A42">
        <v>38</v>
      </c>
      <c r="B42" t="s">
        <v>29</v>
      </c>
      <c r="C42">
        <v>0</v>
      </c>
      <c r="D42">
        <v>3</v>
      </c>
    </row>
    <row r="43" spans="1:4" x14ac:dyDescent="0.25">
      <c r="A43">
        <v>39</v>
      </c>
      <c r="B43" t="s">
        <v>29</v>
      </c>
      <c r="C43">
        <v>2</v>
      </c>
      <c r="D43">
        <v>0</v>
      </c>
    </row>
    <row r="44" spans="1:4" x14ac:dyDescent="0.25">
      <c r="A44">
        <v>40</v>
      </c>
      <c r="B44" t="s">
        <v>29</v>
      </c>
      <c r="C44">
        <v>3</v>
      </c>
      <c r="D44">
        <v>0</v>
      </c>
    </row>
    <row r="45" spans="1:4" x14ac:dyDescent="0.25">
      <c r="A45">
        <v>41</v>
      </c>
      <c r="B45" t="s">
        <v>29</v>
      </c>
      <c r="C45">
        <v>0</v>
      </c>
      <c r="D45">
        <v>5</v>
      </c>
    </row>
    <row r="46" spans="1:4" x14ac:dyDescent="0.25">
      <c r="A46">
        <v>43</v>
      </c>
      <c r="B46" t="s">
        <v>29</v>
      </c>
      <c r="C46">
        <v>5</v>
      </c>
      <c r="D46">
        <v>9</v>
      </c>
    </row>
    <row r="47" spans="1:4" x14ac:dyDescent="0.25">
      <c r="A47">
        <v>44</v>
      </c>
      <c r="B47" t="s">
        <v>29</v>
      </c>
      <c r="C47">
        <v>0</v>
      </c>
      <c r="D47">
        <v>4</v>
      </c>
    </row>
    <row r="48" spans="1:4" x14ac:dyDescent="0.25">
      <c r="A48">
        <v>45</v>
      </c>
      <c r="B48" t="s">
        <v>29</v>
      </c>
      <c r="C48">
        <v>0</v>
      </c>
      <c r="D48">
        <v>29</v>
      </c>
    </row>
    <row r="49" spans="1:6" x14ac:dyDescent="0.25">
      <c r="A49">
        <v>46</v>
      </c>
      <c r="B49" t="s">
        <v>29</v>
      </c>
      <c r="C49">
        <v>2</v>
      </c>
      <c r="D49">
        <v>23</v>
      </c>
    </row>
    <row r="50" spans="1:6" x14ac:dyDescent="0.25">
      <c r="A50">
        <v>47</v>
      </c>
      <c r="B50" t="s">
        <v>29</v>
      </c>
      <c r="C50">
        <v>0</v>
      </c>
      <c r="D50">
        <v>4</v>
      </c>
    </row>
    <row r="51" spans="1:6" x14ac:dyDescent="0.25">
      <c r="A51">
        <v>48</v>
      </c>
      <c r="B51" t="s">
        <v>29</v>
      </c>
      <c r="C51">
        <v>0</v>
      </c>
      <c r="D51">
        <v>13</v>
      </c>
    </row>
    <row r="52" spans="1:6" x14ac:dyDescent="0.25">
      <c r="A52">
        <v>49</v>
      </c>
      <c r="B52" t="s">
        <v>29</v>
      </c>
      <c r="C52">
        <v>0</v>
      </c>
      <c r="D52">
        <v>9</v>
      </c>
    </row>
    <row r="53" spans="1:6" x14ac:dyDescent="0.25">
      <c r="A53">
        <v>50</v>
      </c>
      <c r="B53" t="s">
        <v>29</v>
      </c>
      <c r="C53">
        <v>0</v>
      </c>
      <c r="D53">
        <v>6</v>
      </c>
      <c r="E53">
        <f>SUM(C12:C53)</f>
        <v>201</v>
      </c>
      <c r="F53">
        <f>SUM(D12:D53)</f>
        <v>350</v>
      </c>
    </row>
    <row r="54" spans="1:6" x14ac:dyDescent="0.25">
      <c r="A54">
        <v>12</v>
      </c>
      <c r="B54" t="s">
        <v>26</v>
      </c>
      <c r="C54">
        <v>2</v>
      </c>
      <c r="D54">
        <v>21</v>
      </c>
    </row>
    <row r="55" spans="1:6" x14ac:dyDescent="0.25">
      <c r="A55">
        <v>13</v>
      </c>
      <c r="B55" s="21" t="s">
        <v>26</v>
      </c>
      <c r="C55">
        <v>10</v>
      </c>
      <c r="D55">
        <v>10</v>
      </c>
    </row>
    <row r="56" spans="1:6" x14ac:dyDescent="0.25">
      <c r="A56">
        <v>21</v>
      </c>
      <c r="B56" s="21" t="s">
        <v>26</v>
      </c>
      <c r="C56">
        <v>0</v>
      </c>
      <c r="D56">
        <v>5</v>
      </c>
    </row>
    <row r="57" spans="1:6" x14ac:dyDescent="0.25">
      <c r="A57">
        <v>22</v>
      </c>
      <c r="B57" s="21" t="s">
        <v>26</v>
      </c>
      <c r="C57">
        <v>0</v>
      </c>
      <c r="D57">
        <v>5</v>
      </c>
    </row>
    <row r="58" spans="1:6" x14ac:dyDescent="0.25">
      <c r="A58">
        <v>23</v>
      </c>
      <c r="B58" s="21" t="s">
        <v>26</v>
      </c>
      <c r="C58">
        <v>0</v>
      </c>
      <c r="D58">
        <v>3</v>
      </c>
    </row>
    <row r="59" spans="1:6" x14ac:dyDescent="0.25">
      <c r="A59">
        <v>28</v>
      </c>
      <c r="B59" s="21" t="s">
        <v>26</v>
      </c>
      <c r="C59">
        <v>5</v>
      </c>
    </row>
    <row r="60" spans="1:6" x14ac:dyDescent="0.25">
      <c r="A60">
        <v>29</v>
      </c>
      <c r="B60" s="21" t="s">
        <v>26</v>
      </c>
      <c r="C60">
        <v>0</v>
      </c>
      <c r="D60">
        <v>2</v>
      </c>
    </row>
    <row r="61" spans="1:6" x14ac:dyDescent="0.25">
      <c r="A61">
        <v>30</v>
      </c>
      <c r="B61" s="21" t="s">
        <v>26</v>
      </c>
      <c r="C61">
        <v>0</v>
      </c>
      <c r="D61">
        <v>15</v>
      </c>
    </row>
    <row r="62" spans="1:6" x14ac:dyDescent="0.25">
      <c r="A62">
        <v>31</v>
      </c>
      <c r="B62" s="21" t="s">
        <v>26</v>
      </c>
      <c r="C62">
        <v>0</v>
      </c>
      <c r="D62">
        <v>1</v>
      </c>
    </row>
    <row r="63" spans="1:6" x14ac:dyDescent="0.25">
      <c r="A63">
        <v>34</v>
      </c>
      <c r="B63" s="21" t="s">
        <v>26</v>
      </c>
      <c r="C63">
        <v>0</v>
      </c>
      <c r="D63">
        <v>1</v>
      </c>
    </row>
    <row r="64" spans="1:6" x14ac:dyDescent="0.25">
      <c r="A64">
        <v>35</v>
      </c>
      <c r="B64" s="21" t="s">
        <v>26</v>
      </c>
      <c r="C64">
        <v>4</v>
      </c>
      <c r="D64">
        <v>12</v>
      </c>
    </row>
    <row r="65" spans="1:6" x14ac:dyDescent="0.25">
      <c r="A65">
        <v>36</v>
      </c>
      <c r="B65" s="21" t="s">
        <v>26</v>
      </c>
      <c r="C65">
        <v>5</v>
      </c>
      <c r="D65">
        <v>9</v>
      </c>
    </row>
    <row r="66" spans="1:6" x14ac:dyDescent="0.25">
      <c r="A66">
        <v>37</v>
      </c>
      <c r="B66" t="s">
        <v>26</v>
      </c>
      <c r="C66">
        <v>7</v>
      </c>
      <c r="D66">
        <v>3</v>
      </c>
    </row>
    <row r="67" spans="1:6" x14ac:dyDescent="0.25">
      <c r="A67">
        <v>38</v>
      </c>
      <c r="B67" t="s">
        <v>26</v>
      </c>
      <c r="C67">
        <v>2</v>
      </c>
      <c r="D67">
        <v>1</v>
      </c>
    </row>
    <row r="68" spans="1:6" x14ac:dyDescent="0.25">
      <c r="A68">
        <v>41</v>
      </c>
      <c r="B68" t="s">
        <v>26</v>
      </c>
      <c r="C68">
        <v>0</v>
      </c>
      <c r="D68">
        <v>2</v>
      </c>
    </row>
    <row r="69" spans="1:6" x14ac:dyDescent="0.25">
      <c r="A69">
        <v>42</v>
      </c>
      <c r="B69" t="s">
        <v>26</v>
      </c>
      <c r="C69">
        <v>1</v>
      </c>
      <c r="D69">
        <v>2</v>
      </c>
      <c r="E69">
        <f>SUM(C54:C69)</f>
        <v>36</v>
      </c>
      <c r="F69">
        <v>92</v>
      </c>
    </row>
    <row r="70" spans="1:6" x14ac:dyDescent="0.25">
      <c r="A70">
        <v>36</v>
      </c>
      <c r="B70" t="s">
        <v>32</v>
      </c>
      <c r="C70">
        <v>8</v>
      </c>
      <c r="D70">
        <v>4</v>
      </c>
    </row>
    <row r="71" spans="1:6" x14ac:dyDescent="0.25">
      <c r="A71">
        <v>41</v>
      </c>
      <c r="B71" t="s">
        <v>32</v>
      </c>
      <c r="C71">
        <v>0</v>
      </c>
      <c r="D71">
        <v>1</v>
      </c>
    </row>
    <row r="72" spans="1:6" x14ac:dyDescent="0.25">
      <c r="A72">
        <v>44</v>
      </c>
      <c r="B72" t="s">
        <v>32</v>
      </c>
      <c r="C72">
        <v>1</v>
      </c>
      <c r="D72">
        <v>1</v>
      </c>
      <c r="E72">
        <f>SUM(C70:C72)</f>
        <v>9</v>
      </c>
      <c r="F72">
        <f>SUM(D71:D72)</f>
        <v>2</v>
      </c>
    </row>
    <row r="73" spans="1:6" x14ac:dyDescent="0.25">
      <c r="A73">
        <v>9</v>
      </c>
      <c r="B73" t="s">
        <v>35</v>
      </c>
      <c r="C73">
        <v>8</v>
      </c>
      <c r="D73">
        <v>5</v>
      </c>
    </row>
    <row r="74" spans="1:6" ht="30" x14ac:dyDescent="0.25">
      <c r="A74">
        <v>10</v>
      </c>
      <c r="B74" s="21" t="s">
        <v>35</v>
      </c>
      <c r="C74">
        <v>0</v>
      </c>
      <c r="D74">
        <v>7</v>
      </c>
    </row>
    <row r="75" spans="1:6" ht="30" x14ac:dyDescent="0.25">
      <c r="A75">
        <v>20</v>
      </c>
      <c r="B75" s="21" t="s">
        <v>35</v>
      </c>
      <c r="C75">
        <v>4</v>
      </c>
      <c r="D75">
        <v>10</v>
      </c>
    </row>
    <row r="76" spans="1:6" ht="30" x14ac:dyDescent="0.25">
      <c r="A76">
        <v>21</v>
      </c>
      <c r="B76" s="21" t="s">
        <v>35</v>
      </c>
      <c r="C76">
        <v>0</v>
      </c>
      <c r="D76">
        <v>4</v>
      </c>
    </row>
    <row r="77" spans="1:6" ht="30" x14ac:dyDescent="0.25">
      <c r="A77">
        <v>22</v>
      </c>
      <c r="B77" s="21" t="s">
        <v>35</v>
      </c>
      <c r="C77">
        <v>6</v>
      </c>
      <c r="D77">
        <v>14</v>
      </c>
    </row>
    <row r="78" spans="1:6" ht="30" x14ac:dyDescent="0.25">
      <c r="A78">
        <v>24</v>
      </c>
      <c r="B78" s="21" t="s">
        <v>35</v>
      </c>
      <c r="C78">
        <v>0</v>
      </c>
      <c r="D78">
        <v>2</v>
      </c>
    </row>
    <row r="79" spans="1:6" ht="30" x14ac:dyDescent="0.25">
      <c r="A79">
        <v>33</v>
      </c>
      <c r="B79" s="21" t="s">
        <v>314</v>
      </c>
      <c r="C79">
        <v>0</v>
      </c>
      <c r="D79">
        <v>1</v>
      </c>
      <c r="E79">
        <f>SUM(C73:C79)</f>
        <v>18</v>
      </c>
      <c r="F79">
        <f>SUM(D73:D79)</f>
        <v>43</v>
      </c>
    </row>
    <row r="80" spans="1:6" x14ac:dyDescent="0.25">
      <c r="A80">
        <v>12</v>
      </c>
      <c r="B80" s="21" t="s">
        <v>309</v>
      </c>
      <c r="C80">
        <v>0</v>
      </c>
      <c r="D80">
        <v>8</v>
      </c>
      <c r="E80">
        <v>0</v>
      </c>
      <c r="F80">
        <v>8</v>
      </c>
    </row>
    <row r="81" spans="1:6" x14ac:dyDescent="0.25">
      <c r="A81">
        <v>25</v>
      </c>
      <c r="B81" t="s">
        <v>38</v>
      </c>
      <c r="C81">
        <v>0</v>
      </c>
      <c r="D81">
        <v>2</v>
      </c>
      <c r="E81">
        <v>0</v>
      </c>
      <c r="F81">
        <v>2</v>
      </c>
    </row>
    <row r="82" spans="1:6" x14ac:dyDescent="0.25">
      <c r="A82">
        <v>24</v>
      </c>
      <c r="B82" t="s">
        <v>40</v>
      </c>
      <c r="C82">
        <v>1</v>
      </c>
      <c r="D82">
        <v>0</v>
      </c>
    </row>
    <row r="83" spans="1:6" x14ac:dyDescent="0.25">
      <c r="A83">
        <v>43</v>
      </c>
      <c r="B83" t="s">
        <v>40</v>
      </c>
      <c r="C83">
        <v>2</v>
      </c>
      <c r="D83">
        <v>0</v>
      </c>
      <c r="E83">
        <v>3</v>
      </c>
      <c r="F83">
        <v>0</v>
      </c>
    </row>
    <row r="84" spans="1:6" x14ac:dyDescent="0.25">
      <c r="A84">
        <v>3</v>
      </c>
      <c r="B84" t="s">
        <v>43</v>
      </c>
      <c r="C84">
        <v>3</v>
      </c>
      <c r="D84">
        <v>0</v>
      </c>
    </row>
    <row r="85" spans="1:6" x14ac:dyDescent="0.25">
      <c r="A85">
        <v>7</v>
      </c>
      <c r="B85" t="s">
        <v>43</v>
      </c>
      <c r="C85">
        <v>0</v>
      </c>
      <c r="D85">
        <v>1</v>
      </c>
    </row>
    <row r="86" spans="1:6" x14ac:dyDescent="0.25">
      <c r="A86">
        <v>10</v>
      </c>
      <c r="B86" s="21" t="s">
        <v>43</v>
      </c>
      <c r="C86">
        <v>2</v>
      </c>
      <c r="D86">
        <v>16</v>
      </c>
    </row>
    <row r="87" spans="1:6" x14ac:dyDescent="0.25">
      <c r="A87">
        <v>13</v>
      </c>
      <c r="B87" s="21" t="s">
        <v>43</v>
      </c>
      <c r="D87">
        <v>4</v>
      </c>
    </row>
    <row r="88" spans="1:6" x14ac:dyDescent="0.25">
      <c r="A88">
        <v>18</v>
      </c>
      <c r="B88" s="21" t="s">
        <v>43</v>
      </c>
      <c r="C88">
        <v>2</v>
      </c>
      <c r="D88">
        <v>0</v>
      </c>
    </row>
    <row r="89" spans="1:6" x14ac:dyDescent="0.25">
      <c r="A89">
        <v>20</v>
      </c>
      <c r="B89" s="21" t="s">
        <v>43</v>
      </c>
      <c r="C89">
        <v>0</v>
      </c>
      <c r="D89">
        <v>2</v>
      </c>
    </row>
    <row r="90" spans="1:6" x14ac:dyDescent="0.25">
      <c r="A90">
        <v>21</v>
      </c>
      <c r="B90" s="21" t="s">
        <v>43</v>
      </c>
      <c r="C90">
        <v>0</v>
      </c>
      <c r="D90">
        <v>2</v>
      </c>
    </row>
    <row r="91" spans="1:6" x14ac:dyDescent="0.25">
      <c r="A91">
        <v>23</v>
      </c>
      <c r="B91" s="21" t="s">
        <v>43</v>
      </c>
      <c r="C91">
        <v>0</v>
      </c>
      <c r="D91">
        <v>2</v>
      </c>
    </row>
    <row r="92" spans="1:6" x14ac:dyDescent="0.25">
      <c r="A92">
        <v>25</v>
      </c>
      <c r="B92" s="21" t="s">
        <v>43</v>
      </c>
      <c r="C92">
        <v>0</v>
      </c>
      <c r="D92">
        <v>2</v>
      </c>
    </row>
    <row r="93" spans="1:6" x14ac:dyDescent="0.25">
      <c r="A93">
        <v>26</v>
      </c>
      <c r="B93" s="21" t="s">
        <v>43</v>
      </c>
      <c r="C93">
        <v>0</v>
      </c>
      <c r="D93">
        <v>2</v>
      </c>
    </row>
    <row r="94" spans="1:6" x14ac:dyDescent="0.25">
      <c r="A94">
        <v>29</v>
      </c>
      <c r="B94" s="21" t="s">
        <v>43</v>
      </c>
      <c r="C94">
        <v>0</v>
      </c>
      <c r="D94">
        <v>3</v>
      </c>
    </row>
    <row r="95" spans="1:6" x14ac:dyDescent="0.25">
      <c r="A95">
        <v>37</v>
      </c>
      <c r="B95" t="s">
        <v>43</v>
      </c>
      <c r="C95">
        <v>0</v>
      </c>
      <c r="D95">
        <v>1</v>
      </c>
      <c r="E95">
        <f>SUM(C84:C95)</f>
        <v>7</v>
      </c>
      <c r="F95">
        <f>SUM(D84:D95)</f>
        <v>35</v>
      </c>
    </row>
    <row r="96" spans="1:6" x14ac:dyDescent="0.25">
      <c r="A96">
        <v>5</v>
      </c>
      <c r="B96" t="s">
        <v>306</v>
      </c>
      <c r="C96">
        <v>1</v>
      </c>
      <c r="D96">
        <v>2</v>
      </c>
    </row>
    <row r="97" spans="1:6" x14ac:dyDescent="0.25">
      <c r="A97">
        <v>13</v>
      </c>
      <c r="B97" s="21" t="s">
        <v>306</v>
      </c>
      <c r="C97">
        <v>7</v>
      </c>
      <c r="D97">
        <v>0</v>
      </c>
    </row>
    <row r="98" spans="1:6" x14ac:dyDescent="0.25">
      <c r="A98">
        <v>30</v>
      </c>
      <c r="B98" s="21" t="s">
        <v>306</v>
      </c>
      <c r="C98">
        <v>0</v>
      </c>
      <c r="D98">
        <v>1</v>
      </c>
    </row>
    <row r="99" spans="1:6" x14ac:dyDescent="0.25">
      <c r="A99">
        <v>42</v>
      </c>
      <c r="B99" t="s">
        <v>306</v>
      </c>
      <c r="C99">
        <v>1</v>
      </c>
      <c r="D99">
        <v>2</v>
      </c>
      <c r="E99">
        <f>SUM(C96:C99)</f>
        <v>9</v>
      </c>
      <c r="F99">
        <f>SUM(D97:D99)</f>
        <v>3</v>
      </c>
    </row>
    <row r="100" spans="1:6" x14ac:dyDescent="0.25">
      <c r="A100">
        <v>3</v>
      </c>
      <c r="B100" t="s">
        <v>52</v>
      </c>
      <c r="C100">
        <v>0</v>
      </c>
      <c r="D100">
        <v>2</v>
      </c>
    </row>
    <row r="101" spans="1:6" x14ac:dyDescent="0.25">
      <c r="A101">
        <v>4</v>
      </c>
      <c r="B101" t="s">
        <v>52</v>
      </c>
      <c r="C101">
        <v>5</v>
      </c>
      <c r="D101">
        <v>0</v>
      </c>
    </row>
    <row r="102" spans="1:6" x14ac:dyDescent="0.25">
      <c r="A102">
        <v>5</v>
      </c>
      <c r="B102" t="s">
        <v>52</v>
      </c>
      <c r="C102">
        <v>4</v>
      </c>
      <c r="D102">
        <v>0</v>
      </c>
    </row>
    <row r="103" spans="1:6" x14ac:dyDescent="0.25">
      <c r="A103">
        <v>8</v>
      </c>
      <c r="B103" t="s">
        <v>52</v>
      </c>
      <c r="C103">
        <v>2</v>
      </c>
      <c r="D103">
        <v>3</v>
      </c>
    </row>
    <row r="104" spans="1:6" x14ac:dyDescent="0.25">
      <c r="A104">
        <v>9</v>
      </c>
      <c r="B104" t="s">
        <v>52</v>
      </c>
      <c r="C104">
        <v>2</v>
      </c>
      <c r="D104">
        <v>3</v>
      </c>
    </row>
    <row r="105" spans="1:6" x14ac:dyDescent="0.25">
      <c r="A105">
        <v>10</v>
      </c>
      <c r="B105" s="21" t="s">
        <v>52</v>
      </c>
      <c r="C105">
        <v>0</v>
      </c>
      <c r="D105">
        <v>9</v>
      </c>
    </row>
    <row r="106" spans="1:6" x14ac:dyDescent="0.25">
      <c r="A106">
        <v>12</v>
      </c>
      <c r="B106" s="21" t="s">
        <v>52</v>
      </c>
      <c r="C106">
        <v>1</v>
      </c>
      <c r="D106">
        <v>15</v>
      </c>
    </row>
    <row r="107" spans="1:6" x14ac:dyDescent="0.25">
      <c r="A107">
        <v>13</v>
      </c>
      <c r="B107" s="21" t="s">
        <v>52</v>
      </c>
      <c r="C107">
        <v>2</v>
      </c>
      <c r="D107">
        <v>14</v>
      </c>
    </row>
    <row r="108" spans="1:6" x14ac:dyDescent="0.25">
      <c r="A108">
        <v>14</v>
      </c>
      <c r="B108" s="21" t="s">
        <v>52</v>
      </c>
      <c r="C108">
        <v>1</v>
      </c>
      <c r="D108">
        <v>0</v>
      </c>
    </row>
    <row r="109" spans="1:6" x14ac:dyDescent="0.25">
      <c r="A109">
        <v>15</v>
      </c>
      <c r="B109" s="21" t="s">
        <v>52</v>
      </c>
      <c r="C109">
        <v>17</v>
      </c>
      <c r="D109">
        <v>2</v>
      </c>
    </row>
    <row r="110" spans="1:6" x14ac:dyDescent="0.25">
      <c r="A110">
        <v>16</v>
      </c>
      <c r="B110" s="21" t="s">
        <v>52</v>
      </c>
      <c r="C110">
        <v>2</v>
      </c>
      <c r="D110">
        <v>13</v>
      </c>
    </row>
    <row r="111" spans="1:6" x14ac:dyDescent="0.25">
      <c r="A111">
        <v>18</v>
      </c>
      <c r="B111" s="21" t="s">
        <v>52</v>
      </c>
      <c r="C111">
        <v>7</v>
      </c>
      <c r="D111">
        <v>0</v>
      </c>
    </row>
    <row r="112" spans="1:6" x14ac:dyDescent="0.25">
      <c r="A112">
        <v>20</v>
      </c>
      <c r="B112" s="21" t="s">
        <v>52</v>
      </c>
      <c r="C112">
        <v>0</v>
      </c>
      <c r="D112">
        <v>1</v>
      </c>
    </row>
    <row r="113" spans="1:4" x14ac:dyDescent="0.25">
      <c r="A113">
        <v>21</v>
      </c>
      <c r="B113" s="21" t="s">
        <v>52</v>
      </c>
      <c r="C113">
        <v>1</v>
      </c>
      <c r="D113">
        <v>6</v>
      </c>
    </row>
    <row r="114" spans="1:4" x14ac:dyDescent="0.25">
      <c r="A114">
        <v>22</v>
      </c>
      <c r="B114" s="21" t="s">
        <v>52</v>
      </c>
      <c r="C114">
        <v>8</v>
      </c>
      <c r="D114">
        <v>3</v>
      </c>
    </row>
    <row r="115" spans="1:4" x14ac:dyDescent="0.25">
      <c r="A115">
        <v>23</v>
      </c>
      <c r="B115" s="21" t="s">
        <v>52</v>
      </c>
      <c r="C115">
        <v>0</v>
      </c>
      <c r="D115">
        <v>2</v>
      </c>
    </row>
    <row r="116" spans="1:4" x14ac:dyDescent="0.25">
      <c r="A116">
        <v>24</v>
      </c>
      <c r="B116" s="21" t="s">
        <v>52</v>
      </c>
      <c r="C116">
        <v>2</v>
      </c>
      <c r="D116">
        <v>0</v>
      </c>
    </row>
    <row r="117" spans="1:4" x14ac:dyDescent="0.25">
      <c r="A117">
        <v>25</v>
      </c>
      <c r="B117" s="21" t="s">
        <v>52</v>
      </c>
      <c r="C117">
        <v>1</v>
      </c>
      <c r="D117">
        <v>0</v>
      </c>
    </row>
    <row r="118" spans="1:4" x14ac:dyDescent="0.25">
      <c r="A118">
        <v>26</v>
      </c>
      <c r="B118" s="21" t="s">
        <v>52</v>
      </c>
      <c r="C118">
        <v>2</v>
      </c>
      <c r="D118">
        <v>6</v>
      </c>
    </row>
    <row r="119" spans="1:4" x14ac:dyDescent="0.25">
      <c r="A119">
        <v>26</v>
      </c>
      <c r="B119" s="21" t="s">
        <v>52</v>
      </c>
      <c r="C119">
        <v>0</v>
      </c>
      <c r="D119">
        <v>6</v>
      </c>
    </row>
    <row r="120" spans="1:4" x14ac:dyDescent="0.25">
      <c r="A120">
        <v>27</v>
      </c>
      <c r="B120" s="21" t="s">
        <v>52</v>
      </c>
      <c r="C120">
        <v>2</v>
      </c>
      <c r="D120">
        <v>0</v>
      </c>
    </row>
    <row r="121" spans="1:4" x14ac:dyDescent="0.25">
      <c r="A121">
        <v>28</v>
      </c>
      <c r="B121" s="21" t="s">
        <v>52</v>
      </c>
      <c r="C121">
        <v>4</v>
      </c>
      <c r="D121">
        <v>0</v>
      </c>
    </row>
    <row r="122" spans="1:4" x14ac:dyDescent="0.25">
      <c r="A122">
        <v>29</v>
      </c>
      <c r="B122" s="21" t="s">
        <v>52</v>
      </c>
      <c r="C122">
        <v>0</v>
      </c>
      <c r="D122">
        <v>2</v>
      </c>
    </row>
    <row r="123" spans="1:4" x14ac:dyDescent="0.25">
      <c r="A123">
        <v>30</v>
      </c>
      <c r="B123" s="21" t="s">
        <v>52</v>
      </c>
      <c r="C123">
        <v>3</v>
      </c>
      <c r="D123">
        <v>0</v>
      </c>
    </row>
    <row r="124" spans="1:4" x14ac:dyDescent="0.25">
      <c r="A124">
        <v>31</v>
      </c>
      <c r="B124" s="21" t="s">
        <v>52</v>
      </c>
      <c r="C124">
        <v>4</v>
      </c>
      <c r="D124">
        <v>2</v>
      </c>
    </row>
    <row r="125" spans="1:4" x14ac:dyDescent="0.25">
      <c r="A125">
        <v>32</v>
      </c>
      <c r="B125" s="21" t="s">
        <v>52</v>
      </c>
      <c r="C125">
        <v>0</v>
      </c>
      <c r="D125">
        <v>2</v>
      </c>
    </row>
    <row r="126" spans="1:4" x14ac:dyDescent="0.25">
      <c r="A126">
        <v>33</v>
      </c>
      <c r="B126" s="21" t="s">
        <v>52</v>
      </c>
      <c r="C126">
        <v>5</v>
      </c>
      <c r="D126">
        <v>1</v>
      </c>
    </row>
    <row r="127" spans="1:4" x14ac:dyDescent="0.25">
      <c r="A127">
        <v>34</v>
      </c>
      <c r="B127" s="21" t="s">
        <v>52</v>
      </c>
      <c r="C127">
        <v>24</v>
      </c>
      <c r="D127">
        <v>0</v>
      </c>
    </row>
    <row r="128" spans="1:4" x14ac:dyDescent="0.25">
      <c r="A128">
        <v>35</v>
      </c>
      <c r="B128" s="21" t="s">
        <v>52</v>
      </c>
      <c r="C128">
        <v>7</v>
      </c>
      <c r="D128">
        <v>0</v>
      </c>
    </row>
    <row r="129" spans="1:6" x14ac:dyDescent="0.25">
      <c r="A129">
        <v>37</v>
      </c>
      <c r="B129" t="s">
        <v>52</v>
      </c>
      <c r="C129">
        <v>5</v>
      </c>
      <c r="D129">
        <v>4</v>
      </c>
    </row>
    <row r="130" spans="1:6" x14ac:dyDescent="0.25">
      <c r="A130">
        <v>38</v>
      </c>
      <c r="B130" t="s">
        <v>52</v>
      </c>
      <c r="C130">
        <v>3</v>
      </c>
      <c r="D130">
        <v>0</v>
      </c>
    </row>
    <row r="131" spans="1:6" x14ac:dyDescent="0.25">
      <c r="A131">
        <v>39</v>
      </c>
      <c r="B131" t="s">
        <v>52</v>
      </c>
      <c r="C131">
        <v>2</v>
      </c>
      <c r="D131">
        <v>2</v>
      </c>
    </row>
    <row r="132" spans="1:6" x14ac:dyDescent="0.25">
      <c r="A132">
        <v>40</v>
      </c>
      <c r="B132" t="s">
        <v>52</v>
      </c>
      <c r="C132">
        <v>8</v>
      </c>
      <c r="D132">
        <v>0</v>
      </c>
    </row>
    <row r="133" spans="1:6" x14ac:dyDescent="0.25">
      <c r="A133">
        <v>41</v>
      </c>
      <c r="B133" t="s">
        <v>52</v>
      </c>
      <c r="C133">
        <v>6</v>
      </c>
      <c r="D133">
        <v>7</v>
      </c>
    </row>
    <row r="134" spans="1:6" x14ac:dyDescent="0.25">
      <c r="A134">
        <v>42</v>
      </c>
      <c r="B134" t="s">
        <v>52</v>
      </c>
      <c r="C134">
        <v>11</v>
      </c>
      <c r="D134">
        <v>2</v>
      </c>
    </row>
    <row r="135" spans="1:6" x14ac:dyDescent="0.25">
      <c r="A135">
        <v>43</v>
      </c>
      <c r="B135" t="s">
        <v>52</v>
      </c>
      <c r="C135">
        <v>0</v>
      </c>
      <c r="D135">
        <v>4</v>
      </c>
    </row>
    <row r="136" spans="1:6" x14ac:dyDescent="0.25">
      <c r="A136">
        <v>44</v>
      </c>
      <c r="B136" t="s">
        <v>52</v>
      </c>
      <c r="C136">
        <v>0</v>
      </c>
      <c r="D136">
        <v>1</v>
      </c>
    </row>
    <row r="137" spans="1:6" x14ac:dyDescent="0.25">
      <c r="A137">
        <v>48</v>
      </c>
      <c r="B137" t="s">
        <v>52</v>
      </c>
      <c r="C137">
        <v>2</v>
      </c>
      <c r="D137">
        <v>1</v>
      </c>
    </row>
    <row r="138" spans="1:6" x14ac:dyDescent="0.25">
      <c r="A138">
        <v>49</v>
      </c>
      <c r="B138" t="s">
        <v>52</v>
      </c>
      <c r="C138">
        <v>8</v>
      </c>
      <c r="D138">
        <v>0</v>
      </c>
    </row>
    <row r="139" spans="1:6" x14ac:dyDescent="0.25">
      <c r="A139">
        <v>50</v>
      </c>
      <c r="B139" t="s">
        <v>52</v>
      </c>
      <c r="C139">
        <v>0</v>
      </c>
      <c r="D139">
        <v>10</v>
      </c>
      <c r="E139">
        <f>SUM(C100:C139)</f>
        <v>151</v>
      </c>
      <c r="F139">
        <f>SUM(D100:D139)</f>
        <v>123</v>
      </c>
    </row>
    <row r="140" spans="1:6" x14ac:dyDescent="0.25">
      <c r="A140">
        <v>2</v>
      </c>
      <c r="B140" t="s">
        <v>54</v>
      </c>
      <c r="C140">
        <v>1</v>
      </c>
      <c r="D140">
        <v>8</v>
      </c>
    </row>
    <row r="141" spans="1:6" x14ac:dyDescent="0.25">
      <c r="A141">
        <v>3</v>
      </c>
      <c r="B141" t="s">
        <v>54</v>
      </c>
      <c r="C141">
        <v>3</v>
      </c>
      <c r="D141">
        <v>0</v>
      </c>
    </row>
    <row r="142" spans="1:6" x14ac:dyDescent="0.25">
      <c r="A142">
        <v>9</v>
      </c>
      <c r="B142" s="21" t="s">
        <v>54</v>
      </c>
      <c r="C142">
        <v>35</v>
      </c>
      <c r="D142">
        <v>3</v>
      </c>
    </row>
    <row r="143" spans="1:6" x14ac:dyDescent="0.25">
      <c r="A143">
        <v>12</v>
      </c>
      <c r="B143" s="21" t="s">
        <v>54</v>
      </c>
      <c r="C143">
        <v>1</v>
      </c>
    </row>
    <row r="144" spans="1:6" x14ac:dyDescent="0.25">
      <c r="A144">
        <v>14</v>
      </c>
      <c r="B144" s="21" t="s">
        <v>54</v>
      </c>
      <c r="C144">
        <v>7</v>
      </c>
      <c r="D144">
        <v>0</v>
      </c>
    </row>
    <row r="145" spans="1:4" x14ac:dyDescent="0.25">
      <c r="A145">
        <v>21</v>
      </c>
      <c r="B145" s="21" t="s">
        <v>54</v>
      </c>
      <c r="C145">
        <v>0</v>
      </c>
      <c r="D145">
        <v>2</v>
      </c>
    </row>
    <row r="146" spans="1:4" x14ac:dyDescent="0.25">
      <c r="A146">
        <v>26</v>
      </c>
      <c r="B146" s="21" t="s">
        <v>54</v>
      </c>
      <c r="C146">
        <v>0</v>
      </c>
      <c r="D146">
        <v>1</v>
      </c>
    </row>
    <row r="147" spans="1:4" x14ac:dyDescent="0.25">
      <c r="A147">
        <v>27</v>
      </c>
      <c r="B147" s="21" t="s">
        <v>54</v>
      </c>
      <c r="C147">
        <v>2</v>
      </c>
      <c r="D147">
        <v>0</v>
      </c>
    </row>
    <row r="148" spans="1:4" x14ac:dyDescent="0.25">
      <c r="A148">
        <v>28</v>
      </c>
      <c r="B148" s="21" t="s">
        <v>54</v>
      </c>
      <c r="C148">
        <v>3</v>
      </c>
    </row>
    <row r="149" spans="1:4" x14ac:dyDescent="0.25">
      <c r="A149">
        <v>29</v>
      </c>
      <c r="B149" s="21" t="s">
        <v>54</v>
      </c>
      <c r="C149">
        <v>2</v>
      </c>
      <c r="D149">
        <v>0</v>
      </c>
    </row>
    <row r="150" spans="1:4" x14ac:dyDescent="0.25">
      <c r="A150">
        <v>30</v>
      </c>
      <c r="B150" s="21" t="s">
        <v>54</v>
      </c>
      <c r="C150">
        <v>20</v>
      </c>
      <c r="D150">
        <v>10</v>
      </c>
    </row>
    <row r="151" spans="1:4" x14ac:dyDescent="0.25">
      <c r="A151">
        <v>31</v>
      </c>
      <c r="B151" s="21" t="s">
        <v>54</v>
      </c>
      <c r="C151">
        <v>1</v>
      </c>
      <c r="D151">
        <v>1</v>
      </c>
    </row>
    <row r="152" spans="1:4" x14ac:dyDescent="0.25">
      <c r="A152">
        <v>32</v>
      </c>
      <c r="B152" s="21" t="s">
        <v>54</v>
      </c>
      <c r="C152">
        <v>5</v>
      </c>
      <c r="D152">
        <v>0</v>
      </c>
    </row>
    <row r="153" spans="1:4" x14ac:dyDescent="0.25">
      <c r="A153">
        <v>33</v>
      </c>
      <c r="B153" s="21" t="s">
        <v>54</v>
      </c>
      <c r="C153">
        <v>14</v>
      </c>
      <c r="D153">
        <v>0</v>
      </c>
    </row>
    <row r="154" spans="1:4" x14ac:dyDescent="0.25">
      <c r="A154">
        <v>34</v>
      </c>
      <c r="B154" s="21" t="s">
        <v>54</v>
      </c>
      <c r="C154">
        <v>25</v>
      </c>
      <c r="D154">
        <v>0</v>
      </c>
    </row>
    <row r="155" spans="1:4" x14ac:dyDescent="0.25">
      <c r="A155">
        <v>35</v>
      </c>
      <c r="B155" s="21" t="s">
        <v>54</v>
      </c>
      <c r="C155">
        <v>16</v>
      </c>
      <c r="D155">
        <v>0</v>
      </c>
    </row>
    <row r="156" spans="1:4" x14ac:dyDescent="0.25">
      <c r="A156">
        <v>36</v>
      </c>
      <c r="B156" s="21" t="s">
        <v>54</v>
      </c>
      <c r="C156">
        <v>16</v>
      </c>
      <c r="D156">
        <v>0</v>
      </c>
    </row>
    <row r="157" spans="1:4" x14ac:dyDescent="0.25">
      <c r="A157">
        <v>37</v>
      </c>
      <c r="B157" t="s">
        <v>54</v>
      </c>
      <c r="C157">
        <v>3</v>
      </c>
      <c r="D157">
        <v>0</v>
      </c>
    </row>
    <row r="158" spans="1:4" x14ac:dyDescent="0.25">
      <c r="A158">
        <v>37</v>
      </c>
      <c r="B158" t="s">
        <v>54</v>
      </c>
      <c r="C158">
        <v>0</v>
      </c>
      <c r="D158">
        <v>3</v>
      </c>
    </row>
    <row r="159" spans="1:4" x14ac:dyDescent="0.25">
      <c r="A159">
        <v>38</v>
      </c>
      <c r="B159" t="s">
        <v>54</v>
      </c>
      <c r="C159">
        <v>1</v>
      </c>
      <c r="D159">
        <v>0</v>
      </c>
    </row>
    <row r="160" spans="1:4" x14ac:dyDescent="0.25">
      <c r="A160">
        <v>40</v>
      </c>
      <c r="B160" t="s">
        <v>54</v>
      </c>
      <c r="C160">
        <v>3</v>
      </c>
      <c r="D160">
        <v>3</v>
      </c>
    </row>
    <row r="161" spans="1:6" x14ac:dyDescent="0.25">
      <c r="A161">
        <v>42</v>
      </c>
      <c r="B161" t="s">
        <v>54</v>
      </c>
      <c r="C161">
        <v>0</v>
      </c>
      <c r="D161">
        <v>8</v>
      </c>
    </row>
    <row r="162" spans="1:6" x14ac:dyDescent="0.25">
      <c r="A162">
        <v>43</v>
      </c>
      <c r="B162" t="s">
        <v>54</v>
      </c>
      <c r="C162">
        <v>11</v>
      </c>
      <c r="D162">
        <v>0</v>
      </c>
    </row>
    <row r="163" spans="1:6" x14ac:dyDescent="0.25">
      <c r="A163">
        <v>47</v>
      </c>
      <c r="B163" t="s">
        <v>54</v>
      </c>
      <c r="C163">
        <v>4</v>
      </c>
      <c r="D163">
        <v>0</v>
      </c>
    </row>
    <row r="164" spans="1:6" x14ac:dyDescent="0.25">
      <c r="A164">
        <v>48</v>
      </c>
      <c r="B164" t="s">
        <v>54</v>
      </c>
      <c r="C164">
        <v>20</v>
      </c>
      <c r="D164">
        <v>1</v>
      </c>
      <c r="E164">
        <f>SUM(C140:C164)</f>
        <v>193</v>
      </c>
      <c r="F164">
        <f>SUM(D140:D164)</f>
        <v>40</v>
      </c>
    </row>
    <row r="165" spans="1:6" x14ac:dyDescent="0.25">
      <c r="A165">
        <v>2</v>
      </c>
      <c r="B165" t="s">
        <v>57</v>
      </c>
      <c r="C165">
        <v>0</v>
      </c>
      <c r="D165">
        <v>7</v>
      </c>
    </row>
    <row r="166" spans="1:6" x14ac:dyDescent="0.25">
      <c r="A166">
        <v>3</v>
      </c>
      <c r="B166" t="s">
        <v>57</v>
      </c>
      <c r="C166">
        <v>4</v>
      </c>
      <c r="D166">
        <v>0</v>
      </c>
    </row>
    <row r="167" spans="1:6" x14ac:dyDescent="0.25">
      <c r="A167">
        <v>9</v>
      </c>
      <c r="B167" t="s">
        <v>57</v>
      </c>
      <c r="C167">
        <v>0</v>
      </c>
      <c r="D167">
        <v>3</v>
      </c>
    </row>
    <row r="168" spans="1:6" x14ac:dyDescent="0.25">
      <c r="A168">
        <v>13</v>
      </c>
      <c r="B168" s="21" t="s">
        <v>57</v>
      </c>
      <c r="D168">
        <v>4</v>
      </c>
    </row>
    <row r="169" spans="1:6" x14ac:dyDescent="0.25">
      <c r="A169">
        <v>14</v>
      </c>
      <c r="B169" s="21" t="s">
        <v>57</v>
      </c>
      <c r="C169">
        <v>0</v>
      </c>
      <c r="D169">
        <v>6</v>
      </c>
    </row>
    <row r="170" spans="1:6" x14ac:dyDescent="0.25">
      <c r="A170">
        <v>16</v>
      </c>
      <c r="B170" s="21" t="s">
        <v>57</v>
      </c>
      <c r="C170">
        <v>0</v>
      </c>
      <c r="D170">
        <v>5</v>
      </c>
    </row>
    <row r="171" spans="1:6" x14ac:dyDescent="0.25">
      <c r="A171">
        <v>17</v>
      </c>
      <c r="B171" s="21" t="s">
        <v>57</v>
      </c>
      <c r="C171">
        <v>2</v>
      </c>
      <c r="D171">
        <v>1</v>
      </c>
    </row>
    <row r="172" spans="1:6" x14ac:dyDescent="0.25">
      <c r="A172">
        <v>20</v>
      </c>
      <c r="B172" s="21" t="s">
        <v>57</v>
      </c>
      <c r="C172">
        <v>2</v>
      </c>
      <c r="D172">
        <v>9</v>
      </c>
    </row>
    <row r="173" spans="1:6" x14ac:dyDescent="0.25">
      <c r="A173">
        <v>22</v>
      </c>
      <c r="B173" s="21" t="s">
        <v>57</v>
      </c>
      <c r="C173">
        <v>0</v>
      </c>
      <c r="D173">
        <v>4</v>
      </c>
    </row>
    <row r="174" spans="1:6" x14ac:dyDescent="0.25">
      <c r="A174">
        <v>24</v>
      </c>
      <c r="B174" s="21" t="s">
        <v>57</v>
      </c>
      <c r="C174">
        <v>0</v>
      </c>
      <c r="D174">
        <v>3</v>
      </c>
    </row>
    <row r="175" spans="1:6" x14ac:dyDescent="0.25">
      <c r="A175">
        <v>25</v>
      </c>
      <c r="B175" s="21" t="s">
        <v>57</v>
      </c>
      <c r="C175">
        <v>0</v>
      </c>
      <c r="D175">
        <v>4</v>
      </c>
    </row>
    <row r="176" spans="1:6" x14ac:dyDescent="0.25">
      <c r="A176">
        <v>26</v>
      </c>
      <c r="B176" s="21" t="s">
        <v>57</v>
      </c>
      <c r="C176">
        <v>0</v>
      </c>
      <c r="D176">
        <v>4</v>
      </c>
    </row>
    <row r="177" spans="1:6" x14ac:dyDescent="0.25">
      <c r="A177">
        <v>34</v>
      </c>
      <c r="B177" s="21" t="s">
        <v>57</v>
      </c>
      <c r="C177">
        <v>3</v>
      </c>
      <c r="D177">
        <v>2</v>
      </c>
    </row>
    <row r="178" spans="1:6" x14ac:dyDescent="0.25">
      <c r="A178">
        <v>36</v>
      </c>
      <c r="B178" s="21" t="s">
        <v>57</v>
      </c>
      <c r="C178">
        <v>1</v>
      </c>
      <c r="D178">
        <v>0</v>
      </c>
    </row>
    <row r="179" spans="1:6" x14ac:dyDescent="0.25">
      <c r="A179">
        <v>39</v>
      </c>
      <c r="B179" t="s">
        <v>57</v>
      </c>
      <c r="C179">
        <v>1</v>
      </c>
      <c r="D179">
        <v>7</v>
      </c>
    </row>
    <row r="180" spans="1:6" x14ac:dyDescent="0.25">
      <c r="A180">
        <v>40</v>
      </c>
      <c r="B180" t="s">
        <v>57</v>
      </c>
      <c r="C180">
        <v>0</v>
      </c>
      <c r="D180">
        <v>4</v>
      </c>
    </row>
    <row r="181" spans="1:6" x14ac:dyDescent="0.25">
      <c r="A181">
        <v>45</v>
      </c>
      <c r="B181" t="s">
        <v>57</v>
      </c>
      <c r="C181">
        <v>0</v>
      </c>
      <c r="D181">
        <v>4</v>
      </c>
    </row>
    <row r="182" spans="1:6" x14ac:dyDescent="0.25">
      <c r="A182">
        <v>48</v>
      </c>
      <c r="B182" t="s">
        <v>57</v>
      </c>
      <c r="C182">
        <v>0</v>
      </c>
      <c r="D182">
        <v>3</v>
      </c>
    </row>
    <row r="183" spans="1:6" x14ac:dyDescent="0.25">
      <c r="A183">
        <v>49</v>
      </c>
      <c r="B183" t="s">
        <v>57</v>
      </c>
      <c r="C183">
        <v>0</v>
      </c>
      <c r="D183">
        <v>11</v>
      </c>
    </row>
    <row r="184" spans="1:6" x14ac:dyDescent="0.25">
      <c r="A184">
        <v>50</v>
      </c>
      <c r="B184" t="s">
        <v>57</v>
      </c>
      <c r="C184">
        <v>3</v>
      </c>
    </row>
    <row r="185" spans="1:6" x14ac:dyDescent="0.25">
      <c r="A185">
        <v>50</v>
      </c>
      <c r="B185" t="s">
        <v>57</v>
      </c>
      <c r="C185">
        <v>0</v>
      </c>
      <c r="D185">
        <v>6</v>
      </c>
      <c r="E185">
        <f>SUM(C165:C185)</f>
        <v>16</v>
      </c>
      <c r="F185">
        <f>SUM(D165:D185)</f>
        <v>87</v>
      </c>
    </row>
    <row r="186" spans="1:6" x14ac:dyDescent="0.25">
      <c r="A186">
        <v>1</v>
      </c>
      <c r="B186" t="s">
        <v>63</v>
      </c>
      <c r="C186">
        <v>0</v>
      </c>
      <c r="D186">
        <v>1</v>
      </c>
    </row>
    <row r="187" spans="1:6" x14ac:dyDescent="0.25">
      <c r="A187">
        <v>2</v>
      </c>
      <c r="B187" t="s">
        <v>63</v>
      </c>
      <c r="C187">
        <v>1</v>
      </c>
      <c r="D187">
        <v>0</v>
      </c>
    </row>
    <row r="188" spans="1:6" x14ac:dyDescent="0.25">
      <c r="A188">
        <v>5</v>
      </c>
      <c r="B188" t="s">
        <v>63</v>
      </c>
      <c r="C188">
        <v>1</v>
      </c>
      <c r="D188">
        <v>0</v>
      </c>
    </row>
    <row r="189" spans="1:6" x14ac:dyDescent="0.25">
      <c r="A189">
        <v>6</v>
      </c>
      <c r="B189" t="s">
        <v>63</v>
      </c>
      <c r="C189">
        <v>0</v>
      </c>
      <c r="D189">
        <v>1</v>
      </c>
    </row>
    <row r="190" spans="1:6" x14ac:dyDescent="0.25">
      <c r="A190">
        <v>15</v>
      </c>
      <c r="B190" s="21" t="s">
        <v>63</v>
      </c>
      <c r="C190">
        <v>14</v>
      </c>
      <c r="D190">
        <v>4</v>
      </c>
    </row>
    <row r="191" spans="1:6" x14ac:dyDescent="0.25">
      <c r="A191">
        <v>21</v>
      </c>
      <c r="B191" s="21" t="s">
        <v>63</v>
      </c>
      <c r="C191">
        <v>1</v>
      </c>
    </row>
    <row r="192" spans="1:6" x14ac:dyDescent="0.25">
      <c r="A192">
        <v>25</v>
      </c>
      <c r="B192" s="21" t="s">
        <v>63</v>
      </c>
      <c r="C192">
        <v>2</v>
      </c>
      <c r="D192">
        <v>5</v>
      </c>
    </row>
    <row r="193" spans="1:4" x14ac:dyDescent="0.25">
      <c r="A193">
        <v>27</v>
      </c>
      <c r="B193" s="21" t="s">
        <v>63</v>
      </c>
      <c r="C193">
        <v>1</v>
      </c>
      <c r="D193">
        <v>0</v>
      </c>
    </row>
    <row r="194" spans="1:4" x14ac:dyDescent="0.25">
      <c r="A194">
        <v>28</v>
      </c>
      <c r="B194" s="21" t="s">
        <v>63</v>
      </c>
      <c r="C194">
        <v>0</v>
      </c>
      <c r="D194">
        <v>8</v>
      </c>
    </row>
    <row r="195" spans="1:4" x14ac:dyDescent="0.25">
      <c r="A195">
        <v>29</v>
      </c>
      <c r="B195" s="21" t="s">
        <v>63</v>
      </c>
      <c r="C195">
        <v>18</v>
      </c>
      <c r="D195">
        <v>0</v>
      </c>
    </row>
    <row r="196" spans="1:4" x14ac:dyDescent="0.25">
      <c r="A196">
        <v>30</v>
      </c>
      <c r="B196" s="21" t="s">
        <v>63</v>
      </c>
      <c r="C196">
        <v>14</v>
      </c>
      <c r="D196">
        <v>2</v>
      </c>
    </row>
    <row r="197" spans="1:4" x14ac:dyDescent="0.25">
      <c r="A197">
        <v>1</v>
      </c>
      <c r="B197" s="21" t="s">
        <v>63</v>
      </c>
      <c r="C197">
        <v>7</v>
      </c>
      <c r="D197">
        <v>0</v>
      </c>
    </row>
    <row r="198" spans="1:4" x14ac:dyDescent="0.25">
      <c r="A198">
        <v>32</v>
      </c>
      <c r="B198" s="21" t="s">
        <v>63</v>
      </c>
      <c r="C198">
        <v>2</v>
      </c>
      <c r="D198">
        <v>11</v>
      </c>
    </row>
    <row r="199" spans="1:4" x14ac:dyDescent="0.25">
      <c r="A199">
        <v>33</v>
      </c>
      <c r="B199" s="21" t="s">
        <v>63</v>
      </c>
      <c r="C199">
        <v>3</v>
      </c>
      <c r="D199">
        <v>1</v>
      </c>
    </row>
    <row r="200" spans="1:4" x14ac:dyDescent="0.25">
      <c r="A200">
        <v>34</v>
      </c>
      <c r="B200" s="21" t="s">
        <v>63</v>
      </c>
      <c r="C200">
        <v>3</v>
      </c>
      <c r="D200">
        <v>1</v>
      </c>
    </row>
    <row r="201" spans="1:4" x14ac:dyDescent="0.25">
      <c r="A201">
        <v>35</v>
      </c>
      <c r="B201" s="21" t="s">
        <v>63</v>
      </c>
      <c r="C201">
        <v>3</v>
      </c>
      <c r="D201">
        <v>6</v>
      </c>
    </row>
    <row r="202" spans="1:4" x14ac:dyDescent="0.25">
      <c r="A202">
        <v>36</v>
      </c>
      <c r="B202" s="21" t="s">
        <v>63</v>
      </c>
      <c r="C202">
        <v>1</v>
      </c>
      <c r="D202">
        <v>0</v>
      </c>
    </row>
    <row r="203" spans="1:4" x14ac:dyDescent="0.25">
      <c r="A203">
        <v>37</v>
      </c>
      <c r="B203" t="s">
        <v>63</v>
      </c>
      <c r="C203">
        <v>28</v>
      </c>
      <c r="D203">
        <v>18</v>
      </c>
    </row>
    <row r="204" spans="1:4" x14ac:dyDescent="0.25">
      <c r="A204">
        <v>38</v>
      </c>
      <c r="B204" t="s">
        <v>63</v>
      </c>
      <c r="C204">
        <v>28</v>
      </c>
      <c r="D204">
        <v>13</v>
      </c>
    </row>
    <row r="205" spans="1:4" x14ac:dyDescent="0.25">
      <c r="A205">
        <v>41</v>
      </c>
      <c r="B205" t="s">
        <v>63</v>
      </c>
      <c r="C205">
        <v>7</v>
      </c>
      <c r="D205">
        <v>1</v>
      </c>
    </row>
    <row r="206" spans="1:4" x14ac:dyDescent="0.25">
      <c r="A206">
        <v>42</v>
      </c>
      <c r="B206" t="s">
        <v>63</v>
      </c>
      <c r="C206">
        <v>1</v>
      </c>
      <c r="D206">
        <v>1</v>
      </c>
    </row>
    <row r="207" spans="1:4" x14ac:dyDescent="0.25">
      <c r="A207">
        <v>44</v>
      </c>
      <c r="B207" t="s">
        <v>63</v>
      </c>
      <c r="C207">
        <v>2</v>
      </c>
      <c r="D207">
        <v>0</v>
      </c>
    </row>
    <row r="208" spans="1:4" x14ac:dyDescent="0.25">
      <c r="A208">
        <v>45</v>
      </c>
      <c r="B208" t="s">
        <v>63</v>
      </c>
      <c r="C208">
        <v>1</v>
      </c>
      <c r="D208">
        <v>0</v>
      </c>
    </row>
    <row r="209" spans="1:6" x14ac:dyDescent="0.25">
      <c r="A209">
        <v>47</v>
      </c>
      <c r="B209" t="s">
        <v>63</v>
      </c>
      <c r="C209">
        <v>1</v>
      </c>
      <c r="D209">
        <v>0</v>
      </c>
    </row>
    <row r="210" spans="1:6" x14ac:dyDescent="0.25">
      <c r="A210">
        <v>48</v>
      </c>
      <c r="B210" t="s">
        <v>63</v>
      </c>
      <c r="C210">
        <v>1</v>
      </c>
      <c r="D210">
        <v>0</v>
      </c>
    </row>
    <row r="211" spans="1:6" x14ac:dyDescent="0.25">
      <c r="A211">
        <v>49</v>
      </c>
      <c r="B211" t="s">
        <v>63</v>
      </c>
      <c r="C211">
        <v>6</v>
      </c>
      <c r="D211">
        <v>5</v>
      </c>
      <c r="E211">
        <f>SUM(C186:C211)</f>
        <v>146</v>
      </c>
      <c r="F211">
        <f>SUM(D186:D211)</f>
        <v>78</v>
      </c>
    </row>
    <row r="212" spans="1:6" ht="30" x14ac:dyDescent="0.25">
      <c r="A212">
        <v>4</v>
      </c>
      <c r="B212" s="21" t="s">
        <v>66</v>
      </c>
      <c r="C212">
        <v>4</v>
      </c>
      <c r="D212">
        <v>0</v>
      </c>
    </row>
    <row r="213" spans="1:6" ht="30" x14ac:dyDescent="0.25">
      <c r="A213" s="21">
        <v>5</v>
      </c>
      <c r="B213" s="21" t="s">
        <v>66</v>
      </c>
      <c r="C213">
        <v>0</v>
      </c>
      <c r="D213">
        <v>1</v>
      </c>
    </row>
    <row r="214" spans="1:6" ht="30" x14ac:dyDescent="0.25">
      <c r="A214">
        <v>6</v>
      </c>
      <c r="B214" s="21" t="s">
        <v>66</v>
      </c>
      <c r="C214">
        <v>1</v>
      </c>
      <c r="D214">
        <v>1</v>
      </c>
    </row>
    <row r="215" spans="1:6" ht="30" x14ac:dyDescent="0.25">
      <c r="A215">
        <v>7</v>
      </c>
      <c r="B215" s="21" t="s">
        <v>66</v>
      </c>
      <c r="C215">
        <v>1</v>
      </c>
      <c r="D215">
        <v>3</v>
      </c>
    </row>
    <row r="216" spans="1:6" ht="30" x14ac:dyDescent="0.25">
      <c r="A216">
        <v>9</v>
      </c>
      <c r="B216" s="21" t="s">
        <v>66</v>
      </c>
      <c r="C216">
        <v>6</v>
      </c>
      <c r="D216">
        <v>0</v>
      </c>
    </row>
    <row r="217" spans="1:6" ht="30" x14ac:dyDescent="0.25">
      <c r="A217">
        <v>14</v>
      </c>
      <c r="B217" s="21" t="s">
        <v>66</v>
      </c>
      <c r="C217">
        <v>4</v>
      </c>
      <c r="D217">
        <v>0</v>
      </c>
    </row>
    <row r="218" spans="1:6" ht="30" x14ac:dyDescent="0.25">
      <c r="A218">
        <v>15</v>
      </c>
      <c r="B218" s="21" t="s">
        <v>66</v>
      </c>
      <c r="C218">
        <v>0</v>
      </c>
      <c r="D218">
        <v>10</v>
      </c>
    </row>
    <row r="219" spans="1:6" ht="30" x14ac:dyDescent="0.25">
      <c r="A219">
        <v>25</v>
      </c>
      <c r="B219" s="21" t="s">
        <v>66</v>
      </c>
      <c r="C219">
        <v>0</v>
      </c>
      <c r="D219">
        <v>2</v>
      </c>
    </row>
    <row r="220" spans="1:6" ht="30" x14ac:dyDescent="0.25">
      <c r="A220">
        <v>27</v>
      </c>
      <c r="B220" s="21" t="s">
        <v>66</v>
      </c>
      <c r="C220">
        <v>0</v>
      </c>
      <c r="D220">
        <v>1</v>
      </c>
    </row>
    <row r="221" spans="1:6" ht="30" x14ac:dyDescent="0.25">
      <c r="A221">
        <v>33</v>
      </c>
      <c r="B221" s="21" t="s">
        <v>66</v>
      </c>
      <c r="C221">
        <v>1</v>
      </c>
      <c r="D221">
        <v>0</v>
      </c>
    </row>
    <row r="222" spans="1:6" ht="30" x14ac:dyDescent="0.25">
      <c r="A222">
        <v>33</v>
      </c>
      <c r="B222" s="21" t="s">
        <v>315</v>
      </c>
      <c r="C222">
        <v>0</v>
      </c>
      <c r="D222">
        <v>1</v>
      </c>
    </row>
    <row r="223" spans="1:6" ht="30" x14ac:dyDescent="0.25">
      <c r="A223">
        <v>34</v>
      </c>
      <c r="B223" s="21" t="s">
        <v>66</v>
      </c>
      <c r="C223">
        <v>1</v>
      </c>
      <c r="D223">
        <v>0</v>
      </c>
    </row>
    <row r="224" spans="1:6" ht="30" x14ac:dyDescent="0.25">
      <c r="A224">
        <v>37</v>
      </c>
      <c r="B224" s="21" t="s">
        <v>66</v>
      </c>
      <c r="C224">
        <v>1</v>
      </c>
      <c r="D224">
        <v>1</v>
      </c>
    </row>
    <row r="225" spans="1:6" ht="30" x14ac:dyDescent="0.25">
      <c r="A225">
        <v>39</v>
      </c>
      <c r="B225" s="21" t="s">
        <v>66</v>
      </c>
      <c r="C225">
        <v>9</v>
      </c>
      <c r="D225">
        <v>1</v>
      </c>
    </row>
    <row r="226" spans="1:6" ht="30" x14ac:dyDescent="0.25">
      <c r="A226">
        <v>43</v>
      </c>
      <c r="B226" s="21" t="s">
        <v>66</v>
      </c>
      <c r="C226">
        <v>1</v>
      </c>
      <c r="D226">
        <v>0</v>
      </c>
    </row>
    <row r="227" spans="1:6" ht="30" x14ac:dyDescent="0.25">
      <c r="A227">
        <v>44</v>
      </c>
      <c r="B227" s="21" t="s">
        <v>66</v>
      </c>
      <c r="C227">
        <v>1</v>
      </c>
      <c r="D227">
        <v>0</v>
      </c>
    </row>
    <row r="228" spans="1:6" ht="30" x14ac:dyDescent="0.25">
      <c r="A228">
        <v>48</v>
      </c>
      <c r="B228" s="21" t="s">
        <v>66</v>
      </c>
      <c r="C228">
        <v>1</v>
      </c>
      <c r="D228">
        <v>0</v>
      </c>
      <c r="E228">
        <f>SUM(C212:C228)</f>
        <v>31</v>
      </c>
      <c r="F228">
        <f>SUM(D212:D228)</f>
        <v>21</v>
      </c>
    </row>
    <row r="229" spans="1:6" x14ac:dyDescent="0.25">
      <c r="A229">
        <v>9</v>
      </c>
      <c r="B229" t="s">
        <v>72</v>
      </c>
      <c r="C229">
        <v>1</v>
      </c>
      <c r="D229">
        <v>0</v>
      </c>
    </row>
    <row r="230" spans="1:6" x14ac:dyDescent="0.25">
      <c r="A230">
        <v>38</v>
      </c>
      <c r="B230" t="s">
        <v>72</v>
      </c>
      <c r="C230">
        <v>2</v>
      </c>
      <c r="D230">
        <v>0</v>
      </c>
      <c r="E230">
        <v>3</v>
      </c>
      <c r="F230">
        <v>0</v>
      </c>
    </row>
    <row r="231" spans="1:6" x14ac:dyDescent="0.25">
      <c r="A231">
        <v>2</v>
      </c>
      <c r="B231" t="s">
        <v>76</v>
      </c>
      <c r="C231">
        <v>0</v>
      </c>
      <c r="D231">
        <v>3</v>
      </c>
    </row>
    <row r="232" spans="1:6" x14ac:dyDescent="0.25">
      <c r="A232">
        <v>5</v>
      </c>
      <c r="B232" t="s">
        <v>76</v>
      </c>
      <c r="C232">
        <v>0</v>
      </c>
      <c r="D232">
        <v>5</v>
      </c>
    </row>
    <row r="233" spans="1:6" x14ac:dyDescent="0.25">
      <c r="A233">
        <v>6</v>
      </c>
      <c r="B233" t="s">
        <v>76</v>
      </c>
      <c r="C233">
        <v>5</v>
      </c>
      <c r="D233">
        <v>2</v>
      </c>
    </row>
    <row r="234" spans="1:6" x14ac:dyDescent="0.25">
      <c r="A234">
        <v>9</v>
      </c>
      <c r="B234" t="s">
        <v>76</v>
      </c>
      <c r="C234">
        <v>0</v>
      </c>
      <c r="D234">
        <v>5</v>
      </c>
    </row>
    <row r="235" spans="1:6" x14ac:dyDescent="0.25">
      <c r="A235">
        <v>10</v>
      </c>
      <c r="B235" s="21" t="s">
        <v>76</v>
      </c>
      <c r="C235">
        <v>0</v>
      </c>
      <c r="D235">
        <v>2</v>
      </c>
    </row>
    <row r="236" spans="1:6" x14ac:dyDescent="0.25">
      <c r="A236">
        <v>13</v>
      </c>
      <c r="B236" s="21" t="s">
        <v>76</v>
      </c>
      <c r="C236">
        <v>2</v>
      </c>
      <c r="D236">
        <v>0</v>
      </c>
    </row>
    <row r="237" spans="1:6" x14ac:dyDescent="0.25">
      <c r="A237">
        <v>14</v>
      </c>
      <c r="B237" s="21" t="s">
        <v>76</v>
      </c>
      <c r="C237">
        <v>5</v>
      </c>
      <c r="D237">
        <v>2</v>
      </c>
    </row>
    <row r="238" spans="1:6" x14ac:dyDescent="0.25">
      <c r="A238">
        <v>15</v>
      </c>
      <c r="B238" s="21" t="s">
        <v>76</v>
      </c>
      <c r="C238">
        <v>5</v>
      </c>
      <c r="D238">
        <v>7</v>
      </c>
    </row>
    <row r="239" spans="1:6" x14ac:dyDescent="0.25">
      <c r="A239">
        <v>17</v>
      </c>
      <c r="B239" s="21" t="s">
        <v>76</v>
      </c>
      <c r="C239">
        <v>5</v>
      </c>
      <c r="D239">
        <v>4</v>
      </c>
    </row>
    <row r="240" spans="1:6" x14ac:dyDescent="0.25">
      <c r="A240">
        <v>22</v>
      </c>
      <c r="B240" s="21" t="s">
        <v>76</v>
      </c>
      <c r="C240">
        <v>2</v>
      </c>
      <c r="D240">
        <v>3</v>
      </c>
    </row>
    <row r="241" spans="1:6" x14ac:dyDescent="0.25">
      <c r="A241">
        <v>23</v>
      </c>
      <c r="B241" s="21" t="s">
        <v>76</v>
      </c>
      <c r="C241">
        <v>0</v>
      </c>
      <c r="D241">
        <v>11</v>
      </c>
    </row>
    <row r="242" spans="1:6" x14ac:dyDescent="0.25">
      <c r="A242">
        <v>25</v>
      </c>
      <c r="B242" s="21" t="s">
        <v>76</v>
      </c>
      <c r="C242">
        <v>5</v>
      </c>
      <c r="D242">
        <v>19</v>
      </c>
    </row>
    <row r="243" spans="1:6" x14ac:dyDescent="0.25">
      <c r="A243">
        <v>26</v>
      </c>
      <c r="B243" s="21" t="s">
        <v>76</v>
      </c>
      <c r="C243">
        <v>2</v>
      </c>
      <c r="D243">
        <v>6</v>
      </c>
    </row>
    <row r="244" spans="1:6" x14ac:dyDescent="0.25">
      <c r="A244">
        <v>27</v>
      </c>
      <c r="B244" s="21" t="s">
        <v>76</v>
      </c>
      <c r="C244">
        <v>4</v>
      </c>
      <c r="D244">
        <v>0</v>
      </c>
    </row>
    <row r="245" spans="1:6" x14ac:dyDescent="0.25">
      <c r="A245">
        <v>30</v>
      </c>
      <c r="B245" s="21" t="s">
        <v>76</v>
      </c>
      <c r="C245">
        <v>0</v>
      </c>
      <c r="D245">
        <v>3</v>
      </c>
    </row>
    <row r="246" spans="1:6" x14ac:dyDescent="0.25">
      <c r="A246">
        <v>39</v>
      </c>
      <c r="B246" t="s">
        <v>76</v>
      </c>
      <c r="C246">
        <v>21</v>
      </c>
      <c r="D246">
        <v>11</v>
      </c>
    </row>
    <row r="247" spans="1:6" x14ac:dyDescent="0.25">
      <c r="A247">
        <v>42</v>
      </c>
      <c r="B247" t="s">
        <v>76</v>
      </c>
      <c r="C247">
        <v>0</v>
      </c>
      <c r="D247">
        <v>1</v>
      </c>
    </row>
    <row r="248" spans="1:6" x14ac:dyDescent="0.25">
      <c r="A248">
        <v>44</v>
      </c>
      <c r="B248" t="s">
        <v>76</v>
      </c>
      <c r="C248">
        <v>2</v>
      </c>
      <c r="D248">
        <v>4</v>
      </c>
    </row>
    <row r="249" spans="1:6" x14ac:dyDescent="0.25">
      <c r="A249">
        <v>45</v>
      </c>
      <c r="B249" t="s">
        <v>76</v>
      </c>
      <c r="C249">
        <v>0</v>
      </c>
      <c r="D249">
        <v>2</v>
      </c>
    </row>
    <row r="250" spans="1:6" x14ac:dyDescent="0.25">
      <c r="A250">
        <v>46</v>
      </c>
      <c r="B250" t="s">
        <v>76</v>
      </c>
      <c r="C250">
        <v>0</v>
      </c>
      <c r="D250">
        <v>17</v>
      </c>
    </row>
    <row r="251" spans="1:6" x14ac:dyDescent="0.25">
      <c r="A251">
        <v>47</v>
      </c>
      <c r="B251" t="s">
        <v>76</v>
      </c>
      <c r="C251">
        <v>1</v>
      </c>
      <c r="D251">
        <v>1</v>
      </c>
    </row>
    <row r="252" spans="1:6" x14ac:dyDescent="0.25">
      <c r="A252">
        <v>48</v>
      </c>
      <c r="B252" t="s">
        <v>76</v>
      </c>
      <c r="C252">
        <v>7</v>
      </c>
      <c r="D252">
        <v>5</v>
      </c>
    </row>
    <row r="253" spans="1:6" x14ac:dyDescent="0.25">
      <c r="A253">
        <v>49</v>
      </c>
      <c r="B253" t="s">
        <v>76</v>
      </c>
      <c r="C253">
        <v>6</v>
      </c>
      <c r="D253">
        <v>7</v>
      </c>
      <c r="E253">
        <f>SUM(C231:C253)</f>
        <v>72</v>
      </c>
      <c r="F253">
        <f>SUM(D231:D253)</f>
        <v>120</v>
      </c>
    </row>
    <row r="254" spans="1:6" x14ac:dyDescent="0.25">
      <c r="A254">
        <v>10</v>
      </c>
      <c r="B254" s="21" t="s">
        <v>78</v>
      </c>
      <c r="C254">
        <v>4</v>
      </c>
      <c r="D254">
        <v>3</v>
      </c>
    </row>
    <row r="255" spans="1:6" x14ac:dyDescent="0.25">
      <c r="A255">
        <v>41</v>
      </c>
      <c r="B255" t="s">
        <v>78</v>
      </c>
      <c r="C255">
        <v>0</v>
      </c>
      <c r="D255">
        <v>1</v>
      </c>
      <c r="E255">
        <v>4</v>
      </c>
      <c r="F255">
        <v>4</v>
      </c>
    </row>
    <row r="256" spans="1:6" x14ac:dyDescent="0.25">
      <c r="A256">
        <v>47</v>
      </c>
      <c r="B256" t="s">
        <v>81</v>
      </c>
      <c r="C256">
        <v>1</v>
      </c>
      <c r="D256">
        <v>1</v>
      </c>
      <c r="E256">
        <v>1</v>
      </c>
      <c r="F256">
        <v>1</v>
      </c>
    </row>
    <row r="257" spans="1:6" x14ac:dyDescent="0.25">
      <c r="A257">
        <v>23</v>
      </c>
      <c r="B257" t="s">
        <v>83</v>
      </c>
      <c r="C257">
        <v>0</v>
      </c>
      <c r="D257">
        <v>4</v>
      </c>
      <c r="E257">
        <v>0</v>
      </c>
      <c r="F257">
        <v>4</v>
      </c>
    </row>
    <row r="258" spans="1:6" ht="30" x14ac:dyDescent="0.25">
      <c r="A258">
        <v>2</v>
      </c>
      <c r="B258" s="21" t="s">
        <v>85</v>
      </c>
      <c r="C258">
        <v>0</v>
      </c>
      <c r="D258">
        <v>6</v>
      </c>
    </row>
    <row r="259" spans="1:6" ht="30" x14ac:dyDescent="0.25">
      <c r="A259">
        <v>3</v>
      </c>
      <c r="B259" s="21" t="s">
        <v>85</v>
      </c>
      <c r="C259">
        <v>2</v>
      </c>
      <c r="D259">
        <v>1</v>
      </c>
    </row>
    <row r="260" spans="1:6" ht="30" x14ac:dyDescent="0.25">
      <c r="A260">
        <v>4</v>
      </c>
      <c r="B260" s="21" t="s">
        <v>85</v>
      </c>
      <c r="C260">
        <v>0</v>
      </c>
      <c r="D260">
        <v>2</v>
      </c>
    </row>
    <row r="261" spans="1:6" ht="30" x14ac:dyDescent="0.25">
      <c r="A261">
        <v>5</v>
      </c>
      <c r="B261" s="21" t="s">
        <v>85</v>
      </c>
      <c r="C261">
        <v>2</v>
      </c>
      <c r="D261">
        <v>0</v>
      </c>
    </row>
    <row r="262" spans="1:6" ht="30" x14ac:dyDescent="0.25">
      <c r="A262">
        <v>6</v>
      </c>
      <c r="B262" s="21" t="s">
        <v>85</v>
      </c>
      <c r="C262">
        <v>2</v>
      </c>
      <c r="D262">
        <v>0</v>
      </c>
    </row>
    <row r="263" spans="1:6" ht="30" x14ac:dyDescent="0.25">
      <c r="A263">
        <v>9</v>
      </c>
      <c r="B263" s="21" t="s">
        <v>85</v>
      </c>
      <c r="C263">
        <v>8</v>
      </c>
      <c r="D263">
        <v>3</v>
      </c>
    </row>
    <row r="264" spans="1:6" ht="30" x14ac:dyDescent="0.25">
      <c r="A264">
        <v>10</v>
      </c>
      <c r="B264" s="21" t="s">
        <v>85</v>
      </c>
      <c r="C264">
        <v>4</v>
      </c>
      <c r="D264">
        <v>0</v>
      </c>
    </row>
    <row r="265" spans="1:6" ht="30" x14ac:dyDescent="0.25">
      <c r="A265">
        <v>11</v>
      </c>
      <c r="B265" s="21" t="s">
        <v>85</v>
      </c>
      <c r="C265">
        <v>0</v>
      </c>
      <c r="D265">
        <v>3</v>
      </c>
    </row>
    <row r="266" spans="1:6" ht="30" x14ac:dyDescent="0.25">
      <c r="A266">
        <v>13</v>
      </c>
      <c r="B266" s="21" t="s">
        <v>85</v>
      </c>
      <c r="C266">
        <v>7</v>
      </c>
      <c r="D266">
        <v>0</v>
      </c>
    </row>
    <row r="267" spans="1:6" ht="30" x14ac:dyDescent="0.25">
      <c r="A267">
        <v>14</v>
      </c>
      <c r="B267" s="21" t="s">
        <v>85</v>
      </c>
      <c r="C267">
        <v>10</v>
      </c>
      <c r="D267">
        <v>0</v>
      </c>
    </row>
    <row r="268" spans="1:6" ht="30" x14ac:dyDescent="0.25">
      <c r="A268">
        <v>15</v>
      </c>
      <c r="B268" s="21" t="s">
        <v>85</v>
      </c>
      <c r="C268">
        <v>0</v>
      </c>
      <c r="D268">
        <v>2</v>
      </c>
    </row>
    <row r="269" spans="1:6" ht="30" x14ac:dyDescent="0.25">
      <c r="A269">
        <v>18</v>
      </c>
      <c r="B269" s="21" t="s">
        <v>85</v>
      </c>
      <c r="C269">
        <v>0</v>
      </c>
      <c r="D269">
        <v>2</v>
      </c>
    </row>
    <row r="270" spans="1:6" ht="30" x14ac:dyDescent="0.25">
      <c r="A270">
        <v>19</v>
      </c>
      <c r="B270" s="21" t="s">
        <v>85</v>
      </c>
      <c r="C270">
        <v>0</v>
      </c>
      <c r="D270">
        <v>2</v>
      </c>
    </row>
    <row r="271" spans="1:6" ht="30" x14ac:dyDescent="0.25">
      <c r="A271">
        <v>20</v>
      </c>
      <c r="B271" s="21" t="s">
        <v>85</v>
      </c>
      <c r="C271">
        <v>2</v>
      </c>
      <c r="D271">
        <v>2</v>
      </c>
    </row>
    <row r="272" spans="1:6" ht="30" x14ac:dyDescent="0.25">
      <c r="A272">
        <v>23</v>
      </c>
      <c r="B272" s="21" t="s">
        <v>85</v>
      </c>
      <c r="C272">
        <v>7</v>
      </c>
      <c r="D272">
        <v>4</v>
      </c>
    </row>
    <row r="273" spans="1:4" ht="30" x14ac:dyDescent="0.25">
      <c r="A273">
        <v>24</v>
      </c>
      <c r="B273" s="21" t="s">
        <v>85</v>
      </c>
      <c r="C273">
        <v>2</v>
      </c>
      <c r="D273">
        <v>2</v>
      </c>
    </row>
    <row r="274" spans="1:4" ht="30" x14ac:dyDescent="0.25">
      <c r="A274">
        <v>25</v>
      </c>
      <c r="B274" s="21" t="s">
        <v>85</v>
      </c>
      <c r="C274">
        <v>0</v>
      </c>
      <c r="D274">
        <v>2</v>
      </c>
    </row>
    <row r="275" spans="1:4" ht="30" x14ac:dyDescent="0.25">
      <c r="A275">
        <v>27</v>
      </c>
      <c r="B275" s="21" t="s">
        <v>85</v>
      </c>
      <c r="C275">
        <v>0</v>
      </c>
      <c r="D275">
        <v>1</v>
      </c>
    </row>
    <row r="276" spans="1:4" ht="30" x14ac:dyDescent="0.25">
      <c r="A276">
        <v>28</v>
      </c>
      <c r="B276" s="21" t="s">
        <v>85</v>
      </c>
      <c r="C276">
        <v>9</v>
      </c>
      <c r="D276">
        <v>4</v>
      </c>
    </row>
    <row r="277" spans="1:4" ht="30" x14ac:dyDescent="0.25">
      <c r="A277">
        <v>29</v>
      </c>
      <c r="B277" s="21" t="s">
        <v>85</v>
      </c>
      <c r="C277">
        <v>6</v>
      </c>
      <c r="D277">
        <v>4</v>
      </c>
    </row>
    <row r="278" spans="1:4" ht="30" x14ac:dyDescent="0.25">
      <c r="A278">
        <v>30</v>
      </c>
      <c r="B278" s="21" t="s">
        <v>85</v>
      </c>
      <c r="C278">
        <v>1</v>
      </c>
      <c r="D278">
        <v>3</v>
      </c>
    </row>
    <row r="279" spans="1:4" ht="30" x14ac:dyDescent="0.25">
      <c r="A279">
        <v>31</v>
      </c>
      <c r="B279" s="21" t="s">
        <v>85</v>
      </c>
      <c r="C279">
        <v>4</v>
      </c>
      <c r="D279">
        <v>1</v>
      </c>
    </row>
    <row r="280" spans="1:4" ht="30" x14ac:dyDescent="0.25">
      <c r="A280">
        <v>32</v>
      </c>
      <c r="B280" s="21" t="s">
        <v>85</v>
      </c>
      <c r="C280">
        <v>6</v>
      </c>
      <c r="D280">
        <v>6</v>
      </c>
    </row>
    <row r="281" spans="1:4" ht="30" x14ac:dyDescent="0.25">
      <c r="A281">
        <v>33</v>
      </c>
      <c r="B281" s="21" t="s">
        <v>85</v>
      </c>
      <c r="C281">
        <v>1</v>
      </c>
    </row>
    <row r="282" spans="1:4" ht="30" x14ac:dyDescent="0.25">
      <c r="A282">
        <v>35</v>
      </c>
      <c r="B282" s="21" t="s">
        <v>85</v>
      </c>
      <c r="C282">
        <v>1</v>
      </c>
      <c r="D282">
        <v>0</v>
      </c>
    </row>
    <row r="283" spans="1:4" ht="30" x14ac:dyDescent="0.25">
      <c r="A283">
        <v>36</v>
      </c>
      <c r="B283" s="21" t="s">
        <v>85</v>
      </c>
      <c r="C283">
        <v>4</v>
      </c>
      <c r="D283">
        <v>17</v>
      </c>
    </row>
    <row r="284" spans="1:4" ht="30" x14ac:dyDescent="0.25">
      <c r="A284">
        <v>38</v>
      </c>
      <c r="B284" s="21" t="s">
        <v>85</v>
      </c>
      <c r="C284">
        <v>9</v>
      </c>
      <c r="D284">
        <v>3</v>
      </c>
    </row>
    <row r="285" spans="1:4" ht="30" x14ac:dyDescent="0.25">
      <c r="A285">
        <v>40</v>
      </c>
      <c r="B285" s="21" t="s">
        <v>85</v>
      </c>
      <c r="C285">
        <v>1</v>
      </c>
      <c r="D285">
        <v>0</v>
      </c>
    </row>
    <row r="286" spans="1:4" ht="30" x14ac:dyDescent="0.25">
      <c r="A286">
        <v>42</v>
      </c>
      <c r="B286" s="21" t="s">
        <v>85</v>
      </c>
      <c r="C286">
        <v>1</v>
      </c>
      <c r="D286">
        <v>0</v>
      </c>
    </row>
    <row r="287" spans="1:4" ht="30" x14ac:dyDescent="0.25">
      <c r="A287">
        <v>43</v>
      </c>
      <c r="B287" s="21" t="s">
        <v>85</v>
      </c>
      <c r="C287">
        <v>1</v>
      </c>
      <c r="D287">
        <v>0</v>
      </c>
    </row>
    <row r="288" spans="1:4" ht="30" x14ac:dyDescent="0.25">
      <c r="A288">
        <v>44</v>
      </c>
      <c r="B288" s="21" t="s">
        <v>85</v>
      </c>
      <c r="C288">
        <v>4</v>
      </c>
      <c r="D288">
        <v>3</v>
      </c>
    </row>
    <row r="289" spans="1:6" ht="30" x14ac:dyDescent="0.25">
      <c r="A289">
        <v>45</v>
      </c>
      <c r="B289" s="21" t="s">
        <v>85</v>
      </c>
      <c r="C289">
        <v>3</v>
      </c>
      <c r="D289">
        <v>0</v>
      </c>
    </row>
    <row r="290" spans="1:6" ht="30" x14ac:dyDescent="0.25">
      <c r="A290">
        <v>48</v>
      </c>
      <c r="B290" s="21" t="s">
        <v>85</v>
      </c>
      <c r="C290">
        <v>4</v>
      </c>
      <c r="D290">
        <v>1</v>
      </c>
      <c r="E290">
        <f>SUM(C257:C290)</f>
        <v>101</v>
      </c>
      <c r="F290">
        <f>SUM(D258:D290)</f>
        <v>74</v>
      </c>
    </row>
    <row r="291" spans="1:6" x14ac:dyDescent="0.25">
      <c r="A291">
        <v>17</v>
      </c>
      <c r="B291" s="21" t="s">
        <v>93</v>
      </c>
      <c r="C291">
        <v>0</v>
      </c>
      <c r="D291">
        <v>1</v>
      </c>
      <c r="E291">
        <v>0</v>
      </c>
      <c r="F291">
        <v>1</v>
      </c>
    </row>
    <row r="292" spans="1:6" x14ac:dyDescent="0.25">
      <c r="A292">
        <v>7</v>
      </c>
      <c r="B292" t="s">
        <v>96</v>
      </c>
      <c r="C292">
        <v>1</v>
      </c>
      <c r="D292">
        <v>0</v>
      </c>
    </row>
    <row r="293" spans="1:6" x14ac:dyDescent="0.25">
      <c r="A293">
        <v>10</v>
      </c>
      <c r="B293" s="21" t="s">
        <v>96</v>
      </c>
      <c r="C293">
        <v>0</v>
      </c>
      <c r="D293">
        <v>7</v>
      </c>
      <c r="E293">
        <v>1</v>
      </c>
      <c r="F293">
        <v>7</v>
      </c>
    </row>
    <row r="294" spans="1:6" ht="45" x14ac:dyDescent="0.25">
      <c r="A294">
        <v>5</v>
      </c>
      <c r="B294" s="20" t="s">
        <v>305</v>
      </c>
      <c r="C294">
        <v>2</v>
      </c>
      <c r="D294">
        <v>2</v>
      </c>
    </row>
    <row r="295" spans="1:6" ht="45" x14ac:dyDescent="0.25">
      <c r="A295">
        <v>9</v>
      </c>
      <c r="B295" s="21" t="s">
        <v>305</v>
      </c>
      <c r="C295">
        <v>4</v>
      </c>
      <c r="D295">
        <v>6</v>
      </c>
    </row>
    <row r="296" spans="1:6" ht="45" x14ac:dyDescent="0.25">
      <c r="A296">
        <v>11</v>
      </c>
      <c r="B296" s="21" t="s">
        <v>305</v>
      </c>
      <c r="C296">
        <v>0</v>
      </c>
      <c r="D296">
        <v>1</v>
      </c>
    </row>
    <row r="297" spans="1:6" ht="45" x14ac:dyDescent="0.25">
      <c r="A297">
        <v>14</v>
      </c>
      <c r="B297" s="21" t="s">
        <v>305</v>
      </c>
      <c r="C297">
        <v>0</v>
      </c>
      <c r="D297">
        <v>7</v>
      </c>
    </row>
    <row r="298" spans="1:6" ht="45" x14ac:dyDescent="0.25">
      <c r="A298">
        <v>15</v>
      </c>
      <c r="B298" s="21" t="s">
        <v>305</v>
      </c>
      <c r="C298">
        <v>0</v>
      </c>
      <c r="D298">
        <v>7</v>
      </c>
    </row>
    <row r="299" spans="1:6" ht="45" x14ac:dyDescent="0.25">
      <c r="A299">
        <v>19</v>
      </c>
      <c r="B299" s="21" t="s">
        <v>305</v>
      </c>
      <c r="C299">
        <v>1</v>
      </c>
      <c r="D299">
        <v>0</v>
      </c>
    </row>
    <row r="300" spans="1:6" ht="45" x14ac:dyDescent="0.25">
      <c r="A300">
        <v>20</v>
      </c>
      <c r="B300" s="21" t="s">
        <v>305</v>
      </c>
      <c r="C300">
        <v>0</v>
      </c>
      <c r="D300">
        <v>1</v>
      </c>
    </row>
    <row r="301" spans="1:6" ht="45" x14ac:dyDescent="0.25">
      <c r="A301">
        <v>22</v>
      </c>
      <c r="B301" s="21" t="s">
        <v>305</v>
      </c>
      <c r="C301">
        <v>0</v>
      </c>
      <c r="D301">
        <v>7</v>
      </c>
    </row>
    <row r="302" spans="1:6" ht="45" x14ac:dyDescent="0.25">
      <c r="A302">
        <v>23</v>
      </c>
      <c r="B302" s="21" t="s">
        <v>305</v>
      </c>
      <c r="C302">
        <v>8</v>
      </c>
      <c r="D302">
        <v>0</v>
      </c>
    </row>
    <row r="303" spans="1:6" ht="45" x14ac:dyDescent="0.25">
      <c r="A303">
        <v>24</v>
      </c>
      <c r="B303" s="21" t="s">
        <v>305</v>
      </c>
      <c r="C303">
        <v>0</v>
      </c>
      <c r="D303">
        <v>1</v>
      </c>
    </row>
    <row r="304" spans="1:6" ht="45" x14ac:dyDescent="0.25">
      <c r="A304">
        <v>26</v>
      </c>
      <c r="B304" s="21" t="s">
        <v>305</v>
      </c>
      <c r="C304">
        <v>5</v>
      </c>
      <c r="D304">
        <v>1</v>
      </c>
    </row>
    <row r="305" spans="1:6" ht="45" x14ac:dyDescent="0.25">
      <c r="A305">
        <v>29</v>
      </c>
      <c r="B305" s="21" t="s">
        <v>305</v>
      </c>
      <c r="C305">
        <v>0</v>
      </c>
      <c r="D305">
        <v>1</v>
      </c>
    </row>
    <row r="306" spans="1:6" ht="45" x14ac:dyDescent="0.25">
      <c r="A306">
        <v>30</v>
      </c>
      <c r="B306" s="21" t="s">
        <v>305</v>
      </c>
      <c r="C306">
        <v>0</v>
      </c>
      <c r="D306">
        <v>1</v>
      </c>
    </row>
    <row r="307" spans="1:6" ht="45" x14ac:dyDescent="0.25">
      <c r="A307">
        <v>31</v>
      </c>
      <c r="B307" s="21" t="s">
        <v>305</v>
      </c>
      <c r="C307">
        <v>2</v>
      </c>
      <c r="D307">
        <v>0</v>
      </c>
    </row>
    <row r="308" spans="1:6" ht="45" x14ac:dyDescent="0.25">
      <c r="A308">
        <v>33</v>
      </c>
      <c r="B308" s="21" t="s">
        <v>305</v>
      </c>
      <c r="C308">
        <v>1</v>
      </c>
      <c r="D308">
        <v>0</v>
      </c>
    </row>
    <row r="309" spans="1:6" ht="45" x14ac:dyDescent="0.25">
      <c r="A309">
        <v>37</v>
      </c>
      <c r="B309" s="21" t="s">
        <v>305</v>
      </c>
      <c r="C309">
        <v>0</v>
      </c>
      <c r="D309">
        <v>3</v>
      </c>
    </row>
    <row r="310" spans="1:6" ht="45" x14ac:dyDescent="0.25">
      <c r="A310">
        <v>44</v>
      </c>
      <c r="B310" s="21" t="s">
        <v>305</v>
      </c>
      <c r="C310">
        <v>0</v>
      </c>
      <c r="D310">
        <v>1</v>
      </c>
    </row>
    <row r="311" spans="1:6" ht="45" x14ac:dyDescent="0.25">
      <c r="A311" s="21">
        <v>50</v>
      </c>
      <c r="B311" s="21" t="s">
        <v>305</v>
      </c>
      <c r="C311" s="21">
        <v>3</v>
      </c>
      <c r="D311" s="21">
        <v>0</v>
      </c>
      <c r="E311" s="21">
        <f>SUM(C294:C311)</f>
        <v>26</v>
      </c>
      <c r="F311">
        <f>SUM(D294:D311)</f>
        <v>39</v>
      </c>
    </row>
    <row r="312" spans="1:6" x14ac:dyDescent="0.25">
      <c r="A312">
        <v>1</v>
      </c>
      <c r="B312" t="s">
        <v>102</v>
      </c>
      <c r="C312">
        <v>0</v>
      </c>
      <c r="D312">
        <v>1</v>
      </c>
    </row>
    <row r="313" spans="1:6" x14ac:dyDescent="0.25">
      <c r="A313">
        <v>2</v>
      </c>
      <c r="B313" t="s">
        <v>102</v>
      </c>
      <c r="C313">
        <v>0</v>
      </c>
      <c r="D313">
        <v>1</v>
      </c>
    </row>
    <row r="314" spans="1:6" x14ac:dyDescent="0.25">
      <c r="A314">
        <v>3</v>
      </c>
      <c r="B314" t="s">
        <v>102</v>
      </c>
      <c r="C314">
        <v>3</v>
      </c>
      <c r="D314">
        <v>0</v>
      </c>
    </row>
    <row r="315" spans="1:6" x14ac:dyDescent="0.25">
      <c r="A315">
        <v>4</v>
      </c>
      <c r="B315" t="s">
        <v>102</v>
      </c>
      <c r="C315">
        <v>1</v>
      </c>
      <c r="D315">
        <v>1</v>
      </c>
    </row>
    <row r="316" spans="1:6" x14ac:dyDescent="0.25">
      <c r="A316">
        <v>5</v>
      </c>
      <c r="B316" t="s">
        <v>102</v>
      </c>
      <c r="C316">
        <v>1</v>
      </c>
      <c r="D316">
        <v>8</v>
      </c>
    </row>
    <row r="317" spans="1:6" x14ac:dyDescent="0.25">
      <c r="A317">
        <v>6</v>
      </c>
      <c r="B317" t="s">
        <v>102</v>
      </c>
      <c r="C317">
        <v>0</v>
      </c>
      <c r="D317">
        <v>4</v>
      </c>
    </row>
    <row r="318" spans="1:6" x14ac:dyDescent="0.25">
      <c r="A318">
        <v>7</v>
      </c>
      <c r="B318" t="s">
        <v>102</v>
      </c>
      <c r="C318">
        <v>1</v>
      </c>
      <c r="D318">
        <v>2</v>
      </c>
    </row>
    <row r="319" spans="1:6" x14ac:dyDescent="0.25">
      <c r="A319">
        <v>8</v>
      </c>
      <c r="B319" t="s">
        <v>102</v>
      </c>
      <c r="C319">
        <v>0</v>
      </c>
      <c r="D319">
        <v>4</v>
      </c>
    </row>
    <row r="320" spans="1:6" x14ac:dyDescent="0.25">
      <c r="A320">
        <v>10</v>
      </c>
      <c r="B320" s="21" t="s">
        <v>102</v>
      </c>
      <c r="C320">
        <v>7</v>
      </c>
      <c r="D320">
        <v>0</v>
      </c>
    </row>
    <row r="321" spans="1:4" x14ac:dyDescent="0.25">
      <c r="A321">
        <v>10</v>
      </c>
      <c r="B321" s="21" t="s">
        <v>102</v>
      </c>
      <c r="C321">
        <v>0</v>
      </c>
      <c r="D321">
        <v>3</v>
      </c>
    </row>
    <row r="322" spans="1:4" x14ac:dyDescent="0.25">
      <c r="A322">
        <v>12</v>
      </c>
      <c r="B322" s="21" t="s">
        <v>102</v>
      </c>
      <c r="C322">
        <v>1</v>
      </c>
      <c r="D322">
        <v>4</v>
      </c>
    </row>
    <row r="323" spans="1:4" x14ac:dyDescent="0.25">
      <c r="A323">
        <v>14</v>
      </c>
      <c r="B323" s="21" t="s">
        <v>102</v>
      </c>
      <c r="C323">
        <v>2</v>
      </c>
      <c r="D323">
        <v>7</v>
      </c>
    </row>
    <row r="324" spans="1:4" x14ac:dyDescent="0.25">
      <c r="A324">
        <v>14</v>
      </c>
      <c r="B324" s="21" t="s">
        <v>102</v>
      </c>
      <c r="C324">
        <v>0</v>
      </c>
      <c r="D324">
        <v>14</v>
      </c>
    </row>
    <row r="325" spans="1:4" x14ac:dyDescent="0.25">
      <c r="A325">
        <v>15</v>
      </c>
      <c r="B325" s="21" t="s">
        <v>102</v>
      </c>
      <c r="C325">
        <v>7</v>
      </c>
      <c r="D325">
        <v>0</v>
      </c>
    </row>
    <row r="326" spans="1:4" x14ac:dyDescent="0.25">
      <c r="A326">
        <v>16</v>
      </c>
      <c r="B326" s="21" t="s">
        <v>102</v>
      </c>
      <c r="C326">
        <v>3</v>
      </c>
      <c r="D326">
        <v>1</v>
      </c>
    </row>
    <row r="327" spans="1:4" x14ac:dyDescent="0.25">
      <c r="A327">
        <v>21</v>
      </c>
      <c r="B327" s="21" t="s">
        <v>102</v>
      </c>
      <c r="C327">
        <v>8</v>
      </c>
      <c r="D327">
        <v>3</v>
      </c>
    </row>
    <row r="328" spans="1:4" x14ac:dyDescent="0.25">
      <c r="A328">
        <v>22</v>
      </c>
      <c r="B328" s="21" t="s">
        <v>102</v>
      </c>
      <c r="C328">
        <v>0</v>
      </c>
      <c r="D328">
        <v>4</v>
      </c>
    </row>
    <row r="329" spans="1:4" x14ac:dyDescent="0.25">
      <c r="A329">
        <v>23</v>
      </c>
      <c r="B329" s="21" t="s">
        <v>102</v>
      </c>
      <c r="C329">
        <v>2</v>
      </c>
      <c r="D329">
        <v>3</v>
      </c>
    </row>
    <row r="330" spans="1:4" x14ac:dyDescent="0.25">
      <c r="A330">
        <v>26</v>
      </c>
      <c r="B330" s="21" t="s">
        <v>102</v>
      </c>
      <c r="C330">
        <v>0</v>
      </c>
      <c r="D330">
        <v>2</v>
      </c>
    </row>
    <row r="331" spans="1:4" x14ac:dyDescent="0.25">
      <c r="A331">
        <v>27</v>
      </c>
      <c r="B331" s="21" t="s">
        <v>102</v>
      </c>
      <c r="C331">
        <v>0</v>
      </c>
      <c r="D331">
        <v>1</v>
      </c>
    </row>
    <row r="332" spans="1:4" x14ac:dyDescent="0.25">
      <c r="A332">
        <v>28</v>
      </c>
      <c r="B332" s="21" t="s">
        <v>102</v>
      </c>
      <c r="C332">
        <v>4</v>
      </c>
      <c r="D332">
        <v>20</v>
      </c>
    </row>
    <row r="333" spans="1:4" x14ac:dyDescent="0.25">
      <c r="A333">
        <v>29</v>
      </c>
      <c r="B333" s="21" t="s">
        <v>102</v>
      </c>
      <c r="C333">
        <v>1</v>
      </c>
      <c r="D333">
        <v>5</v>
      </c>
    </row>
    <row r="334" spans="1:4" x14ac:dyDescent="0.25">
      <c r="A334">
        <v>30</v>
      </c>
      <c r="B334" s="21" t="s">
        <v>313</v>
      </c>
      <c r="C334">
        <v>0</v>
      </c>
      <c r="D334">
        <v>3</v>
      </c>
    </row>
    <row r="335" spans="1:4" x14ac:dyDescent="0.25">
      <c r="A335">
        <v>32</v>
      </c>
      <c r="B335" s="21" t="s">
        <v>102</v>
      </c>
      <c r="C335">
        <v>5</v>
      </c>
      <c r="D335">
        <v>2</v>
      </c>
    </row>
    <row r="336" spans="1:4" x14ac:dyDescent="0.25">
      <c r="A336">
        <v>33</v>
      </c>
      <c r="B336" s="21" t="s">
        <v>102</v>
      </c>
      <c r="C336">
        <v>4</v>
      </c>
      <c r="D336">
        <v>1</v>
      </c>
    </row>
    <row r="337" spans="1:6" x14ac:dyDescent="0.25">
      <c r="A337">
        <v>34</v>
      </c>
      <c r="B337" s="21" t="s">
        <v>102</v>
      </c>
      <c r="C337">
        <v>4</v>
      </c>
      <c r="D337">
        <v>4</v>
      </c>
    </row>
    <row r="338" spans="1:6" x14ac:dyDescent="0.25">
      <c r="A338">
        <v>35</v>
      </c>
      <c r="B338" s="21" t="s">
        <v>102</v>
      </c>
      <c r="C338">
        <v>1</v>
      </c>
      <c r="D338">
        <v>4</v>
      </c>
    </row>
    <row r="339" spans="1:6" x14ac:dyDescent="0.25">
      <c r="A339">
        <v>36</v>
      </c>
      <c r="B339" s="21" t="s">
        <v>313</v>
      </c>
      <c r="C339">
        <v>0</v>
      </c>
      <c r="D339">
        <v>15</v>
      </c>
    </row>
    <row r="340" spans="1:6" x14ac:dyDescent="0.25">
      <c r="A340">
        <v>37</v>
      </c>
      <c r="B340" t="s">
        <v>102</v>
      </c>
      <c r="C340">
        <v>0</v>
      </c>
      <c r="D340">
        <v>2</v>
      </c>
    </row>
    <row r="341" spans="1:6" x14ac:dyDescent="0.25">
      <c r="A341">
        <v>38</v>
      </c>
      <c r="B341" t="s">
        <v>102</v>
      </c>
      <c r="C341">
        <v>2</v>
      </c>
      <c r="D341">
        <v>2</v>
      </c>
    </row>
    <row r="342" spans="1:6" x14ac:dyDescent="0.25">
      <c r="A342">
        <v>40</v>
      </c>
      <c r="B342" t="s">
        <v>102</v>
      </c>
      <c r="C342">
        <v>2</v>
      </c>
      <c r="D342">
        <v>0</v>
      </c>
    </row>
    <row r="343" spans="1:6" x14ac:dyDescent="0.25">
      <c r="A343">
        <v>41</v>
      </c>
      <c r="B343" t="s">
        <v>102</v>
      </c>
      <c r="C343">
        <v>2</v>
      </c>
      <c r="D343">
        <v>0</v>
      </c>
    </row>
    <row r="344" spans="1:6" x14ac:dyDescent="0.25">
      <c r="A344">
        <v>42</v>
      </c>
      <c r="B344" t="s">
        <v>102</v>
      </c>
      <c r="C344">
        <v>0</v>
      </c>
      <c r="D344">
        <v>1</v>
      </c>
    </row>
    <row r="345" spans="1:6" x14ac:dyDescent="0.25">
      <c r="A345">
        <v>43</v>
      </c>
      <c r="B345" t="s">
        <v>102</v>
      </c>
      <c r="C345">
        <v>1</v>
      </c>
      <c r="D345">
        <v>0</v>
      </c>
    </row>
    <row r="346" spans="1:6" x14ac:dyDescent="0.25">
      <c r="A346">
        <v>48</v>
      </c>
      <c r="B346" t="s">
        <v>102</v>
      </c>
      <c r="C346">
        <v>0</v>
      </c>
      <c r="D346">
        <v>1</v>
      </c>
    </row>
    <row r="347" spans="1:6" x14ac:dyDescent="0.25">
      <c r="A347">
        <v>49</v>
      </c>
      <c r="B347" t="s">
        <v>102</v>
      </c>
      <c r="C347">
        <v>7</v>
      </c>
      <c r="D347">
        <v>0</v>
      </c>
    </row>
    <row r="348" spans="1:6" x14ac:dyDescent="0.25">
      <c r="A348">
        <v>50</v>
      </c>
      <c r="B348" t="s">
        <v>102</v>
      </c>
      <c r="C348">
        <v>0</v>
      </c>
      <c r="D348">
        <v>2</v>
      </c>
      <c r="E348">
        <f>SUM(C312:C348)</f>
        <v>69</v>
      </c>
      <c r="F348">
        <f>SUM(D313:D348)</f>
        <v>124</v>
      </c>
    </row>
    <row r="349" spans="1:6" x14ac:dyDescent="0.25">
      <c r="A349">
        <v>2</v>
      </c>
      <c r="B349" t="s">
        <v>107</v>
      </c>
      <c r="C349">
        <v>0</v>
      </c>
      <c r="D349">
        <v>1</v>
      </c>
    </row>
    <row r="350" spans="1:6" x14ac:dyDescent="0.25">
      <c r="A350">
        <v>3</v>
      </c>
      <c r="B350" t="s">
        <v>107</v>
      </c>
      <c r="C350">
        <v>6</v>
      </c>
      <c r="D350">
        <v>3</v>
      </c>
    </row>
    <row r="351" spans="1:6" x14ac:dyDescent="0.25">
      <c r="A351">
        <v>6</v>
      </c>
      <c r="B351" s="15" t="s">
        <v>107</v>
      </c>
      <c r="C351">
        <v>1</v>
      </c>
      <c r="D351">
        <v>3</v>
      </c>
    </row>
    <row r="352" spans="1:6" x14ac:dyDescent="0.25">
      <c r="A352">
        <v>9</v>
      </c>
      <c r="B352" t="s">
        <v>107</v>
      </c>
      <c r="C352">
        <v>9</v>
      </c>
      <c r="D352">
        <v>2</v>
      </c>
    </row>
    <row r="353" spans="1:4" x14ac:dyDescent="0.25">
      <c r="A353">
        <v>10</v>
      </c>
      <c r="B353" s="21" t="s">
        <v>107</v>
      </c>
      <c r="C353">
        <v>4</v>
      </c>
      <c r="D353">
        <v>5</v>
      </c>
    </row>
    <row r="354" spans="1:4" x14ac:dyDescent="0.25">
      <c r="A354">
        <v>11</v>
      </c>
      <c r="B354" s="21" t="s">
        <v>107</v>
      </c>
      <c r="C354">
        <v>6</v>
      </c>
      <c r="D354">
        <v>5</v>
      </c>
    </row>
    <row r="355" spans="1:4" x14ac:dyDescent="0.25">
      <c r="A355">
        <v>12</v>
      </c>
      <c r="B355" s="21" t="s">
        <v>107</v>
      </c>
      <c r="C355">
        <v>1</v>
      </c>
      <c r="D355">
        <v>1</v>
      </c>
    </row>
    <row r="356" spans="1:4" x14ac:dyDescent="0.25">
      <c r="A356">
        <v>13</v>
      </c>
      <c r="B356" s="21" t="s">
        <v>107</v>
      </c>
      <c r="C356">
        <v>8</v>
      </c>
      <c r="D356">
        <v>0</v>
      </c>
    </row>
    <row r="357" spans="1:4" x14ac:dyDescent="0.25">
      <c r="A357">
        <v>14</v>
      </c>
      <c r="B357" s="21" t="s">
        <v>107</v>
      </c>
      <c r="C357">
        <v>8</v>
      </c>
      <c r="D357">
        <v>0</v>
      </c>
    </row>
    <row r="358" spans="1:4" x14ac:dyDescent="0.25">
      <c r="A358">
        <v>15</v>
      </c>
      <c r="B358" s="21" t="s">
        <v>107</v>
      </c>
      <c r="C358">
        <v>7</v>
      </c>
    </row>
    <row r="359" spans="1:4" x14ac:dyDescent="0.25">
      <c r="A359">
        <v>16</v>
      </c>
      <c r="B359" s="21" t="s">
        <v>107</v>
      </c>
      <c r="C359">
        <v>1</v>
      </c>
      <c r="D359">
        <v>0</v>
      </c>
    </row>
    <row r="360" spans="1:4" x14ac:dyDescent="0.25">
      <c r="A360">
        <v>21</v>
      </c>
      <c r="B360" s="21" t="s">
        <v>107</v>
      </c>
      <c r="C360">
        <v>2</v>
      </c>
      <c r="D360">
        <v>0</v>
      </c>
    </row>
    <row r="361" spans="1:4" x14ac:dyDescent="0.25">
      <c r="A361">
        <v>22</v>
      </c>
      <c r="B361" s="21" t="s">
        <v>107</v>
      </c>
      <c r="C361">
        <v>5</v>
      </c>
      <c r="D361">
        <v>0</v>
      </c>
    </row>
    <row r="362" spans="1:4" x14ac:dyDescent="0.25">
      <c r="A362">
        <v>23</v>
      </c>
      <c r="B362" s="21" t="s">
        <v>107</v>
      </c>
      <c r="C362">
        <v>4</v>
      </c>
      <c r="D362">
        <v>2</v>
      </c>
    </row>
    <row r="363" spans="1:4" x14ac:dyDescent="0.25">
      <c r="A363">
        <v>24</v>
      </c>
      <c r="B363" s="21" t="s">
        <v>107</v>
      </c>
      <c r="C363">
        <v>2</v>
      </c>
      <c r="D363">
        <v>0</v>
      </c>
    </row>
    <row r="364" spans="1:4" x14ac:dyDescent="0.25">
      <c r="A364">
        <v>25</v>
      </c>
      <c r="B364" s="21" t="s">
        <v>107</v>
      </c>
      <c r="C364">
        <v>1</v>
      </c>
      <c r="D364">
        <v>0</v>
      </c>
    </row>
    <row r="365" spans="1:4" x14ac:dyDescent="0.25">
      <c r="A365">
        <v>26</v>
      </c>
      <c r="B365" s="21" t="s">
        <v>107</v>
      </c>
      <c r="C365">
        <v>4</v>
      </c>
      <c r="D365">
        <v>0</v>
      </c>
    </row>
    <row r="366" spans="1:4" x14ac:dyDescent="0.25">
      <c r="A366">
        <v>28</v>
      </c>
      <c r="B366" s="21" t="s">
        <v>107</v>
      </c>
      <c r="C366">
        <v>3</v>
      </c>
      <c r="D366">
        <v>0</v>
      </c>
    </row>
    <row r="367" spans="1:4" x14ac:dyDescent="0.25">
      <c r="A367">
        <v>29</v>
      </c>
      <c r="B367" s="21" t="s">
        <v>107</v>
      </c>
      <c r="C367">
        <v>3</v>
      </c>
      <c r="D367">
        <v>0</v>
      </c>
    </row>
    <row r="368" spans="1:4" x14ac:dyDescent="0.25">
      <c r="A368">
        <v>30</v>
      </c>
      <c r="B368" s="21" t="s">
        <v>107</v>
      </c>
      <c r="C368">
        <v>16</v>
      </c>
      <c r="D368">
        <v>0</v>
      </c>
    </row>
    <row r="369" spans="1:4" x14ac:dyDescent="0.25">
      <c r="A369">
        <v>31</v>
      </c>
      <c r="B369" s="21" t="s">
        <v>107</v>
      </c>
      <c r="C369">
        <v>3</v>
      </c>
      <c r="D369">
        <v>3</v>
      </c>
    </row>
    <row r="370" spans="1:4" x14ac:dyDescent="0.25">
      <c r="A370">
        <v>33</v>
      </c>
      <c r="B370" s="21" t="s">
        <v>107</v>
      </c>
      <c r="C370">
        <v>3</v>
      </c>
      <c r="D370">
        <v>0</v>
      </c>
    </row>
    <row r="371" spans="1:4" x14ac:dyDescent="0.25">
      <c r="A371">
        <v>34</v>
      </c>
      <c r="B371" s="21" t="s">
        <v>107</v>
      </c>
      <c r="C371">
        <v>1</v>
      </c>
      <c r="D371">
        <v>0</v>
      </c>
    </row>
    <row r="372" spans="1:4" x14ac:dyDescent="0.25">
      <c r="A372">
        <v>34</v>
      </c>
      <c r="B372" s="21" t="s">
        <v>107</v>
      </c>
      <c r="C372">
        <v>0</v>
      </c>
      <c r="D372">
        <v>4</v>
      </c>
    </row>
    <row r="373" spans="1:4" x14ac:dyDescent="0.25">
      <c r="A373">
        <v>35</v>
      </c>
      <c r="B373" s="21" t="s">
        <v>107</v>
      </c>
      <c r="C373">
        <v>1</v>
      </c>
      <c r="D373">
        <v>5</v>
      </c>
    </row>
    <row r="374" spans="1:4" x14ac:dyDescent="0.25">
      <c r="A374">
        <v>36</v>
      </c>
      <c r="B374" s="21" t="s">
        <v>107</v>
      </c>
      <c r="C374">
        <v>4</v>
      </c>
      <c r="D374">
        <v>1</v>
      </c>
    </row>
    <row r="375" spans="1:4" x14ac:dyDescent="0.25">
      <c r="A375">
        <v>37</v>
      </c>
      <c r="B375" t="s">
        <v>107</v>
      </c>
      <c r="C375">
        <v>9</v>
      </c>
      <c r="D375">
        <v>0</v>
      </c>
    </row>
    <row r="376" spans="1:4" x14ac:dyDescent="0.25">
      <c r="A376">
        <v>38</v>
      </c>
      <c r="B376" t="s">
        <v>107</v>
      </c>
      <c r="C376">
        <v>3</v>
      </c>
      <c r="D376">
        <v>4</v>
      </c>
    </row>
    <row r="377" spans="1:4" x14ac:dyDescent="0.25">
      <c r="A377">
        <v>39</v>
      </c>
      <c r="B377" t="s">
        <v>107</v>
      </c>
      <c r="C377">
        <v>4</v>
      </c>
      <c r="D377">
        <v>1</v>
      </c>
    </row>
    <row r="378" spans="1:4" x14ac:dyDescent="0.25">
      <c r="A378">
        <v>40</v>
      </c>
      <c r="B378" t="s">
        <v>107</v>
      </c>
      <c r="C378">
        <v>6</v>
      </c>
      <c r="D378">
        <v>4</v>
      </c>
    </row>
    <row r="379" spans="1:4" x14ac:dyDescent="0.25">
      <c r="A379">
        <v>41</v>
      </c>
      <c r="B379" t="s">
        <v>107</v>
      </c>
      <c r="C379">
        <v>4</v>
      </c>
      <c r="D379">
        <v>0</v>
      </c>
    </row>
    <row r="380" spans="1:4" x14ac:dyDescent="0.25">
      <c r="A380">
        <v>42</v>
      </c>
      <c r="B380" t="s">
        <v>107</v>
      </c>
      <c r="C380">
        <v>1</v>
      </c>
      <c r="D380">
        <v>0</v>
      </c>
    </row>
    <row r="381" spans="1:4" x14ac:dyDescent="0.25">
      <c r="A381">
        <v>44</v>
      </c>
      <c r="B381" t="s">
        <v>107</v>
      </c>
      <c r="C381">
        <v>3</v>
      </c>
    </row>
    <row r="382" spans="1:4" x14ac:dyDescent="0.25">
      <c r="A382">
        <v>45</v>
      </c>
      <c r="B382" t="s">
        <v>107</v>
      </c>
      <c r="C382">
        <v>3</v>
      </c>
      <c r="D382">
        <v>2</v>
      </c>
    </row>
    <row r="383" spans="1:4" x14ac:dyDescent="0.25">
      <c r="A383">
        <v>46</v>
      </c>
      <c r="B383" t="s">
        <v>107</v>
      </c>
      <c r="C383">
        <v>3</v>
      </c>
      <c r="D383">
        <v>8</v>
      </c>
    </row>
    <row r="384" spans="1:4" x14ac:dyDescent="0.25">
      <c r="A384">
        <v>48</v>
      </c>
      <c r="B384" t="s">
        <v>107</v>
      </c>
      <c r="C384">
        <v>2</v>
      </c>
      <c r="D384">
        <v>2</v>
      </c>
    </row>
    <row r="385" spans="1:6" x14ac:dyDescent="0.25">
      <c r="A385">
        <v>49</v>
      </c>
      <c r="B385" t="s">
        <v>107</v>
      </c>
      <c r="C385">
        <v>24</v>
      </c>
      <c r="D385">
        <v>3</v>
      </c>
    </row>
    <row r="386" spans="1:6" x14ac:dyDescent="0.25">
      <c r="A386">
        <v>50</v>
      </c>
      <c r="B386" t="s">
        <v>107</v>
      </c>
      <c r="C386">
        <v>0</v>
      </c>
      <c r="D386">
        <v>2</v>
      </c>
      <c r="E386">
        <f>SUM(C349:C386)</f>
        <v>165</v>
      </c>
      <c r="F386">
        <f>SUM(D349:D386)</f>
        <v>61</v>
      </c>
    </row>
    <row r="387" spans="1:6" x14ac:dyDescent="0.25">
      <c r="A387">
        <v>2</v>
      </c>
      <c r="B387" t="s">
        <v>121</v>
      </c>
      <c r="C387">
        <v>0</v>
      </c>
      <c r="D387">
        <v>1</v>
      </c>
    </row>
    <row r="388" spans="1:6" x14ac:dyDescent="0.25">
      <c r="A388">
        <v>14</v>
      </c>
      <c r="B388" t="s">
        <v>121</v>
      </c>
      <c r="C388">
        <v>0</v>
      </c>
      <c r="D388">
        <v>2</v>
      </c>
    </row>
    <row r="389" spans="1:6" x14ac:dyDescent="0.25">
      <c r="A389">
        <v>15</v>
      </c>
      <c r="B389" s="21" t="s">
        <v>121</v>
      </c>
      <c r="C389">
        <v>14</v>
      </c>
      <c r="D389">
        <v>7</v>
      </c>
    </row>
    <row r="390" spans="1:6" x14ac:dyDescent="0.25">
      <c r="A390">
        <v>20</v>
      </c>
      <c r="B390" s="21" t="s">
        <v>121</v>
      </c>
      <c r="C390">
        <v>0</v>
      </c>
      <c r="D390">
        <v>2</v>
      </c>
    </row>
    <row r="391" spans="1:6" x14ac:dyDescent="0.25">
      <c r="A391">
        <v>26</v>
      </c>
      <c r="B391" s="21" t="s">
        <v>121</v>
      </c>
      <c r="C391">
        <v>0</v>
      </c>
      <c r="D391">
        <v>1</v>
      </c>
      <c r="E391">
        <f>SUM(C387:C391)</f>
        <v>14</v>
      </c>
      <c r="F391">
        <f>SUM(D387:D391)</f>
        <v>13</v>
      </c>
    </row>
    <row r="392" spans="1:6" x14ac:dyDescent="0.25">
      <c r="A392">
        <v>39</v>
      </c>
      <c r="B392" t="s">
        <v>316</v>
      </c>
      <c r="C392">
        <v>0</v>
      </c>
      <c r="D392">
        <v>2</v>
      </c>
    </row>
    <row r="393" spans="1:6" x14ac:dyDescent="0.25">
      <c r="A393">
        <v>43</v>
      </c>
      <c r="B393" t="s">
        <v>317</v>
      </c>
      <c r="C393">
        <v>1</v>
      </c>
      <c r="D393">
        <v>0</v>
      </c>
      <c r="E393">
        <v>1</v>
      </c>
      <c r="F393">
        <v>2</v>
      </c>
    </row>
    <row r="394" spans="1:6" x14ac:dyDescent="0.25">
      <c r="A394">
        <v>1</v>
      </c>
      <c r="B394" t="s">
        <v>111</v>
      </c>
      <c r="C394">
        <v>1</v>
      </c>
      <c r="D394">
        <v>9</v>
      </c>
    </row>
    <row r="395" spans="1:6" x14ac:dyDescent="0.25">
      <c r="A395">
        <v>2</v>
      </c>
      <c r="B395" t="s">
        <v>111</v>
      </c>
      <c r="C395">
        <v>5</v>
      </c>
      <c r="D395">
        <v>18</v>
      </c>
    </row>
    <row r="396" spans="1:6" x14ac:dyDescent="0.25">
      <c r="A396">
        <v>3</v>
      </c>
      <c r="B396" t="s">
        <v>111</v>
      </c>
      <c r="C396">
        <v>0</v>
      </c>
      <c r="D396">
        <v>5</v>
      </c>
    </row>
    <row r="397" spans="1:6" x14ac:dyDescent="0.25">
      <c r="A397">
        <v>4</v>
      </c>
      <c r="B397" t="s">
        <v>111</v>
      </c>
      <c r="C397">
        <v>8</v>
      </c>
      <c r="D397">
        <v>12</v>
      </c>
    </row>
    <row r="398" spans="1:6" x14ac:dyDescent="0.25">
      <c r="A398">
        <v>5</v>
      </c>
      <c r="B398" t="s">
        <v>111</v>
      </c>
      <c r="C398">
        <v>0</v>
      </c>
      <c r="D398">
        <v>8</v>
      </c>
    </row>
    <row r="399" spans="1:6" x14ac:dyDescent="0.25">
      <c r="A399">
        <v>6</v>
      </c>
      <c r="B399" s="15" t="s">
        <v>111</v>
      </c>
      <c r="C399">
        <v>1</v>
      </c>
      <c r="D399">
        <v>2</v>
      </c>
    </row>
    <row r="400" spans="1:6" x14ac:dyDescent="0.25">
      <c r="A400">
        <v>7</v>
      </c>
      <c r="B400" t="s">
        <v>111</v>
      </c>
      <c r="C400">
        <v>4</v>
      </c>
      <c r="D400">
        <v>10</v>
      </c>
    </row>
    <row r="401" spans="1:4" x14ac:dyDescent="0.25">
      <c r="A401">
        <v>8</v>
      </c>
      <c r="B401" t="s">
        <v>111</v>
      </c>
      <c r="C401">
        <v>6</v>
      </c>
      <c r="D401">
        <v>7</v>
      </c>
    </row>
    <row r="402" spans="1:4" x14ac:dyDescent="0.25">
      <c r="A402">
        <v>9</v>
      </c>
      <c r="B402" t="s">
        <v>111</v>
      </c>
      <c r="C402">
        <v>7</v>
      </c>
      <c r="D402">
        <v>7</v>
      </c>
    </row>
    <row r="403" spans="1:4" x14ac:dyDescent="0.25">
      <c r="A403">
        <v>10</v>
      </c>
      <c r="B403" s="21" t="s">
        <v>111</v>
      </c>
      <c r="C403">
        <v>5</v>
      </c>
      <c r="D403">
        <v>35</v>
      </c>
    </row>
    <row r="404" spans="1:4" x14ac:dyDescent="0.25">
      <c r="A404">
        <v>11</v>
      </c>
      <c r="B404" s="21" t="s">
        <v>111</v>
      </c>
      <c r="C404">
        <v>0</v>
      </c>
      <c r="D404">
        <v>9</v>
      </c>
    </row>
    <row r="405" spans="1:4" x14ac:dyDescent="0.25">
      <c r="A405">
        <v>12</v>
      </c>
      <c r="B405" s="21" t="s">
        <v>111</v>
      </c>
      <c r="C405">
        <v>2</v>
      </c>
    </row>
    <row r="406" spans="1:4" x14ac:dyDescent="0.25">
      <c r="A406">
        <v>12</v>
      </c>
      <c r="B406" s="21" t="s">
        <v>111</v>
      </c>
      <c r="C406">
        <v>0</v>
      </c>
      <c r="D406">
        <v>1</v>
      </c>
    </row>
    <row r="407" spans="1:4" x14ac:dyDescent="0.25">
      <c r="A407">
        <v>13</v>
      </c>
      <c r="B407" s="21" t="s">
        <v>111</v>
      </c>
      <c r="C407">
        <v>4</v>
      </c>
      <c r="D407">
        <v>10</v>
      </c>
    </row>
    <row r="408" spans="1:4" x14ac:dyDescent="0.25">
      <c r="A408">
        <v>14</v>
      </c>
      <c r="B408" s="21" t="s">
        <v>111</v>
      </c>
      <c r="C408">
        <v>18</v>
      </c>
      <c r="D408">
        <v>15</v>
      </c>
    </row>
    <row r="409" spans="1:4" x14ac:dyDescent="0.25">
      <c r="A409">
        <v>15</v>
      </c>
      <c r="B409" s="21" t="s">
        <v>111</v>
      </c>
      <c r="C409">
        <v>9</v>
      </c>
      <c r="D409">
        <v>10</v>
      </c>
    </row>
    <row r="410" spans="1:4" x14ac:dyDescent="0.25">
      <c r="A410">
        <v>16</v>
      </c>
      <c r="B410" s="21" t="s">
        <v>111</v>
      </c>
      <c r="C410">
        <v>3</v>
      </c>
      <c r="D410">
        <v>11</v>
      </c>
    </row>
    <row r="411" spans="1:4" x14ac:dyDescent="0.25">
      <c r="A411">
        <v>17</v>
      </c>
      <c r="B411" s="21" t="s">
        <v>111</v>
      </c>
      <c r="C411">
        <v>7</v>
      </c>
      <c r="D411">
        <v>11</v>
      </c>
    </row>
    <row r="412" spans="1:4" x14ac:dyDescent="0.25">
      <c r="A412">
        <v>18</v>
      </c>
      <c r="B412" s="21" t="s">
        <v>111</v>
      </c>
      <c r="C412">
        <v>0</v>
      </c>
      <c r="D412">
        <v>8</v>
      </c>
    </row>
    <row r="413" spans="1:4" x14ac:dyDescent="0.25">
      <c r="A413">
        <v>19</v>
      </c>
      <c r="B413" s="21" t="s">
        <v>111</v>
      </c>
      <c r="C413">
        <v>2</v>
      </c>
      <c r="D413">
        <v>25</v>
      </c>
    </row>
    <row r="414" spans="1:4" x14ac:dyDescent="0.25">
      <c r="A414">
        <v>20</v>
      </c>
      <c r="B414" s="21" t="s">
        <v>111</v>
      </c>
      <c r="C414">
        <v>2</v>
      </c>
      <c r="D414">
        <v>6</v>
      </c>
    </row>
    <row r="415" spans="1:4" x14ac:dyDescent="0.25">
      <c r="A415">
        <v>21</v>
      </c>
      <c r="B415" s="21" t="s">
        <v>111</v>
      </c>
      <c r="C415">
        <v>3</v>
      </c>
      <c r="D415">
        <v>2</v>
      </c>
    </row>
    <row r="416" spans="1:4" x14ac:dyDescent="0.25">
      <c r="A416">
        <v>23</v>
      </c>
      <c r="B416" s="21" t="s">
        <v>111</v>
      </c>
      <c r="C416">
        <v>3</v>
      </c>
      <c r="D416">
        <v>5</v>
      </c>
    </row>
    <row r="417" spans="1:4" x14ac:dyDescent="0.25">
      <c r="A417">
        <v>24</v>
      </c>
      <c r="B417" s="21" t="s">
        <v>111</v>
      </c>
      <c r="C417">
        <v>8</v>
      </c>
      <c r="D417">
        <v>9</v>
      </c>
    </row>
    <row r="418" spans="1:4" x14ac:dyDescent="0.25">
      <c r="A418">
        <v>25</v>
      </c>
      <c r="B418" s="21" t="s">
        <v>111</v>
      </c>
      <c r="C418">
        <v>3</v>
      </c>
      <c r="D418">
        <v>9</v>
      </c>
    </row>
    <row r="419" spans="1:4" x14ac:dyDescent="0.25">
      <c r="A419">
        <v>26</v>
      </c>
      <c r="B419" s="21" t="s">
        <v>111</v>
      </c>
      <c r="C419">
        <v>0</v>
      </c>
      <c r="D419">
        <v>8</v>
      </c>
    </row>
    <row r="420" spans="1:4" x14ac:dyDescent="0.25">
      <c r="A420">
        <v>27</v>
      </c>
      <c r="B420" s="21" t="s">
        <v>111</v>
      </c>
      <c r="C420">
        <v>0</v>
      </c>
      <c r="D420">
        <v>1</v>
      </c>
    </row>
    <row r="421" spans="1:4" x14ac:dyDescent="0.25">
      <c r="A421">
        <v>28</v>
      </c>
      <c r="B421" s="21" t="s">
        <v>111</v>
      </c>
      <c r="C421">
        <v>1</v>
      </c>
      <c r="D421">
        <v>16</v>
      </c>
    </row>
    <row r="422" spans="1:4" x14ac:dyDescent="0.25">
      <c r="A422">
        <v>29</v>
      </c>
      <c r="B422" s="21" t="s">
        <v>111</v>
      </c>
      <c r="C422">
        <v>6</v>
      </c>
      <c r="D422">
        <v>4</v>
      </c>
    </row>
    <row r="423" spans="1:4" x14ac:dyDescent="0.25">
      <c r="A423">
        <v>30</v>
      </c>
      <c r="B423" s="21" t="s">
        <v>111</v>
      </c>
      <c r="C423">
        <v>3</v>
      </c>
      <c r="D423">
        <v>11</v>
      </c>
    </row>
    <row r="424" spans="1:4" x14ac:dyDescent="0.25">
      <c r="A424">
        <v>31</v>
      </c>
      <c r="B424" s="21" t="s">
        <v>111</v>
      </c>
      <c r="C424">
        <v>3</v>
      </c>
      <c r="D424">
        <v>3</v>
      </c>
    </row>
    <row r="425" spans="1:4" x14ac:dyDescent="0.25">
      <c r="A425">
        <v>33</v>
      </c>
      <c r="B425" s="21" t="s">
        <v>111</v>
      </c>
      <c r="C425">
        <v>1</v>
      </c>
      <c r="D425">
        <v>3</v>
      </c>
    </row>
    <row r="426" spans="1:4" x14ac:dyDescent="0.25">
      <c r="A426">
        <v>33</v>
      </c>
      <c r="B426" s="21" t="s">
        <v>111</v>
      </c>
      <c r="C426">
        <v>0</v>
      </c>
      <c r="D426">
        <v>1</v>
      </c>
    </row>
    <row r="427" spans="1:4" x14ac:dyDescent="0.25">
      <c r="A427">
        <v>34</v>
      </c>
      <c r="B427" s="21" t="s">
        <v>111</v>
      </c>
      <c r="C427">
        <v>3</v>
      </c>
      <c r="D427">
        <v>0</v>
      </c>
    </row>
    <row r="428" spans="1:4" x14ac:dyDescent="0.25">
      <c r="A428">
        <v>35</v>
      </c>
      <c r="B428" s="21" t="s">
        <v>111</v>
      </c>
      <c r="C428">
        <v>15</v>
      </c>
      <c r="D428">
        <v>8</v>
      </c>
    </row>
    <row r="429" spans="1:4" x14ac:dyDescent="0.25">
      <c r="A429">
        <v>36</v>
      </c>
      <c r="B429" s="21" t="s">
        <v>111</v>
      </c>
      <c r="C429">
        <v>0</v>
      </c>
      <c r="D429">
        <v>2</v>
      </c>
    </row>
    <row r="430" spans="1:4" x14ac:dyDescent="0.25">
      <c r="A430">
        <v>37</v>
      </c>
      <c r="B430" t="s">
        <v>111</v>
      </c>
      <c r="C430">
        <v>0</v>
      </c>
      <c r="D430">
        <v>2</v>
      </c>
    </row>
    <row r="431" spans="1:4" x14ac:dyDescent="0.25">
      <c r="A431">
        <v>38</v>
      </c>
      <c r="B431" t="s">
        <v>111</v>
      </c>
      <c r="C431">
        <v>17</v>
      </c>
      <c r="D431">
        <v>12</v>
      </c>
    </row>
    <row r="432" spans="1:4" x14ac:dyDescent="0.25">
      <c r="A432">
        <v>39</v>
      </c>
      <c r="B432" t="s">
        <v>111</v>
      </c>
      <c r="C432">
        <v>0</v>
      </c>
      <c r="D432">
        <v>4</v>
      </c>
    </row>
    <row r="433" spans="1:6" x14ac:dyDescent="0.25">
      <c r="A433">
        <v>40</v>
      </c>
      <c r="B433" t="s">
        <v>111</v>
      </c>
      <c r="C433">
        <v>2</v>
      </c>
      <c r="D433">
        <v>14</v>
      </c>
    </row>
    <row r="434" spans="1:6" x14ac:dyDescent="0.25">
      <c r="A434">
        <v>41</v>
      </c>
      <c r="B434" t="s">
        <v>111</v>
      </c>
      <c r="C434">
        <v>1</v>
      </c>
      <c r="D434">
        <v>3</v>
      </c>
    </row>
    <row r="435" spans="1:6" x14ac:dyDescent="0.25">
      <c r="A435">
        <v>42</v>
      </c>
      <c r="B435" t="s">
        <v>111</v>
      </c>
      <c r="C435">
        <v>2</v>
      </c>
      <c r="D435">
        <v>14</v>
      </c>
    </row>
    <row r="436" spans="1:6" x14ac:dyDescent="0.25">
      <c r="A436">
        <v>43</v>
      </c>
      <c r="B436" t="s">
        <v>111</v>
      </c>
      <c r="C436">
        <v>10</v>
      </c>
      <c r="D436">
        <v>10</v>
      </c>
    </row>
    <row r="437" spans="1:6" x14ac:dyDescent="0.25">
      <c r="A437">
        <v>44</v>
      </c>
      <c r="B437" t="s">
        <v>111</v>
      </c>
      <c r="C437">
        <v>7</v>
      </c>
      <c r="D437">
        <v>9</v>
      </c>
    </row>
    <row r="438" spans="1:6" x14ac:dyDescent="0.25">
      <c r="A438">
        <v>45</v>
      </c>
      <c r="B438" t="s">
        <v>111</v>
      </c>
      <c r="C438">
        <v>0</v>
      </c>
      <c r="D438">
        <v>7</v>
      </c>
    </row>
    <row r="439" spans="1:6" x14ac:dyDescent="0.25">
      <c r="A439">
        <v>46</v>
      </c>
      <c r="B439" t="s">
        <v>111</v>
      </c>
      <c r="C439">
        <v>1</v>
      </c>
      <c r="D439">
        <v>13</v>
      </c>
    </row>
    <row r="440" spans="1:6" x14ac:dyDescent="0.25">
      <c r="A440">
        <v>47</v>
      </c>
      <c r="B440" t="s">
        <v>111</v>
      </c>
      <c r="C440">
        <v>10</v>
      </c>
      <c r="D440">
        <v>3</v>
      </c>
    </row>
    <row r="441" spans="1:6" x14ac:dyDescent="0.25">
      <c r="A441">
        <v>48</v>
      </c>
      <c r="B441" t="s">
        <v>111</v>
      </c>
      <c r="C441">
        <v>10</v>
      </c>
      <c r="D441">
        <v>4</v>
      </c>
    </row>
    <row r="442" spans="1:6" x14ac:dyDescent="0.25">
      <c r="A442">
        <v>49</v>
      </c>
      <c r="B442" t="s">
        <v>111</v>
      </c>
      <c r="C442">
        <v>10</v>
      </c>
      <c r="D442">
        <v>18</v>
      </c>
    </row>
    <row r="443" spans="1:6" x14ac:dyDescent="0.25">
      <c r="A443">
        <v>50</v>
      </c>
      <c r="B443" t="s">
        <v>111</v>
      </c>
      <c r="C443">
        <v>0</v>
      </c>
      <c r="D443">
        <v>10</v>
      </c>
      <c r="E443">
        <f>SUM(C394:C443)</f>
        <v>203</v>
      </c>
      <c r="F443">
        <f>SUM(D394:D443)</f>
        <v>424</v>
      </c>
    </row>
    <row r="444" spans="1:6" ht="30" x14ac:dyDescent="0.25">
      <c r="A444">
        <v>28</v>
      </c>
      <c r="B444" s="21" t="s">
        <v>116</v>
      </c>
      <c r="C444">
        <v>0</v>
      </c>
      <c r="D444">
        <v>1</v>
      </c>
    </row>
    <row r="445" spans="1:6" ht="30" x14ac:dyDescent="0.25">
      <c r="A445">
        <v>30</v>
      </c>
      <c r="B445" s="21" t="s">
        <v>116</v>
      </c>
      <c r="C445">
        <v>0</v>
      </c>
      <c r="D445">
        <v>1</v>
      </c>
    </row>
    <row r="446" spans="1:6" ht="30" x14ac:dyDescent="0.25">
      <c r="A446">
        <v>35</v>
      </c>
      <c r="B446" s="21" t="s">
        <v>116</v>
      </c>
      <c r="C446">
        <v>20</v>
      </c>
      <c r="D446">
        <v>10</v>
      </c>
    </row>
    <row r="447" spans="1:6" ht="30" x14ac:dyDescent="0.25">
      <c r="A447">
        <v>36</v>
      </c>
      <c r="B447" s="21" t="s">
        <v>116</v>
      </c>
      <c r="C447">
        <v>4</v>
      </c>
      <c r="D447">
        <v>3</v>
      </c>
    </row>
    <row r="448" spans="1:6" ht="30" x14ac:dyDescent="0.25">
      <c r="A448">
        <v>37</v>
      </c>
      <c r="B448" s="21" t="s">
        <v>116</v>
      </c>
      <c r="C448">
        <v>1</v>
      </c>
      <c r="D448">
        <v>0</v>
      </c>
    </row>
    <row r="449" spans="1:6" ht="30" x14ac:dyDescent="0.25">
      <c r="A449">
        <v>42</v>
      </c>
      <c r="B449" s="21" t="s">
        <v>116</v>
      </c>
      <c r="C449">
        <v>0</v>
      </c>
      <c r="D449">
        <v>1</v>
      </c>
      <c r="E449">
        <f>SUM(C444:C449)</f>
        <v>25</v>
      </c>
      <c r="F449">
        <f>SUM(D444:D449)</f>
        <v>16</v>
      </c>
    </row>
    <row r="450" spans="1:6" x14ac:dyDescent="0.25">
      <c r="A450">
        <v>4</v>
      </c>
      <c r="B450" t="s">
        <v>118</v>
      </c>
      <c r="C450">
        <v>1</v>
      </c>
      <c r="D450">
        <v>0</v>
      </c>
    </row>
    <row r="451" spans="1:6" x14ac:dyDescent="0.25">
      <c r="A451">
        <v>34</v>
      </c>
      <c r="B451" t="s">
        <v>118</v>
      </c>
      <c r="C451">
        <v>1</v>
      </c>
      <c r="D451">
        <v>0</v>
      </c>
      <c r="E451">
        <v>2</v>
      </c>
      <c r="F451">
        <v>0</v>
      </c>
    </row>
    <row r="452" spans="1:6" x14ac:dyDescent="0.25">
      <c r="A452">
        <v>4</v>
      </c>
      <c r="B452" t="s">
        <v>123</v>
      </c>
      <c r="C452">
        <v>0</v>
      </c>
      <c r="D452">
        <v>2</v>
      </c>
    </row>
    <row r="453" spans="1:6" x14ac:dyDescent="0.25">
      <c r="A453">
        <v>28</v>
      </c>
      <c r="B453" t="s">
        <v>123</v>
      </c>
      <c r="C453">
        <v>20</v>
      </c>
      <c r="D453">
        <v>7</v>
      </c>
    </row>
    <row r="454" spans="1:6" x14ac:dyDescent="0.25">
      <c r="A454">
        <v>29</v>
      </c>
      <c r="B454" s="21" t="s">
        <v>123</v>
      </c>
      <c r="C454">
        <v>10</v>
      </c>
      <c r="D454">
        <v>17</v>
      </c>
    </row>
    <row r="455" spans="1:6" x14ac:dyDescent="0.25">
      <c r="A455">
        <v>30</v>
      </c>
      <c r="B455" s="21" t="s">
        <v>123</v>
      </c>
      <c r="C455">
        <v>8</v>
      </c>
      <c r="D455">
        <v>3</v>
      </c>
    </row>
    <row r="456" spans="1:6" x14ac:dyDescent="0.25">
      <c r="A456">
        <v>31</v>
      </c>
      <c r="B456" s="21" t="s">
        <v>123</v>
      </c>
      <c r="C456">
        <v>3</v>
      </c>
      <c r="D456">
        <v>3</v>
      </c>
    </row>
    <row r="457" spans="1:6" x14ac:dyDescent="0.25">
      <c r="A457">
        <v>33</v>
      </c>
      <c r="B457" s="21" t="s">
        <v>123</v>
      </c>
      <c r="C457">
        <v>5</v>
      </c>
      <c r="D457">
        <v>4</v>
      </c>
    </row>
    <row r="458" spans="1:6" x14ac:dyDescent="0.25">
      <c r="A458">
        <v>34</v>
      </c>
      <c r="B458" s="21" t="s">
        <v>123</v>
      </c>
      <c r="C458">
        <v>5</v>
      </c>
      <c r="D458">
        <v>16</v>
      </c>
    </row>
    <row r="459" spans="1:6" x14ac:dyDescent="0.25">
      <c r="A459">
        <v>37</v>
      </c>
      <c r="B459" t="s">
        <v>123</v>
      </c>
      <c r="C459">
        <v>3</v>
      </c>
      <c r="D459">
        <v>10</v>
      </c>
    </row>
    <row r="460" spans="1:6" x14ac:dyDescent="0.25">
      <c r="A460">
        <v>39</v>
      </c>
      <c r="B460" t="s">
        <v>123</v>
      </c>
      <c r="C460">
        <v>0</v>
      </c>
      <c r="D460">
        <v>2</v>
      </c>
    </row>
    <row r="461" spans="1:6" x14ac:dyDescent="0.25">
      <c r="A461">
        <v>40</v>
      </c>
      <c r="B461" t="s">
        <v>123</v>
      </c>
      <c r="C461">
        <v>13</v>
      </c>
      <c r="D461">
        <v>11</v>
      </c>
    </row>
    <row r="462" spans="1:6" x14ac:dyDescent="0.25">
      <c r="A462">
        <v>44</v>
      </c>
      <c r="B462" t="s">
        <v>123</v>
      </c>
      <c r="C462">
        <v>12</v>
      </c>
      <c r="D462">
        <v>0</v>
      </c>
    </row>
    <row r="463" spans="1:6" x14ac:dyDescent="0.25">
      <c r="A463">
        <v>44</v>
      </c>
      <c r="B463" t="s">
        <v>123</v>
      </c>
      <c r="C463">
        <v>9</v>
      </c>
      <c r="D463">
        <v>4</v>
      </c>
    </row>
    <row r="464" spans="1:6" x14ac:dyDescent="0.25">
      <c r="A464">
        <v>48</v>
      </c>
      <c r="B464" t="s">
        <v>123</v>
      </c>
      <c r="C464">
        <v>6</v>
      </c>
      <c r="D464">
        <v>0</v>
      </c>
      <c r="E464">
        <f>SUM(C452:C464)</f>
        <v>94</v>
      </c>
      <c r="F464">
        <f>SUM(D452:D464)</f>
        <v>79</v>
      </c>
    </row>
    <row r="465" spans="1:6" x14ac:dyDescent="0.25">
      <c r="A465">
        <v>4</v>
      </c>
      <c r="B465" t="s">
        <v>126</v>
      </c>
      <c r="C465">
        <v>1</v>
      </c>
      <c r="D465">
        <v>0</v>
      </c>
    </row>
    <row r="466" spans="1:6" x14ac:dyDescent="0.25">
      <c r="A466">
        <v>27</v>
      </c>
      <c r="B466" s="21" t="s">
        <v>126</v>
      </c>
      <c r="C466">
        <v>0</v>
      </c>
      <c r="D466">
        <v>1</v>
      </c>
      <c r="E466">
        <v>1</v>
      </c>
      <c r="F466">
        <v>1</v>
      </c>
    </row>
    <row r="467" spans="1:6" x14ac:dyDescent="0.25">
      <c r="A467">
        <v>2</v>
      </c>
      <c r="B467" t="s">
        <v>129</v>
      </c>
      <c r="C467">
        <v>0</v>
      </c>
      <c r="D467">
        <v>5</v>
      </c>
    </row>
    <row r="468" spans="1:6" x14ac:dyDescent="0.25">
      <c r="A468">
        <v>9</v>
      </c>
      <c r="B468" s="21" t="s">
        <v>129</v>
      </c>
      <c r="C468">
        <v>0</v>
      </c>
      <c r="D468">
        <v>1</v>
      </c>
    </row>
    <row r="469" spans="1:6" x14ac:dyDescent="0.25">
      <c r="A469">
        <v>10</v>
      </c>
      <c r="B469" s="21" t="s">
        <v>129</v>
      </c>
      <c r="C469">
        <v>0</v>
      </c>
      <c r="D469">
        <v>6</v>
      </c>
    </row>
    <row r="470" spans="1:6" x14ac:dyDescent="0.25">
      <c r="A470">
        <v>11</v>
      </c>
      <c r="B470" s="21" t="s">
        <v>129</v>
      </c>
      <c r="C470">
        <v>0</v>
      </c>
      <c r="D470">
        <v>6</v>
      </c>
    </row>
    <row r="471" spans="1:6" x14ac:dyDescent="0.25">
      <c r="A471">
        <v>15</v>
      </c>
      <c r="B471" s="21" t="s">
        <v>129</v>
      </c>
      <c r="C471">
        <v>0</v>
      </c>
      <c r="D471">
        <v>2</v>
      </c>
    </row>
    <row r="472" spans="1:6" x14ac:dyDescent="0.25">
      <c r="A472">
        <v>21</v>
      </c>
      <c r="B472" s="21" t="s">
        <v>129</v>
      </c>
      <c r="C472">
        <v>0</v>
      </c>
      <c r="D472">
        <v>3</v>
      </c>
    </row>
    <row r="473" spans="1:6" x14ac:dyDescent="0.25">
      <c r="A473">
        <v>30</v>
      </c>
      <c r="B473" s="21" t="s">
        <v>129</v>
      </c>
      <c r="C473">
        <v>0</v>
      </c>
      <c r="D473">
        <v>2</v>
      </c>
    </row>
    <row r="474" spans="1:6" x14ac:dyDescent="0.25">
      <c r="A474">
        <v>34</v>
      </c>
      <c r="B474" s="21" t="s">
        <v>129</v>
      </c>
      <c r="C474">
        <v>2</v>
      </c>
      <c r="D474">
        <v>0</v>
      </c>
    </row>
    <row r="475" spans="1:6" x14ac:dyDescent="0.25">
      <c r="A475">
        <v>48</v>
      </c>
      <c r="B475" t="s">
        <v>129</v>
      </c>
      <c r="C475">
        <v>0</v>
      </c>
      <c r="D475">
        <v>2</v>
      </c>
      <c r="E475">
        <f>SUM(C467:C475)</f>
        <v>2</v>
      </c>
      <c r="F475">
        <f>SUM(D467:D475)</f>
        <v>27</v>
      </c>
    </row>
    <row r="476" spans="1:6" x14ac:dyDescent="0.25">
      <c r="A476">
        <v>2</v>
      </c>
      <c r="B476" t="s">
        <v>132</v>
      </c>
      <c r="C476">
        <v>1</v>
      </c>
      <c r="D476">
        <v>0</v>
      </c>
    </row>
    <row r="477" spans="1:6" x14ac:dyDescent="0.25">
      <c r="A477">
        <v>14</v>
      </c>
      <c r="B477" s="21" t="s">
        <v>132</v>
      </c>
      <c r="C477">
        <v>0</v>
      </c>
      <c r="D477">
        <v>2</v>
      </c>
    </row>
    <row r="478" spans="1:6" x14ac:dyDescent="0.25">
      <c r="A478">
        <v>24</v>
      </c>
      <c r="B478" s="21" t="s">
        <v>132</v>
      </c>
      <c r="C478">
        <v>1</v>
      </c>
      <c r="D478">
        <v>0</v>
      </c>
    </row>
    <row r="479" spans="1:6" x14ac:dyDescent="0.25">
      <c r="A479">
        <v>29</v>
      </c>
      <c r="B479" s="21" t="s">
        <v>132</v>
      </c>
      <c r="C479">
        <v>2</v>
      </c>
      <c r="D479">
        <v>0</v>
      </c>
    </row>
    <row r="480" spans="1:6" x14ac:dyDescent="0.25">
      <c r="A480">
        <v>30</v>
      </c>
      <c r="B480" s="21" t="s">
        <v>132</v>
      </c>
      <c r="C480">
        <v>1</v>
      </c>
      <c r="D480">
        <v>0</v>
      </c>
    </row>
    <row r="481" spans="1:6" x14ac:dyDescent="0.25">
      <c r="A481">
        <v>38</v>
      </c>
      <c r="B481" t="s">
        <v>132</v>
      </c>
      <c r="C481">
        <v>1</v>
      </c>
      <c r="D481">
        <v>1</v>
      </c>
    </row>
    <row r="482" spans="1:6" x14ac:dyDescent="0.25">
      <c r="A482">
        <v>41</v>
      </c>
      <c r="B482" t="s">
        <v>132</v>
      </c>
      <c r="C482">
        <v>1</v>
      </c>
      <c r="D482">
        <v>0</v>
      </c>
      <c r="E482">
        <f>SUM(C476:C482)</f>
        <v>7</v>
      </c>
      <c r="F482">
        <f>SUM(D476:D482)</f>
        <v>3</v>
      </c>
    </row>
    <row r="483" spans="1:6" x14ac:dyDescent="0.25">
      <c r="A483">
        <v>14</v>
      </c>
      <c r="B483" s="21" t="s">
        <v>140</v>
      </c>
      <c r="C483">
        <v>0</v>
      </c>
      <c r="D483">
        <v>2</v>
      </c>
    </row>
    <row r="484" spans="1:6" x14ac:dyDescent="0.25">
      <c r="A484">
        <v>35</v>
      </c>
      <c r="B484" s="21" t="s">
        <v>140</v>
      </c>
      <c r="C484">
        <v>0</v>
      </c>
      <c r="D484">
        <v>2</v>
      </c>
    </row>
    <row r="485" spans="1:6" x14ac:dyDescent="0.25">
      <c r="A485">
        <v>39</v>
      </c>
      <c r="B485" t="s">
        <v>140</v>
      </c>
      <c r="C485">
        <v>0</v>
      </c>
      <c r="D485">
        <v>1</v>
      </c>
    </row>
    <row r="486" spans="1:6" x14ac:dyDescent="0.25">
      <c r="A486">
        <v>42</v>
      </c>
      <c r="B486" t="s">
        <v>140</v>
      </c>
      <c r="C486">
        <v>0</v>
      </c>
      <c r="D486">
        <v>1</v>
      </c>
    </row>
    <row r="487" spans="1:6" x14ac:dyDescent="0.25">
      <c r="A487">
        <v>43</v>
      </c>
      <c r="B487" t="s">
        <v>140</v>
      </c>
      <c r="C487">
        <v>0</v>
      </c>
      <c r="D487">
        <v>7</v>
      </c>
      <c r="E487">
        <f>SUM(C483:C487)</f>
        <v>0</v>
      </c>
      <c r="F487">
        <f>SUM(D483:D487)</f>
        <v>13</v>
      </c>
    </row>
    <row r="488" spans="1:6" x14ac:dyDescent="0.25">
      <c r="A488">
        <v>4</v>
      </c>
      <c r="B488" t="s">
        <v>137</v>
      </c>
      <c r="C488">
        <v>0</v>
      </c>
      <c r="D488">
        <v>1</v>
      </c>
    </row>
    <row r="489" spans="1:6" x14ac:dyDescent="0.25">
      <c r="A489">
        <v>14</v>
      </c>
      <c r="B489" t="s">
        <v>137</v>
      </c>
      <c r="C489">
        <v>7</v>
      </c>
      <c r="D489">
        <v>0</v>
      </c>
    </row>
    <row r="490" spans="1:6" x14ac:dyDescent="0.25">
      <c r="A490">
        <v>15</v>
      </c>
      <c r="B490" t="s">
        <v>137</v>
      </c>
      <c r="C490">
        <v>0</v>
      </c>
      <c r="D490">
        <v>2</v>
      </c>
    </row>
    <row r="491" spans="1:6" x14ac:dyDescent="0.25">
      <c r="A491">
        <v>23</v>
      </c>
      <c r="B491" s="21" t="s">
        <v>137</v>
      </c>
      <c r="C491">
        <v>2</v>
      </c>
      <c r="D491">
        <v>2</v>
      </c>
    </row>
    <row r="492" spans="1:6" x14ac:dyDescent="0.25">
      <c r="A492">
        <v>24</v>
      </c>
      <c r="B492" s="21" t="s">
        <v>137</v>
      </c>
      <c r="C492">
        <v>0</v>
      </c>
      <c r="D492">
        <v>2</v>
      </c>
    </row>
    <row r="493" spans="1:6" x14ac:dyDescent="0.25">
      <c r="A493">
        <v>29</v>
      </c>
      <c r="B493" s="21" t="s">
        <v>137</v>
      </c>
      <c r="C493">
        <v>2</v>
      </c>
      <c r="D493">
        <v>0</v>
      </c>
    </row>
    <row r="494" spans="1:6" x14ac:dyDescent="0.25">
      <c r="A494">
        <v>31</v>
      </c>
      <c r="B494" s="21" t="s">
        <v>137</v>
      </c>
      <c r="C494">
        <v>1</v>
      </c>
      <c r="D494">
        <v>6</v>
      </c>
    </row>
    <row r="495" spans="1:6" x14ac:dyDescent="0.25">
      <c r="A495">
        <v>36</v>
      </c>
      <c r="B495" s="21" t="s">
        <v>137</v>
      </c>
      <c r="C495">
        <v>1</v>
      </c>
      <c r="D495">
        <v>1</v>
      </c>
    </row>
    <row r="496" spans="1:6" x14ac:dyDescent="0.25">
      <c r="A496">
        <v>40</v>
      </c>
      <c r="B496" t="s">
        <v>137</v>
      </c>
      <c r="C496">
        <v>0</v>
      </c>
      <c r="D496">
        <v>1</v>
      </c>
    </row>
    <row r="497" spans="1:6" x14ac:dyDescent="0.25">
      <c r="A497">
        <v>42</v>
      </c>
      <c r="B497" t="s">
        <v>137</v>
      </c>
      <c r="C497">
        <v>0</v>
      </c>
      <c r="D497">
        <v>1</v>
      </c>
      <c r="E497">
        <f>SUM(C488:C497)</f>
        <v>13</v>
      </c>
      <c r="F497">
        <f>SUM(D488:D497)</f>
        <v>16</v>
      </c>
    </row>
    <row r="498" spans="1:6" x14ac:dyDescent="0.25">
      <c r="A498">
        <v>16</v>
      </c>
      <c r="B498" t="s">
        <v>142</v>
      </c>
      <c r="C498">
        <v>0</v>
      </c>
      <c r="D498">
        <v>4</v>
      </c>
    </row>
    <row r="499" spans="1:6" x14ac:dyDescent="0.25">
      <c r="A499">
        <v>17</v>
      </c>
      <c r="B499" s="21" t="s">
        <v>142</v>
      </c>
      <c r="C499">
        <v>0</v>
      </c>
      <c r="D499">
        <v>2</v>
      </c>
    </row>
    <row r="500" spans="1:6" x14ac:dyDescent="0.25">
      <c r="A500">
        <v>20</v>
      </c>
      <c r="B500" s="21" t="s">
        <v>142</v>
      </c>
      <c r="C500">
        <v>0</v>
      </c>
      <c r="D500">
        <v>4</v>
      </c>
    </row>
    <row r="501" spans="1:6" x14ac:dyDescent="0.25">
      <c r="A501">
        <v>23</v>
      </c>
      <c r="B501" s="21" t="s">
        <v>142</v>
      </c>
      <c r="C501">
        <v>0</v>
      </c>
      <c r="D501">
        <v>6</v>
      </c>
    </row>
    <row r="502" spans="1:6" x14ac:dyDescent="0.25">
      <c r="A502">
        <v>25</v>
      </c>
      <c r="B502" s="21" t="s">
        <v>142</v>
      </c>
      <c r="C502">
        <v>0</v>
      </c>
      <c r="D502">
        <v>3</v>
      </c>
    </row>
    <row r="503" spans="1:6" x14ac:dyDescent="0.25">
      <c r="A503">
        <v>26</v>
      </c>
      <c r="B503" s="21" t="s">
        <v>142</v>
      </c>
      <c r="C503">
        <v>0</v>
      </c>
      <c r="D503">
        <v>1</v>
      </c>
    </row>
    <row r="504" spans="1:6" x14ac:dyDescent="0.25">
      <c r="A504">
        <v>34</v>
      </c>
      <c r="B504" s="21" t="s">
        <v>142</v>
      </c>
      <c r="C504">
        <v>0</v>
      </c>
      <c r="D504">
        <v>1</v>
      </c>
    </row>
    <row r="505" spans="1:6" x14ac:dyDescent="0.25">
      <c r="A505">
        <v>42</v>
      </c>
      <c r="B505" t="s">
        <v>142</v>
      </c>
      <c r="C505">
        <v>1</v>
      </c>
      <c r="D505">
        <v>0</v>
      </c>
    </row>
    <row r="506" spans="1:6" x14ac:dyDescent="0.25">
      <c r="A506">
        <v>43</v>
      </c>
      <c r="B506" t="s">
        <v>142</v>
      </c>
      <c r="C506">
        <v>0</v>
      </c>
      <c r="D506">
        <v>4</v>
      </c>
      <c r="E506">
        <f>SUM(C498:C506)</f>
        <v>1</v>
      </c>
      <c r="F506">
        <f>SUM(D498:D506)</f>
        <v>25</v>
      </c>
    </row>
    <row r="507" spans="1:6" x14ac:dyDescent="0.25">
      <c r="A507">
        <v>4</v>
      </c>
      <c r="B507" t="s">
        <v>145</v>
      </c>
      <c r="C507">
        <v>13</v>
      </c>
      <c r="D507">
        <v>0</v>
      </c>
    </row>
    <row r="508" spans="1:6" x14ac:dyDescent="0.25">
      <c r="A508">
        <v>5</v>
      </c>
      <c r="B508" t="s">
        <v>145</v>
      </c>
      <c r="C508">
        <v>8</v>
      </c>
      <c r="D508">
        <v>0</v>
      </c>
    </row>
    <row r="509" spans="1:6" x14ac:dyDescent="0.25">
      <c r="A509">
        <v>5</v>
      </c>
      <c r="B509" t="s">
        <v>145</v>
      </c>
      <c r="C509">
        <v>6</v>
      </c>
    </row>
    <row r="510" spans="1:6" x14ac:dyDescent="0.25">
      <c r="A510">
        <v>6</v>
      </c>
      <c r="B510" s="15" t="s">
        <v>145</v>
      </c>
      <c r="C510">
        <v>3</v>
      </c>
      <c r="D510">
        <v>0</v>
      </c>
    </row>
    <row r="511" spans="1:6" x14ac:dyDescent="0.25">
      <c r="A511">
        <v>7</v>
      </c>
      <c r="B511" t="s">
        <v>145</v>
      </c>
      <c r="C511">
        <v>1</v>
      </c>
      <c r="D511">
        <v>3</v>
      </c>
    </row>
    <row r="512" spans="1:6" x14ac:dyDescent="0.25">
      <c r="A512">
        <v>8</v>
      </c>
      <c r="B512" t="s">
        <v>145</v>
      </c>
      <c r="C512">
        <v>3</v>
      </c>
      <c r="D512">
        <v>0</v>
      </c>
    </row>
    <row r="513" spans="1:4" x14ac:dyDescent="0.25">
      <c r="A513">
        <v>10</v>
      </c>
      <c r="B513" s="21" t="s">
        <v>145</v>
      </c>
      <c r="C513">
        <v>25</v>
      </c>
      <c r="D513">
        <v>3</v>
      </c>
    </row>
    <row r="514" spans="1:4" x14ac:dyDescent="0.25">
      <c r="A514">
        <v>12</v>
      </c>
      <c r="B514" s="21" t="s">
        <v>145</v>
      </c>
      <c r="C514">
        <v>6</v>
      </c>
      <c r="D514">
        <v>0</v>
      </c>
    </row>
    <row r="515" spans="1:4" x14ac:dyDescent="0.25">
      <c r="A515">
        <v>13</v>
      </c>
      <c r="B515" s="21" t="s">
        <v>145</v>
      </c>
      <c r="C515">
        <v>22</v>
      </c>
      <c r="D515">
        <v>0</v>
      </c>
    </row>
    <row r="516" spans="1:4" x14ac:dyDescent="0.25">
      <c r="A516">
        <v>14</v>
      </c>
      <c r="B516" s="21" t="s">
        <v>145</v>
      </c>
      <c r="C516">
        <v>35</v>
      </c>
      <c r="D516">
        <v>2</v>
      </c>
    </row>
    <row r="517" spans="1:4" x14ac:dyDescent="0.25">
      <c r="A517">
        <v>15</v>
      </c>
      <c r="B517" s="21" t="s">
        <v>145</v>
      </c>
      <c r="C517">
        <v>88</v>
      </c>
      <c r="D517">
        <v>0</v>
      </c>
    </row>
    <row r="518" spans="1:4" x14ac:dyDescent="0.25">
      <c r="A518">
        <v>16</v>
      </c>
      <c r="B518" s="21" t="s">
        <v>145</v>
      </c>
      <c r="C518">
        <v>0</v>
      </c>
      <c r="D518">
        <v>2</v>
      </c>
    </row>
    <row r="519" spans="1:4" x14ac:dyDescent="0.25">
      <c r="A519">
        <v>17</v>
      </c>
      <c r="B519" s="21" t="s">
        <v>145</v>
      </c>
      <c r="C519">
        <v>1</v>
      </c>
      <c r="D519">
        <v>0</v>
      </c>
    </row>
    <row r="520" spans="1:4" x14ac:dyDescent="0.25">
      <c r="A520">
        <v>20</v>
      </c>
      <c r="B520" s="21" t="s">
        <v>145</v>
      </c>
      <c r="C520">
        <v>3</v>
      </c>
      <c r="D520">
        <v>0</v>
      </c>
    </row>
    <row r="521" spans="1:4" x14ac:dyDescent="0.25">
      <c r="A521">
        <v>23</v>
      </c>
      <c r="B521" s="21" t="s">
        <v>145</v>
      </c>
      <c r="C521">
        <v>3</v>
      </c>
      <c r="D521">
        <v>4</v>
      </c>
    </row>
    <row r="522" spans="1:4" x14ac:dyDescent="0.25">
      <c r="A522">
        <v>24</v>
      </c>
      <c r="B522" s="21" t="s">
        <v>145</v>
      </c>
      <c r="C522">
        <v>2</v>
      </c>
      <c r="D522">
        <v>4</v>
      </c>
    </row>
    <row r="523" spans="1:4" x14ac:dyDescent="0.25">
      <c r="A523">
        <v>25</v>
      </c>
      <c r="B523" s="21" t="s">
        <v>145</v>
      </c>
      <c r="C523">
        <v>3</v>
      </c>
      <c r="D523">
        <v>0</v>
      </c>
    </row>
    <row r="524" spans="1:4" x14ac:dyDescent="0.25">
      <c r="A524">
        <v>26</v>
      </c>
      <c r="B524" s="21" t="s">
        <v>145</v>
      </c>
      <c r="C524">
        <v>5</v>
      </c>
      <c r="D524">
        <v>0</v>
      </c>
    </row>
    <row r="525" spans="1:4" x14ac:dyDescent="0.25">
      <c r="A525">
        <v>27</v>
      </c>
      <c r="B525" s="21" t="s">
        <v>145</v>
      </c>
      <c r="C525">
        <v>28</v>
      </c>
      <c r="D525">
        <v>0</v>
      </c>
    </row>
    <row r="526" spans="1:4" x14ac:dyDescent="0.25">
      <c r="A526">
        <v>28</v>
      </c>
      <c r="B526" s="21" t="s">
        <v>145</v>
      </c>
      <c r="C526">
        <v>80</v>
      </c>
      <c r="D526">
        <v>0</v>
      </c>
    </row>
    <row r="527" spans="1:4" x14ac:dyDescent="0.25">
      <c r="A527">
        <v>29</v>
      </c>
      <c r="B527" s="21" t="s">
        <v>145</v>
      </c>
      <c r="C527">
        <v>16</v>
      </c>
      <c r="D527">
        <v>0</v>
      </c>
    </row>
    <row r="528" spans="1:4" x14ac:dyDescent="0.25">
      <c r="A528">
        <v>30</v>
      </c>
      <c r="B528" s="21" t="s">
        <v>145</v>
      </c>
      <c r="C528">
        <v>25</v>
      </c>
      <c r="D528">
        <v>0</v>
      </c>
    </row>
    <row r="529" spans="1:4" x14ac:dyDescent="0.25">
      <c r="A529">
        <v>31</v>
      </c>
      <c r="B529" s="21" t="s">
        <v>145</v>
      </c>
      <c r="C529">
        <v>15</v>
      </c>
    </row>
    <row r="530" spans="1:4" x14ac:dyDescent="0.25">
      <c r="A530">
        <v>32</v>
      </c>
      <c r="B530" s="21" t="s">
        <v>145</v>
      </c>
      <c r="C530">
        <v>7</v>
      </c>
      <c r="D530">
        <v>0</v>
      </c>
    </row>
    <row r="531" spans="1:4" x14ac:dyDescent="0.25">
      <c r="A531">
        <v>33</v>
      </c>
      <c r="B531" s="21" t="s">
        <v>145</v>
      </c>
      <c r="C531">
        <v>16</v>
      </c>
      <c r="D531">
        <v>0</v>
      </c>
    </row>
    <row r="532" spans="1:4" x14ac:dyDescent="0.25">
      <c r="A532">
        <v>34</v>
      </c>
      <c r="B532" s="21" t="s">
        <v>145</v>
      </c>
      <c r="C532">
        <v>96</v>
      </c>
      <c r="D532">
        <v>3</v>
      </c>
    </row>
    <row r="533" spans="1:4" x14ac:dyDescent="0.25">
      <c r="A533">
        <v>35</v>
      </c>
      <c r="B533" s="21" t="s">
        <v>145</v>
      </c>
      <c r="C533">
        <v>16</v>
      </c>
      <c r="D533">
        <v>11</v>
      </c>
    </row>
    <row r="534" spans="1:4" x14ac:dyDescent="0.25">
      <c r="A534">
        <v>36</v>
      </c>
      <c r="B534" s="21" t="s">
        <v>145</v>
      </c>
      <c r="C534">
        <v>75</v>
      </c>
      <c r="D534">
        <v>0</v>
      </c>
    </row>
    <row r="535" spans="1:4" x14ac:dyDescent="0.25">
      <c r="A535">
        <v>37</v>
      </c>
      <c r="B535" s="21" t="s">
        <v>145</v>
      </c>
      <c r="C535">
        <v>22</v>
      </c>
      <c r="D535">
        <v>12</v>
      </c>
    </row>
    <row r="536" spans="1:4" x14ac:dyDescent="0.25">
      <c r="A536">
        <v>38</v>
      </c>
      <c r="B536" t="s">
        <v>145</v>
      </c>
      <c r="C536">
        <v>24</v>
      </c>
      <c r="D536">
        <v>8</v>
      </c>
    </row>
    <row r="537" spans="1:4" x14ac:dyDescent="0.25">
      <c r="A537">
        <v>39</v>
      </c>
      <c r="B537" t="s">
        <v>145</v>
      </c>
      <c r="C537">
        <v>15</v>
      </c>
      <c r="D537">
        <v>0</v>
      </c>
    </row>
    <row r="538" spans="1:4" x14ac:dyDescent="0.25">
      <c r="A538">
        <v>40</v>
      </c>
      <c r="B538" t="s">
        <v>145</v>
      </c>
      <c r="C538">
        <v>50</v>
      </c>
      <c r="D538">
        <v>0</v>
      </c>
    </row>
    <row r="539" spans="1:4" x14ac:dyDescent="0.25">
      <c r="A539">
        <v>41</v>
      </c>
      <c r="B539" t="s">
        <v>145</v>
      </c>
      <c r="C539">
        <v>3</v>
      </c>
      <c r="D539">
        <v>3</v>
      </c>
    </row>
    <row r="540" spans="1:4" x14ac:dyDescent="0.25">
      <c r="A540">
        <v>42</v>
      </c>
      <c r="B540" t="s">
        <v>145</v>
      </c>
      <c r="C540">
        <v>91</v>
      </c>
      <c r="D540">
        <v>0</v>
      </c>
    </row>
    <row r="541" spans="1:4" x14ac:dyDescent="0.25">
      <c r="A541">
        <v>43</v>
      </c>
      <c r="B541" t="s">
        <v>145</v>
      </c>
      <c r="C541">
        <v>9</v>
      </c>
      <c r="D541">
        <v>0</v>
      </c>
    </row>
    <row r="542" spans="1:4" x14ac:dyDescent="0.25">
      <c r="A542">
        <v>44</v>
      </c>
      <c r="B542" t="s">
        <v>145</v>
      </c>
      <c r="C542">
        <v>30</v>
      </c>
    </row>
    <row r="543" spans="1:4" x14ac:dyDescent="0.25">
      <c r="A543">
        <v>45</v>
      </c>
      <c r="B543" t="s">
        <v>145</v>
      </c>
      <c r="C543">
        <v>6</v>
      </c>
      <c r="D543">
        <v>2</v>
      </c>
    </row>
    <row r="544" spans="1:4" x14ac:dyDescent="0.25">
      <c r="A544">
        <v>46</v>
      </c>
      <c r="B544" t="s">
        <v>145</v>
      </c>
      <c r="C544">
        <v>2</v>
      </c>
    </row>
    <row r="545" spans="1:6" x14ac:dyDescent="0.25">
      <c r="A545">
        <v>48</v>
      </c>
      <c r="B545" t="s">
        <v>145</v>
      </c>
      <c r="C545">
        <v>10</v>
      </c>
      <c r="D545">
        <v>1</v>
      </c>
    </row>
    <row r="546" spans="1:6" x14ac:dyDescent="0.25">
      <c r="A546">
        <v>49</v>
      </c>
      <c r="B546" t="s">
        <v>145</v>
      </c>
      <c r="C546">
        <v>7</v>
      </c>
      <c r="D546">
        <v>0</v>
      </c>
    </row>
    <row r="547" spans="1:6" x14ac:dyDescent="0.25">
      <c r="A547">
        <v>50</v>
      </c>
      <c r="B547" t="s">
        <v>145</v>
      </c>
      <c r="C547">
        <v>0</v>
      </c>
      <c r="D547">
        <v>10</v>
      </c>
      <c r="E547">
        <f>SUM(C507:C547)</f>
        <v>870</v>
      </c>
      <c r="F547">
        <f>SUM(D507:D547)</f>
        <v>68</v>
      </c>
    </row>
    <row r="548" spans="1:6" x14ac:dyDescent="0.25">
      <c r="A548">
        <v>14</v>
      </c>
      <c r="B548" s="21" t="s">
        <v>311</v>
      </c>
      <c r="C548">
        <v>9</v>
      </c>
      <c r="D548">
        <v>0</v>
      </c>
      <c r="E548">
        <v>9</v>
      </c>
      <c r="F548">
        <v>0</v>
      </c>
    </row>
    <row r="549" spans="1:6" ht="30" x14ac:dyDescent="0.25">
      <c r="A549">
        <v>33</v>
      </c>
      <c r="B549" s="21" t="s">
        <v>147</v>
      </c>
      <c r="C549">
        <v>0</v>
      </c>
      <c r="D549">
        <v>1</v>
      </c>
    </row>
    <row r="550" spans="1:6" ht="30" x14ac:dyDescent="0.25">
      <c r="A550">
        <v>34</v>
      </c>
      <c r="B550" s="21" t="s">
        <v>147</v>
      </c>
      <c r="C550">
        <v>2</v>
      </c>
      <c r="D550">
        <v>0</v>
      </c>
      <c r="E550">
        <v>2</v>
      </c>
      <c r="F550">
        <v>1</v>
      </c>
    </row>
    <row r="551" spans="1:6" x14ac:dyDescent="0.25">
      <c r="A551">
        <v>4</v>
      </c>
      <c r="B551" t="s">
        <v>149</v>
      </c>
      <c r="C551">
        <v>2</v>
      </c>
      <c r="D551">
        <v>2</v>
      </c>
    </row>
    <row r="552" spans="1:6" x14ac:dyDescent="0.25">
      <c r="A552">
        <v>5</v>
      </c>
      <c r="B552" t="s">
        <v>149</v>
      </c>
      <c r="C552">
        <v>3</v>
      </c>
      <c r="D552">
        <v>2</v>
      </c>
    </row>
    <row r="553" spans="1:6" x14ac:dyDescent="0.25">
      <c r="A553">
        <v>10</v>
      </c>
      <c r="B553" s="21" t="s">
        <v>149</v>
      </c>
      <c r="C553">
        <v>0</v>
      </c>
      <c r="D553">
        <v>10</v>
      </c>
    </row>
    <row r="554" spans="1:6" x14ac:dyDescent="0.25">
      <c r="A554">
        <v>13</v>
      </c>
      <c r="B554" s="21" t="s">
        <v>149</v>
      </c>
      <c r="C554">
        <v>4</v>
      </c>
      <c r="D554">
        <v>3</v>
      </c>
    </row>
    <row r="555" spans="1:6" x14ac:dyDescent="0.25">
      <c r="A555">
        <v>14</v>
      </c>
      <c r="B555" s="21" t="s">
        <v>149</v>
      </c>
      <c r="C555">
        <v>0</v>
      </c>
      <c r="D555">
        <v>2</v>
      </c>
    </row>
    <row r="556" spans="1:6" x14ac:dyDescent="0.25">
      <c r="A556">
        <v>15</v>
      </c>
      <c r="B556" s="21" t="s">
        <v>149</v>
      </c>
      <c r="C556">
        <v>7</v>
      </c>
      <c r="D556">
        <v>0</v>
      </c>
    </row>
    <row r="557" spans="1:6" x14ac:dyDescent="0.25">
      <c r="A557">
        <v>16</v>
      </c>
      <c r="B557" s="21" t="s">
        <v>149</v>
      </c>
      <c r="C557">
        <v>0</v>
      </c>
      <c r="D557">
        <v>2</v>
      </c>
    </row>
    <row r="558" spans="1:6" x14ac:dyDescent="0.25">
      <c r="A558">
        <v>20</v>
      </c>
      <c r="B558" s="21" t="s">
        <v>149</v>
      </c>
      <c r="C558">
        <v>2</v>
      </c>
      <c r="D558">
        <v>0</v>
      </c>
    </row>
    <row r="559" spans="1:6" x14ac:dyDescent="0.25">
      <c r="A559">
        <v>22</v>
      </c>
      <c r="B559" s="21" t="s">
        <v>149</v>
      </c>
      <c r="C559">
        <v>0</v>
      </c>
      <c r="D559">
        <v>3</v>
      </c>
    </row>
    <row r="560" spans="1:6" x14ac:dyDescent="0.25">
      <c r="A560">
        <v>23</v>
      </c>
      <c r="B560" s="21" t="s">
        <v>149</v>
      </c>
      <c r="C560">
        <v>0</v>
      </c>
      <c r="D560">
        <v>7</v>
      </c>
    </row>
    <row r="561" spans="1:6" x14ac:dyDescent="0.25">
      <c r="A561">
        <v>24</v>
      </c>
      <c r="B561" s="21" t="s">
        <v>149</v>
      </c>
      <c r="C561">
        <v>0</v>
      </c>
      <c r="D561">
        <v>1</v>
      </c>
    </row>
    <row r="562" spans="1:6" x14ac:dyDescent="0.25">
      <c r="A562">
        <v>27</v>
      </c>
      <c r="B562" s="21" t="s">
        <v>149</v>
      </c>
      <c r="C562">
        <v>0</v>
      </c>
      <c r="D562">
        <v>1</v>
      </c>
    </row>
    <row r="563" spans="1:6" x14ac:dyDescent="0.25">
      <c r="A563">
        <v>29</v>
      </c>
      <c r="B563" s="21" t="s">
        <v>149</v>
      </c>
      <c r="C563">
        <v>0</v>
      </c>
      <c r="D563">
        <v>1</v>
      </c>
    </row>
    <row r="564" spans="1:6" x14ac:dyDescent="0.25">
      <c r="A564">
        <v>30</v>
      </c>
      <c r="B564" s="21" t="s">
        <v>149</v>
      </c>
      <c r="C564">
        <v>0</v>
      </c>
      <c r="D564">
        <v>1</v>
      </c>
    </row>
    <row r="565" spans="1:6" x14ac:dyDescent="0.25">
      <c r="A565">
        <v>33</v>
      </c>
      <c r="B565" s="21" t="s">
        <v>149</v>
      </c>
      <c r="C565">
        <v>0</v>
      </c>
      <c r="D565">
        <v>1</v>
      </c>
    </row>
    <row r="566" spans="1:6" x14ac:dyDescent="0.25">
      <c r="A566">
        <v>34</v>
      </c>
      <c r="B566" s="21" t="s">
        <v>149</v>
      </c>
      <c r="C566">
        <v>1</v>
      </c>
      <c r="D566">
        <v>0</v>
      </c>
    </row>
    <row r="567" spans="1:6" x14ac:dyDescent="0.25">
      <c r="A567">
        <v>36</v>
      </c>
      <c r="B567" s="21" t="s">
        <v>149</v>
      </c>
      <c r="C567">
        <v>1</v>
      </c>
      <c r="D567">
        <v>0</v>
      </c>
    </row>
    <row r="568" spans="1:6" x14ac:dyDescent="0.25">
      <c r="A568">
        <v>37</v>
      </c>
      <c r="B568" t="s">
        <v>149</v>
      </c>
      <c r="C568">
        <v>0</v>
      </c>
      <c r="D568">
        <v>4</v>
      </c>
    </row>
    <row r="569" spans="1:6" x14ac:dyDescent="0.25">
      <c r="A569">
        <v>39</v>
      </c>
      <c r="B569" t="s">
        <v>149</v>
      </c>
      <c r="C569">
        <v>1</v>
      </c>
      <c r="D569">
        <v>0</v>
      </c>
    </row>
    <row r="570" spans="1:6" x14ac:dyDescent="0.25">
      <c r="A570">
        <v>40</v>
      </c>
      <c r="B570" t="s">
        <v>149</v>
      </c>
      <c r="C570">
        <v>2</v>
      </c>
      <c r="D570">
        <v>3</v>
      </c>
    </row>
    <row r="571" spans="1:6" x14ac:dyDescent="0.25">
      <c r="A571">
        <v>1</v>
      </c>
      <c r="B571" t="s">
        <v>149</v>
      </c>
      <c r="C571">
        <v>0</v>
      </c>
      <c r="D571">
        <v>1</v>
      </c>
    </row>
    <row r="572" spans="1:6" x14ac:dyDescent="0.25">
      <c r="A572">
        <v>44</v>
      </c>
      <c r="B572" t="s">
        <v>149</v>
      </c>
      <c r="C572">
        <v>1</v>
      </c>
      <c r="D572">
        <v>2</v>
      </c>
    </row>
    <row r="573" spans="1:6" x14ac:dyDescent="0.25">
      <c r="A573">
        <v>48</v>
      </c>
      <c r="B573" t="s">
        <v>149</v>
      </c>
      <c r="C573">
        <v>3</v>
      </c>
      <c r="D573">
        <v>0</v>
      </c>
    </row>
    <row r="574" spans="1:6" x14ac:dyDescent="0.25">
      <c r="A574">
        <v>49</v>
      </c>
      <c r="B574" t="s">
        <v>149</v>
      </c>
      <c r="C574">
        <v>4</v>
      </c>
      <c r="D574">
        <v>0</v>
      </c>
      <c r="E574">
        <f>SUM(C551:C574)</f>
        <v>31</v>
      </c>
      <c r="F574">
        <f>SUM(D551:D574)</f>
        <v>46</v>
      </c>
    </row>
    <row r="575" spans="1:6" x14ac:dyDescent="0.25">
      <c r="A575">
        <v>2</v>
      </c>
      <c r="B575" t="s">
        <v>152</v>
      </c>
      <c r="C575">
        <v>2</v>
      </c>
      <c r="D575">
        <v>0</v>
      </c>
    </row>
    <row r="576" spans="1:6" x14ac:dyDescent="0.25">
      <c r="A576">
        <v>14</v>
      </c>
      <c r="B576" s="21" t="s">
        <v>152</v>
      </c>
      <c r="C576">
        <v>0</v>
      </c>
      <c r="D576">
        <v>7</v>
      </c>
    </row>
    <row r="577" spans="1:6" x14ac:dyDescent="0.25">
      <c r="A577">
        <v>22</v>
      </c>
      <c r="B577" s="21" t="s">
        <v>152</v>
      </c>
      <c r="C577">
        <v>0</v>
      </c>
      <c r="D577">
        <v>3</v>
      </c>
    </row>
    <row r="578" spans="1:6" x14ac:dyDescent="0.25">
      <c r="A578">
        <v>39</v>
      </c>
      <c r="B578" t="s">
        <v>152</v>
      </c>
      <c r="C578">
        <v>1</v>
      </c>
      <c r="D578">
        <v>0</v>
      </c>
      <c r="E578">
        <f>SUM(C575:C578)</f>
        <v>3</v>
      </c>
      <c r="F578">
        <f>SUM(D576:D578)</f>
        <v>10</v>
      </c>
    </row>
    <row r="579" spans="1:6" x14ac:dyDescent="0.25">
      <c r="A579">
        <v>5</v>
      </c>
      <c r="B579" t="s">
        <v>160</v>
      </c>
      <c r="C579">
        <v>1</v>
      </c>
      <c r="D579">
        <v>1</v>
      </c>
    </row>
    <row r="580" spans="1:6" x14ac:dyDescent="0.25">
      <c r="A580">
        <v>8</v>
      </c>
      <c r="B580" t="s">
        <v>160</v>
      </c>
      <c r="C580">
        <v>0</v>
      </c>
      <c r="D580">
        <v>1</v>
      </c>
    </row>
    <row r="581" spans="1:6" x14ac:dyDescent="0.25">
      <c r="A581">
        <v>15</v>
      </c>
      <c r="B581" s="21" t="s">
        <v>160</v>
      </c>
      <c r="D581">
        <v>7</v>
      </c>
    </row>
    <row r="582" spans="1:6" x14ac:dyDescent="0.25">
      <c r="A582">
        <v>16</v>
      </c>
      <c r="B582" s="21" t="s">
        <v>160</v>
      </c>
      <c r="C582">
        <v>0</v>
      </c>
      <c r="D582">
        <v>2</v>
      </c>
    </row>
    <row r="583" spans="1:6" x14ac:dyDescent="0.25">
      <c r="A583">
        <v>17</v>
      </c>
      <c r="B583" s="21" t="s">
        <v>160</v>
      </c>
      <c r="C583">
        <v>0</v>
      </c>
      <c r="D583">
        <v>2</v>
      </c>
    </row>
    <row r="584" spans="1:6" x14ac:dyDescent="0.25">
      <c r="A584">
        <v>19</v>
      </c>
      <c r="B584" s="21" t="s">
        <v>160</v>
      </c>
      <c r="C584">
        <v>0</v>
      </c>
      <c r="D584">
        <v>6</v>
      </c>
    </row>
    <row r="585" spans="1:6" x14ac:dyDescent="0.25">
      <c r="A585">
        <v>24</v>
      </c>
      <c r="B585" s="21" t="s">
        <v>160</v>
      </c>
      <c r="C585">
        <v>1</v>
      </c>
      <c r="D585">
        <v>0</v>
      </c>
    </row>
    <row r="586" spans="1:6" x14ac:dyDescent="0.25">
      <c r="A586">
        <v>25</v>
      </c>
      <c r="B586" s="21" t="s">
        <v>160</v>
      </c>
      <c r="C586">
        <v>2</v>
      </c>
      <c r="D586">
        <v>1</v>
      </c>
    </row>
    <row r="587" spans="1:6" x14ac:dyDescent="0.25">
      <c r="A587">
        <v>26</v>
      </c>
      <c r="B587" s="21" t="s">
        <v>160</v>
      </c>
      <c r="C587">
        <v>0</v>
      </c>
      <c r="D587">
        <v>1</v>
      </c>
    </row>
    <row r="588" spans="1:6" x14ac:dyDescent="0.25">
      <c r="A588">
        <v>28</v>
      </c>
      <c r="B588" s="21" t="s">
        <v>160</v>
      </c>
      <c r="C588">
        <v>0</v>
      </c>
      <c r="D588">
        <v>1</v>
      </c>
    </row>
    <row r="589" spans="1:6" x14ac:dyDescent="0.25">
      <c r="A589">
        <v>33</v>
      </c>
      <c r="B589" s="21" t="s">
        <v>160</v>
      </c>
      <c r="C589">
        <v>1</v>
      </c>
      <c r="D589">
        <v>0</v>
      </c>
    </row>
    <row r="590" spans="1:6" x14ac:dyDescent="0.25">
      <c r="A590">
        <v>39</v>
      </c>
      <c r="B590" t="s">
        <v>160</v>
      </c>
      <c r="C590">
        <v>0</v>
      </c>
      <c r="D590">
        <v>7</v>
      </c>
    </row>
    <row r="591" spans="1:6" x14ac:dyDescent="0.25">
      <c r="A591">
        <v>45</v>
      </c>
      <c r="B591" t="s">
        <v>160</v>
      </c>
      <c r="C591">
        <v>0</v>
      </c>
      <c r="D591">
        <v>1</v>
      </c>
    </row>
    <row r="592" spans="1:6" x14ac:dyDescent="0.25">
      <c r="A592">
        <v>48</v>
      </c>
      <c r="B592" t="s">
        <v>160</v>
      </c>
      <c r="C592">
        <v>1</v>
      </c>
      <c r="D592">
        <v>0</v>
      </c>
      <c r="E592">
        <f>SUM(C580:C592)</f>
        <v>5</v>
      </c>
      <c r="F592">
        <f>SUM(D579:D592)</f>
        <v>30</v>
      </c>
    </row>
    <row r="593" spans="1:6" x14ac:dyDescent="0.25">
      <c r="A593">
        <v>43</v>
      </c>
      <c r="B593" t="s">
        <v>162</v>
      </c>
      <c r="C593">
        <v>0</v>
      </c>
      <c r="D593">
        <v>3</v>
      </c>
    </row>
    <row r="594" spans="1:6" x14ac:dyDescent="0.25">
      <c r="A594">
        <v>10</v>
      </c>
      <c r="B594" t="s">
        <v>165</v>
      </c>
      <c r="C594">
        <v>7</v>
      </c>
      <c r="D594">
        <v>0</v>
      </c>
    </row>
    <row r="595" spans="1:6" x14ac:dyDescent="0.25">
      <c r="A595">
        <v>14</v>
      </c>
      <c r="B595" s="21" t="s">
        <v>165</v>
      </c>
      <c r="C595">
        <v>7</v>
      </c>
      <c r="D595">
        <v>0</v>
      </c>
    </row>
    <row r="596" spans="1:6" x14ac:dyDescent="0.25">
      <c r="A596">
        <v>23</v>
      </c>
      <c r="B596" s="21" t="s">
        <v>165</v>
      </c>
      <c r="C596">
        <v>1</v>
      </c>
      <c r="D596">
        <v>2</v>
      </c>
    </row>
    <row r="597" spans="1:6" x14ac:dyDescent="0.25">
      <c r="A597">
        <v>31</v>
      </c>
      <c r="B597" s="21" t="s">
        <v>165</v>
      </c>
      <c r="C597">
        <v>0</v>
      </c>
      <c r="D597">
        <v>1</v>
      </c>
      <c r="E597">
        <f>SUM(C593:C597)</f>
        <v>15</v>
      </c>
      <c r="F597">
        <f>SUM(D593:D597)</f>
        <v>6</v>
      </c>
    </row>
    <row r="598" spans="1:6" x14ac:dyDescent="0.25">
      <c r="A598">
        <v>2</v>
      </c>
      <c r="B598" t="s">
        <v>168</v>
      </c>
      <c r="C598">
        <v>7</v>
      </c>
      <c r="D598">
        <v>12</v>
      </c>
    </row>
    <row r="599" spans="1:6" x14ac:dyDescent="0.25">
      <c r="A599">
        <v>3</v>
      </c>
      <c r="B599" t="s">
        <v>168</v>
      </c>
      <c r="C599">
        <v>15</v>
      </c>
      <c r="D599">
        <v>0</v>
      </c>
    </row>
    <row r="600" spans="1:6" x14ac:dyDescent="0.25">
      <c r="A600">
        <v>9</v>
      </c>
      <c r="B600" s="21" t="s">
        <v>168</v>
      </c>
      <c r="C600">
        <v>4</v>
      </c>
      <c r="D600">
        <v>0</v>
      </c>
    </row>
    <row r="601" spans="1:6" x14ac:dyDescent="0.25">
      <c r="A601">
        <v>11</v>
      </c>
      <c r="B601" s="21" t="s">
        <v>168</v>
      </c>
      <c r="C601">
        <v>1</v>
      </c>
    </row>
    <row r="602" spans="1:6" x14ac:dyDescent="0.25">
      <c r="A602">
        <v>14</v>
      </c>
      <c r="B602" s="21" t="s">
        <v>168</v>
      </c>
      <c r="C602">
        <v>7</v>
      </c>
      <c r="D602">
        <v>0</v>
      </c>
    </row>
    <row r="603" spans="1:6" x14ac:dyDescent="0.25">
      <c r="A603">
        <v>15</v>
      </c>
      <c r="B603" s="21" t="s">
        <v>168</v>
      </c>
      <c r="C603">
        <v>2</v>
      </c>
      <c r="D603">
        <v>0</v>
      </c>
    </row>
    <row r="604" spans="1:6" x14ac:dyDescent="0.25">
      <c r="A604">
        <v>20</v>
      </c>
      <c r="B604" s="21" t="s">
        <v>168</v>
      </c>
      <c r="C604">
        <v>0</v>
      </c>
      <c r="D604">
        <v>2</v>
      </c>
    </row>
    <row r="605" spans="1:6" x14ac:dyDescent="0.25">
      <c r="A605">
        <v>25</v>
      </c>
      <c r="B605" s="21" t="s">
        <v>168</v>
      </c>
      <c r="C605">
        <v>2</v>
      </c>
      <c r="D605">
        <v>0</v>
      </c>
    </row>
    <row r="606" spans="1:6" x14ac:dyDescent="0.25">
      <c r="A606">
        <v>29</v>
      </c>
      <c r="B606" s="21" t="s">
        <v>168</v>
      </c>
      <c r="C606">
        <v>2</v>
      </c>
      <c r="D606">
        <v>5</v>
      </c>
    </row>
    <row r="607" spans="1:6" x14ac:dyDescent="0.25">
      <c r="A607">
        <v>34</v>
      </c>
      <c r="B607" s="21" t="s">
        <v>168</v>
      </c>
      <c r="C607">
        <v>15</v>
      </c>
      <c r="D607">
        <v>0</v>
      </c>
    </row>
    <row r="608" spans="1:6" x14ac:dyDescent="0.25">
      <c r="A608">
        <v>37</v>
      </c>
      <c r="B608" t="s">
        <v>168</v>
      </c>
      <c r="C608">
        <v>1</v>
      </c>
      <c r="D608">
        <v>0</v>
      </c>
    </row>
    <row r="609" spans="1:6" x14ac:dyDescent="0.25">
      <c r="A609">
        <v>41</v>
      </c>
      <c r="B609" t="s">
        <v>168</v>
      </c>
      <c r="C609">
        <v>20</v>
      </c>
      <c r="D609">
        <v>4</v>
      </c>
    </row>
    <row r="610" spans="1:6" x14ac:dyDescent="0.25">
      <c r="A610">
        <v>44</v>
      </c>
      <c r="B610" t="s">
        <v>168</v>
      </c>
      <c r="C610">
        <v>10</v>
      </c>
      <c r="D610">
        <v>2</v>
      </c>
    </row>
    <row r="611" spans="1:6" x14ac:dyDescent="0.25">
      <c r="A611">
        <v>45</v>
      </c>
      <c r="B611" t="s">
        <v>168</v>
      </c>
      <c r="C611">
        <v>0</v>
      </c>
      <c r="D611">
        <v>2</v>
      </c>
    </row>
    <row r="612" spans="1:6" x14ac:dyDescent="0.25">
      <c r="A612">
        <v>47</v>
      </c>
      <c r="B612" t="s">
        <v>168</v>
      </c>
      <c r="C612">
        <v>2</v>
      </c>
      <c r="D612">
        <v>0</v>
      </c>
    </row>
    <row r="613" spans="1:6" x14ac:dyDescent="0.25">
      <c r="A613">
        <v>48</v>
      </c>
      <c r="B613" t="s">
        <v>168</v>
      </c>
      <c r="C613">
        <v>18</v>
      </c>
    </row>
    <row r="614" spans="1:6" x14ac:dyDescent="0.25">
      <c r="A614">
        <v>49</v>
      </c>
      <c r="B614" t="s">
        <v>168</v>
      </c>
      <c r="C614">
        <v>7</v>
      </c>
      <c r="D614">
        <v>0</v>
      </c>
      <c r="E614">
        <f>SUM(C598:C614)</f>
        <v>113</v>
      </c>
      <c r="F614">
        <f>SUM(D598:D614)</f>
        <v>27</v>
      </c>
    </row>
    <row r="615" spans="1:6" x14ac:dyDescent="0.25">
      <c r="A615">
        <v>18</v>
      </c>
      <c r="B615" t="s">
        <v>171</v>
      </c>
      <c r="C615">
        <v>1</v>
      </c>
      <c r="D615">
        <v>0</v>
      </c>
    </row>
    <row r="616" spans="1:6" x14ac:dyDescent="0.25">
      <c r="A616">
        <v>26</v>
      </c>
      <c r="B616" s="21" t="s">
        <v>171</v>
      </c>
      <c r="C616">
        <v>2</v>
      </c>
      <c r="D616">
        <v>0</v>
      </c>
    </row>
    <row r="617" spans="1:6" x14ac:dyDescent="0.25">
      <c r="A617">
        <v>39</v>
      </c>
      <c r="B617" t="s">
        <v>171</v>
      </c>
      <c r="C617">
        <v>0</v>
      </c>
      <c r="D617">
        <v>1</v>
      </c>
      <c r="E617">
        <f>SUM(C615:C617)</f>
        <v>3</v>
      </c>
      <c r="F617">
        <f>SUM(D615:D617)</f>
        <v>1</v>
      </c>
    </row>
    <row r="618" spans="1:6" x14ac:dyDescent="0.25">
      <c r="A618">
        <v>44</v>
      </c>
      <c r="B618" t="s">
        <v>173</v>
      </c>
      <c r="C618">
        <v>1</v>
      </c>
      <c r="D618">
        <v>0</v>
      </c>
      <c r="E618">
        <v>1</v>
      </c>
      <c r="F618">
        <v>0</v>
      </c>
    </row>
    <row r="619" spans="1:6" x14ac:dyDescent="0.25">
      <c r="A619">
        <v>2</v>
      </c>
      <c r="B619" t="s">
        <v>176</v>
      </c>
      <c r="C619">
        <v>2</v>
      </c>
      <c r="D619">
        <v>0</v>
      </c>
    </row>
    <row r="620" spans="1:6" x14ac:dyDescent="0.25">
      <c r="A620">
        <v>3</v>
      </c>
      <c r="B620" t="s">
        <v>176</v>
      </c>
      <c r="C620">
        <v>1</v>
      </c>
      <c r="D620">
        <v>2</v>
      </c>
    </row>
    <row r="621" spans="1:6" x14ac:dyDescent="0.25">
      <c r="A621">
        <v>4</v>
      </c>
      <c r="B621" t="s">
        <v>176</v>
      </c>
      <c r="C621">
        <v>1</v>
      </c>
      <c r="D621">
        <v>0</v>
      </c>
    </row>
    <row r="622" spans="1:6" x14ac:dyDescent="0.25">
      <c r="A622">
        <v>5</v>
      </c>
      <c r="B622" s="15" t="s">
        <v>176</v>
      </c>
      <c r="C622">
        <v>0</v>
      </c>
      <c r="D622">
        <v>1</v>
      </c>
    </row>
    <row r="623" spans="1:6" x14ac:dyDescent="0.25">
      <c r="A623">
        <v>9</v>
      </c>
      <c r="B623" s="21" t="s">
        <v>176</v>
      </c>
      <c r="C623">
        <v>0</v>
      </c>
      <c r="D623">
        <v>1</v>
      </c>
    </row>
    <row r="624" spans="1:6" x14ac:dyDescent="0.25">
      <c r="A624">
        <v>10</v>
      </c>
      <c r="B624" s="21" t="s">
        <v>176</v>
      </c>
      <c r="C624">
        <v>0</v>
      </c>
      <c r="D624">
        <v>3</v>
      </c>
    </row>
    <row r="625" spans="1:6" x14ac:dyDescent="0.25">
      <c r="A625">
        <v>11</v>
      </c>
      <c r="B625" s="21" t="s">
        <v>176</v>
      </c>
      <c r="C625">
        <v>0</v>
      </c>
      <c r="D625">
        <v>4</v>
      </c>
    </row>
    <row r="626" spans="1:6" x14ac:dyDescent="0.25">
      <c r="A626">
        <v>12</v>
      </c>
      <c r="B626" s="21" t="s">
        <v>176</v>
      </c>
      <c r="C626">
        <v>0</v>
      </c>
      <c r="D626">
        <v>27</v>
      </c>
    </row>
    <row r="627" spans="1:6" x14ac:dyDescent="0.25">
      <c r="A627">
        <v>14</v>
      </c>
      <c r="B627" s="21" t="s">
        <v>176</v>
      </c>
      <c r="C627">
        <v>7</v>
      </c>
      <c r="D627">
        <v>2</v>
      </c>
    </row>
    <row r="628" spans="1:6" x14ac:dyDescent="0.25">
      <c r="A628">
        <v>20</v>
      </c>
      <c r="B628" s="21" t="s">
        <v>176</v>
      </c>
      <c r="C628">
        <v>2</v>
      </c>
      <c r="D628">
        <v>0</v>
      </c>
    </row>
    <row r="629" spans="1:6" x14ac:dyDescent="0.25">
      <c r="A629">
        <v>21</v>
      </c>
      <c r="B629" s="21" t="s">
        <v>176</v>
      </c>
      <c r="C629">
        <v>0</v>
      </c>
      <c r="D629">
        <v>4</v>
      </c>
    </row>
    <row r="630" spans="1:6" x14ac:dyDescent="0.25">
      <c r="A630">
        <v>27</v>
      </c>
      <c r="B630" s="21" t="s">
        <v>176</v>
      </c>
      <c r="C630">
        <v>0</v>
      </c>
      <c r="D630">
        <v>1</v>
      </c>
    </row>
    <row r="631" spans="1:6" x14ac:dyDescent="0.25">
      <c r="A631">
        <v>29</v>
      </c>
      <c r="B631" s="21" t="s">
        <v>176</v>
      </c>
      <c r="C631">
        <v>0</v>
      </c>
      <c r="D631">
        <v>1</v>
      </c>
    </row>
    <row r="632" spans="1:6" x14ac:dyDescent="0.25">
      <c r="A632">
        <v>30</v>
      </c>
      <c r="B632" s="21" t="s">
        <v>176</v>
      </c>
      <c r="C632">
        <v>3</v>
      </c>
      <c r="D632">
        <v>0</v>
      </c>
    </row>
    <row r="633" spans="1:6" x14ac:dyDescent="0.25">
      <c r="A633">
        <v>32</v>
      </c>
      <c r="B633" s="21" t="s">
        <v>176</v>
      </c>
      <c r="C633">
        <v>3</v>
      </c>
      <c r="D633">
        <v>0</v>
      </c>
    </row>
    <row r="634" spans="1:6" x14ac:dyDescent="0.25">
      <c r="A634">
        <v>36</v>
      </c>
      <c r="B634" s="21" t="s">
        <v>176</v>
      </c>
      <c r="C634">
        <v>5</v>
      </c>
      <c r="D634">
        <v>1</v>
      </c>
    </row>
    <row r="635" spans="1:6" x14ac:dyDescent="0.25">
      <c r="A635">
        <v>40</v>
      </c>
      <c r="B635" t="s">
        <v>176</v>
      </c>
      <c r="C635">
        <v>2</v>
      </c>
      <c r="D635">
        <v>4</v>
      </c>
    </row>
    <row r="636" spans="1:6" x14ac:dyDescent="0.25">
      <c r="A636">
        <v>41</v>
      </c>
      <c r="B636" t="s">
        <v>176</v>
      </c>
      <c r="C636">
        <v>1</v>
      </c>
      <c r="D636">
        <v>0</v>
      </c>
    </row>
    <row r="637" spans="1:6" x14ac:dyDescent="0.25">
      <c r="A637">
        <v>44</v>
      </c>
      <c r="B637" t="s">
        <v>176</v>
      </c>
      <c r="C637">
        <v>0</v>
      </c>
      <c r="D637">
        <v>1</v>
      </c>
    </row>
    <row r="638" spans="1:6" x14ac:dyDescent="0.25">
      <c r="A638">
        <v>50</v>
      </c>
      <c r="B638" t="s">
        <v>176</v>
      </c>
      <c r="C638">
        <v>7</v>
      </c>
      <c r="D638">
        <v>0</v>
      </c>
      <c r="E638">
        <f>SUM(C619:C638)</f>
        <v>34</v>
      </c>
      <c r="F638">
        <f>SUM(D619:D638)</f>
        <v>52</v>
      </c>
    </row>
    <row r="639" spans="1:6" x14ac:dyDescent="0.25">
      <c r="A639">
        <v>18</v>
      </c>
      <c r="B639" t="s">
        <v>181</v>
      </c>
      <c r="C639">
        <v>0</v>
      </c>
      <c r="D639">
        <v>4</v>
      </c>
    </row>
    <row r="640" spans="1:6" x14ac:dyDescent="0.25">
      <c r="A640">
        <v>19</v>
      </c>
      <c r="B640" s="21" t="s">
        <v>181</v>
      </c>
      <c r="C640">
        <v>0</v>
      </c>
      <c r="D640">
        <v>2</v>
      </c>
    </row>
    <row r="641" spans="1:6" x14ac:dyDescent="0.25">
      <c r="A641">
        <v>27</v>
      </c>
      <c r="B641" s="21" t="s">
        <v>181</v>
      </c>
      <c r="C641">
        <v>0</v>
      </c>
      <c r="D641">
        <v>1</v>
      </c>
    </row>
    <row r="642" spans="1:6" x14ac:dyDescent="0.25">
      <c r="A642">
        <v>49</v>
      </c>
      <c r="B642" t="s">
        <v>181</v>
      </c>
      <c r="C642">
        <v>0</v>
      </c>
      <c r="D642">
        <v>7</v>
      </c>
      <c r="E642">
        <f>SUM(C639:C642)</f>
        <v>0</v>
      </c>
      <c r="F642">
        <f>SUM(D639:D642)</f>
        <v>14</v>
      </c>
    </row>
    <row r="643" spans="1:6" x14ac:dyDescent="0.25">
      <c r="A643">
        <v>12</v>
      </c>
    </row>
    <row r="644" spans="1:6" x14ac:dyDescent="0.25">
      <c r="A644">
        <v>9</v>
      </c>
    </row>
    <row r="645" spans="1:6" s="21" customFormat="1" x14ac:dyDescent="0.25">
      <c r="A645">
        <v>10</v>
      </c>
      <c r="B645"/>
    </row>
    <row r="646" spans="1:6" x14ac:dyDescent="0.25">
      <c r="A646">
        <v>13</v>
      </c>
    </row>
    <row r="647" spans="1:6" x14ac:dyDescent="0.25">
      <c r="A647">
        <v>28</v>
      </c>
    </row>
    <row r="648" spans="1:6" x14ac:dyDescent="0.25">
      <c r="A648">
        <v>29</v>
      </c>
    </row>
    <row r="649" spans="1:6" x14ac:dyDescent="0.25">
      <c r="A649">
        <v>33</v>
      </c>
    </row>
    <row r="650" spans="1:6" x14ac:dyDescent="0.25">
      <c r="A650">
        <v>34</v>
      </c>
    </row>
    <row r="651" spans="1:6" x14ac:dyDescent="0.25">
      <c r="A651">
        <v>35</v>
      </c>
    </row>
    <row r="652" spans="1:6" x14ac:dyDescent="0.25">
      <c r="A652">
        <v>36</v>
      </c>
    </row>
    <row r="653" spans="1:6" x14ac:dyDescent="0.25">
      <c r="A653">
        <v>43</v>
      </c>
    </row>
    <row r="654" spans="1:6" x14ac:dyDescent="0.25">
      <c r="A654">
        <v>44</v>
      </c>
    </row>
    <row r="655" spans="1:6" x14ac:dyDescent="0.25">
      <c r="A655">
        <v>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B52" workbookViewId="0">
      <selection activeCell="F72" sqref="F72:H72"/>
    </sheetView>
  </sheetViews>
  <sheetFormatPr defaultRowHeight="15" x14ac:dyDescent="0.25"/>
  <cols>
    <col min="2" max="2" width="22" customWidth="1"/>
    <col min="3" max="3" width="8.75" customWidth="1"/>
    <col min="4" max="4" width="10" customWidth="1"/>
    <col min="5" max="5" width="11.125" customWidth="1"/>
    <col min="6" max="6" width="19.25" customWidth="1"/>
    <col min="7" max="7" width="13" customWidth="1"/>
    <col min="8" max="8" width="11.875" customWidth="1"/>
    <col min="9" max="9" width="3.25" customWidth="1"/>
    <col min="10" max="10" width="17.625" customWidth="1"/>
    <col min="11" max="11" width="8.375" customWidth="1"/>
    <col min="13" max="13" width="17.625" customWidth="1"/>
    <col min="14" max="14" width="11.625" customWidth="1"/>
  </cols>
  <sheetData>
    <row r="1" spans="1:14" x14ac:dyDescent="0.25">
      <c r="A1" s="283" t="s">
        <v>349</v>
      </c>
      <c r="B1" s="283"/>
      <c r="C1" s="283"/>
      <c r="D1" s="283"/>
      <c r="E1" s="283"/>
      <c r="F1" s="283"/>
      <c r="G1" s="283"/>
      <c r="H1" s="283"/>
      <c r="I1" s="27"/>
      <c r="J1" s="27"/>
      <c r="K1" s="27"/>
      <c r="L1" s="27"/>
    </row>
    <row r="2" spans="1:14" x14ac:dyDescent="0.25">
      <c r="A2" s="283" t="s">
        <v>440</v>
      </c>
      <c r="B2" s="283"/>
      <c r="C2" s="283"/>
      <c r="D2" s="283"/>
      <c r="E2" s="283"/>
      <c r="F2" s="283"/>
      <c r="G2" s="283"/>
      <c r="H2" s="283"/>
      <c r="I2" s="27"/>
      <c r="K2" s="27"/>
      <c r="L2" s="27"/>
    </row>
    <row r="3" spans="1:14" x14ac:dyDescent="0.25">
      <c r="A3" s="283" t="s">
        <v>441</v>
      </c>
      <c r="B3" s="283"/>
      <c r="C3" s="283"/>
      <c r="D3" s="283"/>
      <c r="E3" s="283"/>
      <c r="F3" s="283"/>
      <c r="G3" s="283"/>
      <c r="H3" s="283"/>
      <c r="I3" s="27"/>
      <c r="K3" s="27"/>
      <c r="L3" s="27"/>
    </row>
    <row r="4" spans="1:14" x14ac:dyDescent="0.25">
      <c r="A4" s="284" t="s">
        <v>341</v>
      </c>
      <c r="B4" s="284"/>
      <c r="C4" s="284"/>
      <c r="D4" s="284"/>
      <c r="E4" s="284"/>
      <c r="F4" s="284"/>
      <c r="G4" s="284"/>
      <c r="H4" s="284"/>
      <c r="I4" s="27"/>
      <c r="K4" s="27"/>
      <c r="L4" s="27"/>
    </row>
    <row r="5" spans="1:14" x14ac:dyDescent="0.25">
      <c r="A5" s="284"/>
      <c r="B5" s="284"/>
      <c r="C5" s="284"/>
      <c r="D5" s="284"/>
      <c r="E5" s="284"/>
      <c r="F5" s="284"/>
      <c r="G5" s="284"/>
      <c r="H5" s="284"/>
      <c r="I5" s="27"/>
      <c r="K5" s="27"/>
      <c r="L5" s="27"/>
    </row>
    <row r="6" spans="1:14" ht="15.75" x14ac:dyDescent="0.25">
      <c r="B6" s="102" t="s">
        <v>2</v>
      </c>
      <c r="C6" t="s">
        <v>344</v>
      </c>
      <c r="D6" t="s">
        <v>342</v>
      </c>
      <c r="E6" t="s">
        <v>343</v>
      </c>
      <c r="F6" s="50" t="s">
        <v>346</v>
      </c>
      <c r="G6" s="50" t="s">
        <v>347</v>
      </c>
      <c r="H6" s="50" t="s">
        <v>348</v>
      </c>
      <c r="K6" s="112" t="s">
        <v>807</v>
      </c>
      <c r="L6" s="112" t="s">
        <v>808</v>
      </c>
      <c r="M6" s="112" t="s">
        <v>809</v>
      </c>
      <c r="N6" s="112" t="s">
        <v>810</v>
      </c>
    </row>
    <row r="7" spans="1:14" ht="15.75" x14ac:dyDescent="0.25">
      <c r="A7">
        <v>1</v>
      </c>
      <c r="B7" s="94" t="s">
        <v>451</v>
      </c>
      <c r="C7">
        <v>186</v>
      </c>
      <c r="D7">
        <v>0</v>
      </c>
      <c r="E7">
        <v>7</v>
      </c>
      <c r="F7" s="50">
        <f>C7/2</f>
        <v>93</v>
      </c>
      <c r="G7" s="50">
        <f>D7/0.625</f>
        <v>0</v>
      </c>
      <c r="H7" s="50">
        <f>E7/0.625</f>
        <v>11.2</v>
      </c>
      <c r="J7" s="175" t="s">
        <v>342</v>
      </c>
      <c r="K7" s="112"/>
      <c r="L7" s="112"/>
      <c r="M7" s="112"/>
      <c r="N7" s="112"/>
    </row>
    <row r="8" spans="1:14" ht="15.75" x14ac:dyDescent="0.25">
      <c r="A8">
        <v>2</v>
      </c>
      <c r="B8" s="94" t="s">
        <v>452</v>
      </c>
      <c r="C8">
        <v>9</v>
      </c>
      <c r="D8">
        <v>0</v>
      </c>
      <c r="E8">
        <v>0</v>
      </c>
      <c r="F8" s="50">
        <f t="shared" ref="F8:F71" si="0">C8/2</f>
        <v>4.5</v>
      </c>
      <c r="G8" s="50">
        <f t="shared" ref="G8:G71" si="1">D8/0.625</f>
        <v>0</v>
      </c>
      <c r="H8" s="50">
        <f t="shared" ref="H8:H71" si="2">E8/0.625</f>
        <v>0</v>
      </c>
      <c r="J8" s="175" t="s">
        <v>343</v>
      </c>
      <c r="K8" s="112"/>
      <c r="L8" s="112"/>
      <c r="M8" s="112"/>
      <c r="N8" s="112"/>
    </row>
    <row r="9" spans="1:14" ht="15.75" x14ac:dyDescent="0.25">
      <c r="A9">
        <v>3</v>
      </c>
      <c r="B9" s="94" t="s">
        <v>453</v>
      </c>
      <c r="C9">
        <v>111</v>
      </c>
      <c r="D9">
        <v>24</v>
      </c>
      <c r="E9">
        <v>34</v>
      </c>
      <c r="F9" s="50">
        <f t="shared" si="0"/>
        <v>55.5</v>
      </c>
      <c r="G9" s="50">
        <f t="shared" si="1"/>
        <v>38.4</v>
      </c>
      <c r="H9" s="50">
        <f>E9/0.625</f>
        <v>54.4</v>
      </c>
      <c r="J9" s="175" t="s">
        <v>344</v>
      </c>
      <c r="K9" s="112"/>
      <c r="L9" s="112"/>
      <c r="M9" s="112"/>
      <c r="N9" s="112"/>
    </row>
    <row r="10" spans="1:14" x14ac:dyDescent="0.25">
      <c r="A10">
        <v>4</v>
      </c>
      <c r="B10" s="94" t="s">
        <v>454</v>
      </c>
      <c r="C10">
        <v>458</v>
      </c>
      <c r="D10">
        <v>221</v>
      </c>
      <c r="E10">
        <v>370</v>
      </c>
      <c r="F10" s="50">
        <f t="shared" si="0"/>
        <v>229</v>
      </c>
      <c r="G10" s="50">
        <f t="shared" si="1"/>
        <v>353.6</v>
      </c>
      <c r="H10" s="50">
        <f t="shared" si="2"/>
        <v>592</v>
      </c>
    </row>
    <row r="11" spans="1:14" x14ac:dyDescent="0.25">
      <c r="A11">
        <v>5</v>
      </c>
      <c r="B11" s="94" t="s">
        <v>455</v>
      </c>
      <c r="C11">
        <v>249</v>
      </c>
      <c r="D11">
        <v>56</v>
      </c>
      <c r="E11">
        <v>112</v>
      </c>
      <c r="F11" s="50">
        <f t="shared" si="0"/>
        <v>124.5</v>
      </c>
      <c r="G11" s="50">
        <f t="shared" si="1"/>
        <v>89.6</v>
      </c>
      <c r="H11" s="50">
        <f t="shared" si="2"/>
        <v>179.2</v>
      </c>
    </row>
    <row r="12" spans="1:14" x14ac:dyDescent="0.25">
      <c r="A12">
        <v>6</v>
      </c>
      <c r="B12" s="94" t="s">
        <v>456</v>
      </c>
      <c r="C12">
        <v>22</v>
      </c>
      <c r="D12">
        <v>29</v>
      </c>
      <c r="E12">
        <v>22</v>
      </c>
      <c r="F12" s="50">
        <f>C12/2</f>
        <v>11</v>
      </c>
      <c r="G12" s="50">
        <f t="shared" si="1"/>
        <v>46.4</v>
      </c>
      <c r="H12" s="50">
        <f t="shared" si="2"/>
        <v>35.200000000000003</v>
      </c>
    </row>
    <row r="13" spans="1:14" x14ac:dyDescent="0.25">
      <c r="A13">
        <v>7</v>
      </c>
      <c r="B13" s="94" t="s">
        <v>457</v>
      </c>
      <c r="C13">
        <v>45</v>
      </c>
      <c r="D13">
        <v>38</v>
      </c>
      <c r="E13">
        <v>63</v>
      </c>
      <c r="F13" s="50">
        <f t="shared" si="0"/>
        <v>22.5</v>
      </c>
      <c r="G13" s="50">
        <f t="shared" si="1"/>
        <v>60.8</v>
      </c>
      <c r="H13" s="50">
        <f t="shared" si="2"/>
        <v>100.8</v>
      </c>
    </row>
    <row r="14" spans="1:14" x14ac:dyDescent="0.25">
      <c r="A14">
        <v>8</v>
      </c>
      <c r="B14" s="94" t="s">
        <v>458</v>
      </c>
      <c r="C14">
        <v>23</v>
      </c>
      <c r="D14">
        <v>0</v>
      </c>
      <c r="E14">
        <v>8</v>
      </c>
      <c r="F14" s="50">
        <f t="shared" si="0"/>
        <v>11.5</v>
      </c>
      <c r="G14" s="50">
        <f t="shared" si="1"/>
        <v>0</v>
      </c>
      <c r="H14" s="50">
        <f t="shared" si="2"/>
        <v>12.8</v>
      </c>
    </row>
    <row r="15" spans="1:14" x14ac:dyDescent="0.25">
      <c r="A15">
        <v>9</v>
      </c>
      <c r="B15" s="94" t="s">
        <v>459</v>
      </c>
      <c r="C15">
        <v>23</v>
      </c>
      <c r="D15">
        <v>0</v>
      </c>
      <c r="E15">
        <v>2</v>
      </c>
      <c r="F15" s="50">
        <f t="shared" si="0"/>
        <v>11.5</v>
      </c>
      <c r="G15" s="50">
        <f t="shared" si="1"/>
        <v>0</v>
      </c>
      <c r="H15" s="50">
        <f t="shared" si="2"/>
        <v>3.2</v>
      </c>
    </row>
    <row r="16" spans="1:14" x14ac:dyDescent="0.25">
      <c r="A16">
        <v>10</v>
      </c>
      <c r="B16" s="94" t="s">
        <v>460</v>
      </c>
      <c r="C16">
        <v>4</v>
      </c>
      <c r="D16">
        <v>3</v>
      </c>
      <c r="E16">
        <v>0</v>
      </c>
      <c r="F16" s="50">
        <f t="shared" si="0"/>
        <v>2</v>
      </c>
      <c r="G16" s="50">
        <f t="shared" si="1"/>
        <v>4.8</v>
      </c>
      <c r="H16" s="50">
        <f t="shared" si="2"/>
        <v>0</v>
      </c>
    </row>
    <row r="17" spans="1:8" x14ac:dyDescent="0.25">
      <c r="A17">
        <v>11</v>
      </c>
      <c r="B17" s="94" t="s">
        <v>461</v>
      </c>
      <c r="C17">
        <v>196</v>
      </c>
      <c r="D17">
        <v>27</v>
      </c>
      <c r="E17">
        <v>55</v>
      </c>
      <c r="F17" s="50">
        <f t="shared" si="0"/>
        <v>98</v>
      </c>
      <c r="G17" s="50">
        <f t="shared" si="1"/>
        <v>43.2</v>
      </c>
      <c r="H17" s="50">
        <f t="shared" si="2"/>
        <v>88</v>
      </c>
    </row>
    <row r="18" spans="1:8" x14ac:dyDescent="0.25">
      <c r="A18">
        <v>12</v>
      </c>
      <c r="B18" s="94" t="s">
        <v>462</v>
      </c>
      <c r="C18">
        <v>10</v>
      </c>
      <c r="D18">
        <v>0</v>
      </c>
      <c r="E18">
        <v>0</v>
      </c>
      <c r="F18" s="50">
        <f t="shared" si="0"/>
        <v>5</v>
      </c>
      <c r="G18" s="50">
        <f t="shared" si="1"/>
        <v>0</v>
      </c>
      <c r="H18" s="50">
        <f t="shared" si="2"/>
        <v>0</v>
      </c>
    </row>
    <row r="19" spans="1:8" x14ac:dyDescent="0.25">
      <c r="A19">
        <v>13</v>
      </c>
      <c r="B19" s="94" t="s">
        <v>463</v>
      </c>
      <c r="C19">
        <v>5</v>
      </c>
      <c r="D19">
        <v>29</v>
      </c>
      <c r="E19">
        <v>23</v>
      </c>
      <c r="F19" s="50">
        <f t="shared" si="0"/>
        <v>2.5</v>
      </c>
      <c r="G19" s="50">
        <f t="shared" si="1"/>
        <v>46.4</v>
      </c>
      <c r="H19" s="50">
        <f t="shared" si="2"/>
        <v>36.799999999999997</v>
      </c>
    </row>
    <row r="20" spans="1:8" x14ac:dyDescent="0.25">
      <c r="A20">
        <v>14</v>
      </c>
      <c r="B20" s="94" t="s">
        <v>464</v>
      </c>
      <c r="C20">
        <v>105</v>
      </c>
      <c r="D20">
        <v>0</v>
      </c>
      <c r="E20">
        <v>0</v>
      </c>
      <c r="F20" s="50">
        <f t="shared" si="0"/>
        <v>52.5</v>
      </c>
      <c r="G20" s="50">
        <f t="shared" si="1"/>
        <v>0</v>
      </c>
      <c r="H20" s="50">
        <f t="shared" si="2"/>
        <v>0</v>
      </c>
    </row>
    <row r="21" spans="1:8" x14ac:dyDescent="0.25">
      <c r="A21">
        <v>15</v>
      </c>
      <c r="B21" s="94" t="s">
        <v>465</v>
      </c>
      <c r="C21">
        <v>314</v>
      </c>
      <c r="D21">
        <v>171</v>
      </c>
      <c r="E21">
        <v>143</v>
      </c>
      <c r="F21" s="50">
        <f t="shared" si="0"/>
        <v>157</v>
      </c>
      <c r="G21" s="50">
        <f t="shared" si="1"/>
        <v>273.60000000000002</v>
      </c>
      <c r="H21" s="50">
        <f t="shared" si="2"/>
        <v>228.8</v>
      </c>
    </row>
    <row r="22" spans="1:8" x14ac:dyDescent="0.25">
      <c r="A22">
        <v>16</v>
      </c>
      <c r="B22" s="94" t="s">
        <v>466</v>
      </c>
      <c r="C22">
        <v>118</v>
      </c>
      <c r="D22">
        <v>213</v>
      </c>
      <c r="E22">
        <v>60</v>
      </c>
      <c r="F22" s="50">
        <f t="shared" si="0"/>
        <v>59</v>
      </c>
      <c r="G22" s="50">
        <f t="shared" si="1"/>
        <v>340.8</v>
      </c>
      <c r="H22" s="50">
        <f t="shared" si="2"/>
        <v>96</v>
      </c>
    </row>
    <row r="23" spans="1:8" x14ac:dyDescent="0.25">
      <c r="A23">
        <v>17</v>
      </c>
      <c r="B23" s="94" t="s">
        <v>467</v>
      </c>
      <c r="C23">
        <v>885</v>
      </c>
      <c r="D23">
        <v>36</v>
      </c>
      <c r="E23">
        <v>107</v>
      </c>
      <c r="F23" s="50">
        <f t="shared" si="0"/>
        <v>442.5</v>
      </c>
      <c r="G23" s="50">
        <f t="shared" si="1"/>
        <v>57.6</v>
      </c>
      <c r="H23" s="50">
        <f t="shared" si="2"/>
        <v>171.2</v>
      </c>
    </row>
    <row r="24" spans="1:8" x14ac:dyDescent="0.25">
      <c r="A24">
        <v>18</v>
      </c>
      <c r="B24" s="94" t="s">
        <v>468</v>
      </c>
      <c r="C24">
        <v>10</v>
      </c>
      <c r="D24">
        <v>0</v>
      </c>
      <c r="E24">
        <v>0</v>
      </c>
      <c r="F24" s="50">
        <f t="shared" si="0"/>
        <v>5</v>
      </c>
      <c r="G24" s="50">
        <f t="shared" si="1"/>
        <v>0</v>
      </c>
      <c r="H24" s="50">
        <f t="shared" si="2"/>
        <v>0</v>
      </c>
    </row>
    <row r="25" spans="1:8" x14ac:dyDescent="0.25">
      <c r="A25">
        <v>19</v>
      </c>
      <c r="B25" s="94" t="s">
        <v>469</v>
      </c>
      <c r="C25">
        <v>28</v>
      </c>
      <c r="D25">
        <v>166</v>
      </c>
      <c r="E25">
        <v>98</v>
      </c>
      <c r="F25" s="50">
        <f t="shared" si="0"/>
        <v>14</v>
      </c>
      <c r="G25" s="50">
        <f t="shared" si="1"/>
        <v>265.60000000000002</v>
      </c>
      <c r="H25" s="50">
        <f t="shared" si="2"/>
        <v>156.80000000000001</v>
      </c>
    </row>
    <row r="26" spans="1:8" x14ac:dyDescent="0.25">
      <c r="A26">
        <v>20</v>
      </c>
      <c r="B26" s="94" t="s">
        <v>470</v>
      </c>
      <c r="C26">
        <v>29</v>
      </c>
      <c r="D26">
        <v>51</v>
      </c>
      <c r="E26">
        <v>41</v>
      </c>
      <c r="F26" s="50">
        <f t="shared" si="0"/>
        <v>14.5</v>
      </c>
      <c r="G26" s="50">
        <f t="shared" si="1"/>
        <v>81.599999999999994</v>
      </c>
      <c r="H26" s="50">
        <f t="shared" si="2"/>
        <v>65.599999999999994</v>
      </c>
    </row>
    <row r="27" spans="1:8" x14ac:dyDescent="0.25">
      <c r="A27">
        <v>21</v>
      </c>
      <c r="B27" s="94" t="s">
        <v>471</v>
      </c>
      <c r="C27">
        <v>2</v>
      </c>
      <c r="D27">
        <v>0</v>
      </c>
      <c r="E27">
        <v>0</v>
      </c>
      <c r="F27" s="50">
        <f t="shared" si="0"/>
        <v>1</v>
      </c>
      <c r="G27" s="50">
        <f t="shared" si="1"/>
        <v>0</v>
      </c>
      <c r="H27" s="50">
        <f t="shared" si="2"/>
        <v>0</v>
      </c>
    </row>
    <row r="28" spans="1:8" x14ac:dyDescent="0.25">
      <c r="A28">
        <v>22</v>
      </c>
      <c r="B28" s="94" t="s">
        <v>472</v>
      </c>
      <c r="C28">
        <v>266</v>
      </c>
      <c r="D28">
        <v>3</v>
      </c>
      <c r="E28">
        <v>0</v>
      </c>
      <c r="F28" s="50">
        <f t="shared" si="0"/>
        <v>133</v>
      </c>
      <c r="G28" s="50">
        <f t="shared" si="1"/>
        <v>4.8</v>
      </c>
      <c r="H28" s="50">
        <f t="shared" si="2"/>
        <v>0</v>
      </c>
    </row>
    <row r="29" spans="1:8" x14ac:dyDescent="0.25">
      <c r="A29">
        <v>23</v>
      </c>
      <c r="B29" s="94" t="s">
        <v>473</v>
      </c>
      <c r="C29">
        <v>34</v>
      </c>
      <c r="D29">
        <v>0</v>
      </c>
      <c r="E29">
        <v>0</v>
      </c>
      <c r="F29" s="50">
        <f t="shared" si="0"/>
        <v>17</v>
      </c>
      <c r="G29" s="50">
        <f t="shared" si="1"/>
        <v>0</v>
      </c>
      <c r="H29" s="50">
        <f t="shared" si="2"/>
        <v>0</v>
      </c>
    </row>
    <row r="30" spans="1:8" x14ac:dyDescent="0.25">
      <c r="A30">
        <v>24</v>
      </c>
      <c r="B30" s="94" t="s">
        <v>474</v>
      </c>
      <c r="C30">
        <v>229</v>
      </c>
      <c r="D30">
        <v>92</v>
      </c>
      <c r="E30">
        <v>140</v>
      </c>
      <c r="F30" s="50">
        <f t="shared" si="0"/>
        <v>114.5</v>
      </c>
      <c r="G30" s="50">
        <f t="shared" si="1"/>
        <v>147.19999999999999</v>
      </c>
      <c r="H30" s="50">
        <f t="shared" si="2"/>
        <v>224</v>
      </c>
    </row>
    <row r="31" spans="1:8" x14ac:dyDescent="0.25">
      <c r="A31">
        <v>25</v>
      </c>
      <c r="B31" s="94" t="s">
        <v>475</v>
      </c>
      <c r="C31">
        <v>60</v>
      </c>
      <c r="D31">
        <v>24</v>
      </c>
      <c r="E31">
        <v>24</v>
      </c>
      <c r="F31" s="50">
        <f t="shared" si="0"/>
        <v>30</v>
      </c>
      <c r="G31" s="50">
        <f t="shared" si="1"/>
        <v>38.4</v>
      </c>
      <c r="H31" s="50">
        <f t="shared" si="2"/>
        <v>38.4</v>
      </c>
    </row>
    <row r="32" spans="1:8" x14ac:dyDescent="0.25">
      <c r="A32">
        <v>26</v>
      </c>
      <c r="B32" s="94" t="s">
        <v>476</v>
      </c>
      <c r="C32">
        <v>22</v>
      </c>
      <c r="D32">
        <v>0</v>
      </c>
      <c r="E32">
        <v>0</v>
      </c>
      <c r="F32" s="50">
        <f t="shared" si="0"/>
        <v>11</v>
      </c>
      <c r="G32" s="50">
        <f t="shared" si="1"/>
        <v>0</v>
      </c>
      <c r="H32" s="50">
        <f t="shared" si="2"/>
        <v>0</v>
      </c>
    </row>
    <row r="33" spans="1:8" x14ac:dyDescent="0.25">
      <c r="A33">
        <v>27</v>
      </c>
      <c r="B33" s="94" t="s">
        <v>477</v>
      </c>
      <c r="C33">
        <v>21</v>
      </c>
      <c r="D33">
        <v>0</v>
      </c>
      <c r="E33">
        <v>0</v>
      </c>
      <c r="F33" s="50">
        <f t="shared" si="0"/>
        <v>10.5</v>
      </c>
      <c r="G33" s="50">
        <f t="shared" si="1"/>
        <v>0</v>
      </c>
      <c r="H33" s="50">
        <f t="shared" si="2"/>
        <v>0</v>
      </c>
    </row>
    <row r="34" spans="1:8" x14ac:dyDescent="0.25">
      <c r="A34">
        <v>28</v>
      </c>
      <c r="B34" s="94" t="s">
        <v>478</v>
      </c>
      <c r="C34">
        <v>55</v>
      </c>
      <c r="D34">
        <v>0</v>
      </c>
      <c r="E34">
        <v>4</v>
      </c>
      <c r="F34" s="50">
        <f t="shared" si="0"/>
        <v>27.5</v>
      </c>
      <c r="G34" s="50">
        <f t="shared" si="1"/>
        <v>0</v>
      </c>
      <c r="H34" s="50">
        <f t="shared" si="2"/>
        <v>6.4</v>
      </c>
    </row>
    <row r="35" spans="1:8" x14ac:dyDescent="0.25">
      <c r="A35">
        <v>29</v>
      </c>
      <c r="B35" s="94" t="s">
        <v>450</v>
      </c>
      <c r="C35">
        <v>141</v>
      </c>
      <c r="D35">
        <v>121</v>
      </c>
      <c r="E35">
        <v>89</v>
      </c>
      <c r="F35" s="50">
        <f t="shared" si="0"/>
        <v>70.5</v>
      </c>
      <c r="G35" s="50">
        <f t="shared" si="1"/>
        <v>193.6</v>
      </c>
      <c r="H35" s="50">
        <f t="shared" si="2"/>
        <v>142.4</v>
      </c>
    </row>
    <row r="36" spans="1:8" x14ac:dyDescent="0.25">
      <c r="A36">
        <v>30</v>
      </c>
      <c r="B36" s="94" t="s">
        <v>479</v>
      </c>
      <c r="C36">
        <v>9</v>
      </c>
      <c r="D36">
        <v>0</v>
      </c>
      <c r="E36">
        <v>0</v>
      </c>
      <c r="F36" s="50">
        <f t="shared" si="0"/>
        <v>4.5</v>
      </c>
      <c r="G36" s="50">
        <f t="shared" si="1"/>
        <v>0</v>
      </c>
      <c r="H36" s="50">
        <f t="shared" si="2"/>
        <v>0</v>
      </c>
    </row>
    <row r="37" spans="1:8" x14ac:dyDescent="0.25">
      <c r="A37">
        <v>31</v>
      </c>
      <c r="B37" s="94" t="s">
        <v>480</v>
      </c>
      <c r="C37">
        <v>3</v>
      </c>
      <c r="D37">
        <v>0</v>
      </c>
      <c r="E37">
        <v>0</v>
      </c>
      <c r="F37" s="50">
        <f t="shared" si="0"/>
        <v>1.5</v>
      </c>
      <c r="G37" s="50">
        <f t="shared" si="1"/>
        <v>0</v>
      </c>
      <c r="H37" s="50">
        <f t="shared" si="2"/>
        <v>0</v>
      </c>
    </row>
    <row r="38" spans="1:8" x14ac:dyDescent="0.25">
      <c r="A38">
        <v>32</v>
      </c>
      <c r="B38" s="94" t="s">
        <v>481</v>
      </c>
      <c r="C38">
        <v>7</v>
      </c>
      <c r="D38">
        <v>0</v>
      </c>
      <c r="E38">
        <v>1</v>
      </c>
      <c r="F38" s="50">
        <f t="shared" si="0"/>
        <v>3.5</v>
      </c>
      <c r="G38" s="50">
        <f t="shared" si="1"/>
        <v>0</v>
      </c>
      <c r="H38" s="50">
        <f t="shared" si="2"/>
        <v>1.6</v>
      </c>
    </row>
    <row r="39" spans="1:8" x14ac:dyDescent="0.25">
      <c r="A39">
        <v>33</v>
      </c>
      <c r="B39" s="94" t="s">
        <v>482</v>
      </c>
      <c r="C39">
        <v>8</v>
      </c>
      <c r="D39">
        <v>21</v>
      </c>
      <c r="E39">
        <v>27</v>
      </c>
      <c r="F39" s="50">
        <f t="shared" si="0"/>
        <v>4</v>
      </c>
      <c r="G39" s="50">
        <f t="shared" si="1"/>
        <v>33.6</v>
      </c>
      <c r="H39" s="50">
        <f t="shared" si="2"/>
        <v>43.2</v>
      </c>
    </row>
    <row r="40" spans="1:8" x14ac:dyDescent="0.25">
      <c r="A40">
        <v>34</v>
      </c>
      <c r="B40" s="94" t="s">
        <v>483</v>
      </c>
      <c r="C40">
        <v>33</v>
      </c>
      <c r="D40">
        <v>0</v>
      </c>
      <c r="E40">
        <v>0</v>
      </c>
      <c r="F40" s="50">
        <f t="shared" si="0"/>
        <v>16.5</v>
      </c>
      <c r="G40" s="50">
        <f t="shared" si="1"/>
        <v>0</v>
      </c>
      <c r="H40" s="50">
        <f t="shared" si="2"/>
        <v>0</v>
      </c>
    </row>
    <row r="41" spans="1:8" x14ac:dyDescent="0.25">
      <c r="A41">
        <v>35</v>
      </c>
      <c r="B41" s="15" t="s">
        <v>449</v>
      </c>
      <c r="C41">
        <v>81</v>
      </c>
      <c r="D41">
        <v>46</v>
      </c>
      <c r="E41">
        <v>59</v>
      </c>
      <c r="F41" s="50">
        <f t="shared" si="0"/>
        <v>40.5</v>
      </c>
      <c r="G41" s="50">
        <f t="shared" si="1"/>
        <v>73.599999999999994</v>
      </c>
      <c r="H41" s="50">
        <f t="shared" si="2"/>
        <v>94.4</v>
      </c>
    </row>
    <row r="42" spans="1:8" x14ac:dyDescent="0.25">
      <c r="A42">
        <v>36</v>
      </c>
      <c r="B42" s="94" t="s">
        <v>484</v>
      </c>
      <c r="C42">
        <v>181</v>
      </c>
      <c r="D42">
        <v>89</v>
      </c>
      <c r="E42">
        <v>144</v>
      </c>
      <c r="F42" s="50">
        <f t="shared" si="0"/>
        <v>90.5</v>
      </c>
      <c r="G42" s="50">
        <f t="shared" si="1"/>
        <v>142.4</v>
      </c>
      <c r="H42" s="50">
        <f t="shared" si="2"/>
        <v>230.4</v>
      </c>
    </row>
    <row r="43" spans="1:8" x14ac:dyDescent="0.25">
      <c r="A43">
        <v>37</v>
      </c>
      <c r="B43" s="94" t="s">
        <v>485</v>
      </c>
      <c r="C43">
        <v>6</v>
      </c>
      <c r="D43">
        <v>0</v>
      </c>
      <c r="E43">
        <v>0</v>
      </c>
      <c r="F43" s="50">
        <f t="shared" si="0"/>
        <v>3</v>
      </c>
      <c r="G43" s="50">
        <f t="shared" si="1"/>
        <v>0</v>
      </c>
      <c r="H43" s="50">
        <f t="shared" si="2"/>
        <v>0</v>
      </c>
    </row>
    <row r="44" spans="1:8" x14ac:dyDescent="0.25">
      <c r="A44">
        <v>38</v>
      </c>
      <c r="B44" s="94" t="s">
        <v>486</v>
      </c>
      <c r="C44">
        <v>47</v>
      </c>
      <c r="D44">
        <v>185</v>
      </c>
      <c r="E44">
        <v>81</v>
      </c>
      <c r="F44" s="50">
        <f t="shared" si="0"/>
        <v>23.5</v>
      </c>
      <c r="G44" s="50">
        <f t="shared" si="1"/>
        <v>296</v>
      </c>
      <c r="H44" s="50">
        <f t="shared" si="2"/>
        <v>129.6</v>
      </c>
    </row>
    <row r="45" spans="1:8" x14ac:dyDescent="0.25">
      <c r="A45">
        <v>39</v>
      </c>
      <c r="B45" s="94" t="s">
        <v>487</v>
      </c>
      <c r="C45">
        <v>79</v>
      </c>
      <c r="D45">
        <v>34</v>
      </c>
      <c r="E45">
        <v>33</v>
      </c>
      <c r="F45" s="50">
        <f t="shared" si="0"/>
        <v>39.5</v>
      </c>
      <c r="G45" s="50">
        <f t="shared" si="1"/>
        <v>54.4</v>
      </c>
      <c r="H45" s="50">
        <f t="shared" si="2"/>
        <v>52.8</v>
      </c>
    </row>
    <row r="46" spans="1:8" x14ac:dyDescent="0.25">
      <c r="A46">
        <v>40</v>
      </c>
      <c r="B46" s="94" t="s">
        <v>488</v>
      </c>
      <c r="C46">
        <v>23</v>
      </c>
      <c r="D46">
        <v>21</v>
      </c>
      <c r="E46">
        <v>22</v>
      </c>
      <c r="F46" s="50">
        <f t="shared" si="0"/>
        <v>11.5</v>
      </c>
      <c r="G46" s="50">
        <f t="shared" si="1"/>
        <v>33.6</v>
      </c>
      <c r="H46" s="50">
        <f t="shared" si="2"/>
        <v>35.200000000000003</v>
      </c>
    </row>
    <row r="47" spans="1:8" x14ac:dyDescent="0.25">
      <c r="A47">
        <v>41</v>
      </c>
      <c r="B47" s="94" t="s">
        <v>489</v>
      </c>
      <c r="C47">
        <v>647</v>
      </c>
      <c r="D47">
        <v>123</v>
      </c>
      <c r="E47">
        <v>444</v>
      </c>
      <c r="F47" s="50">
        <f t="shared" si="0"/>
        <v>323.5</v>
      </c>
      <c r="G47" s="50">
        <f t="shared" si="1"/>
        <v>196.8</v>
      </c>
      <c r="H47" s="50">
        <f t="shared" si="2"/>
        <v>710.4</v>
      </c>
    </row>
    <row r="48" spans="1:8" x14ac:dyDescent="0.25">
      <c r="A48">
        <v>42</v>
      </c>
      <c r="B48" s="15" t="s">
        <v>448</v>
      </c>
      <c r="C48">
        <v>39</v>
      </c>
      <c r="D48">
        <v>45</v>
      </c>
      <c r="E48">
        <v>46</v>
      </c>
      <c r="F48" s="50">
        <f t="shared" si="0"/>
        <v>19.5</v>
      </c>
      <c r="G48" s="50">
        <f t="shared" si="1"/>
        <v>72</v>
      </c>
      <c r="H48" s="50">
        <f t="shared" si="2"/>
        <v>73.599999999999994</v>
      </c>
    </row>
    <row r="49" spans="1:12" x14ac:dyDescent="0.25">
      <c r="A49">
        <v>43</v>
      </c>
      <c r="B49" s="94" t="s">
        <v>490</v>
      </c>
      <c r="C49">
        <v>4</v>
      </c>
      <c r="D49">
        <v>2</v>
      </c>
      <c r="E49">
        <v>0</v>
      </c>
      <c r="F49" s="50">
        <f t="shared" si="0"/>
        <v>2</v>
      </c>
      <c r="G49" s="50">
        <f t="shared" si="1"/>
        <v>3.2</v>
      </c>
      <c r="H49" s="50">
        <f t="shared" si="2"/>
        <v>0</v>
      </c>
    </row>
    <row r="50" spans="1:12" x14ac:dyDescent="0.25">
      <c r="A50">
        <v>44</v>
      </c>
      <c r="B50" s="94" t="s">
        <v>491</v>
      </c>
      <c r="C50">
        <v>82</v>
      </c>
      <c r="D50">
        <v>114</v>
      </c>
      <c r="E50">
        <v>99</v>
      </c>
      <c r="F50" s="50">
        <f t="shared" si="0"/>
        <v>41</v>
      </c>
      <c r="G50" s="50">
        <f t="shared" si="1"/>
        <v>182.4</v>
      </c>
      <c r="H50" s="50">
        <f t="shared" si="2"/>
        <v>158.4</v>
      </c>
    </row>
    <row r="51" spans="1:12" x14ac:dyDescent="0.25">
      <c r="A51">
        <v>45</v>
      </c>
      <c r="B51" s="94" t="s">
        <v>492</v>
      </c>
      <c r="C51">
        <v>21</v>
      </c>
      <c r="D51">
        <v>21</v>
      </c>
      <c r="E51">
        <v>21</v>
      </c>
      <c r="F51" s="50">
        <f t="shared" si="0"/>
        <v>10.5</v>
      </c>
      <c r="G51" s="50">
        <f t="shared" si="1"/>
        <v>33.6</v>
      </c>
      <c r="H51" s="50">
        <f t="shared" si="2"/>
        <v>33.6</v>
      </c>
    </row>
    <row r="52" spans="1:12" x14ac:dyDescent="0.25">
      <c r="A52">
        <v>46</v>
      </c>
      <c r="B52" s="94" t="s">
        <v>493</v>
      </c>
      <c r="C52">
        <v>236</v>
      </c>
      <c r="D52">
        <v>22</v>
      </c>
      <c r="E52">
        <v>47</v>
      </c>
      <c r="F52" s="50">
        <f t="shared" si="0"/>
        <v>118</v>
      </c>
      <c r="G52" s="50">
        <f t="shared" si="1"/>
        <v>35.200000000000003</v>
      </c>
      <c r="H52" s="50">
        <f t="shared" si="2"/>
        <v>75.2</v>
      </c>
    </row>
    <row r="53" spans="1:12" x14ac:dyDescent="0.25">
      <c r="A53">
        <v>47</v>
      </c>
      <c r="B53" s="94" t="s">
        <v>494</v>
      </c>
      <c r="C53">
        <v>13</v>
      </c>
      <c r="D53">
        <v>27</v>
      </c>
      <c r="E53">
        <v>23</v>
      </c>
      <c r="F53" s="50">
        <f t="shared" si="0"/>
        <v>6.5</v>
      </c>
      <c r="G53" s="50">
        <f t="shared" si="1"/>
        <v>43.2</v>
      </c>
      <c r="H53" s="50">
        <f t="shared" si="2"/>
        <v>36.799999999999997</v>
      </c>
    </row>
    <row r="54" spans="1:12" x14ac:dyDescent="0.25">
      <c r="A54">
        <v>48</v>
      </c>
      <c r="B54" s="94" t="s">
        <v>495</v>
      </c>
      <c r="C54">
        <v>32</v>
      </c>
      <c r="D54">
        <v>0</v>
      </c>
      <c r="E54">
        <v>13</v>
      </c>
      <c r="F54" s="50">
        <f t="shared" si="0"/>
        <v>16</v>
      </c>
      <c r="G54" s="50">
        <f t="shared" si="1"/>
        <v>0</v>
      </c>
      <c r="H54" s="50">
        <f t="shared" si="2"/>
        <v>20.8</v>
      </c>
    </row>
    <row r="55" spans="1:12" x14ac:dyDescent="0.25">
      <c r="A55">
        <v>49</v>
      </c>
      <c r="B55" s="94" t="s">
        <v>496</v>
      </c>
      <c r="C55">
        <v>90</v>
      </c>
      <c r="D55">
        <v>33</v>
      </c>
      <c r="E55">
        <v>36</v>
      </c>
      <c r="F55" s="50">
        <f t="shared" si="0"/>
        <v>45</v>
      </c>
      <c r="G55" s="50">
        <f t="shared" si="1"/>
        <v>52.8</v>
      </c>
      <c r="H55" s="50">
        <f t="shared" si="2"/>
        <v>57.6</v>
      </c>
      <c r="J55">
        <v>3252.5</v>
      </c>
      <c r="K55">
        <v>5398.4</v>
      </c>
      <c r="L55">
        <v>4782.3999999999996</v>
      </c>
    </row>
    <row r="56" spans="1:12" x14ac:dyDescent="0.25">
      <c r="A56">
        <v>50</v>
      </c>
      <c r="B56" s="94" t="s">
        <v>497</v>
      </c>
      <c r="C56">
        <v>171</v>
      </c>
      <c r="D56">
        <v>21</v>
      </c>
      <c r="E56">
        <v>46</v>
      </c>
      <c r="F56" s="50">
        <f t="shared" si="0"/>
        <v>85.5</v>
      </c>
      <c r="G56" s="50">
        <f t="shared" si="1"/>
        <v>33.6</v>
      </c>
      <c r="H56" s="50">
        <f t="shared" si="2"/>
        <v>73.599999999999994</v>
      </c>
    </row>
    <row r="57" spans="1:12" x14ac:dyDescent="0.25">
      <c r="A57">
        <v>51</v>
      </c>
      <c r="B57" s="94" t="s">
        <v>498</v>
      </c>
      <c r="C57">
        <v>259</v>
      </c>
      <c r="D57">
        <v>890</v>
      </c>
      <c r="E57">
        <v>88</v>
      </c>
      <c r="F57" s="50">
        <f t="shared" si="0"/>
        <v>129.5</v>
      </c>
      <c r="G57" s="50">
        <f t="shared" si="1"/>
        <v>1424</v>
      </c>
      <c r="H57" s="50">
        <f t="shared" si="2"/>
        <v>140.80000000000001</v>
      </c>
    </row>
    <row r="58" spans="1:12" x14ac:dyDescent="0.25">
      <c r="A58">
        <v>52</v>
      </c>
      <c r="B58" s="94" t="s">
        <v>499</v>
      </c>
      <c r="C58">
        <v>14</v>
      </c>
      <c r="D58">
        <v>22</v>
      </c>
      <c r="E58">
        <v>21</v>
      </c>
      <c r="F58" s="50">
        <f t="shared" si="0"/>
        <v>7</v>
      </c>
      <c r="G58" s="50">
        <f t="shared" si="1"/>
        <v>35.200000000000003</v>
      </c>
      <c r="H58" s="50">
        <f t="shared" si="2"/>
        <v>33.6</v>
      </c>
    </row>
    <row r="59" spans="1:12" x14ac:dyDescent="0.25">
      <c r="A59">
        <v>53</v>
      </c>
      <c r="B59" s="94" t="s">
        <v>500</v>
      </c>
      <c r="C59">
        <v>282</v>
      </c>
      <c r="D59">
        <v>51</v>
      </c>
      <c r="E59">
        <v>66</v>
      </c>
      <c r="F59" s="50">
        <f t="shared" si="0"/>
        <v>141</v>
      </c>
      <c r="G59" s="50">
        <f t="shared" si="1"/>
        <v>81.599999999999994</v>
      </c>
      <c r="H59" s="50">
        <f t="shared" si="2"/>
        <v>105.6</v>
      </c>
    </row>
    <row r="60" spans="1:12" x14ac:dyDescent="0.25">
      <c r="A60">
        <v>54</v>
      </c>
      <c r="B60" s="94" t="s">
        <v>501</v>
      </c>
      <c r="C60">
        <v>0</v>
      </c>
      <c r="D60">
        <v>9</v>
      </c>
      <c r="E60">
        <v>0</v>
      </c>
      <c r="F60" s="50">
        <f t="shared" si="0"/>
        <v>0</v>
      </c>
      <c r="G60" s="50">
        <f t="shared" si="1"/>
        <v>14.4</v>
      </c>
      <c r="H60" s="50">
        <f t="shared" si="2"/>
        <v>0</v>
      </c>
    </row>
    <row r="61" spans="1:12" x14ac:dyDescent="0.25">
      <c r="A61">
        <v>55</v>
      </c>
      <c r="B61" s="94" t="s">
        <v>502</v>
      </c>
      <c r="C61">
        <v>69</v>
      </c>
      <c r="D61">
        <v>23</v>
      </c>
      <c r="E61">
        <v>30</v>
      </c>
      <c r="F61" s="50">
        <f t="shared" si="0"/>
        <v>34.5</v>
      </c>
      <c r="G61" s="50">
        <f t="shared" si="1"/>
        <v>36.799999999999997</v>
      </c>
      <c r="H61" s="50">
        <f t="shared" si="2"/>
        <v>48</v>
      </c>
    </row>
    <row r="62" spans="1:12" x14ac:dyDescent="0.25">
      <c r="A62">
        <v>56</v>
      </c>
      <c r="B62" s="94" t="s">
        <v>503</v>
      </c>
      <c r="C62">
        <v>8</v>
      </c>
      <c r="D62">
        <v>0</v>
      </c>
      <c r="E62">
        <v>0</v>
      </c>
      <c r="F62" s="50">
        <f t="shared" si="0"/>
        <v>4</v>
      </c>
      <c r="G62" s="50">
        <f t="shared" si="1"/>
        <v>0</v>
      </c>
      <c r="H62" s="50">
        <f t="shared" si="2"/>
        <v>0</v>
      </c>
    </row>
    <row r="63" spans="1:12" x14ac:dyDescent="0.25">
      <c r="A63">
        <v>57</v>
      </c>
      <c r="B63" s="94" t="s">
        <v>504</v>
      </c>
      <c r="C63">
        <v>52</v>
      </c>
      <c r="D63">
        <v>25</v>
      </c>
      <c r="E63">
        <v>50</v>
      </c>
      <c r="F63" s="50">
        <f t="shared" si="0"/>
        <v>26</v>
      </c>
      <c r="G63" s="50">
        <f t="shared" si="1"/>
        <v>40</v>
      </c>
      <c r="H63" s="50">
        <f t="shared" si="2"/>
        <v>80</v>
      </c>
    </row>
    <row r="64" spans="1:12" x14ac:dyDescent="0.25">
      <c r="A64">
        <v>58</v>
      </c>
      <c r="B64" s="94" t="s">
        <v>505</v>
      </c>
      <c r="C64">
        <v>22</v>
      </c>
      <c r="D64">
        <v>0</v>
      </c>
      <c r="E64">
        <v>0</v>
      </c>
      <c r="F64" s="50">
        <f t="shared" si="0"/>
        <v>11</v>
      </c>
      <c r="G64" s="50">
        <f t="shared" si="1"/>
        <v>0</v>
      </c>
      <c r="H64" s="50">
        <f t="shared" si="2"/>
        <v>0</v>
      </c>
      <c r="J64" t="s">
        <v>186</v>
      </c>
    </row>
    <row r="65" spans="1:11" x14ac:dyDescent="0.25">
      <c r="A65">
        <v>59</v>
      </c>
      <c r="B65" s="94" t="s">
        <v>506</v>
      </c>
      <c r="C65">
        <v>15</v>
      </c>
      <c r="D65">
        <v>35</v>
      </c>
      <c r="E65">
        <v>36</v>
      </c>
      <c r="F65" s="50">
        <f t="shared" si="0"/>
        <v>7.5</v>
      </c>
      <c r="G65" s="50">
        <f t="shared" si="1"/>
        <v>56</v>
      </c>
      <c r="H65" s="50">
        <f t="shared" si="2"/>
        <v>57.6</v>
      </c>
    </row>
    <row r="66" spans="1:11" x14ac:dyDescent="0.25">
      <c r="A66">
        <v>60</v>
      </c>
      <c r="B66" s="94" t="s">
        <v>507</v>
      </c>
      <c r="C66">
        <v>80</v>
      </c>
      <c r="D66">
        <v>133</v>
      </c>
      <c r="E66">
        <v>47</v>
      </c>
      <c r="F66" s="50">
        <f t="shared" si="0"/>
        <v>40</v>
      </c>
      <c r="G66" s="50">
        <f t="shared" si="1"/>
        <v>212.8</v>
      </c>
      <c r="H66" s="50">
        <f t="shared" si="2"/>
        <v>75.2</v>
      </c>
      <c r="I66" s="107">
        <f>F72/F72</f>
        <v>1</v>
      </c>
      <c r="J66" s="107">
        <f>G72/F72</f>
        <v>1.6597694081475787</v>
      </c>
      <c r="K66" s="107">
        <f>H72/F72</f>
        <v>1.4703766333589547</v>
      </c>
    </row>
    <row r="67" spans="1:11" x14ac:dyDescent="0.25">
      <c r="A67">
        <v>61</v>
      </c>
      <c r="B67" s="94" t="s">
        <v>508</v>
      </c>
      <c r="C67">
        <v>54</v>
      </c>
      <c r="D67">
        <v>23</v>
      </c>
      <c r="E67">
        <v>21</v>
      </c>
      <c r="F67" s="50">
        <f t="shared" si="0"/>
        <v>27</v>
      </c>
      <c r="G67" s="50">
        <f t="shared" si="1"/>
        <v>36.799999999999997</v>
      </c>
      <c r="H67" s="50">
        <f t="shared" si="2"/>
        <v>33.6</v>
      </c>
    </row>
    <row r="68" spans="1:11" x14ac:dyDescent="0.25">
      <c r="A68">
        <v>62</v>
      </c>
      <c r="B68" s="94" t="s">
        <v>509</v>
      </c>
      <c r="C68">
        <v>1</v>
      </c>
      <c r="D68">
        <v>1</v>
      </c>
      <c r="E68">
        <v>0</v>
      </c>
      <c r="F68" s="50">
        <f t="shared" si="0"/>
        <v>0.5</v>
      </c>
      <c r="G68" s="50">
        <f t="shared" si="1"/>
        <v>1.6</v>
      </c>
      <c r="H68" s="50">
        <f t="shared" si="2"/>
        <v>0</v>
      </c>
    </row>
    <row r="69" spans="1:11" x14ac:dyDescent="0.25">
      <c r="A69">
        <v>63</v>
      </c>
      <c r="B69" s="94" t="s">
        <v>510</v>
      </c>
      <c r="C69">
        <v>3</v>
      </c>
      <c r="D69">
        <v>0</v>
      </c>
      <c r="E69">
        <v>0</v>
      </c>
      <c r="F69" s="50">
        <f t="shared" si="0"/>
        <v>1.5</v>
      </c>
      <c r="G69" s="50">
        <f t="shared" si="1"/>
        <v>0</v>
      </c>
      <c r="H69" s="50">
        <f t="shared" si="2"/>
        <v>0</v>
      </c>
    </row>
    <row r="70" spans="1:11" x14ac:dyDescent="0.25">
      <c r="A70">
        <v>64</v>
      </c>
      <c r="B70" s="94" t="s">
        <v>511</v>
      </c>
      <c r="C70" s="143">
        <v>115</v>
      </c>
      <c r="D70">
        <v>54</v>
      </c>
      <c r="E70">
        <v>72</v>
      </c>
      <c r="F70" s="50">
        <f>C70/2</f>
        <v>57.5</v>
      </c>
      <c r="G70" s="50">
        <f t="shared" si="1"/>
        <v>86.4</v>
      </c>
      <c r="H70" s="50">
        <f t="shared" si="2"/>
        <v>115.2</v>
      </c>
    </row>
    <row r="71" spans="1:11" x14ac:dyDescent="0.25">
      <c r="A71">
        <v>65</v>
      </c>
      <c r="B71" s="94" t="s">
        <v>512</v>
      </c>
      <c r="C71" s="143">
        <v>59</v>
      </c>
      <c r="D71">
        <v>0</v>
      </c>
      <c r="E71">
        <v>14</v>
      </c>
      <c r="F71" s="50">
        <f t="shared" si="0"/>
        <v>29.5</v>
      </c>
      <c r="G71" s="50">
        <f t="shared" si="1"/>
        <v>0</v>
      </c>
      <c r="H71" s="50">
        <f t="shared" si="2"/>
        <v>22.4</v>
      </c>
    </row>
    <row r="72" spans="1:11" s="29" customFormat="1" x14ac:dyDescent="0.25">
      <c r="C72" s="29">
        <f t="shared" ref="C72:E72" si="3">SUM(C7:C71)</f>
        <v>6505</v>
      </c>
      <c r="D72" s="29">
        <f t="shared" si="3"/>
        <v>3374</v>
      </c>
      <c r="E72" s="29">
        <f t="shared" si="3"/>
        <v>2989</v>
      </c>
      <c r="F72" s="28">
        <f>SUM(F7:F71)</f>
        <v>3252.5</v>
      </c>
      <c r="G72" s="28">
        <f>SUM(G7:G71)</f>
        <v>5398.4</v>
      </c>
      <c r="H72" s="28">
        <f>SUM(H7:H71)</f>
        <v>4782.4000000000005</v>
      </c>
      <c r="I72" s="29">
        <f>SUM(F72:H72)</f>
        <v>13433.3</v>
      </c>
    </row>
    <row r="73" spans="1:11" x14ac:dyDescent="0.25">
      <c r="C73" s="283" t="s">
        <v>659</v>
      </c>
      <c r="D73" s="283"/>
      <c r="E73" s="283"/>
      <c r="F73" s="283"/>
      <c r="G73" s="283"/>
      <c r="H73" s="283"/>
      <c r="I73">
        <v>42828.5</v>
      </c>
    </row>
    <row r="74" spans="1:11" x14ac:dyDescent="0.25">
      <c r="C74" s="283"/>
      <c r="D74" s="283"/>
      <c r="E74" s="283"/>
      <c r="F74" s="283"/>
      <c r="G74" s="283"/>
      <c r="H74" s="283"/>
    </row>
  </sheetData>
  <mergeCells count="5">
    <mergeCell ref="A4:H5"/>
    <mergeCell ref="A3:H3"/>
    <mergeCell ref="A2:H2"/>
    <mergeCell ref="A1:H1"/>
    <mergeCell ref="C73:H7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0" workbookViewId="0">
      <selection activeCell="A2" sqref="A2:D38"/>
    </sheetView>
  </sheetViews>
  <sheetFormatPr defaultRowHeight="15" x14ac:dyDescent="0.25"/>
  <cols>
    <col min="2" max="2" width="24.375" customWidth="1"/>
    <col min="3" max="3" width="17.5" customWidth="1"/>
    <col min="4" max="4" width="17" customWidth="1"/>
  </cols>
  <sheetData>
    <row r="1" spans="1:10" x14ac:dyDescent="0.25">
      <c r="A1" s="283" t="s">
        <v>350</v>
      </c>
      <c r="B1" s="283"/>
      <c r="C1" s="283"/>
      <c r="D1" s="283"/>
      <c r="E1" s="283"/>
      <c r="F1" s="283"/>
      <c r="G1" s="283"/>
      <c r="H1" s="283"/>
      <c r="I1" s="283"/>
      <c r="J1" s="283"/>
    </row>
    <row r="2" spans="1:10" s="15" customFormat="1" ht="26.25" customHeight="1" x14ac:dyDescent="0.25">
      <c r="A2" s="66" t="s">
        <v>430</v>
      </c>
      <c r="B2" s="194" t="s">
        <v>13</v>
      </c>
      <c r="C2" s="152" t="s">
        <v>431</v>
      </c>
      <c r="D2" s="66" t="s">
        <v>432</v>
      </c>
    </row>
    <row r="3" spans="1:10" ht="15.75" x14ac:dyDescent="0.25">
      <c r="A3" s="49">
        <v>1</v>
      </c>
      <c r="B3" s="49" t="s">
        <v>22</v>
      </c>
      <c r="C3" s="50">
        <v>10</v>
      </c>
      <c r="D3" s="50">
        <v>15</v>
      </c>
    </row>
    <row r="4" spans="1:10" ht="15.75" x14ac:dyDescent="0.25">
      <c r="A4" s="49">
        <v>2</v>
      </c>
      <c r="B4" s="49" t="s">
        <v>47</v>
      </c>
      <c r="C4" s="50">
        <v>4</v>
      </c>
      <c r="D4" s="50">
        <v>4</v>
      </c>
    </row>
    <row r="5" spans="1:10" ht="15.75" x14ac:dyDescent="0.25">
      <c r="A5" s="49">
        <v>3</v>
      </c>
      <c r="B5" s="53" t="s">
        <v>89</v>
      </c>
      <c r="C5" s="50">
        <v>1</v>
      </c>
      <c r="D5" s="50">
        <v>4</v>
      </c>
    </row>
    <row r="6" spans="1:10" ht="15.75" x14ac:dyDescent="0.25">
      <c r="A6" s="49">
        <v>4</v>
      </c>
      <c r="B6" s="69" t="s">
        <v>127</v>
      </c>
      <c r="C6" s="50">
        <v>3</v>
      </c>
      <c r="D6" s="50">
        <v>3</v>
      </c>
    </row>
    <row r="7" spans="1:10" ht="15.75" x14ac:dyDescent="0.25">
      <c r="A7" s="49">
        <v>5</v>
      </c>
      <c r="B7" s="53" t="s">
        <v>351</v>
      </c>
      <c r="C7" s="50">
        <v>3</v>
      </c>
      <c r="D7" s="50">
        <v>3</v>
      </c>
    </row>
    <row r="8" spans="1:10" ht="15.75" x14ac:dyDescent="0.25">
      <c r="A8" s="49">
        <v>6</v>
      </c>
      <c r="B8" s="49" t="s">
        <v>27</v>
      </c>
      <c r="C8" s="50">
        <v>1</v>
      </c>
      <c r="D8" s="50">
        <v>2</v>
      </c>
    </row>
    <row r="9" spans="1:10" ht="15.75" x14ac:dyDescent="0.25">
      <c r="A9" s="53">
        <v>7</v>
      </c>
      <c r="B9" s="49" t="s">
        <v>58</v>
      </c>
      <c r="C9" s="50">
        <v>2</v>
      </c>
      <c r="D9" s="50">
        <v>2</v>
      </c>
    </row>
    <row r="10" spans="1:10" ht="15.75" x14ac:dyDescent="0.25">
      <c r="A10" s="49">
        <v>8</v>
      </c>
      <c r="B10" s="49" t="s">
        <v>177</v>
      </c>
      <c r="C10" s="50">
        <v>1</v>
      </c>
      <c r="D10" s="50">
        <v>2</v>
      </c>
    </row>
    <row r="11" spans="1:10" ht="15.75" x14ac:dyDescent="0.25">
      <c r="A11" s="49">
        <v>9</v>
      </c>
      <c r="B11" s="49" t="s">
        <v>112</v>
      </c>
      <c r="C11" s="50">
        <v>1</v>
      </c>
      <c r="D11" s="50">
        <v>2</v>
      </c>
    </row>
    <row r="12" spans="1:10" ht="15.75" x14ac:dyDescent="0.25">
      <c r="A12" s="49">
        <v>10</v>
      </c>
      <c r="B12" s="49" t="s">
        <v>67</v>
      </c>
      <c r="C12" s="50">
        <v>2</v>
      </c>
      <c r="D12" s="50">
        <v>2</v>
      </c>
    </row>
    <row r="13" spans="1:10" ht="15.75" x14ac:dyDescent="0.25">
      <c r="A13" s="49">
        <v>11</v>
      </c>
      <c r="B13" s="49" t="s">
        <v>108</v>
      </c>
      <c r="C13" s="50">
        <v>2</v>
      </c>
      <c r="D13" s="50">
        <v>2</v>
      </c>
    </row>
    <row r="14" spans="1:10" ht="15.75" x14ac:dyDescent="0.25">
      <c r="A14" s="49">
        <v>12</v>
      </c>
      <c r="B14" s="49" t="s">
        <v>138</v>
      </c>
      <c r="C14" s="50">
        <v>1</v>
      </c>
      <c r="D14" s="50">
        <v>2</v>
      </c>
    </row>
    <row r="15" spans="1:10" ht="15.75" x14ac:dyDescent="0.25">
      <c r="A15" s="49">
        <v>13</v>
      </c>
      <c r="B15" s="49" t="s">
        <v>41</v>
      </c>
      <c r="C15" s="50">
        <v>2</v>
      </c>
      <c r="D15" s="50">
        <v>2</v>
      </c>
    </row>
    <row r="16" spans="1:10" ht="15.75" x14ac:dyDescent="0.25">
      <c r="A16" s="49">
        <v>21</v>
      </c>
      <c r="B16" s="49" t="s">
        <v>79</v>
      </c>
      <c r="C16" s="50">
        <v>2</v>
      </c>
      <c r="D16" s="50">
        <v>2</v>
      </c>
    </row>
    <row r="17" spans="1:4" ht="15.75" x14ac:dyDescent="0.25">
      <c r="A17" s="150">
        <v>14</v>
      </c>
      <c r="B17" s="195" t="s">
        <v>150</v>
      </c>
      <c r="C17" s="151">
        <v>1</v>
      </c>
      <c r="D17" s="151">
        <v>1</v>
      </c>
    </row>
    <row r="18" spans="1:4" ht="15.75" x14ac:dyDescent="0.25">
      <c r="A18" s="49">
        <v>15</v>
      </c>
      <c r="B18" s="49" t="s">
        <v>163</v>
      </c>
      <c r="C18" s="50">
        <v>1</v>
      </c>
      <c r="D18" s="50">
        <v>1</v>
      </c>
    </row>
    <row r="19" spans="1:4" ht="15.75" x14ac:dyDescent="0.25">
      <c r="A19" s="49">
        <v>16</v>
      </c>
      <c r="B19" s="49" t="s">
        <v>133</v>
      </c>
      <c r="C19" s="50">
        <v>1</v>
      </c>
      <c r="D19" s="50">
        <v>1</v>
      </c>
    </row>
    <row r="20" spans="1:4" ht="15.75" x14ac:dyDescent="0.25">
      <c r="A20" s="49">
        <v>17</v>
      </c>
      <c r="B20" s="49" t="s">
        <v>166</v>
      </c>
      <c r="C20" s="50">
        <v>1</v>
      </c>
      <c r="D20" s="50">
        <v>1</v>
      </c>
    </row>
    <row r="21" spans="1:4" ht="15.75" x14ac:dyDescent="0.25">
      <c r="A21" s="49">
        <v>18</v>
      </c>
      <c r="B21" s="49" t="s">
        <v>70</v>
      </c>
      <c r="C21" s="50">
        <v>1</v>
      </c>
      <c r="D21" s="50">
        <v>1</v>
      </c>
    </row>
    <row r="22" spans="1:4" ht="15.75" x14ac:dyDescent="0.25">
      <c r="A22" s="49">
        <v>19</v>
      </c>
      <c r="B22" s="49" t="s">
        <v>55</v>
      </c>
      <c r="C22" s="50">
        <v>1</v>
      </c>
      <c r="D22" s="50">
        <v>1</v>
      </c>
    </row>
    <row r="23" spans="1:4" ht="15.75" x14ac:dyDescent="0.25">
      <c r="A23" s="49">
        <v>20</v>
      </c>
      <c r="B23" s="57" t="s">
        <v>86</v>
      </c>
      <c r="C23" s="50">
        <v>1</v>
      </c>
      <c r="D23" s="50">
        <v>1</v>
      </c>
    </row>
    <row r="24" spans="1:4" ht="15.75" x14ac:dyDescent="0.25">
      <c r="A24" s="49">
        <v>22</v>
      </c>
      <c r="B24" s="53" t="s">
        <v>413</v>
      </c>
      <c r="C24" s="50">
        <v>1</v>
      </c>
      <c r="D24" s="50">
        <v>1</v>
      </c>
    </row>
    <row r="25" spans="1:4" ht="15.75" x14ac:dyDescent="0.25">
      <c r="A25" s="49">
        <v>23</v>
      </c>
      <c r="B25" s="53" t="s">
        <v>50</v>
      </c>
      <c r="C25" s="50">
        <v>1</v>
      </c>
      <c r="D25" s="50">
        <v>1</v>
      </c>
    </row>
    <row r="26" spans="1:4" ht="15.75" x14ac:dyDescent="0.25">
      <c r="A26" s="49">
        <v>24</v>
      </c>
      <c r="B26" s="53" t="s">
        <v>174</v>
      </c>
      <c r="C26" s="50">
        <v>1</v>
      </c>
      <c r="D26" s="50">
        <v>1</v>
      </c>
    </row>
    <row r="27" spans="1:4" ht="15.75" x14ac:dyDescent="0.25">
      <c r="A27" s="49">
        <v>25</v>
      </c>
      <c r="B27" s="53" t="s">
        <v>44</v>
      </c>
      <c r="C27" s="50">
        <v>1</v>
      </c>
      <c r="D27" s="50">
        <v>1</v>
      </c>
    </row>
    <row r="28" spans="1:4" ht="15.75" x14ac:dyDescent="0.25">
      <c r="A28" s="53">
        <v>26</v>
      </c>
      <c r="B28" s="49" t="s">
        <v>169</v>
      </c>
      <c r="C28" s="50">
        <v>1</v>
      </c>
      <c r="D28" s="50">
        <v>1</v>
      </c>
    </row>
    <row r="29" spans="1:4" ht="15.75" x14ac:dyDescent="0.25">
      <c r="A29" s="49">
        <v>27</v>
      </c>
      <c r="B29" s="49" t="s">
        <v>312</v>
      </c>
      <c r="C29" s="50">
        <v>1</v>
      </c>
      <c r="D29" s="50">
        <v>1</v>
      </c>
    </row>
    <row r="30" spans="1:4" ht="15.75" x14ac:dyDescent="0.25">
      <c r="A30" s="49">
        <v>28</v>
      </c>
      <c r="B30" s="49" t="s">
        <v>153</v>
      </c>
      <c r="C30" s="50">
        <v>1</v>
      </c>
      <c r="D30" s="50">
        <v>1</v>
      </c>
    </row>
    <row r="31" spans="1:4" ht="15.75" x14ac:dyDescent="0.25">
      <c r="A31" s="57">
        <v>29</v>
      </c>
      <c r="B31" s="57" t="s">
        <v>100</v>
      </c>
      <c r="C31" s="50">
        <v>1</v>
      </c>
      <c r="D31" s="50">
        <v>1</v>
      </c>
    </row>
    <row r="32" spans="1:4" ht="15.75" x14ac:dyDescent="0.25">
      <c r="A32" s="49">
        <v>30</v>
      </c>
      <c r="B32" s="49" t="s">
        <v>64</v>
      </c>
      <c r="C32" s="50">
        <v>1</v>
      </c>
      <c r="D32" s="50">
        <v>1</v>
      </c>
    </row>
    <row r="33" spans="1:4" ht="15.75" x14ac:dyDescent="0.25">
      <c r="A33" s="49">
        <v>31</v>
      </c>
      <c r="B33" s="49" t="s">
        <v>130</v>
      </c>
      <c r="C33" s="50">
        <v>1</v>
      </c>
      <c r="D33" s="50">
        <v>1</v>
      </c>
    </row>
    <row r="34" spans="1:4" ht="15.75" x14ac:dyDescent="0.25">
      <c r="A34" s="49">
        <v>32</v>
      </c>
      <c r="B34" s="49" t="s">
        <v>119</v>
      </c>
      <c r="C34" s="50">
        <v>1</v>
      </c>
      <c r="D34" s="50">
        <v>1</v>
      </c>
    </row>
    <row r="35" spans="1:4" ht="15.75" x14ac:dyDescent="0.25">
      <c r="A35" s="49">
        <v>33</v>
      </c>
      <c r="B35" s="59" t="s">
        <v>308</v>
      </c>
      <c r="C35" s="50">
        <v>1</v>
      </c>
      <c r="D35" s="50">
        <v>1</v>
      </c>
    </row>
    <row r="36" spans="1:4" ht="15.75" x14ac:dyDescent="0.25">
      <c r="A36" s="49">
        <v>34</v>
      </c>
      <c r="B36" s="49" t="s">
        <v>103</v>
      </c>
      <c r="C36" s="50">
        <v>1</v>
      </c>
      <c r="D36" s="50">
        <v>1</v>
      </c>
    </row>
    <row r="37" spans="1:4" ht="15.75" x14ac:dyDescent="0.25">
      <c r="A37" s="57">
        <v>35</v>
      </c>
      <c r="B37" s="68" t="s">
        <v>61</v>
      </c>
      <c r="C37" s="50">
        <v>1</v>
      </c>
      <c r="D37" s="50">
        <v>1</v>
      </c>
    </row>
    <row r="38" spans="1:4" ht="15.75" x14ac:dyDescent="0.25">
      <c r="A38" s="49">
        <v>36</v>
      </c>
      <c r="B38" s="57" t="s">
        <v>124</v>
      </c>
      <c r="C38" s="50">
        <v>1</v>
      </c>
      <c r="D38" s="50">
        <v>1</v>
      </c>
    </row>
    <row r="39" spans="1:4" ht="15.75" x14ac:dyDescent="0.25">
      <c r="A39" s="1">
        <v>37</v>
      </c>
      <c r="B39" s="29"/>
      <c r="C39" s="28">
        <f>SUM(C3:C38)</f>
        <v>57</v>
      </c>
      <c r="D39" s="28">
        <f>SUM(D3:D38)</f>
        <v>69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45" workbookViewId="0">
      <selection activeCell="A66" sqref="A66"/>
    </sheetView>
  </sheetViews>
  <sheetFormatPr defaultRowHeight="15" x14ac:dyDescent="0.25"/>
  <cols>
    <col min="1" max="1" width="21.5" customWidth="1"/>
  </cols>
  <sheetData>
    <row r="1" spans="1:2" x14ac:dyDescent="0.25">
      <c r="A1" s="102" t="s">
        <v>2</v>
      </c>
      <c r="B1" t="s">
        <v>347</v>
      </c>
    </row>
    <row r="2" spans="1:2" x14ac:dyDescent="0.25">
      <c r="A2" s="244" t="s">
        <v>451</v>
      </c>
      <c r="B2">
        <v>0</v>
      </c>
    </row>
    <row r="3" spans="1:2" x14ac:dyDescent="0.25">
      <c r="A3" s="244" t="s">
        <v>452</v>
      </c>
      <c r="B3">
        <v>0</v>
      </c>
    </row>
    <row r="4" spans="1:2" x14ac:dyDescent="0.25">
      <c r="A4" s="244" t="s">
        <v>458</v>
      </c>
      <c r="B4">
        <v>0</v>
      </c>
    </row>
    <row r="5" spans="1:2" x14ac:dyDescent="0.25">
      <c r="A5" s="244" t="s">
        <v>459</v>
      </c>
      <c r="B5">
        <v>0</v>
      </c>
    </row>
    <row r="6" spans="1:2" x14ac:dyDescent="0.25">
      <c r="A6" s="244" t="s">
        <v>462</v>
      </c>
      <c r="B6">
        <v>0</v>
      </c>
    </row>
    <row r="7" spans="1:2" x14ac:dyDescent="0.25">
      <c r="A7" s="244" t="s">
        <v>464</v>
      </c>
      <c r="B7">
        <v>0</v>
      </c>
    </row>
    <row r="8" spans="1:2" x14ac:dyDescent="0.25">
      <c r="A8" s="244" t="s">
        <v>468</v>
      </c>
      <c r="B8">
        <v>0</v>
      </c>
    </row>
    <row r="9" spans="1:2" x14ac:dyDescent="0.25">
      <c r="A9" s="244" t="s">
        <v>471</v>
      </c>
      <c r="B9">
        <v>0</v>
      </c>
    </row>
    <row r="10" spans="1:2" x14ac:dyDescent="0.25">
      <c r="A10" s="244" t="s">
        <v>473</v>
      </c>
      <c r="B10">
        <v>0</v>
      </c>
    </row>
    <row r="11" spans="1:2" x14ac:dyDescent="0.25">
      <c r="A11" s="244" t="s">
        <v>476</v>
      </c>
      <c r="B11">
        <v>0</v>
      </c>
    </row>
    <row r="12" spans="1:2" x14ac:dyDescent="0.25">
      <c r="A12" s="244" t="s">
        <v>477</v>
      </c>
      <c r="B12">
        <v>0</v>
      </c>
    </row>
    <row r="13" spans="1:2" x14ac:dyDescent="0.25">
      <c r="A13" s="244" t="s">
        <v>478</v>
      </c>
      <c r="B13">
        <v>0</v>
      </c>
    </row>
    <row r="14" spans="1:2" x14ac:dyDescent="0.25">
      <c r="A14" s="244" t="s">
        <v>479</v>
      </c>
      <c r="B14">
        <v>0</v>
      </c>
    </row>
    <row r="15" spans="1:2" x14ac:dyDescent="0.25">
      <c r="A15" s="244" t="s">
        <v>480</v>
      </c>
      <c r="B15">
        <v>0</v>
      </c>
    </row>
    <row r="16" spans="1:2" x14ac:dyDescent="0.25">
      <c r="A16" s="244" t="s">
        <v>481</v>
      </c>
      <c r="B16">
        <v>0</v>
      </c>
    </row>
    <row r="17" spans="1:2" x14ac:dyDescent="0.25">
      <c r="A17" s="244" t="s">
        <v>483</v>
      </c>
      <c r="B17">
        <v>0</v>
      </c>
    </row>
    <row r="18" spans="1:2" x14ac:dyDescent="0.25">
      <c r="A18" s="244" t="s">
        <v>485</v>
      </c>
      <c r="B18">
        <v>0</v>
      </c>
    </row>
    <row r="19" spans="1:2" x14ac:dyDescent="0.25">
      <c r="A19" s="244" t="s">
        <v>495</v>
      </c>
      <c r="B19">
        <v>0</v>
      </c>
    </row>
    <row r="20" spans="1:2" x14ac:dyDescent="0.25">
      <c r="A20" s="244" t="s">
        <v>503</v>
      </c>
      <c r="B20">
        <v>0</v>
      </c>
    </row>
    <row r="21" spans="1:2" x14ac:dyDescent="0.25">
      <c r="A21" s="244" t="s">
        <v>505</v>
      </c>
      <c r="B21">
        <v>0</v>
      </c>
    </row>
    <row r="22" spans="1:2" x14ac:dyDescent="0.25">
      <c r="A22" s="244" t="s">
        <v>510</v>
      </c>
      <c r="B22">
        <v>0</v>
      </c>
    </row>
    <row r="23" spans="1:2" x14ac:dyDescent="0.25">
      <c r="A23" s="244" t="s">
        <v>512</v>
      </c>
      <c r="B23">
        <v>0</v>
      </c>
    </row>
    <row r="24" spans="1:2" x14ac:dyDescent="0.25">
      <c r="A24" s="244" t="s">
        <v>509</v>
      </c>
      <c r="B24">
        <v>1.6</v>
      </c>
    </row>
    <row r="25" spans="1:2" x14ac:dyDescent="0.25">
      <c r="A25" s="244" t="s">
        <v>490</v>
      </c>
      <c r="B25">
        <v>3.2</v>
      </c>
    </row>
    <row r="26" spans="1:2" x14ac:dyDescent="0.25">
      <c r="A26" s="244" t="s">
        <v>460</v>
      </c>
      <c r="B26">
        <v>4.8</v>
      </c>
    </row>
    <row r="27" spans="1:2" x14ac:dyDescent="0.25">
      <c r="A27" s="244" t="s">
        <v>472</v>
      </c>
      <c r="B27">
        <v>4.8</v>
      </c>
    </row>
    <row r="28" spans="1:2" x14ac:dyDescent="0.25">
      <c r="A28" s="244" t="s">
        <v>501</v>
      </c>
      <c r="B28">
        <v>14.4</v>
      </c>
    </row>
    <row r="29" spans="1:2" x14ac:dyDescent="0.25">
      <c r="A29" s="244" t="s">
        <v>482</v>
      </c>
      <c r="B29">
        <v>33.6</v>
      </c>
    </row>
    <row r="30" spans="1:2" x14ac:dyDescent="0.25">
      <c r="A30" s="244" t="s">
        <v>488</v>
      </c>
      <c r="B30">
        <v>33.6</v>
      </c>
    </row>
    <row r="31" spans="1:2" x14ac:dyDescent="0.25">
      <c r="A31" s="244" t="s">
        <v>492</v>
      </c>
      <c r="B31">
        <v>33.6</v>
      </c>
    </row>
    <row r="32" spans="1:2" x14ac:dyDescent="0.25">
      <c r="A32" s="244" t="s">
        <v>497</v>
      </c>
      <c r="B32">
        <v>33.6</v>
      </c>
    </row>
    <row r="33" spans="1:2" x14ac:dyDescent="0.25">
      <c r="A33" s="244" t="s">
        <v>493</v>
      </c>
      <c r="B33">
        <v>35.200000000000003</v>
      </c>
    </row>
    <row r="34" spans="1:2" x14ac:dyDescent="0.25">
      <c r="A34" s="244" t="s">
        <v>499</v>
      </c>
      <c r="B34">
        <v>35.200000000000003</v>
      </c>
    </row>
    <row r="35" spans="1:2" x14ac:dyDescent="0.25">
      <c r="A35" s="244" t="s">
        <v>502</v>
      </c>
      <c r="B35">
        <v>36.799999999999997</v>
      </c>
    </row>
    <row r="36" spans="1:2" x14ac:dyDescent="0.25">
      <c r="A36" s="244" t="s">
        <v>508</v>
      </c>
      <c r="B36">
        <v>36.799999999999997</v>
      </c>
    </row>
    <row r="37" spans="1:2" x14ac:dyDescent="0.25">
      <c r="A37" s="244" t="s">
        <v>453</v>
      </c>
      <c r="B37">
        <v>38.4</v>
      </c>
    </row>
    <row r="38" spans="1:2" x14ac:dyDescent="0.25">
      <c r="A38" s="244" t="s">
        <v>475</v>
      </c>
      <c r="B38">
        <v>38.4</v>
      </c>
    </row>
    <row r="39" spans="1:2" x14ac:dyDescent="0.25">
      <c r="A39" s="244" t="s">
        <v>504</v>
      </c>
      <c r="B39">
        <v>40</v>
      </c>
    </row>
    <row r="40" spans="1:2" x14ac:dyDescent="0.25">
      <c r="A40" s="244" t="s">
        <v>461</v>
      </c>
      <c r="B40">
        <v>43.2</v>
      </c>
    </row>
    <row r="41" spans="1:2" x14ac:dyDescent="0.25">
      <c r="A41" s="244" t="s">
        <v>494</v>
      </c>
      <c r="B41">
        <v>43.2</v>
      </c>
    </row>
    <row r="42" spans="1:2" x14ac:dyDescent="0.25">
      <c r="A42" s="244" t="s">
        <v>456</v>
      </c>
      <c r="B42">
        <v>46.4</v>
      </c>
    </row>
    <row r="43" spans="1:2" x14ac:dyDescent="0.25">
      <c r="A43" s="244" t="s">
        <v>463</v>
      </c>
      <c r="B43">
        <v>46.4</v>
      </c>
    </row>
    <row r="44" spans="1:2" x14ac:dyDescent="0.25">
      <c r="A44" s="244" t="s">
        <v>496</v>
      </c>
      <c r="B44">
        <v>52.8</v>
      </c>
    </row>
    <row r="45" spans="1:2" x14ac:dyDescent="0.25">
      <c r="A45" s="244" t="s">
        <v>487</v>
      </c>
      <c r="B45">
        <v>54.4</v>
      </c>
    </row>
    <row r="46" spans="1:2" x14ac:dyDescent="0.25">
      <c r="A46" s="244" t="s">
        <v>506</v>
      </c>
      <c r="B46">
        <v>56</v>
      </c>
    </row>
    <row r="47" spans="1:2" x14ac:dyDescent="0.25">
      <c r="A47" s="244" t="s">
        <v>467</v>
      </c>
      <c r="B47">
        <v>57.6</v>
      </c>
    </row>
    <row r="48" spans="1:2" x14ac:dyDescent="0.25">
      <c r="A48" s="244" t="s">
        <v>457</v>
      </c>
      <c r="B48">
        <v>60.8</v>
      </c>
    </row>
    <row r="49" spans="1:2" x14ac:dyDescent="0.25">
      <c r="A49" s="15" t="s">
        <v>448</v>
      </c>
      <c r="B49">
        <v>72</v>
      </c>
    </row>
    <row r="50" spans="1:2" x14ac:dyDescent="0.25">
      <c r="A50" s="15" t="s">
        <v>449</v>
      </c>
      <c r="B50">
        <v>73.599999999999994</v>
      </c>
    </row>
    <row r="51" spans="1:2" x14ac:dyDescent="0.25">
      <c r="A51" s="244" t="s">
        <v>470</v>
      </c>
      <c r="B51">
        <v>81.599999999999994</v>
      </c>
    </row>
    <row r="52" spans="1:2" x14ac:dyDescent="0.25">
      <c r="A52" s="244" t="s">
        <v>500</v>
      </c>
      <c r="B52">
        <v>81.599999999999994</v>
      </c>
    </row>
    <row r="53" spans="1:2" x14ac:dyDescent="0.25">
      <c r="A53" s="244" t="s">
        <v>511</v>
      </c>
      <c r="B53">
        <v>86.4</v>
      </c>
    </row>
    <row r="54" spans="1:2" x14ac:dyDescent="0.25">
      <c r="A54" s="244" t="s">
        <v>455</v>
      </c>
      <c r="B54">
        <v>89.6</v>
      </c>
    </row>
    <row r="55" spans="1:2" x14ac:dyDescent="0.25">
      <c r="A55" s="244" t="s">
        <v>484</v>
      </c>
      <c r="B55">
        <v>142.4</v>
      </c>
    </row>
    <row r="56" spans="1:2" x14ac:dyDescent="0.25">
      <c r="A56" s="244" t="s">
        <v>474</v>
      </c>
      <c r="B56">
        <v>147.19999999999999</v>
      </c>
    </row>
    <row r="57" spans="1:2" x14ac:dyDescent="0.25">
      <c r="A57" s="244" t="s">
        <v>491</v>
      </c>
      <c r="B57">
        <v>182.4</v>
      </c>
    </row>
    <row r="58" spans="1:2" x14ac:dyDescent="0.25">
      <c r="A58" s="244" t="s">
        <v>450</v>
      </c>
      <c r="B58">
        <v>193.6</v>
      </c>
    </row>
    <row r="59" spans="1:2" x14ac:dyDescent="0.25">
      <c r="A59" s="244" t="s">
        <v>489</v>
      </c>
      <c r="B59">
        <v>196.8</v>
      </c>
    </row>
    <row r="60" spans="1:2" x14ac:dyDescent="0.25">
      <c r="A60" s="244" t="s">
        <v>507</v>
      </c>
      <c r="B60">
        <v>212.8</v>
      </c>
    </row>
    <row r="61" spans="1:2" x14ac:dyDescent="0.25">
      <c r="A61" s="244" t="s">
        <v>469</v>
      </c>
      <c r="B61">
        <v>265.60000000000002</v>
      </c>
    </row>
    <row r="62" spans="1:2" x14ac:dyDescent="0.25">
      <c r="A62" s="244" t="s">
        <v>465</v>
      </c>
      <c r="B62">
        <v>273.60000000000002</v>
      </c>
    </row>
    <row r="63" spans="1:2" x14ac:dyDescent="0.25">
      <c r="A63" s="244" t="s">
        <v>486</v>
      </c>
      <c r="B63">
        <v>296</v>
      </c>
    </row>
    <row r="64" spans="1:2" x14ac:dyDescent="0.25">
      <c r="A64" s="244" t="s">
        <v>466</v>
      </c>
      <c r="B64">
        <v>340.8</v>
      </c>
    </row>
    <row r="65" spans="1:2" x14ac:dyDescent="0.25">
      <c r="A65" s="244" t="s">
        <v>454</v>
      </c>
      <c r="B65">
        <v>353.6</v>
      </c>
    </row>
    <row r="66" spans="1:2" x14ac:dyDescent="0.25">
      <c r="A66" s="244" t="s">
        <v>498</v>
      </c>
      <c r="B66">
        <v>1424</v>
      </c>
    </row>
  </sheetData>
  <sortState ref="A2:B67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2" workbookViewId="0">
      <selection activeCell="L7" sqref="L7"/>
    </sheetView>
  </sheetViews>
  <sheetFormatPr defaultRowHeight="15.75" x14ac:dyDescent="0.25"/>
  <cols>
    <col min="1" max="1" width="22" style="232" customWidth="1"/>
    <col min="2" max="2" width="10" style="232" customWidth="1"/>
    <col min="3" max="3" width="11.125" style="232" customWidth="1"/>
    <col min="4" max="4" width="16.125" style="232" customWidth="1"/>
    <col min="5" max="5" width="9.625" style="136" customWidth="1"/>
    <col min="6" max="6" width="6" style="232" customWidth="1"/>
    <col min="7" max="7" width="5.375" style="232" customWidth="1"/>
    <col min="8" max="8" width="6.75" style="232" customWidth="1"/>
    <col min="9" max="9" width="17.625" style="17" customWidth="1"/>
    <col min="10" max="10" width="19.5" style="232" customWidth="1"/>
    <col min="12" max="12" width="17.875" customWidth="1"/>
    <col min="14" max="14" width="9" style="234"/>
  </cols>
  <sheetData>
    <row r="1" spans="1:14" s="233" customFormat="1" x14ac:dyDescent="0.25">
      <c r="B1" s="50" t="s">
        <v>342</v>
      </c>
      <c r="C1" s="50" t="s">
        <v>343</v>
      </c>
      <c r="D1" s="50" t="s">
        <v>344</v>
      </c>
      <c r="E1" s="136"/>
      <c r="I1" s="17"/>
      <c r="N1" s="234"/>
    </row>
    <row r="2" spans="1:14" x14ac:dyDescent="0.25">
      <c r="A2" t="s">
        <v>457</v>
      </c>
      <c r="B2">
        <v>38</v>
      </c>
      <c r="C2">
        <v>63</v>
      </c>
      <c r="D2" s="232">
        <v>45</v>
      </c>
      <c r="E2" s="136" t="s">
        <v>533</v>
      </c>
      <c r="G2" s="233"/>
      <c r="H2" s="233"/>
    </row>
    <row r="3" spans="1:14" x14ac:dyDescent="0.25">
      <c r="A3" s="233" t="s">
        <v>482</v>
      </c>
      <c r="B3" s="232">
        <v>21</v>
      </c>
      <c r="C3" s="232">
        <v>27</v>
      </c>
      <c r="D3" s="232">
        <v>8</v>
      </c>
      <c r="E3" s="235" t="s">
        <v>533</v>
      </c>
      <c r="F3" s="233"/>
      <c r="G3" s="233"/>
      <c r="H3" s="233"/>
      <c r="I3" s="225"/>
      <c r="J3" s="50" t="s">
        <v>342</v>
      </c>
      <c r="K3" s="50" t="s">
        <v>343</v>
      </c>
      <c r="L3" s="50" t="s">
        <v>344</v>
      </c>
      <c r="M3" s="101" t="s">
        <v>2</v>
      </c>
      <c r="N3" s="238" t="s">
        <v>658</v>
      </c>
    </row>
    <row r="4" spans="1:14" x14ac:dyDescent="0.25">
      <c r="A4" s="15" t="s">
        <v>448</v>
      </c>
      <c r="B4" s="232">
        <v>45</v>
      </c>
      <c r="C4" s="232">
        <v>46</v>
      </c>
      <c r="D4" s="232">
        <v>39</v>
      </c>
      <c r="E4" s="136" t="s">
        <v>533</v>
      </c>
      <c r="F4" s="65"/>
      <c r="G4" s="65"/>
      <c r="H4" s="65"/>
      <c r="I4" s="175" t="s">
        <v>816</v>
      </c>
      <c r="J4" s="24">
        <v>1031</v>
      </c>
      <c r="K4" s="24">
        <v>1949</v>
      </c>
      <c r="L4" s="24">
        <v>4679</v>
      </c>
      <c r="M4" s="238">
        <v>42</v>
      </c>
      <c r="N4" s="106">
        <f>M4/64*100</f>
        <v>65.625</v>
      </c>
    </row>
    <row r="5" spans="1:14" x14ac:dyDescent="0.25">
      <c r="A5" s="232" t="s">
        <v>506</v>
      </c>
      <c r="B5" s="232">
        <v>35</v>
      </c>
      <c r="C5" s="232">
        <v>36</v>
      </c>
      <c r="D5" s="232">
        <v>15</v>
      </c>
      <c r="E5" s="136" t="s">
        <v>533</v>
      </c>
      <c r="F5" s="65">
        <f>SUM(B2:B5)</f>
        <v>139</v>
      </c>
      <c r="G5" s="65">
        <f>SUM(C2:C5)</f>
        <v>172</v>
      </c>
      <c r="H5" s="65">
        <f>SUM(D3:D5)</f>
        <v>62</v>
      </c>
      <c r="I5" s="175" t="s">
        <v>815</v>
      </c>
      <c r="J5" s="112">
        <v>1593</v>
      </c>
      <c r="K5" s="112">
        <v>481</v>
      </c>
      <c r="L5" s="112">
        <v>1319</v>
      </c>
      <c r="M5" s="238">
        <v>11</v>
      </c>
      <c r="N5" s="106">
        <f>M5/64*100</f>
        <v>17.1875</v>
      </c>
    </row>
    <row r="6" spans="1:14" x14ac:dyDescent="0.25">
      <c r="A6" s="232" t="s">
        <v>456</v>
      </c>
      <c r="B6" s="232">
        <v>29</v>
      </c>
      <c r="C6" s="232">
        <v>22</v>
      </c>
      <c r="D6" s="232">
        <v>22</v>
      </c>
      <c r="E6" s="136" t="s">
        <v>813</v>
      </c>
      <c r="F6" s="65"/>
      <c r="G6" s="65"/>
      <c r="H6" s="65">
        <f>SUM(D2:D5)</f>
        <v>107</v>
      </c>
      <c r="I6" s="175" t="s">
        <v>814</v>
      </c>
      <c r="J6" s="24">
        <v>601</v>
      </c>
      <c r="K6" s="24">
        <v>387</v>
      </c>
      <c r="L6" s="24">
        <v>226</v>
      </c>
      <c r="M6" s="238">
        <v>8</v>
      </c>
      <c r="N6" s="106">
        <f>M6/64*100</f>
        <v>12.5</v>
      </c>
    </row>
    <row r="7" spans="1:14" x14ac:dyDescent="0.25">
      <c r="A7" s="232" t="s">
        <v>463</v>
      </c>
      <c r="B7" s="232">
        <v>29</v>
      </c>
      <c r="C7" s="232">
        <v>23</v>
      </c>
      <c r="D7" s="232">
        <v>5</v>
      </c>
      <c r="E7" s="136" t="s">
        <v>813</v>
      </c>
      <c r="F7" s="65"/>
      <c r="G7" s="65"/>
      <c r="H7" s="65"/>
      <c r="I7" s="175" t="s">
        <v>810</v>
      </c>
      <c r="J7" s="24">
        <v>139</v>
      </c>
      <c r="K7" s="24">
        <v>172</v>
      </c>
      <c r="L7" s="24">
        <v>62</v>
      </c>
      <c r="M7" s="121">
        <v>4</v>
      </c>
      <c r="N7" s="106">
        <f>M7/64*100</f>
        <v>6.25</v>
      </c>
    </row>
    <row r="8" spans="1:14" x14ac:dyDescent="0.25">
      <c r="A8" s="232" t="s">
        <v>469</v>
      </c>
      <c r="B8" s="232">
        <v>166</v>
      </c>
      <c r="C8" s="232">
        <v>98</v>
      </c>
      <c r="D8" s="232">
        <v>28</v>
      </c>
      <c r="E8" s="136" t="s">
        <v>813</v>
      </c>
      <c r="F8" s="233"/>
      <c r="G8" s="233"/>
      <c r="H8" s="233"/>
      <c r="I8" s="17">
        <v>3374</v>
      </c>
      <c r="J8" s="234">
        <f>SUM(J4:J7)</f>
        <v>3364</v>
      </c>
      <c r="K8" s="234">
        <f>SUM(K4:K7)</f>
        <v>2989</v>
      </c>
      <c r="L8" s="234">
        <f>SUM(L4:L7)</f>
        <v>6286</v>
      </c>
      <c r="M8" s="234">
        <f>SUM(M4:M7)</f>
        <v>65</v>
      </c>
      <c r="N8" s="106">
        <f>M8/64*100</f>
        <v>101.5625</v>
      </c>
    </row>
    <row r="9" spans="1:14" x14ac:dyDescent="0.25">
      <c r="A9" s="232" t="s">
        <v>470</v>
      </c>
      <c r="B9" s="232">
        <v>51</v>
      </c>
      <c r="C9" s="232">
        <v>41</v>
      </c>
      <c r="D9" s="232">
        <v>29</v>
      </c>
      <c r="E9" s="136" t="s">
        <v>813</v>
      </c>
      <c r="I9" s="240" t="s">
        <v>429</v>
      </c>
      <c r="J9" s="241">
        <f>J8/12868*100</f>
        <v>26.142368666459436</v>
      </c>
      <c r="K9" s="241">
        <f>K8/12868*100</f>
        <v>23.228162884675164</v>
      </c>
      <c r="L9" s="241">
        <f>L8/12868*100</f>
        <v>48.849860118122471</v>
      </c>
      <c r="M9" s="107"/>
    </row>
    <row r="10" spans="1:14" x14ac:dyDescent="0.25">
      <c r="A10" s="232" t="s">
        <v>486</v>
      </c>
      <c r="B10" s="232">
        <v>185</v>
      </c>
      <c r="C10" s="232">
        <v>81</v>
      </c>
      <c r="D10" s="232">
        <v>47</v>
      </c>
      <c r="E10" s="136" t="s">
        <v>813</v>
      </c>
      <c r="F10" s="233"/>
      <c r="G10" s="233"/>
      <c r="H10" s="233"/>
      <c r="I10" s="17">
        <v>6505</v>
      </c>
      <c r="J10" s="233"/>
      <c r="K10" s="233"/>
      <c r="L10" s="233"/>
    </row>
    <row r="11" spans="1:14" x14ac:dyDescent="0.25">
      <c r="A11" s="232" t="s">
        <v>491</v>
      </c>
      <c r="B11" s="232">
        <v>114</v>
      </c>
      <c r="C11" s="232">
        <v>99</v>
      </c>
      <c r="D11" s="232">
        <v>82</v>
      </c>
      <c r="E11" s="136" t="s">
        <v>813</v>
      </c>
      <c r="I11" s="237">
        <f>SUM(I8:I10)</f>
        <v>9879</v>
      </c>
      <c r="J11"/>
      <c r="L11" s="107">
        <v>26.220080820640344</v>
      </c>
    </row>
    <row r="12" spans="1:14" x14ac:dyDescent="0.25">
      <c r="A12" s="232" t="s">
        <v>494</v>
      </c>
      <c r="B12" s="232">
        <v>27</v>
      </c>
      <c r="C12" s="232">
        <v>23</v>
      </c>
      <c r="D12" s="232">
        <v>13</v>
      </c>
      <c r="E12" s="136" t="s">
        <v>813</v>
      </c>
      <c r="F12" s="232">
        <f>SUM(B6:B12)</f>
        <v>601</v>
      </c>
      <c r="G12" s="232">
        <f>SUM(C6:C12)</f>
        <v>387</v>
      </c>
      <c r="H12" s="232">
        <f>SUM(D6:D12)</f>
        <v>226</v>
      </c>
      <c r="I12" s="237"/>
      <c r="J12" s="65"/>
      <c r="K12" s="65"/>
      <c r="L12" s="239">
        <v>23.228162884675164</v>
      </c>
    </row>
    <row r="13" spans="1:14" x14ac:dyDescent="0.25">
      <c r="A13" s="232" t="s">
        <v>451</v>
      </c>
      <c r="B13" s="232">
        <v>0</v>
      </c>
      <c r="C13" s="232">
        <v>7</v>
      </c>
      <c r="D13" s="232">
        <v>186</v>
      </c>
      <c r="E13" s="136" t="s">
        <v>811</v>
      </c>
      <c r="I13" s="17" t="s">
        <v>186</v>
      </c>
      <c r="J13" s="233"/>
      <c r="L13" s="107">
        <v>50.551756294684495</v>
      </c>
    </row>
    <row r="14" spans="1:14" x14ac:dyDescent="0.25">
      <c r="A14" s="232" t="s">
        <v>452</v>
      </c>
      <c r="B14" s="232">
        <v>0</v>
      </c>
      <c r="C14" s="232">
        <v>0</v>
      </c>
      <c r="D14" s="232">
        <v>9</v>
      </c>
      <c r="E14" s="136" t="s">
        <v>811</v>
      </c>
      <c r="J14" s="233"/>
      <c r="K14" t="s">
        <v>186</v>
      </c>
      <c r="L14" s="107">
        <f>SUM(L11:L13)</f>
        <v>100</v>
      </c>
    </row>
    <row r="15" spans="1:14" x14ac:dyDescent="0.25">
      <c r="A15" s="232" t="s">
        <v>453</v>
      </c>
      <c r="B15" s="232">
        <v>24</v>
      </c>
      <c r="C15" s="232">
        <v>34</v>
      </c>
      <c r="D15" s="232">
        <v>111</v>
      </c>
      <c r="E15" s="136" t="s">
        <v>811</v>
      </c>
      <c r="J15" s="236"/>
      <c r="K15" s="233"/>
      <c r="L15" s="233"/>
    </row>
    <row r="16" spans="1:14" x14ac:dyDescent="0.25">
      <c r="A16" s="232" t="s">
        <v>454</v>
      </c>
      <c r="B16" s="232">
        <v>221</v>
      </c>
      <c r="C16" s="232">
        <v>370</v>
      </c>
      <c r="D16" s="233">
        <v>458</v>
      </c>
      <c r="E16" s="136" t="s">
        <v>811</v>
      </c>
      <c r="J16" s="236"/>
      <c r="K16" s="233"/>
      <c r="L16" s="233"/>
    </row>
    <row r="17" spans="1:12" x14ac:dyDescent="0.25">
      <c r="A17" s="232" t="s">
        <v>455</v>
      </c>
      <c r="B17" s="232">
        <v>56</v>
      </c>
      <c r="C17" s="232">
        <v>112</v>
      </c>
      <c r="D17" s="232">
        <v>249</v>
      </c>
      <c r="E17" s="136" t="s">
        <v>811</v>
      </c>
      <c r="J17" s="236"/>
      <c r="K17" s="233"/>
      <c r="L17" s="233"/>
    </row>
    <row r="18" spans="1:12" x14ac:dyDescent="0.25">
      <c r="A18" s="232" t="s">
        <v>458</v>
      </c>
      <c r="B18" s="232">
        <v>0</v>
      </c>
      <c r="C18" s="232">
        <v>8</v>
      </c>
      <c r="D18" s="232">
        <v>23</v>
      </c>
      <c r="E18" s="136" t="s">
        <v>811</v>
      </c>
      <c r="I18" s="237"/>
      <c r="J18" s="65"/>
    </row>
    <row r="19" spans="1:12" x14ac:dyDescent="0.25">
      <c r="A19" s="232" t="s">
        <v>459</v>
      </c>
      <c r="B19" s="232">
        <v>0</v>
      </c>
      <c r="C19" s="232">
        <v>2</v>
      </c>
      <c r="D19" s="232">
        <v>23</v>
      </c>
      <c r="E19" s="136" t="s">
        <v>811</v>
      </c>
      <c r="F19" s="233"/>
      <c r="G19" s="233"/>
      <c r="H19" s="233"/>
      <c r="J19" s="233"/>
    </row>
    <row r="20" spans="1:12" x14ac:dyDescent="0.25">
      <c r="A20" s="232" t="s">
        <v>461</v>
      </c>
      <c r="B20" s="232">
        <v>27</v>
      </c>
      <c r="C20" s="232">
        <v>55</v>
      </c>
      <c r="D20" s="232">
        <v>196</v>
      </c>
      <c r="E20" s="136" t="s">
        <v>811</v>
      </c>
      <c r="J20" s="233"/>
    </row>
    <row r="21" spans="1:12" x14ac:dyDescent="0.25">
      <c r="A21" s="233" t="s">
        <v>462</v>
      </c>
      <c r="B21" s="232">
        <v>0</v>
      </c>
      <c r="C21" s="232">
        <v>0</v>
      </c>
      <c r="D21" s="232">
        <v>10</v>
      </c>
      <c r="E21" s="136" t="s">
        <v>811</v>
      </c>
    </row>
    <row r="22" spans="1:12" x14ac:dyDescent="0.25">
      <c r="A22" s="232" t="s">
        <v>464</v>
      </c>
      <c r="B22" s="232">
        <v>0</v>
      </c>
      <c r="C22" s="232">
        <v>0</v>
      </c>
      <c r="D22" s="232">
        <v>105</v>
      </c>
      <c r="E22" s="136" t="s">
        <v>811</v>
      </c>
      <c r="F22" s="233"/>
      <c r="G22" s="233"/>
      <c r="H22" s="233"/>
      <c r="J22" s="233"/>
    </row>
    <row r="23" spans="1:12" x14ac:dyDescent="0.25">
      <c r="A23" s="232" t="s">
        <v>467</v>
      </c>
      <c r="B23" s="232">
        <v>36</v>
      </c>
      <c r="C23" s="232">
        <v>107</v>
      </c>
      <c r="D23" s="233">
        <v>885</v>
      </c>
      <c r="E23" s="136" t="s">
        <v>811</v>
      </c>
      <c r="J23" s="233"/>
    </row>
    <row r="24" spans="1:12" x14ac:dyDescent="0.25">
      <c r="A24" s="233" t="s">
        <v>474</v>
      </c>
      <c r="B24" s="232">
        <v>92</v>
      </c>
      <c r="C24" s="232">
        <v>140</v>
      </c>
      <c r="D24" s="232">
        <v>229</v>
      </c>
      <c r="E24" s="136" t="s">
        <v>811</v>
      </c>
    </row>
    <row r="25" spans="1:12" x14ac:dyDescent="0.25">
      <c r="A25" s="232" t="s">
        <v>475</v>
      </c>
      <c r="B25" s="232">
        <v>24</v>
      </c>
      <c r="C25" s="232">
        <v>24</v>
      </c>
      <c r="D25" s="232">
        <v>60</v>
      </c>
      <c r="E25" s="136" t="s">
        <v>811</v>
      </c>
      <c r="F25" s="233"/>
    </row>
    <row r="26" spans="1:12" x14ac:dyDescent="0.25">
      <c r="A26" s="232" t="s">
        <v>478</v>
      </c>
      <c r="B26" s="232">
        <v>0</v>
      </c>
      <c r="C26" s="232">
        <v>4</v>
      </c>
      <c r="D26" s="232">
        <v>55</v>
      </c>
      <c r="E26" s="136" t="s">
        <v>811</v>
      </c>
      <c r="J26" s="233"/>
    </row>
    <row r="27" spans="1:12" x14ac:dyDescent="0.25">
      <c r="A27" s="232" t="s">
        <v>481</v>
      </c>
      <c r="B27" s="232">
        <v>0</v>
      </c>
      <c r="C27" s="232">
        <v>1</v>
      </c>
      <c r="D27" s="232">
        <v>7</v>
      </c>
      <c r="E27" s="136" t="s">
        <v>811</v>
      </c>
      <c r="I27" s="237"/>
      <c r="J27" s="65"/>
    </row>
    <row r="28" spans="1:12" x14ac:dyDescent="0.25">
      <c r="A28" s="15" t="s">
        <v>449</v>
      </c>
      <c r="B28" s="232">
        <v>46</v>
      </c>
      <c r="C28" s="232">
        <v>59</v>
      </c>
      <c r="D28" s="232">
        <v>81</v>
      </c>
      <c r="E28" s="136" t="s">
        <v>811</v>
      </c>
    </row>
    <row r="29" spans="1:12" x14ac:dyDescent="0.25">
      <c r="A29" s="232" t="s">
        <v>484</v>
      </c>
      <c r="B29" s="232">
        <v>89</v>
      </c>
      <c r="C29" s="232">
        <v>144</v>
      </c>
      <c r="D29" s="232">
        <v>181</v>
      </c>
      <c r="E29" s="136" t="s">
        <v>811</v>
      </c>
      <c r="F29" s="233"/>
    </row>
    <row r="30" spans="1:12" x14ac:dyDescent="0.25">
      <c r="A30" s="232" t="s">
        <v>488</v>
      </c>
      <c r="B30" s="232">
        <v>21</v>
      </c>
      <c r="C30" s="232">
        <v>22</v>
      </c>
      <c r="D30" s="232">
        <v>23</v>
      </c>
      <c r="E30" s="136" t="s">
        <v>811</v>
      </c>
    </row>
    <row r="31" spans="1:12" x14ac:dyDescent="0.25">
      <c r="A31" s="232" t="s">
        <v>489</v>
      </c>
      <c r="B31" s="232">
        <v>123</v>
      </c>
      <c r="C31" s="232">
        <v>444</v>
      </c>
      <c r="D31" s="232">
        <v>647</v>
      </c>
      <c r="E31" s="136" t="s">
        <v>811</v>
      </c>
      <c r="F31" s="233"/>
    </row>
    <row r="32" spans="1:12" x14ac:dyDescent="0.25">
      <c r="A32" s="232" t="s">
        <v>492</v>
      </c>
      <c r="B32" s="232">
        <v>21</v>
      </c>
      <c r="C32" s="232">
        <v>21</v>
      </c>
      <c r="D32" s="232">
        <v>21</v>
      </c>
      <c r="E32" s="136" t="s">
        <v>811</v>
      </c>
      <c r="J32" s="233"/>
    </row>
    <row r="33" spans="1:14" x14ac:dyDescent="0.25">
      <c r="A33" s="232" t="s">
        <v>493</v>
      </c>
      <c r="B33" s="232">
        <v>22</v>
      </c>
      <c r="C33" s="232">
        <v>47</v>
      </c>
      <c r="D33" s="232">
        <v>236</v>
      </c>
      <c r="E33" s="136" t="s">
        <v>811</v>
      </c>
      <c r="G33" s="233"/>
      <c r="H33" s="233"/>
    </row>
    <row r="34" spans="1:14" x14ac:dyDescent="0.25">
      <c r="A34" s="233" t="s">
        <v>495</v>
      </c>
      <c r="B34" s="232">
        <v>0</v>
      </c>
      <c r="C34" s="232">
        <v>13</v>
      </c>
      <c r="D34" s="232">
        <v>32</v>
      </c>
      <c r="E34" s="136" t="s">
        <v>811</v>
      </c>
      <c r="J34" s="233"/>
    </row>
    <row r="35" spans="1:14" x14ac:dyDescent="0.25">
      <c r="A35" s="232" t="s">
        <v>496</v>
      </c>
      <c r="B35" s="232">
        <v>33</v>
      </c>
      <c r="C35" s="232">
        <v>36</v>
      </c>
      <c r="D35" s="232">
        <v>90</v>
      </c>
      <c r="E35" s="136" t="s">
        <v>811</v>
      </c>
      <c r="I35" s="237"/>
      <c r="J35" s="65"/>
    </row>
    <row r="36" spans="1:14" x14ac:dyDescent="0.25">
      <c r="A36" s="232" t="s">
        <v>497</v>
      </c>
      <c r="B36" s="232">
        <v>21</v>
      </c>
      <c r="C36" s="232">
        <v>46</v>
      </c>
      <c r="D36" s="232">
        <v>171</v>
      </c>
      <c r="E36" s="136" t="s">
        <v>811</v>
      </c>
      <c r="J36" s="233"/>
    </row>
    <row r="37" spans="1:14" x14ac:dyDescent="0.25">
      <c r="A37" s="232" t="s">
        <v>499</v>
      </c>
      <c r="B37" s="232">
        <v>22</v>
      </c>
      <c r="C37" s="232">
        <v>21</v>
      </c>
      <c r="D37" s="232">
        <v>14</v>
      </c>
      <c r="E37" s="136" t="s">
        <v>811</v>
      </c>
      <c r="F37" s="233"/>
      <c r="I37" s="225"/>
      <c r="J37" s="50" t="s">
        <v>342</v>
      </c>
      <c r="K37" s="50" t="s">
        <v>343</v>
      </c>
      <c r="L37" s="50" t="s">
        <v>344</v>
      </c>
      <c r="M37" s="50"/>
    </row>
    <row r="38" spans="1:14" x14ac:dyDescent="0.25">
      <c r="A38" s="232" t="s">
        <v>500</v>
      </c>
      <c r="B38" s="232">
        <v>51</v>
      </c>
      <c r="C38" s="232">
        <v>66</v>
      </c>
      <c r="D38" s="232">
        <v>282</v>
      </c>
      <c r="E38" s="136" t="s">
        <v>811</v>
      </c>
      <c r="I38" s="50" t="s">
        <v>457</v>
      </c>
      <c r="J38" s="50">
        <v>38</v>
      </c>
      <c r="K38" s="50">
        <v>63</v>
      </c>
      <c r="L38" s="50">
        <v>45</v>
      </c>
      <c r="M38" s="112" t="s">
        <v>533</v>
      </c>
    </row>
    <row r="39" spans="1:14" x14ac:dyDescent="0.25">
      <c r="A39" s="232" t="s">
        <v>502</v>
      </c>
      <c r="B39" s="232">
        <v>23</v>
      </c>
      <c r="C39" s="232">
        <v>30</v>
      </c>
      <c r="D39" s="233">
        <v>69</v>
      </c>
      <c r="E39" s="136" t="s">
        <v>811</v>
      </c>
      <c r="I39" s="50" t="s">
        <v>482</v>
      </c>
      <c r="J39" s="50">
        <v>21</v>
      </c>
      <c r="K39" s="50">
        <v>27</v>
      </c>
      <c r="L39" s="50">
        <v>8</v>
      </c>
      <c r="M39" s="187" t="s">
        <v>533</v>
      </c>
    </row>
    <row r="40" spans="1:14" x14ac:dyDescent="0.25">
      <c r="A40" s="232" t="s">
        <v>504</v>
      </c>
      <c r="B40" s="232">
        <v>25</v>
      </c>
      <c r="C40" s="232">
        <v>50</v>
      </c>
      <c r="D40" s="232">
        <v>52</v>
      </c>
      <c r="E40" s="136" t="s">
        <v>811</v>
      </c>
      <c r="F40" s="233"/>
      <c r="I40" s="61" t="s">
        <v>448</v>
      </c>
      <c r="J40" s="50">
        <v>45</v>
      </c>
      <c r="K40" s="50">
        <v>46</v>
      </c>
      <c r="L40" s="50">
        <v>39</v>
      </c>
      <c r="M40" s="112" t="s">
        <v>533</v>
      </c>
    </row>
    <row r="41" spans="1:14" x14ac:dyDescent="0.25">
      <c r="A41" s="232" t="s">
        <v>511</v>
      </c>
      <c r="B41" s="232">
        <v>54</v>
      </c>
      <c r="C41" s="232">
        <v>72</v>
      </c>
      <c r="D41" s="143">
        <v>115</v>
      </c>
      <c r="E41" s="136" t="s">
        <v>811</v>
      </c>
      <c r="I41" s="50" t="s">
        <v>506</v>
      </c>
      <c r="J41" s="50">
        <v>35</v>
      </c>
      <c r="K41" s="50">
        <v>36</v>
      </c>
      <c r="L41" s="50">
        <v>15</v>
      </c>
      <c r="M41" s="112" t="s">
        <v>533</v>
      </c>
    </row>
    <row r="42" spans="1:14" ht="15" x14ac:dyDescent="0.25">
      <c r="A42" s="232" t="s">
        <v>512</v>
      </c>
      <c r="B42" s="232">
        <v>0</v>
      </c>
      <c r="C42" s="232">
        <v>14</v>
      </c>
      <c r="D42" s="143">
        <v>59</v>
      </c>
      <c r="E42" s="80" t="s">
        <v>811</v>
      </c>
      <c r="G42" s="233"/>
      <c r="H42" s="233"/>
      <c r="I42" s="243" t="s">
        <v>428</v>
      </c>
      <c r="J42" s="88">
        <f>SUM(J38:J41)</f>
        <v>139</v>
      </c>
      <c r="K42" s="88">
        <f>SUM(K38:K41)</f>
        <v>172</v>
      </c>
      <c r="L42" s="88">
        <f>SUM(L39:L41)</f>
        <v>62</v>
      </c>
      <c r="M42" s="88">
        <f>SUM(J42:L42)</f>
        <v>373</v>
      </c>
    </row>
    <row r="43" spans="1:14" x14ac:dyDescent="0.25">
      <c r="A43" s="232" t="s">
        <v>498</v>
      </c>
      <c r="B43" s="232">
        <v>890</v>
      </c>
      <c r="C43" s="232">
        <v>88</v>
      </c>
      <c r="D43" s="232">
        <v>259</v>
      </c>
      <c r="E43" s="136" t="s">
        <v>812</v>
      </c>
      <c r="F43" s="232">
        <f>SUM(B13:B42)</f>
        <v>1031</v>
      </c>
      <c r="G43" s="232">
        <f>SUM(C13:C42)</f>
        <v>1949</v>
      </c>
      <c r="H43" s="232">
        <f>SUM(D13:D42)</f>
        <v>4679</v>
      </c>
      <c r="I43" s="243" t="s">
        <v>429</v>
      </c>
      <c r="J43" s="242">
        <f>J42/373*100</f>
        <v>37.265415549597861</v>
      </c>
      <c r="K43" s="242">
        <f t="shared" ref="K43:M43" si="0">K42/373*100</f>
        <v>46.112600536193028</v>
      </c>
      <c r="L43" s="242">
        <f t="shared" si="0"/>
        <v>16.621983914209114</v>
      </c>
      <c r="M43" s="242">
        <f t="shared" si="0"/>
        <v>100</v>
      </c>
    </row>
    <row r="44" spans="1:14" x14ac:dyDescent="0.25">
      <c r="A44" s="232" t="s">
        <v>460</v>
      </c>
      <c r="B44" s="232">
        <v>3</v>
      </c>
      <c r="C44" s="232">
        <v>0</v>
      </c>
      <c r="D44" s="232">
        <v>4</v>
      </c>
      <c r="E44" s="136" t="s">
        <v>812</v>
      </c>
    </row>
    <row r="45" spans="1:14" x14ac:dyDescent="0.25">
      <c r="A45" s="232" t="s">
        <v>465</v>
      </c>
      <c r="B45" s="232">
        <v>171</v>
      </c>
      <c r="C45" s="232">
        <v>143</v>
      </c>
      <c r="D45" s="232">
        <v>314</v>
      </c>
      <c r="E45" s="136" t="s">
        <v>812</v>
      </c>
      <c r="F45" s="233"/>
      <c r="J45" s="68"/>
      <c r="K45" s="68" t="s">
        <v>342</v>
      </c>
      <c r="L45" s="68" t="s">
        <v>343</v>
      </c>
      <c r="M45" s="68" t="s">
        <v>344</v>
      </c>
      <c r="N45" s="112"/>
    </row>
    <row r="46" spans="1:14" x14ac:dyDescent="0.25">
      <c r="A46" s="232" t="s">
        <v>466</v>
      </c>
      <c r="B46" s="232">
        <v>213</v>
      </c>
      <c r="C46" s="232">
        <v>60</v>
      </c>
      <c r="D46" s="232">
        <v>118</v>
      </c>
      <c r="E46" s="136" t="s">
        <v>812</v>
      </c>
      <c r="H46" s="232" t="s">
        <v>186</v>
      </c>
      <c r="J46" s="244" t="s">
        <v>456</v>
      </c>
      <c r="K46" s="244">
        <v>29</v>
      </c>
      <c r="L46" s="244">
        <v>22</v>
      </c>
      <c r="M46" s="244">
        <v>22</v>
      </c>
      <c r="N46" s="136" t="s">
        <v>813</v>
      </c>
    </row>
    <row r="47" spans="1:14" x14ac:dyDescent="0.25">
      <c r="A47" s="232" t="s">
        <v>472</v>
      </c>
      <c r="B47" s="232">
        <v>3</v>
      </c>
      <c r="C47" s="232">
        <v>0</v>
      </c>
      <c r="D47" s="232">
        <v>266</v>
      </c>
      <c r="E47" s="136" t="s">
        <v>812</v>
      </c>
      <c r="G47" s="233"/>
      <c r="H47" s="233"/>
      <c r="J47" s="244" t="s">
        <v>463</v>
      </c>
      <c r="K47" s="244">
        <v>29</v>
      </c>
      <c r="L47" s="244">
        <v>23</v>
      </c>
      <c r="M47" s="244">
        <v>5</v>
      </c>
      <c r="N47" s="136" t="s">
        <v>813</v>
      </c>
    </row>
    <row r="48" spans="1:14" x14ac:dyDescent="0.25">
      <c r="A48" s="232" t="s">
        <v>450</v>
      </c>
      <c r="B48" s="232">
        <v>121</v>
      </c>
      <c r="C48" s="232">
        <v>89</v>
      </c>
      <c r="D48" s="232">
        <v>141</v>
      </c>
      <c r="E48" s="136" t="s">
        <v>812</v>
      </c>
      <c r="J48" s="244" t="s">
        <v>469</v>
      </c>
      <c r="K48" s="244">
        <v>166</v>
      </c>
      <c r="L48" s="244">
        <v>98</v>
      </c>
      <c r="M48" s="244">
        <v>28</v>
      </c>
      <c r="N48" s="136" t="s">
        <v>813</v>
      </c>
    </row>
    <row r="49" spans="1:14" x14ac:dyDescent="0.25">
      <c r="A49" s="232" t="s">
        <v>487</v>
      </c>
      <c r="B49" s="232">
        <v>34</v>
      </c>
      <c r="C49" s="232">
        <v>33</v>
      </c>
      <c r="D49" s="232">
        <v>79</v>
      </c>
      <c r="E49" s="136" t="s">
        <v>812</v>
      </c>
      <c r="I49" s="237"/>
      <c r="J49" s="244" t="s">
        <v>470</v>
      </c>
      <c r="K49" s="244">
        <v>51</v>
      </c>
      <c r="L49" s="244">
        <v>41</v>
      </c>
      <c r="M49" s="244">
        <v>29</v>
      </c>
      <c r="N49" s="136" t="s">
        <v>813</v>
      </c>
    </row>
    <row r="50" spans="1:14" x14ac:dyDescent="0.25">
      <c r="A50" s="232" t="s">
        <v>490</v>
      </c>
      <c r="B50" s="232">
        <v>2</v>
      </c>
      <c r="C50" s="232">
        <v>0</v>
      </c>
      <c r="D50" s="232">
        <v>4</v>
      </c>
      <c r="E50" s="136" t="s">
        <v>812</v>
      </c>
      <c r="F50" s="232" t="s">
        <v>186</v>
      </c>
      <c r="J50" s="244" t="s">
        <v>486</v>
      </c>
      <c r="K50" s="244">
        <v>185</v>
      </c>
      <c r="L50" s="244">
        <v>81</v>
      </c>
      <c r="M50" s="244">
        <v>47</v>
      </c>
      <c r="N50" s="136" t="s">
        <v>813</v>
      </c>
    </row>
    <row r="51" spans="1:14" x14ac:dyDescent="0.25">
      <c r="A51" s="232" t="s">
        <v>507</v>
      </c>
      <c r="B51" s="232">
        <v>133</v>
      </c>
      <c r="C51" s="232">
        <v>47</v>
      </c>
      <c r="D51" s="232">
        <v>80</v>
      </c>
      <c r="E51" s="136" t="s">
        <v>812</v>
      </c>
      <c r="J51" s="244" t="s">
        <v>491</v>
      </c>
      <c r="K51" s="244">
        <v>114</v>
      </c>
      <c r="L51" s="244">
        <v>99</v>
      </c>
      <c r="M51" s="244">
        <v>82</v>
      </c>
      <c r="N51" s="136" t="s">
        <v>813</v>
      </c>
    </row>
    <row r="52" spans="1:14" x14ac:dyDescent="0.25">
      <c r="A52" s="232" t="s">
        <v>508</v>
      </c>
      <c r="B52" s="232">
        <v>23</v>
      </c>
      <c r="C52" s="232">
        <v>21</v>
      </c>
      <c r="D52" s="232">
        <v>54</v>
      </c>
      <c r="E52" s="136" t="s">
        <v>812</v>
      </c>
      <c r="J52" s="244" t="s">
        <v>494</v>
      </c>
      <c r="K52" s="244">
        <v>27</v>
      </c>
      <c r="L52" s="244">
        <v>23</v>
      </c>
      <c r="M52" s="244">
        <v>13</v>
      </c>
      <c r="N52" s="136" t="s">
        <v>813</v>
      </c>
    </row>
    <row r="53" spans="1:14" x14ac:dyDescent="0.25">
      <c r="A53" s="232" t="s">
        <v>509</v>
      </c>
      <c r="B53" s="232">
        <v>1</v>
      </c>
      <c r="C53" s="232">
        <v>0</v>
      </c>
      <c r="D53" s="232">
        <v>1</v>
      </c>
      <c r="F53" s="29">
        <f>SUM(B43:B52)</f>
        <v>1593</v>
      </c>
      <c r="G53" s="232">
        <f>SUM(C43:C52)</f>
        <v>481</v>
      </c>
      <c r="H53" s="232">
        <f>SUM(D43:D52)</f>
        <v>1319</v>
      </c>
      <c r="J53" s="243" t="s">
        <v>428</v>
      </c>
      <c r="K53" s="68">
        <f>SUM(K46:K52)</f>
        <v>601</v>
      </c>
      <c r="L53" s="68">
        <f>SUM(L46:L52)</f>
        <v>387</v>
      </c>
      <c r="M53" s="68">
        <f>SUM(M46:M52)</f>
        <v>226</v>
      </c>
      <c r="N53" s="112">
        <f>SUM(K53:M53)</f>
        <v>1214</v>
      </c>
    </row>
    <row r="54" spans="1:14" x14ac:dyDescent="0.25">
      <c r="A54" s="29" t="s">
        <v>501</v>
      </c>
      <c r="B54" s="29">
        <v>9</v>
      </c>
      <c r="C54" s="29">
        <v>0</v>
      </c>
      <c r="D54" s="29">
        <v>0</v>
      </c>
      <c r="E54" s="235"/>
      <c r="F54" s="29"/>
      <c r="I54" s="237"/>
      <c r="J54" s="243" t="s">
        <v>429</v>
      </c>
      <c r="K54" s="115">
        <f>K53/1214*100</f>
        <v>49.505766062602966</v>
      </c>
      <c r="L54" s="115">
        <f t="shared" ref="L54:N54" si="1">L53/1214*100</f>
        <v>31.87808896210873</v>
      </c>
      <c r="M54" s="115">
        <f t="shared" si="1"/>
        <v>18.616144975288304</v>
      </c>
      <c r="N54" s="115">
        <f t="shared" si="1"/>
        <v>100</v>
      </c>
    </row>
    <row r="55" spans="1:14" x14ac:dyDescent="0.25">
      <c r="A55" s="232" t="s">
        <v>468</v>
      </c>
      <c r="B55" s="232">
        <v>0</v>
      </c>
      <c r="C55" s="232">
        <v>0</v>
      </c>
      <c r="D55" s="232">
        <v>10</v>
      </c>
      <c r="G55" s="233"/>
      <c r="H55" s="233"/>
      <c r="J55" s="233"/>
      <c r="K55" s="233"/>
      <c r="L55" s="233"/>
      <c r="M55" s="233"/>
    </row>
    <row r="56" spans="1:14" x14ac:dyDescent="0.25">
      <c r="A56" s="232" t="s">
        <v>471</v>
      </c>
      <c r="B56" s="232">
        <v>0</v>
      </c>
      <c r="C56" s="232">
        <v>0</v>
      </c>
      <c r="D56" s="232">
        <v>2</v>
      </c>
      <c r="F56" s="233"/>
      <c r="J56" s="50"/>
      <c r="K56" s="68" t="s">
        <v>342</v>
      </c>
      <c r="L56" s="68" t="s">
        <v>343</v>
      </c>
      <c r="M56" s="68" t="s">
        <v>344</v>
      </c>
      <c r="N56" s="112"/>
    </row>
    <row r="57" spans="1:14" s="233" customFormat="1" x14ac:dyDescent="0.25">
      <c r="A57" s="232" t="s">
        <v>473</v>
      </c>
      <c r="B57" s="232">
        <v>0</v>
      </c>
      <c r="C57" s="232">
        <v>0</v>
      </c>
      <c r="D57" s="233">
        <v>34</v>
      </c>
      <c r="E57" s="136"/>
      <c r="F57" s="232"/>
      <c r="I57" s="17"/>
      <c r="J57" s="244" t="s">
        <v>498</v>
      </c>
      <c r="K57" s="244">
        <v>890</v>
      </c>
      <c r="L57" s="244">
        <v>88</v>
      </c>
      <c r="M57" s="244">
        <v>259</v>
      </c>
      <c r="N57" s="136" t="s">
        <v>812</v>
      </c>
    </row>
    <row r="58" spans="1:14" x14ac:dyDescent="0.25">
      <c r="A58" s="232" t="s">
        <v>476</v>
      </c>
      <c r="B58" s="232">
        <v>0</v>
      </c>
      <c r="C58" s="232">
        <v>0</v>
      </c>
      <c r="D58" s="232">
        <v>22</v>
      </c>
      <c r="F58" s="233"/>
      <c r="I58" s="237"/>
      <c r="J58" s="244" t="s">
        <v>460</v>
      </c>
      <c r="K58" s="244">
        <v>3</v>
      </c>
      <c r="L58" s="244">
        <v>0</v>
      </c>
      <c r="M58" s="244">
        <v>4</v>
      </c>
      <c r="N58" s="136" t="s">
        <v>812</v>
      </c>
    </row>
    <row r="59" spans="1:14" x14ac:dyDescent="0.25">
      <c r="A59" s="232" t="s">
        <v>477</v>
      </c>
      <c r="B59" s="232">
        <v>0</v>
      </c>
      <c r="C59" s="232">
        <v>0</v>
      </c>
      <c r="D59" s="233">
        <v>21</v>
      </c>
      <c r="G59" s="233"/>
      <c r="H59" s="233"/>
      <c r="I59" s="237"/>
      <c r="J59" s="244" t="s">
        <v>465</v>
      </c>
      <c r="K59" s="244">
        <v>171</v>
      </c>
      <c r="L59" s="244">
        <v>143</v>
      </c>
      <c r="M59" s="244">
        <v>314</v>
      </c>
      <c r="N59" s="136" t="s">
        <v>812</v>
      </c>
    </row>
    <row r="60" spans="1:14" x14ac:dyDescent="0.25">
      <c r="A60" s="233" t="s">
        <v>479</v>
      </c>
      <c r="B60" s="232">
        <v>0</v>
      </c>
      <c r="C60" s="232">
        <v>0</v>
      </c>
      <c r="D60" s="232">
        <v>9</v>
      </c>
      <c r="H60" s="233"/>
      <c r="J60" s="244" t="s">
        <v>466</v>
      </c>
      <c r="K60" s="244">
        <v>213</v>
      </c>
      <c r="L60" s="244">
        <v>60</v>
      </c>
      <c r="M60" s="244">
        <v>118</v>
      </c>
      <c r="N60" s="136" t="s">
        <v>812</v>
      </c>
    </row>
    <row r="61" spans="1:14" x14ac:dyDescent="0.25">
      <c r="A61" s="232" t="s">
        <v>480</v>
      </c>
      <c r="B61" s="232">
        <v>0</v>
      </c>
      <c r="C61" s="232">
        <v>0</v>
      </c>
      <c r="D61" s="232">
        <v>3</v>
      </c>
      <c r="I61" s="237"/>
      <c r="J61" s="244" t="s">
        <v>472</v>
      </c>
      <c r="K61" s="244">
        <v>3</v>
      </c>
      <c r="L61" s="244">
        <v>0</v>
      </c>
      <c r="M61" s="244">
        <v>266</v>
      </c>
      <c r="N61" s="136" t="s">
        <v>812</v>
      </c>
    </row>
    <row r="62" spans="1:14" x14ac:dyDescent="0.25">
      <c r="A62" s="232" t="s">
        <v>485</v>
      </c>
      <c r="B62" s="232">
        <v>0</v>
      </c>
      <c r="C62" s="232">
        <v>0</v>
      </c>
      <c r="D62" s="233">
        <v>6</v>
      </c>
      <c r="J62" s="244" t="s">
        <v>450</v>
      </c>
      <c r="K62" s="244">
        <v>121</v>
      </c>
      <c r="L62" s="244">
        <v>89</v>
      </c>
      <c r="M62" s="244">
        <v>141</v>
      </c>
      <c r="N62" s="136" t="s">
        <v>812</v>
      </c>
    </row>
    <row r="63" spans="1:14" x14ac:dyDescent="0.25">
      <c r="A63" s="232" t="s">
        <v>503</v>
      </c>
      <c r="B63" s="232">
        <v>0</v>
      </c>
      <c r="C63" s="232">
        <v>0</v>
      </c>
      <c r="D63" s="232">
        <v>8</v>
      </c>
      <c r="J63" s="244" t="s">
        <v>487</v>
      </c>
      <c r="K63" s="244">
        <v>34</v>
      </c>
      <c r="L63" s="244">
        <v>33</v>
      </c>
      <c r="M63" s="244">
        <v>79</v>
      </c>
      <c r="N63" s="136" t="s">
        <v>812</v>
      </c>
    </row>
    <row r="64" spans="1:14" x14ac:dyDescent="0.25">
      <c r="A64" s="244" t="s">
        <v>505</v>
      </c>
      <c r="B64" s="244">
        <v>0</v>
      </c>
      <c r="C64" s="244">
        <v>0</v>
      </c>
      <c r="D64" s="244">
        <v>22</v>
      </c>
      <c r="F64" s="232">
        <f>SUM(B43:B53)</f>
        <v>1594</v>
      </c>
      <c r="J64" s="244" t="s">
        <v>490</v>
      </c>
      <c r="K64" s="244">
        <v>2</v>
      </c>
      <c r="L64" s="244">
        <v>0</v>
      </c>
      <c r="M64" s="244">
        <v>4</v>
      </c>
      <c r="N64" s="136" t="s">
        <v>812</v>
      </c>
    </row>
    <row r="65" spans="1:14" x14ac:dyDescent="0.25">
      <c r="A65" s="244" t="s">
        <v>510</v>
      </c>
      <c r="B65" s="244">
        <v>0</v>
      </c>
      <c r="C65" s="244">
        <v>0</v>
      </c>
      <c r="D65" s="244">
        <v>3</v>
      </c>
      <c r="F65" s="232">
        <f>SUM(F2:F64)</f>
        <v>4958</v>
      </c>
      <c r="G65" s="232">
        <f>SUM(C43:C53)</f>
        <v>481</v>
      </c>
      <c r="H65" s="232">
        <f>SUM(D43:D53)</f>
        <v>1320</v>
      </c>
      <c r="J65" s="244" t="s">
        <v>507</v>
      </c>
      <c r="K65" s="244">
        <v>133</v>
      </c>
      <c r="L65" s="244">
        <v>47</v>
      </c>
      <c r="M65" s="244">
        <v>80</v>
      </c>
      <c r="N65" s="136" t="s">
        <v>812</v>
      </c>
    </row>
    <row r="66" spans="1:14" x14ac:dyDescent="0.25">
      <c r="A66" s="232" t="s">
        <v>505</v>
      </c>
      <c r="B66" s="232">
        <v>0</v>
      </c>
      <c r="C66" s="232">
        <v>0</v>
      </c>
      <c r="D66" s="232">
        <v>22</v>
      </c>
      <c r="F66" s="233"/>
      <c r="G66" s="234"/>
      <c r="H66" s="234"/>
      <c r="J66" s="244" t="s">
        <v>508</v>
      </c>
      <c r="K66" s="244">
        <v>23</v>
      </c>
      <c r="L66" s="244">
        <v>21</v>
      </c>
      <c r="M66" s="244">
        <v>54</v>
      </c>
      <c r="N66" s="136" t="s">
        <v>812</v>
      </c>
    </row>
    <row r="67" spans="1:14" x14ac:dyDescent="0.25">
      <c r="A67" s="232" t="s">
        <v>510</v>
      </c>
      <c r="B67" s="232">
        <v>0</v>
      </c>
      <c r="C67" s="232">
        <v>0</v>
      </c>
      <c r="D67" s="232">
        <v>3</v>
      </c>
      <c r="F67"/>
      <c r="G67"/>
      <c r="H67"/>
      <c r="I67" s="237"/>
      <c r="J67" s="243" t="s">
        <v>428</v>
      </c>
      <c r="K67" s="68">
        <f>SUM(K57:K66)</f>
        <v>1593</v>
      </c>
      <c r="L67" s="68">
        <f>SUM(L58:L66)</f>
        <v>393</v>
      </c>
      <c r="M67" s="68">
        <f>SUM(M57:M66)</f>
        <v>1319</v>
      </c>
      <c r="N67" s="112">
        <f>SUM(K67:M67)</f>
        <v>3305</v>
      </c>
    </row>
    <row r="68" spans="1:14" x14ac:dyDescent="0.25">
      <c r="A68" s="244" t="s">
        <v>483</v>
      </c>
      <c r="B68" s="244">
        <v>0</v>
      </c>
      <c r="C68" s="244">
        <v>0</v>
      </c>
      <c r="D68" s="244">
        <v>33</v>
      </c>
      <c r="F68"/>
      <c r="G68"/>
      <c r="H68"/>
      <c r="J68" s="243" t="s">
        <v>429</v>
      </c>
      <c r="K68" s="115">
        <f>K67/3305*100</f>
        <v>48.199697428139181</v>
      </c>
      <c r="L68" s="115">
        <f t="shared" ref="L68:N68" si="2">L67/3305*100</f>
        <v>11.891074130105899</v>
      </c>
      <c r="M68" s="115">
        <f t="shared" si="2"/>
        <v>39.909228441754919</v>
      </c>
      <c r="N68" s="115">
        <f t="shared" si="2"/>
        <v>100</v>
      </c>
    </row>
    <row r="69" spans="1:14" x14ac:dyDescent="0.25">
      <c r="F69"/>
      <c r="G69"/>
      <c r="H69"/>
      <c r="J69"/>
    </row>
    <row r="70" spans="1:14" ht="17.25" customHeight="1" x14ac:dyDescent="0.25">
      <c r="G70"/>
      <c r="H70"/>
    </row>
    <row r="71" spans="1:14" x14ac:dyDescent="0.25">
      <c r="J71" s="50"/>
      <c r="K71" s="68" t="s">
        <v>342</v>
      </c>
      <c r="L71" s="68" t="s">
        <v>343</v>
      </c>
      <c r="M71" s="68" t="s">
        <v>344</v>
      </c>
      <c r="N71" s="112"/>
    </row>
    <row r="72" spans="1:14" x14ac:dyDescent="0.25">
      <c r="J72" s="244" t="s">
        <v>451</v>
      </c>
      <c r="K72" s="244">
        <v>0</v>
      </c>
      <c r="L72" s="244">
        <v>7</v>
      </c>
      <c r="M72" s="244">
        <v>186</v>
      </c>
      <c r="N72" s="136" t="s">
        <v>811</v>
      </c>
    </row>
    <row r="73" spans="1:14" x14ac:dyDescent="0.25">
      <c r="J73" s="244" t="s">
        <v>452</v>
      </c>
      <c r="K73" s="244">
        <v>0</v>
      </c>
      <c r="L73" s="244">
        <v>0</v>
      </c>
      <c r="M73" s="244">
        <v>9</v>
      </c>
      <c r="N73" s="136" t="s">
        <v>811</v>
      </c>
    </row>
    <row r="74" spans="1:14" x14ac:dyDescent="0.25">
      <c r="J74" s="244" t="s">
        <v>453</v>
      </c>
      <c r="K74" s="244">
        <v>24</v>
      </c>
      <c r="L74" s="244">
        <v>34</v>
      </c>
      <c r="M74" s="244">
        <v>111</v>
      </c>
      <c r="N74" s="136" t="s">
        <v>811</v>
      </c>
    </row>
    <row r="75" spans="1:14" x14ac:dyDescent="0.25">
      <c r="J75" s="244" t="s">
        <v>454</v>
      </c>
      <c r="K75" s="244">
        <v>221</v>
      </c>
      <c r="L75" s="244">
        <v>370</v>
      </c>
      <c r="M75" s="244">
        <v>458</v>
      </c>
      <c r="N75" s="136" t="s">
        <v>811</v>
      </c>
    </row>
    <row r="76" spans="1:14" x14ac:dyDescent="0.25">
      <c r="J76" s="244" t="s">
        <v>455</v>
      </c>
      <c r="K76" s="244">
        <v>56</v>
      </c>
      <c r="L76" s="244">
        <v>112</v>
      </c>
      <c r="M76" s="244">
        <v>249</v>
      </c>
      <c r="N76" s="136" t="s">
        <v>811</v>
      </c>
    </row>
    <row r="77" spans="1:14" x14ac:dyDescent="0.25">
      <c r="J77" s="244" t="s">
        <v>458</v>
      </c>
      <c r="K77" s="244">
        <v>0</v>
      </c>
      <c r="L77" s="244">
        <v>8</v>
      </c>
      <c r="M77" s="244">
        <v>23</v>
      </c>
      <c r="N77" s="136" t="s">
        <v>811</v>
      </c>
    </row>
    <row r="78" spans="1:14" x14ac:dyDescent="0.25">
      <c r="J78" s="244" t="s">
        <v>459</v>
      </c>
      <c r="K78" s="244">
        <v>0</v>
      </c>
      <c r="L78" s="244">
        <v>2</v>
      </c>
      <c r="M78" s="244">
        <v>23</v>
      </c>
      <c r="N78" s="136" t="s">
        <v>811</v>
      </c>
    </row>
    <row r="79" spans="1:14" x14ac:dyDescent="0.25">
      <c r="J79" s="244" t="s">
        <v>461</v>
      </c>
      <c r="K79" s="244">
        <v>27</v>
      </c>
      <c r="L79" s="244">
        <v>55</v>
      </c>
      <c r="M79" s="244">
        <v>196</v>
      </c>
      <c r="N79" s="136" t="s">
        <v>811</v>
      </c>
    </row>
    <row r="80" spans="1:14" x14ac:dyDescent="0.25">
      <c r="J80" s="244" t="s">
        <v>462</v>
      </c>
      <c r="K80" s="244">
        <v>0</v>
      </c>
      <c r="L80" s="244">
        <v>0</v>
      </c>
      <c r="M80" s="244">
        <v>10</v>
      </c>
      <c r="N80" s="136" t="s">
        <v>811</v>
      </c>
    </row>
    <row r="81" spans="10:14" x14ac:dyDescent="0.25">
      <c r="J81" s="244" t="s">
        <v>464</v>
      </c>
      <c r="K81" s="244">
        <v>0</v>
      </c>
      <c r="L81" s="244">
        <v>0</v>
      </c>
      <c r="M81" s="244">
        <v>105</v>
      </c>
      <c r="N81" s="136" t="s">
        <v>811</v>
      </c>
    </row>
    <row r="82" spans="10:14" x14ac:dyDescent="0.25">
      <c r="J82" s="244" t="s">
        <v>467</v>
      </c>
      <c r="K82" s="244">
        <v>36</v>
      </c>
      <c r="L82" s="244">
        <v>107</v>
      </c>
      <c r="M82" s="29">
        <v>885</v>
      </c>
      <c r="N82" s="136" t="s">
        <v>811</v>
      </c>
    </row>
    <row r="83" spans="10:14" x14ac:dyDescent="0.25">
      <c r="J83" s="244" t="s">
        <v>474</v>
      </c>
      <c r="K83" s="244">
        <v>92</v>
      </c>
      <c r="L83" s="244">
        <v>140</v>
      </c>
      <c r="M83" s="244">
        <v>229</v>
      </c>
      <c r="N83" s="136" t="s">
        <v>811</v>
      </c>
    </row>
    <row r="84" spans="10:14" x14ac:dyDescent="0.25">
      <c r="J84" s="244" t="s">
        <v>475</v>
      </c>
      <c r="K84" s="244">
        <v>24</v>
      </c>
      <c r="L84" s="244">
        <v>24</v>
      </c>
      <c r="M84" s="244">
        <v>60</v>
      </c>
      <c r="N84" s="136" t="s">
        <v>811</v>
      </c>
    </row>
    <row r="85" spans="10:14" x14ac:dyDescent="0.25">
      <c r="J85" s="244" t="s">
        <v>478</v>
      </c>
      <c r="K85" s="244">
        <v>0</v>
      </c>
      <c r="L85" s="244">
        <v>4</v>
      </c>
      <c r="M85" s="244">
        <v>55</v>
      </c>
      <c r="N85" s="136" t="s">
        <v>811</v>
      </c>
    </row>
    <row r="86" spans="10:14" x14ac:dyDescent="0.25">
      <c r="J86" s="244" t="s">
        <v>481</v>
      </c>
      <c r="K86" s="244">
        <v>0</v>
      </c>
      <c r="L86" s="244">
        <v>1</v>
      </c>
      <c r="M86" s="244">
        <v>7</v>
      </c>
      <c r="N86" s="136" t="s">
        <v>811</v>
      </c>
    </row>
    <row r="87" spans="10:14" x14ac:dyDescent="0.25">
      <c r="J87" s="15" t="s">
        <v>449</v>
      </c>
      <c r="K87" s="244">
        <v>46</v>
      </c>
      <c r="L87" s="244">
        <v>59</v>
      </c>
      <c r="M87" s="244">
        <v>81</v>
      </c>
      <c r="N87" s="136" t="s">
        <v>811</v>
      </c>
    </row>
    <row r="88" spans="10:14" x14ac:dyDescent="0.25">
      <c r="J88" s="244" t="s">
        <v>484</v>
      </c>
      <c r="K88" s="244">
        <v>89</v>
      </c>
      <c r="L88" s="244">
        <v>144</v>
      </c>
      <c r="M88" s="244">
        <v>181</v>
      </c>
      <c r="N88" s="136" t="s">
        <v>811</v>
      </c>
    </row>
    <row r="89" spans="10:14" x14ac:dyDescent="0.25">
      <c r="J89" s="244" t="s">
        <v>488</v>
      </c>
      <c r="K89" s="244">
        <v>21</v>
      </c>
      <c r="L89" s="244">
        <v>22</v>
      </c>
      <c r="M89" s="244">
        <v>23</v>
      </c>
      <c r="N89" s="136" t="s">
        <v>811</v>
      </c>
    </row>
    <row r="90" spans="10:14" x14ac:dyDescent="0.25">
      <c r="J90" s="244" t="s">
        <v>489</v>
      </c>
      <c r="K90" s="244">
        <v>123</v>
      </c>
      <c r="L90" s="244">
        <v>444</v>
      </c>
      <c r="M90" s="244">
        <v>647</v>
      </c>
      <c r="N90" s="136" t="s">
        <v>811</v>
      </c>
    </row>
    <row r="91" spans="10:14" x14ac:dyDescent="0.25">
      <c r="J91" s="244" t="s">
        <v>492</v>
      </c>
      <c r="K91" s="244">
        <v>21</v>
      </c>
      <c r="L91" s="244">
        <v>21</v>
      </c>
      <c r="M91" s="244">
        <v>21</v>
      </c>
      <c r="N91" s="136" t="s">
        <v>811</v>
      </c>
    </row>
    <row r="92" spans="10:14" x14ac:dyDescent="0.25">
      <c r="J92" s="244" t="s">
        <v>493</v>
      </c>
      <c r="K92" s="244">
        <v>22</v>
      </c>
      <c r="L92" s="244">
        <v>47</v>
      </c>
      <c r="M92" s="244">
        <v>236</v>
      </c>
      <c r="N92" s="136" t="s">
        <v>811</v>
      </c>
    </row>
    <row r="93" spans="10:14" x14ac:dyDescent="0.25">
      <c r="J93" s="244" t="s">
        <v>495</v>
      </c>
      <c r="K93" s="244">
        <v>0</v>
      </c>
      <c r="L93" s="244">
        <v>13</v>
      </c>
      <c r="M93" s="244">
        <v>32</v>
      </c>
      <c r="N93" s="136" t="s">
        <v>811</v>
      </c>
    </row>
    <row r="94" spans="10:14" x14ac:dyDescent="0.25">
      <c r="J94" s="244" t="s">
        <v>496</v>
      </c>
      <c r="K94" s="244">
        <v>33</v>
      </c>
      <c r="L94" s="244">
        <v>36</v>
      </c>
      <c r="M94" s="244">
        <v>90</v>
      </c>
      <c r="N94" s="136" t="s">
        <v>811</v>
      </c>
    </row>
    <row r="95" spans="10:14" x14ac:dyDescent="0.25">
      <c r="J95" s="244" t="s">
        <v>497</v>
      </c>
      <c r="K95" s="244">
        <v>21</v>
      </c>
      <c r="L95" s="244">
        <v>46</v>
      </c>
      <c r="M95" s="244">
        <v>171</v>
      </c>
      <c r="N95" s="136" t="s">
        <v>811</v>
      </c>
    </row>
    <row r="96" spans="10:14" x14ac:dyDescent="0.25">
      <c r="J96" s="244" t="s">
        <v>499</v>
      </c>
      <c r="K96" s="244">
        <v>22</v>
      </c>
      <c r="L96" s="244">
        <v>21</v>
      </c>
      <c r="M96" s="244">
        <v>14</v>
      </c>
      <c r="N96" s="136" t="s">
        <v>811</v>
      </c>
    </row>
    <row r="97" spans="10:14" x14ac:dyDescent="0.25">
      <c r="J97" s="244" t="s">
        <v>500</v>
      </c>
      <c r="K97" s="244">
        <v>51</v>
      </c>
      <c r="L97" s="244">
        <v>66</v>
      </c>
      <c r="M97" s="244">
        <v>282</v>
      </c>
      <c r="N97" s="136" t="s">
        <v>811</v>
      </c>
    </row>
    <row r="98" spans="10:14" x14ac:dyDescent="0.25">
      <c r="J98" s="244" t="s">
        <v>502</v>
      </c>
      <c r="K98" s="244">
        <v>23</v>
      </c>
      <c r="L98" s="244">
        <v>30</v>
      </c>
      <c r="M98" s="244">
        <v>69</v>
      </c>
      <c r="N98" s="136" t="s">
        <v>811</v>
      </c>
    </row>
    <row r="99" spans="10:14" x14ac:dyDescent="0.25">
      <c r="J99" s="244" t="s">
        <v>504</v>
      </c>
      <c r="K99" s="244">
        <v>25</v>
      </c>
      <c r="L99" s="244">
        <v>50</v>
      </c>
      <c r="M99" s="244">
        <v>52</v>
      </c>
      <c r="N99" s="136" t="s">
        <v>811</v>
      </c>
    </row>
    <row r="100" spans="10:14" x14ac:dyDescent="0.25">
      <c r="J100" s="244" t="s">
        <v>511</v>
      </c>
      <c r="K100" s="244">
        <v>54</v>
      </c>
      <c r="L100" s="244">
        <v>72</v>
      </c>
      <c r="M100" s="143">
        <v>115</v>
      </c>
      <c r="N100" s="136" t="s">
        <v>811</v>
      </c>
    </row>
    <row r="101" spans="10:14" x14ac:dyDescent="0.25">
      <c r="J101" s="243" t="s">
        <v>428</v>
      </c>
      <c r="K101" s="50">
        <f>SUM(K72:K100)</f>
        <v>1031</v>
      </c>
      <c r="L101" s="50">
        <f>SUM(L72:L100)</f>
        <v>1935</v>
      </c>
      <c r="M101" s="50">
        <f>SUM(M72:M100)</f>
        <v>4620</v>
      </c>
      <c r="N101" s="24">
        <f>SUM(K101:M101)</f>
        <v>7586</v>
      </c>
    </row>
    <row r="102" spans="10:14" x14ac:dyDescent="0.25">
      <c r="J102" s="243" t="s">
        <v>429</v>
      </c>
      <c r="K102" s="111">
        <f>K101/7586*100</f>
        <v>13.590825204323753</v>
      </c>
      <c r="L102" s="111">
        <f t="shared" ref="L102:N102" si="3">L101/7586*100</f>
        <v>25.507513841286585</v>
      </c>
      <c r="M102" s="111">
        <f t="shared" si="3"/>
        <v>60.901660954389669</v>
      </c>
      <c r="N102" s="111">
        <f t="shared" si="3"/>
        <v>100</v>
      </c>
    </row>
  </sheetData>
  <sortState ref="A1:L70">
    <sortCondition ref="E1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A31" sqref="A31:E67"/>
    </sheetView>
  </sheetViews>
  <sheetFormatPr defaultRowHeight="15.75" x14ac:dyDescent="0.25"/>
  <cols>
    <col min="1" max="1" width="9" style="39"/>
    <col min="2" max="2" width="19.875" style="39" customWidth="1"/>
    <col min="3" max="3" width="21.5" style="190" customWidth="1"/>
    <col min="4" max="5" width="18.25" style="190" customWidth="1"/>
  </cols>
  <sheetData>
    <row r="1" spans="1:5" x14ac:dyDescent="0.25">
      <c r="A1" s="192" t="s">
        <v>442</v>
      </c>
      <c r="B1" s="144" t="s">
        <v>2</v>
      </c>
      <c r="C1" s="191" t="s">
        <v>346</v>
      </c>
      <c r="D1" s="191" t="s">
        <v>347</v>
      </c>
      <c r="E1" s="191" t="s">
        <v>348</v>
      </c>
    </row>
    <row r="2" spans="1:5" x14ac:dyDescent="0.25">
      <c r="A2" s="68">
        <v>1</v>
      </c>
      <c r="B2" s="68" t="s">
        <v>451</v>
      </c>
      <c r="C2" s="174">
        <v>93</v>
      </c>
      <c r="D2" s="174">
        <v>0</v>
      </c>
      <c r="E2" s="174">
        <v>11.2</v>
      </c>
    </row>
    <row r="3" spans="1:5" x14ac:dyDescent="0.25">
      <c r="A3" s="68">
        <v>2</v>
      </c>
      <c r="B3" s="68" t="s">
        <v>452</v>
      </c>
      <c r="C3" s="174">
        <v>4.5</v>
      </c>
      <c r="D3" s="174">
        <v>0</v>
      </c>
      <c r="E3" s="174">
        <v>0</v>
      </c>
    </row>
    <row r="4" spans="1:5" x14ac:dyDescent="0.25">
      <c r="A4" s="68">
        <v>3</v>
      </c>
      <c r="B4" s="68" t="s">
        <v>453</v>
      </c>
      <c r="C4" s="174">
        <v>55.5</v>
      </c>
      <c r="D4" s="174">
        <v>38.4</v>
      </c>
      <c r="E4" s="174">
        <v>54.4</v>
      </c>
    </row>
    <row r="5" spans="1:5" x14ac:dyDescent="0.25">
      <c r="A5" s="68">
        <v>4</v>
      </c>
      <c r="B5" s="68" t="s">
        <v>454</v>
      </c>
      <c r="C5" s="174">
        <v>229</v>
      </c>
      <c r="D5" s="174">
        <v>353.6</v>
      </c>
      <c r="E5" s="174">
        <v>592</v>
      </c>
    </row>
    <row r="6" spans="1:5" x14ac:dyDescent="0.25">
      <c r="A6" s="68">
        <v>5</v>
      </c>
      <c r="B6" s="68" t="s">
        <v>455</v>
      </c>
      <c r="C6" s="174">
        <v>124.5</v>
      </c>
      <c r="D6" s="174">
        <v>89.6</v>
      </c>
      <c r="E6" s="174">
        <v>179.2</v>
      </c>
    </row>
    <row r="7" spans="1:5" x14ac:dyDescent="0.25">
      <c r="A7" s="68">
        <v>6</v>
      </c>
      <c r="B7" s="68" t="s">
        <v>456</v>
      </c>
      <c r="C7" s="174">
        <v>11</v>
      </c>
      <c r="D7" s="174">
        <v>46.4</v>
      </c>
      <c r="E7" s="174">
        <v>35.200000000000003</v>
      </c>
    </row>
    <row r="8" spans="1:5" x14ac:dyDescent="0.25">
      <c r="A8" s="68">
        <v>7</v>
      </c>
      <c r="B8" s="68" t="s">
        <v>457</v>
      </c>
      <c r="C8" s="174">
        <v>22.5</v>
      </c>
      <c r="D8" s="174">
        <v>60.8</v>
      </c>
      <c r="E8" s="174">
        <v>100.8</v>
      </c>
    </row>
    <row r="9" spans="1:5" x14ac:dyDescent="0.25">
      <c r="A9" s="68">
        <v>8</v>
      </c>
      <c r="B9" s="68" t="s">
        <v>458</v>
      </c>
      <c r="C9" s="174">
        <v>11.5</v>
      </c>
      <c r="D9" s="174">
        <v>0</v>
      </c>
      <c r="E9" s="174">
        <v>12.8</v>
      </c>
    </row>
    <row r="10" spans="1:5" x14ac:dyDescent="0.25">
      <c r="A10" s="68">
        <v>9</v>
      </c>
      <c r="B10" s="68" t="s">
        <v>459</v>
      </c>
      <c r="C10" s="174">
        <v>11.5</v>
      </c>
      <c r="D10" s="174">
        <v>0</v>
      </c>
      <c r="E10" s="174">
        <v>3.2</v>
      </c>
    </row>
    <row r="11" spans="1:5" x14ac:dyDescent="0.25">
      <c r="A11" s="68">
        <v>10</v>
      </c>
      <c r="B11" s="68" t="s">
        <v>460</v>
      </c>
      <c r="C11" s="174">
        <v>2</v>
      </c>
      <c r="D11" s="174">
        <v>4.8</v>
      </c>
      <c r="E11" s="174">
        <v>0</v>
      </c>
    </row>
    <row r="12" spans="1:5" x14ac:dyDescent="0.25">
      <c r="A12" s="68">
        <v>11</v>
      </c>
      <c r="B12" s="68" t="s">
        <v>461</v>
      </c>
      <c r="C12" s="174">
        <v>98</v>
      </c>
      <c r="D12" s="174">
        <v>43.2</v>
      </c>
      <c r="E12" s="174">
        <v>88</v>
      </c>
    </row>
    <row r="13" spans="1:5" x14ac:dyDescent="0.25">
      <c r="A13" s="68">
        <v>12</v>
      </c>
      <c r="B13" s="68" t="s">
        <v>462</v>
      </c>
      <c r="C13" s="174">
        <v>5</v>
      </c>
      <c r="D13" s="174">
        <v>0</v>
      </c>
      <c r="E13" s="174">
        <v>0</v>
      </c>
    </row>
    <row r="14" spans="1:5" x14ac:dyDescent="0.25">
      <c r="A14" s="68">
        <v>13</v>
      </c>
      <c r="B14" s="68" t="s">
        <v>463</v>
      </c>
      <c r="C14" s="174">
        <v>2.5</v>
      </c>
      <c r="D14" s="174">
        <v>46.4</v>
      </c>
      <c r="E14" s="174">
        <v>36.799999999999997</v>
      </c>
    </row>
    <row r="15" spans="1:5" x14ac:dyDescent="0.25">
      <c r="A15" s="68">
        <v>14</v>
      </c>
      <c r="B15" s="68" t="s">
        <v>464</v>
      </c>
      <c r="C15" s="174">
        <v>52.5</v>
      </c>
      <c r="D15" s="174">
        <v>0</v>
      </c>
      <c r="E15" s="174">
        <v>0</v>
      </c>
    </row>
    <row r="16" spans="1:5" x14ac:dyDescent="0.25">
      <c r="A16" s="68">
        <v>15</v>
      </c>
      <c r="B16" s="68" t="s">
        <v>465</v>
      </c>
      <c r="C16" s="174">
        <v>157</v>
      </c>
      <c r="D16" s="174">
        <v>273.60000000000002</v>
      </c>
      <c r="E16" s="174">
        <v>228.8</v>
      </c>
    </row>
    <row r="17" spans="1:5" x14ac:dyDescent="0.25">
      <c r="A17" s="68">
        <v>16</v>
      </c>
      <c r="B17" s="68" t="s">
        <v>466</v>
      </c>
      <c r="C17" s="174">
        <v>59</v>
      </c>
      <c r="D17" s="174">
        <v>340.8</v>
      </c>
      <c r="E17" s="174">
        <v>96</v>
      </c>
    </row>
    <row r="18" spans="1:5" x14ac:dyDescent="0.25">
      <c r="A18" s="68">
        <v>17</v>
      </c>
      <c r="B18" s="68" t="s">
        <v>467</v>
      </c>
      <c r="C18" s="174">
        <v>442.5</v>
      </c>
      <c r="D18" s="174">
        <v>57.6</v>
      </c>
      <c r="E18" s="174">
        <v>171.2</v>
      </c>
    </row>
    <row r="19" spans="1:5" x14ac:dyDescent="0.25">
      <c r="A19" s="68">
        <v>18</v>
      </c>
      <c r="B19" s="68" t="s">
        <v>468</v>
      </c>
      <c r="C19" s="174">
        <v>5</v>
      </c>
      <c r="D19" s="174">
        <v>0</v>
      </c>
      <c r="E19" s="174">
        <v>0</v>
      </c>
    </row>
    <row r="20" spans="1:5" x14ac:dyDescent="0.25">
      <c r="A20" s="68">
        <v>19</v>
      </c>
      <c r="B20" s="68" t="s">
        <v>469</v>
      </c>
      <c r="C20" s="174">
        <v>14</v>
      </c>
      <c r="D20" s="174">
        <v>265.60000000000002</v>
      </c>
      <c r="E20" s="174">
        <v>156.80000000000001</v>
      </c>
    </row>
    <row r="21" spans="1:5" x14ac:dyDescent="0.25">
      <c r="A21" s="68">
        <v>20</v>
      </c>
      <c r="B21" s="68" t="s">
        <v>470</v>
      </c>
      <c r="C21" s="174">
        <v>14.5</v>
      </c>
      <c r="D21" s="174">
        <v>81.599999999999994</v>
      </c>
      <c r="E21" s="174">
        <v>65.599999999999994</v>
      </c>
    </row>
    <row r="22" spans="1:5" x14ac:dyDescent="0.25">
      <c r="A22" s="68">
        <v>21</v>
      </c>
      <c r="B22" s="68" t="s">
        <v>471</v>
      </c>
      <c r="C22" s="174">
        <v>1</v>
      </c>
      <c r="D22" s="174">
        <v>0</v>
      </c>
      <c r="E22" s="174">
        <v>0</v>
      </c>
    </row>
    <row r="23" spans="1:5" x14ac:dyDescent="0.25">
      <c r="A23" s="68">
        <v>22</v>
      </c>
      <c r="B23" s="68" t="s">
        <v>472</v>
      </c>
      <c r="C23" s="174">
        <v>133</v>
      </c>
      <c r="D23" s="174">
        <v>4.8</v>
      </c>
      <c r="E23" s="174">
        <v>0</v>
      </c>
    </row>
    <row r="24" spans="1:5" x14ac:dyDescent="0.25">
      <c r="A24" s="68">
        <v>23</v>
      </c>
      <c r="B24" s="68" t="s">
        <v>473</v>
      </c>
      <c r="C24" s="174">
        <v>17</v>
      </c>
      <c r="D24" s="174">
        <v>0</v>
      </c>
      <c r="E24" s="174">
        <v>0</v>
      </c>
    </row>
    <row r="25" spans="1:5" x14ac:dyDescent="0.25">
      <c r="A25" s="68">
        <v>24</v>
      </c>
      <c r="B25" s="68" t="s">
        <v>474</v>
      </c>
      <c r="C25" s="174">
        <v>114.5</v>
      </c>
      <c r="D25" s="174">
        <v>147.19999999999999</v>
      </c>
      <c r="E25" s="174">
        <v>224</v>
      </c>
    </row>
    <row r="26" spans="1:5" x14ac:dyDescent="0.25">
      <c r="A26" s="68">
        <v>25</v>
      </c>
      <c r="B26" s="68" t="s">
        <v>475</v>
      </c>
      <c r="C26" s="174">
        <v>30</v>
      </c>
      <c r="D26" s="174">
        <v>38.4</v>
      </c>
      <c r="E26" s="174">
        <v>38.4</v>
      </c>
    </row>
    <row r="27" spans="1:5" x14ac:dyDescent="0.25">
      <c r="A27" s="68">
        <v>26</v>
      </c>
      <c r="B27" s="68" t="s">
        <v>476</v>
      </c>
      <c r="C27" s="174">
        <v>11</v>
      </c>
      <c r="D27" s="174">
        <v>0</v>
      </c>
      <c r="E27" s="174">
        <v>0</v>
      </c>
    </row>
    <row r="28" spans="1:5" x14ac:dyDescent="0.25">
      <c r="A28" s="68">
        <v>27</v>
      </c>
      <c r="B28" s="68" t="s">
        <v>477</v>
      </c>
      <c r="C28" s="174">
        <v>10.5</v>
      </c>
      <c r="D28" s="174">
        <v>0</v>
      </c>
      <c r="E28" s="174">
        <v>0</v>
      </c>
    </row>
    <row r="29" spans="1:5" x14ac:dyDescent="0.25">
      <c r="A29" s="68">
        <v>28</v>
      </c>
      <c r="B29" s="68" t="s">
        <v>478</v>
      </c>
      <c r="C29" s="174">
        <v>27.5</v>
      </c>
      <c r="D29" s="174">
        <v>0</v>
      </c>
      <c r="E29" s="174">
        <v>6.4</v>
      </c>
    </row>
    <row r="30" spans="1:5" x14ac:dyDescent="0.25">
      <c r="A30" s="68">
        <v>29</v>
      </c>
      <c r="B30" s="68" t="s">
        <v>450</v>
      </c>
      <c r="C30" s="174">
        <v>70.5</v>
      </c>
      <c r="D30" s="174">
        <v>193.6</v>
      </c>
      <c r="E30" s="174">
        <v>142.4</v>
      </c>
    </row>
    <row r="31" spans="1:5" x14ac:dyDescent="0.25">
      <c r="A31" s="68">
        <v>30</v>
      </c>
      <c r="B31" s="68" t="s">
        <v>479</v>
      </c>
      <c r="C31" s="174">
        <v>4.5</v>
      </c>
      <c r="D31" s="174">
        <v>0</v>
      </c>
      <c r="E31" s="174">
        <v>0</v>
      </c>
    </row>
    <row r="32" spans="1:5" x14ac:dyDescent="0.25">
      <c r="A32" s="68">
        <v>31</v>
      </c>
      <c r="B32" s="68" t="s">
        <v>480</v>
      </c>
      <c r="C32" s="174">
        <v>1.5</v>
      </c>
      <c r="D32" s="174">
        <v>0</v>
      </c>
      <c r="E32" s="174">
        <v>0</v>
      </c>
    </row>
    <row r="33" spans="1:5" x14ac:dyDescent="0.25">
      <c r="A33" s="68">
        <v>32</v>
      </c>
      <c r="B33" s="68" t="s">
        <v>481</v>
      </c>
      <c r="C33" s="174">
        <v>3.5</v>
      </c>
      <c r="D33" s="174">
        <v>0</v>
      </c>
      <c r="E33" s="174">
        <v>1.6</v>
      </c>
    </row>
    <row r="34" spans="1:5" x14ac:dyDescent="0.25">
      <c r="A34" s="68">
        <v>33</v>
      </c>
      <c r="B34" s="68" t="s">
        <v>482</v>
      </c>
      <c r="C34" s="174">
        <v>4</v>
      </c>
      <c r="D34" s="174">
        <v>33.6</v>
      </c>
      <c r="E34" s="174">
        <v>43.2</v>
      </c>
    </row>
    <row r="35" spans="1:5" x14ac:dyDescent="0.25">
      <c r="A35" s="68">
        <v>34</v>
      </c>
      <c r="B35" s="68" t="s">
        <v>483</v>
      </c>
      <c r="C35" s="174">
        <v>16.5</v>
      </c>
      <c r="D35" s="174">
        <v>0</v>
      </c>
      <c r="E35" s="174">
        <v>0</v>
      </c>
    </row>
    <row r="36" spans="1:5" x14ac:dyDescent="0.25">
      <c r="A36" s="68">
        <v>35</v>
      </c>
      <c r="B36" s="189" t="s">
        <v>449</v>
      </c>
      <c r="C36" s="174">
        <v>40.5</v>
      </c>
      <c r="D36" s="174">
        <v>73.599999999999994</v>
      </c>
      <c r="E36" s="174">
        <v>94.4</v>
      </c>
    </row>
    <row r="37" spans="1:5" x14ac:dyDescent="0.25">
      <c r="A37" s="68">
        <v>36</v>
      </c>
      <c r="B37" s="68" t="s">
        <v>484</v>
      </c>
      <c r="C37" s="174">
        <v>90.5</v>
      </c>
      <c r="D37" s="174">
        <v>142.4</v>
      </c>
      <c r="E37" s="174">
        <v>230.4</v>
      </c>
    </row>
    <row r="38" spans="1:5" x14ac:dyDescent="0.25">
      <c r="A38" s="68">
        <v>37</v>
      </c>
      <c r="B38" s="68" t="s">
        <v>485</v>
      </c>
      <c r="C38" s="174">
        <v>3</v>
      </c>
      <c r="D38" s="174">
        <v>0</v>
      </c>
      <c r="E38" s="174">
        <v>0</v>
      </c>
    </row>
    <row r="39" spans="1:5" x14ac:dyDescent="0.25">
      <c r="A39" s="68">
        <v>38</v>
      </c>
      <c r="B39" s="68" t="s">
        <v>486</v>
      </c>
      <c r="C39" s="174">
        <v>23.5</v>
      </c>
      <c r="D39" s="174">
        <v>296</v>
      </c>
      <c r="E39" s="174">
        <v>129.6</v>
      </c>
    </row>
    <row r="40" spans="1:5" x14ac:dyDescent="0.25">
      <c r="A40" s="68">
        <v>39</v>
      </c>
      <c r="B40" s="68" t="s">
        <v>487</v>
      </c>
      <c r="C40" s="174">
        <v>39.5</v>
      </c>
      <c r="D40" s="174">
        <v>54.4</v>
      </c>
      <c r="E40" s="174">
        <v>52.8</v>
      </c>
    </row>
    <row r="41" spans="1:5" x14ac:dyDescent="0.25">
      <c r="A41" s="68">
        <v>40</v>
      </c>
      <c r="B41" s="68" t="s">
        <v>488</v>
      </c>
      <c r="C41" s="174">
        <v>11.5</v>
      </c>
      <c r="D41" s="174">
        <v>33.6</v>
      </c>
      <c r="E41" s="174">
        <v>35.200000000000003</v>
      </c>
    </row>
    <row r="42" spans="1:5" x14ac:dyDescent="0.25">
      <c r="A42" s="68">
        <v>41</v>
      </c>
      <c r="B42" s="68" t="s">
        <v>489</v>
      </c>
      <c r="C42" s="174">
        <v>323.5</v>
      </c>
      <c r="D42" s="174">
        <v>196.8</v>
      </c>
      <c r="E42" s="174">
        <v>710.4</v>
      </c>
    </row>
    <row r="43" spans="1:5" x14ac:dyDescent="0.25">
      <c r="A43" s="68">
        <v>42</v>
      </c>
      <c r="B43" s="189" t="s">
        <v>448</v>
      </c>
      <c r="C43" s="174">
        <v>19.5</v>
      </c>
      <c r="D43" s="174">
        <v>72</v>
      </c>
      <c r="E43" s="174">
        <v>73.599999999999994</v>
      </c>
    </row>
    <row r="44" spans="1:5" x14ac:dyDescent="0.25">
      <c r="A44" s="68">
        <v>43</v>
      </c>
      <c r="B44" s="68" t="s">
        <v>490</v>
      </c>
      <c r="C44" s="174">
        <v>2</v>
      </c>
      <c r="D44" s="174">
        <v>3.2</v>
      </c>
      <c r="E44" s="174">
        <v>0</v>
      </c>
    </row>
    <row r="45" spans="1:5" x14ac:dyDescent="0.25">
      <c r="A45" s="68">
        <v>44</v>
      </c>
      <c r="B45" s="68" t="s">
        <v>491</v>
      </c>
      <c r="C45" s="174">
        <v>41</v>
      </c>
      <c r="D45" s="174">
        <v>182.4</v>
      </c>
      <c r="E45" s="174">
        <v>158.4</v>
      </c>
    </row>
    <row r="46" spans="1:5" x14ac:dyDescent="0.25">
      <c r="A46" s="68">
        <v>45</v>
      </c>
      <c r="B46" s="68" t="s">
        <v>492</v>
      </c>
      <c r="C46" s="174">
        <v>10.5</v>
      </c>
      <c r="D46" s="174">
        <v>33.6</v>
      </c>
      <c r="E46" s="174">
        <v>33.6</v>
      </c>
    </row>
    <row r="47" spans="1:5" x14ac:dyDescent="0.25">
      <c r="A47" s="68">
        <v>46</v>
      </c>
      <c r="B47" s="68" t="s">
        <v>493</v>
      </c>
      <c r="C47" s="174">
        <v>118</v>
      </c>
      <c r="D47" s="174">
        <v>35.200000000000003</v>
      </c>
      <c r="E47" s="174">
        <v>75.2</v>
      </c>
    </row>
    <row r="48" spans="1:5" x14ac:dyDescent="0.25">
      <c r="A48" s="68">
        <v>47</v>
      </c>
      <c r="B48" s="68" t="s">
        <v>494</v>
      </c>
      <c r="C48" s="174">
        <v>6.5</v>
      </c>
      <c r="D48" s="174">
        <v>43.2</v>
      </c>
      <c r="E48" s="174">
        <v>36.799999999999997</v>
      </c>
    </row>
    <row r="49" spans="1:5" x14ac:dyDescent="0.25">
      <c r="A49" s="68">
        <v>48</v>
      </c>
      <c r="B49" s="68" t="s">
        <v>495</v>
      </c>
      <c r="C49" s="174">
        <v>16</v>
      </c>
      <c r="D49" s="174">
        <v>0</v>
      </c>
      <c r="E49" s="174">
        <v>20.8</v>
      </c>
    </row>
    <row r="50" spans="1:5" x14ac:dyDescent="0.25">
      <c r="A50" s="68">
        <v>49</v>
      </c>
      <c r="B50" s="68" t="s">
        <v>496</v>
      </c>
      <c r="C50" s="174">
        <v>45</v>
      </c>
      <c r="D50" s="174">
        <v>52.8</v>
      </c>
      <c r="E50" s="174">
        <v>57.6</v>
      </c>
    </row>
    <row r="51" spans="1:5" x14ac:dyDescent="0.25">
      <c r="A51" s="68">
        <v>50</v>
      </c>
      <c r="B51" s="68" t="s">
        <v>497</v>
      </c>
      <c r="C51" s="174">
        <v>85.5</v>
      </c>
      <c r="D51" s="174">
        <v>33.6</v>
      </c>
      <c r="E51" s="174">
        <v>73.599999999999994</v>
      </c>
    </row>
    <row r="52" spans="1:5" x14ac:dyDescent="0.25">
      <c r="A52" s="68">
        <v>51</v>
      </c>
      <c r="B52" s="68" t="s">
        <v>498</v>
      </c>
      <c r="C52" s="174">
        <v>129.5</v>
      </c>
      <c r="D52" s="174">
        <v>1424</v>
      </c>
      <c r="E52" s="174">
        <v>140.80000000000001</v>
      </c>
    </row>
    <row r="53" spans="1:5" x14ac:dyDescent="0.25">
      <c r="A53" s="68">
        <v>52</v>
      </c>
      <c r="B53" s="68" t="s">
        <v>499</v>
      </c>
      <c r="C53" s="174">
        <v>7</v>
      </c>
      <c r="D53" s="174">
        <v>35.200000000000003</v>
      </c>
      <c r="E53" s="174">
        <v>33.6</v>
      </c>
    </row>
    <row r="54" spans="1:5" x14ac:dyDescent="0.25">
      <c r="A54" s="68">
        <v>53</v>
      </c>
      <c r="B54" s="68" t="s">
        <v>500</v>
      </c>
      <c r="C54" s="174">
        <v>141</v>
      </c>
      <c r="D54" s="174">
        <v>81.599999999999994</v>
      </c>
      <c r="E54" s="174">
        <v>105.6</v>
      </c>
    </row>
    <row r="55" spans="1:5" x14ac:dyDescent="0.25">
      <c r="A55" s="68">
        <v>54</v>
      </c>
      <c r="B55" s="68" t="s">
        <v>501</v>
      </c>
      <c r="C55" s="174">
        <v>0</v>
      </c>
      <c r="D55" s="174">
        <v>14.4</v>
      </c>
      <c r="E55" s="174">
        <v>0</v>
      </c>
    </row>
    <row r="56" spans="1:5" x14ac:dyDescent="0.25">
      <c r="A56" s="68">
        <v>55</v>
      </c>
      <c r="B56" s="68" t="s">
        <v>502</v>
      </c>
      <c r="C56" s="174">
        <v>34.5</v>
      </c>
      <c r="D56" s="174">
        <v>36.799999999999997</v>
      </c>
      <c r="E56" s="174">
        <v>48</v>
      </c>
    </row>
    <row r="57" spans="1:5" x14ac:dyDescent="0.25">
      <c r="A57" s="68">
        <v>56</v>
      </c>
      <c r="B57" s="68" t="s">
        <v>503</v>
      </c>
      <c r="C57" s="174">
        <v>4</v>
      </c>
      <c r="D57" s="174">
        <v>0</v>
      </c>
      <c r="E57" s="174">
        <v>0</v>
      </c>
    </row>
    <row r="58" spans="1:5" x14ac:dyDescent="0.25">
      <c r="A58" s="68">
        <v>57</v>
      </c>
      <c r="B58" s="68" t="s">
        <v>504</v>
      </c>
      <c r="C58" s="174">
        <v>26</v>
      </c>
      <c r="D58" s="174">
        <v>40</v>
      </c>
      <c r="E58" s="174">
        <v>80</v>
      </c>
    </row>
    <row r="59" spans="1:5" x14ac:dyDescent="0.25">
      <c r="A59" s="68">
        <v>58</v>
      </c>
      <c r="B59" s="68" t="s">
        <v>505</v>
      </c>
      <c r="C59" s="174">
        <v>11</v>
      </c>
      <c r="D59" s="174">
        <v>0</v>
      </c>
      <c r="E59" s="174">
        <v>0</v>
      </c>
    </row>
    <row r="60" spans="1:5" x14ac:dyDescent="0.25">
      <c r="A60" s="68">
        <v>59</v>
      </c>
      <c r="B60" s="68" t="s">
        <v>506</v>
      </c>
      <c r="C60" s="174">
        <v>7.5</v>
      </c>
      <c r="D60" s="174">
        <v>56</v>
      </c>
      <c r="E60" s="174">
        <v>57.6</v>
      </c>
    </row>
    <row r="61" spans="1:5" x14ac:dyDescent="0.25">
      <c r="A61" s="68">
        <v>60</v>
      </c>
      <c r="B61" s="68" t="s">
        <v>507</v>
      </c>
      <c r="C61" s="174">
        <v>40</v>
      </c>
      <c r="D61" s="174">
        <v>212.8</v>
      </c>
      <c r="E61" s="174">
        <v>75.2</v>
      </c>
    </row>
    <row r="62" spans="1:5" x14ac:dyDescent="0.25">
      <c r="A62" s="68">
        <v>61</v>
      </c>
      <c r="B62" s="68" t="s">
        <v>508</v>
      </c>
      <c r="C62" s="174">
        <v>27</v>
      </c>
      <c r="D62" s="174">
        <v>36.799999999999997</v>
      </c>
      <c r="E62" s="174">
        <v>33.6</v>
      </c>
    </row>
    <row r="63" spans="1:5" x14ac:dyDescent="0.25">
      <c r="A63" s="68">
        <v>62</v>
      </c>
      <c r="B63" s="68" t="s">
        <v>509</v>
      </c>
      <c r="C63" s="174">
        <v>0.5</v>
      </c>
      <c r="D63" s="174">
        <v>1.6</v>
      </c>
      <c r="E63" s="174">
        <v>0</v>
      </c>
    </row>
    <row r="64" spans="1:5" x14ac:dyDescent="0.25">
      <c r="A64" s="68">
        <v>63</v>
      </c>
      <c r="B64" s="68" t="s">
        <v>510</v>
      </c>
      <c r="C64" s="174">
        <v>1.5</v>
      </c>
      <c r="D64" s="174">
        <v>0</v>
      </c>
      <c r="E64" s="174">
        <v>0</v>
      </c>
    </row>
    <row r="65" spans="1:5" x14ac:dyDescent="0.25">
      <c r="A65" s="68">
        <v>64</v>
      </c>
      <c r="B65" s="68" t="s">
        <v>511</v>
      </c>
      <c r="C65" s="174">
        <v>57.5</v>
      </c>
      <c r="D65" s="174">
        <v>86.4</v>
      </c>
      <c r="E65" s="174">
        <v>115.2</v>
      </c>
    </row>
    <row r="66" spans="1:5" x14ac:dyDescent="0.25">
      <c r="A66" s="68">
        <v>65</v>
      </c>
      <c r="B66" s="68" t="s">
        <v>512</v>
      </c>
      <c r="C66" s="174">
        <v>29.5</v>
      </c>
      <c r="D66" s="174">
        <v>0</v>
      </c>
      <c r="E66" s="174">
        <v>22.4</v>
      </c>
    </row>
    <row r="67" spans="1:5" s="26" customFormat="1" x14ac:dyDescent="0.25">
      <c r="A67" s="69"/>
      <c r="B67" s="69"/>
      <c r="C67" s="193">
        <v>3252.5</v>
      </c>
      <c r="D67" s="193">
        <v>5398.4</v>
      </c>
      <c r="E67" s="193">
        <v>4782.4000000000005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4" sqref="F24"/>
    </sheetView>
  </sheetViews>
  <sheetFormatPr defaultRowHeight="15" x14ac:dyDescent="0.25"/>
  <cols>
    <col min="1" max="1" width="6.375" style="38" customWidth="1"/>
    <col min="2" max="2" width="19.375" style="38" customWidth="1"/>
    <col min="3" max="3" width="40.5" style="38" customWidth="1"/>
    <col min="4" max="4" width="14.875" style="38" customWidth="1"/>
    <col min="5" max="16384" width="9" style="38"/>
  </cols>
  <sheetData>
    <row r="1" spans="1:6" x14ac:dyDescent="0.25">
      <c r="B1" s="38" t="s">
        <v>362</v>
      </c>
      <c r="C1" s="38" t="s">
        <v>2</v>
      </c>
      <c r="D1" s="38" t="s">
        <v>13</v>
      </c>
      <c r="E1" s="38" t="s">
        <v>363</v>
      </c>
    </row>
    <row r="2" spans="1:6" s="37" customFormat="1" ht="15.75" x14ac:dyDescent="0.25">
      <c r="A2" s="1">
        <v>1</v>
      </c>
      <c r="B2" s="1" t="s">
        <v>25</v>
      </c>
      <c r="C2" s="4" t="s">
        <v>356</v>
      </c>
      <c r="D2" s="1" t="s">
        <v>27</v>
      </c>
      <c r="E2" s="1" t="s">
        <v>28</v>
      </c>
      <c r="F2" s="2" t="s">
        <v>183</v>
      </c>
    </row>
    <row r="3" spans="1:6" s="37" customFormat="1" ht="15.75" x14ac:dyDescent="0.25">
      <c r="A3" s="1">
        <v>2</v>
      </c>
      <c r="B3" s="1" t="s">
        <v>115</v>
      </c>
      <c r="C3" s="4" t="s">
        <v>415</v>
      </c>
      <c r="D3" s="36" t="s">
        <v>22</v>
      </c>
      <c r="E3" s="1" t="s">
        <v>19</v>
      </c>
      <c r="F3" s="2" t="s">
        <v>183</v>
      </c>
    </row>
    <row r="4" spans="1:6" s="37" customFormat="1" ht="15.75" x14ac:dyDescent="0.25">
      <c r="A4" s="1">
        <v>3</v>
      </c>
      <c r="B4" s="1" t="s">
        <v>148</v>
      </c>
      <c r="C4" s="4" t="s">
        <v>391</v>
      </c>
      <c r="D4" s="1" t="s">
        <v>150</v>
      </c>
      <c r="E4" s="1" t="s">
        <v>28</v>
      </c>
      <c r="F4" s="2" t="s">
        <v>183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4"/>
  <sheetViews>
    <sheetView workbookViewId="0">
      <selection activeCell="C23" sqref="C23"/>
    </sheetView>
  </sheetViews>
  <sheetFormatPr defaultRowHeight="15" x14ac:dyDescent="0.25"/>
  <cols>
    <col min="2" max="2" width="44.375" customWidth="1"/>
    <col min="3" max="3" width="13.125" style="43" customWidth="1"/>
  </cols>
  <sheetData>
    <row r="1" spans="1:3" x14ac:dyDescent="0.25">
      <c r="A1" s="50" t="s">
        <v>1</v>
      </c>
      <c r="B1" s="50" t="s">
        <v>2</v>
      </c>
      <c r="C1" s="43" t="s">
        <v>433</v>
      </c>
    </row>
    <row r="2" spans="1:3" x14ac:dyDescent="0.25">
      <c r="A2" s="50">
        <v>1</v>
      </c>
      <c r="B2" s="50" t="s">
        <v>17</v>
      </c>
    </row>
    <row r="3" spans="1:3" x14ac:dyDescent="0.25">
      <c r="A3" s="50">
        <v>2</v>
      </c>
      <c r="B3" s="50" t="s">
        <v>17</v>
      </c>
    </row>
    <row r="4" spans="1:3" x14ac:dyDescent="0.25">
      <c r="A4" s="50">
        <v>4</v>
      </c>
      <c r="B4" s="50" t="s">
        <v>17</v>
      </c>
    </row>
    <row r="5" spans="1:3" x14ac:dyDescent="0.25">
      <c r="A5" s="50">
        <v>5</v>
      </c>
      <c r="B5" s="50" t="s">
        <v>17</v>
      </c>
    </row>
    <row r="6" spans="1:3" x14ac:dyDescent="0.25">
      <c r="A6" s="50">
        <v>6</v>
      </c>
      <c r="B6" s="50" t="s">
        <v>17</v>
      </c>
    </row>
    <row r="7" spans="1:3" x14ac:dyDescent="0.25">
      <c r="A7" s="50">
        <v>7</v>
      </c>
      <c r="B7" s="50" t="s">
        <v>17</v>
      </c>
    </row>
    <row r="8" spans="1:3" x14ac:dyDescent="0.25">
      <c r="A8" s="50">
        <v>8</v>
      </c>
      <c r="B8" s="50" t="s">
        <v>17</v>
      </c>
    </row>
    <row r="9" spans="1:3" x14ac:dyDescent="0.25">
      <c r="A9" s="50">
        <v>12</v>
      </c>
      <c r="B9" s="50" t="s">
        <v>17</v>
      </c>
    </row>
    <row r="10" spans="1:3" x14ac:dyDescent="0.25">
      <c r="A10" s="50">
        <v>16</v>
      </c>
      <c r="B10" s="50" t="s">
        <v>17</v>
      </c>
    </row>
    <row r="11" spans="1:3" x14ac:dyDescent="0.25">
      <c r="A11" s="50">
        <v>17</v>
      </c>
      <c r="B11" s="50" t="s">
        <v>17</v>
      </c>
    </row>
    <row r="12" spans="1:3" x14ac:dyDescent="0.25">
      <c r="A12" s="50">
        <v>27</v>
      </c>
      <c r="B12" s="50" t="s">
        <v>17</v>
      </c>
    </row>
    <row r="13" spans="1:3" x14ac:dyDescent="0.25">
      <c r="A13" s="50">
        <v>32</v>
      </c>
      <c r="B13" s="50" t="s">
        <v>17</v>
      </c>
    </row>
    <row r="14" spans="1:3" x14ac:dyDescent="0.25">
      <c r="A14" s="50">
        <v>33</v>
      </c>
      <c r="B14" s="50" t="s">
        <v>17</v>
      </c>
    </row>
    <row r="15" spans="1:3" x14ac:dyDescent="0.25">
      <c r="A15" s="50">
        <v>34</v>
      </c>
      <c r="B15" s="50" t="s">
        <v>17</v>
      </c>
    </row>
    <row r="16" spans="1:3" x14ac:dyDescent="0.25">
      <c r="A16" s="50">
        <v>35</v>
      </c>
      <c r="B16" s="50" t="s">
        <v>17</v>
      </c>
    </row>
    <row r="17" spans="1:3" x14ac:dyDescent="0.25">
      <c r="A17" s="50">
        <v>36</v>
      </c>
      <c r="B17" s="50" t="s">
        <v>17</v>
      </c>
    </row>
    <row r="18" spans="1:3" x14ac:dyDescent="0.25">
      <c r="A18" s="50">
        <v>38</v>
      </c>
      <c r="B18" s="50" t="s">
        <v>17</v>
      </c>
    </row>
    <row r="19" spans="1:3" x14ac:dyDescent="0.25">
      <c r="A19" s="50">
        <v>39</v>
      </c>
      <c r="B19" s="50" t="s">
        <v>17</v>
      </c>
    </row>
    <row r="20" spans="1:3" x14ac:dyDescent="0.25">
      <c r="A20" s="50">
        <v>40</v>
      </c>
      <c r="B20" s="50" t="s">
        <v>17</v>
      </c>
    </row>
    <row r="21" spans="1:3" x14ac:dyDescent="0.25">
      <c r="A21" s="50">
        <v>43</v>
      </c>
      <c r="B21" s="50" t="s">
        <v>17</v>
      </c>
    </row>
    <row r="22" spans="1:3" x14ac:dyDescent="0.25">
      <c r="A22" s="50">
        <v>47</v>
      </c>
      <c r="B22" s="50" t="s">
        <v>17</v>
      </c>
    </row>
    <row r="23" spans="1:3" x14ac:dyDescent="0.25">
      <c r="A23" s="28">
        <v>50</v>
      </c>
      <c r="B23" s="28" t="s">
        <v>17</v>
      </c>
      <c r="C23" s="80">
        <v>22</v>
      </c>
    </row>
    <row r="24" spans="1:3" s="26" customFormat="1" x14ac:dyDescent="0.25">
      <c r="A24" s="56">
        <v>27</v>
      </c>
      <c r="B24" s="56" t="s">
        <v>21</v>
      </c>
      <c r="C24" s="81"/>
    </row>
    <row r="25" spans="1:3" x14ac:dyDescent="0.25">
      <c r="A25" s="50">
        <v>35</v>
      </c>
      <c r="B25" s="50" t="s">
        <v>21</v>
      </c>
    </row>
    <row r="26" spans="1:3" x14ac:dyDescent="0.25">
      <c r="A26" s="28">
        <v>40</v>
      </c>
      <c r="B26" s="28" t="s">
        <v>21</v>
      </c>
      <c r="C26" s="80">
        <v>3</v>
      </c>
    </row>
    <row r="27" spans="1:3" s="26" customFormat="1" x14ac:dyDescent="0.25">
      <c r="A27" s="56">
        <v>9</v>
      </c>
      <c r="B27" s="56" t="s">
        <v>24</v>
      </c>
      <c r="C27" s="81"/>
    </row>
    <row r="28" spans="1:3" x14ac:dyDescent="0.25">
      <c r="A28" s="50">
        <v>10</v>
      </c>
      <c r="B28" s="50" t="s">
        <v>24</v>
      </c>
    </row>
    <row r="29" spans="1:3" x14ac:dyDescent="0.25">
      <c r="A29" s="50">
        <v>11</v>
      </c>
      <c r="B29" s="50" t="s">
        <v>24</v>
      </c>
    </row>
    <row r="30" spans="1:3" x14ac:dyDescent="0.25">
      <c r="A30" s="50">
        <v>13</v>
      </c>
      <c r="B30" s="50" t="s">
        <v>24</v>
      </c>
    </row>
    <row r="31" spans="1:3" x14ac:dyDescent="0.25">
      <c r="A31" s="50">
        <v>18</v>
      </c>
      <c r="B31" s="50" t="s">
        <v>24</v>
      </c>
    </row>
    <row r="32" spans="1:3" x14ac:dyDescent="0.25">
      <c r="A32" s="50">
        <v>19</v>
      </c>
      <c r="B32" s="50" t="s">
        <v>24</v>
      </c>
    </row>
    <row r="33" spans="1:3" x14ac:dyDescent="0.25">
      <c r="A33" s="50">
        <v>25</v>
      </c>
      <c r="B33" s="50" t="s">
        <v>24</v>
      </c>
    </row>
    <row r="34" spans="1:3" x14ac:dyDescent="0.25">
      <c r="A34" s="50">
        <v>26</v>
      </c>
      <c r="B34" s="50" t="s">
        <v>24</v>
      </c>
    </row>
    <row r="35" spans="1:3" x14ac:dyDescent="0.25">
      <c r="A35" s="50">
        <v>29</v>
      </c>
      <c r="B35" s="50" t="s">
        <v>24</v>
      </c>
    </row>
    <row r="36" spans="1:3" x14ac:dyDescent="0.25">
      <c r="A36" s="50">
        <v>30</v>
      </c>
      <c r="B36" s="50" t="s">
        <v>329</v>
      </c>
    </row>
    <row r="37" spans="1:3" x14ac:dyDescent="0.25">
      <c r="A37" s="50">
        <v>31</v>
      </c>
      <c r="B37" s="50" t="s">
        <v>329</v>
      </c>
    </row>
    <row r="38" spans="1:3" x14ac:dyDescent="0.25">
      <c r="A38" s="50">
        <v>35</v>
      </c>
      <c r="B38" s="50" t="s">
        <v>329</v>
      </c>
    </row>
    <row r="39" spans="1:3" x14ac:dyDescent="0.25">
      <c r="A39" s="50">
        <v>36</v>
      </c>
      <c r="B39" s="50" t="s">
        <v>24</v>
      </c>
    </row>
    <row r="40" spans="1:3" x14ac:dyDescent="0.25">
      <c r="A40" s="50">
        <v>37</v>
      </c>
      <c r="B40" s="50" t="s">
        <v>24</v>
      </c>
    </row>
    <row r="41" spans="1:3" x14ac:dyDescent="0.25">
      <c r="A41" s="50">
        <v>38</v>
      </c>
      <c r="B41" s="50" t="s">
        <v>24</v>
      </c>
    </row>
    <row r="42" spans="1:3" x14ac:dyDescent="0.25">
      <c r="A42" s="50">
        <v>39</v>
      </c>
      <c r="B42" s="50" t="s">
        <v>24</v>
      </c>
    </row>
    <row r="43" spans="1:3" x14ac:dyDescent="0.25">
      <c r="A43" s="50">
        <v>45</v>
      </c>
      <c r="B43" s="50" t="s">
        <v>24</v>
      </c>
    </row>
    <row r="44" spans="1:3" x14ac:dyDescent="0.25">
      <c r="A44" s="50">
        <v>46</v>
      </c>
      <c r="B44" s="50" t="s">
        <v>24</v>
      </c>
    </row>
    <row r="45" spans="1:3" x14ac:dyDescent="0.25">
      <c r="A45" s="50">
        <v>48</v>
      </c>
      <c r="B45" s="50" t="s">
        <v>24</v>
      </c>
    </row>
    <row r="46" spans="1:3" s="29" customFormat="1" x14ac:dyDescent="0.25">
      <c r="A46" s="28">
        <v>50</v>
      </c>
      <c r="B46" s="28" t="s">
        <v>24</v>
      </c>
      <c r="C46" s="80">
        <v>20</v>
      </c>
    </row>
    <row r="47" spans="1:3" x14ac:dyDescent="0.25">
      <c r="A47" s="56">
        <v>5</v>
      </c>
      <c r="B47" s="56" t="s">
        <v>29</v>
      </c>
    </row>
    <row r="48" spans="1:3" x14ac:dyDescent="0.25">
      <c r="A48" s="50">
        <v>6</v>
      </c>
      <c r="B48" s="50" t="s">
        <v>29</v>
      </c>
    </row>
    <row r="49" spans="1:2" x14ac:dyDescent="0.25">
      <c r="A49" s="50">
        <v>7</v>
      </c>
      <c r="B49" s="50" t="s">
        <v>29</v>
      </c>
    </row>
    <row r="50" spans="1:2" x14ac:dyDescent="0.25">
      <c r="A50" s="50">
        <v>10</v>
      </c>
      <c r="B50" s="50" t="s">
        <v>29</v>
      </c>
    </row>
    <row r="51" spans="1:2" x14ac:dyDescent="0.25">
      <c r="A51" s="50">
        <v>11</v>
      </c>
      <c r="B51" s="50" t="s">
        <v>29</v>
      </c>
    </row>
    <row r="52" spans="1:2" x14ac:dyDescent="0.25">
      <c r="A52" s="50">
        <v>12</v>
      </c>
      <c r="B52" s="50" t="s">
        <v>29</v>
      </c>
    </row>
    <row r="53" spans="1:2" x14ac:dyDescent="0.25">
      <c r="A53" s="50">
        <v>14</v>
      </c>
      <c r="B53" s="50" t="s">
        <v>29</v>
      </c>
    </row>
    <row r="54" spans="1:2" x14ac:dyDescent="0.25">
      <c r="A54" s="50">
        <v>22</v>
      </c>
      <c r="B54" s="50" t="s">
        <v>29</v>
      </c>
    </row>
    <row r="55" spans="1:2" x14ac:dyDescent="0.25">
      <c r="A55" s="50">
        <v>25</v>
      </c>
      <c r="B55" s="50" t="s">
        <v>29</v>
      </c>
    </row>
    <row r="56" spans="1:2" x14ac:dyDescent="0.25">
      <c r="A56" s="50">
        <v>26</v>
      </c>
      <c r="B56" s="50" t="s">
        <v>29</v>
      </c>
    </row>
    <row r="57" spans="1:2" x14ac:dyDescent="0.25">
      <c r="A57" s="50">
        <v>28</v>
      </c>
      <c r="B57" s="50" t="s">
        <v>29</v>
      </c>
    </row>
    <row r="58" spans="1:2" x14ac:dyDescent="0.25">
      <c r="A58" s="50">
        <v>32</v>
      </c>
      <c r="B58" s="50" t="s">
        <v>29</v>
      </c>
    </row>
    <row r="59" spans="1:2" x14ac:dyDescent="0.25">
      <c r="A59" s="50">
        <v>33</v>
      </c>
      <c r="B59" s="50" t="s">
        <v>29</v>
      </c>
    </row>
    <row r="60" spans="1:2" x14ac:dyDescent="0.25">
      <c r="A60" s="50">
        <v>38</v>
      </c>
      <c r="B60" s="50" t="s">
        <v>29</v>
      </c>
    </row>
    <row r="61" spans="1:2" x14ac:dyDescent="0.25">
      <c r="A61" s="50">
        <v>40</v>
      </c>
      <c r="B61" s="50" t="s">
        <v>29</v>
      </c>
    </row>
    <row r="62" spans="1:2" x14ac:dyDescent="0.25">
      <c r="A62" s="50">
        <v>41</v>
      </c>
      <c r="B62" s="50" t="s">
        <v>29</v>
      </c>
    </row>
    <row r="63" spans="1:2" x14ac:dyDescent="0.25">
      <c r="A63" s="50">
        <v>42</v>
      </c>
      <c r="B63" s="50" t="s">
        <v>29</v>
      </c>
    </row>
    <row r="64" spans="1:2" x14ac:dyDescent="0.25">
      <c r="A64" s="50">
        <v>43</v>
      </c>
      <c r="B64" s="50" t="s">
        <v>29</v>
      </c>
    </row>
    <row r="65" spans="1:3" x14ac:dyDescent="0.25">
      <c r="A65" s="50">
        <v>45</v>
      </c>
      <c r="B65" s="50" t="s">
        <v>29</v>
      </c>
    </row>
    <row r="66" spans="1:3" x14ac:dyDescent="0.25">
      <c r="A66" s="50">
        <v>48</v>
      </c>
      <c r="B66" s="50" t="s">
        <v>29</v>
      </c>
    </row>
    <row r="67" spans="1:3" x14ac:dyDescent="0.25">
      <c r="A67" s="50">
        <v>50</v>
      </c>
      <c r="B67" s="50" t="s">
        <v>29</v>
      </c>
      <c r="C67" s="80">
        <v>21</v>
      </c>
    </row>
    <row r="68" spans="1:3" x14ac:dyDescent="0.25">
      <c r="A68" s="56">
        <v>7</v>
      </c>
      <c r="B68" s="56" t="s">
        <v>26</v>
      </c>
    </row>
    <row r="69" spans="1:3" x14ac:dyDescent="0.25">
      <c r="A69" s="50">
        <v>12</v>
      </c>
      <c r="B69" s="50" t="s">
        <v>26</v>
      </c>
    </row>
    <row r="70" spans="1:3" x14ac:dyDescent="0.25">
      <c r="A70" s="50">
        <v>21</v>
      </c>
      <c r="B70" s="50" t="s">
        <v>26</v>
      </c>
    </row>
    <row r="71" spans="1:3" x14ac:dyDescent="0.25">
      <c r="A71" s="50">
        <v>28</v>
      </c>
      <c r="B71" s="50" t="s">
        <v>26</v>
      </c>
    </row>
    <row r="72" spans="1:3" x14ac:dyDescent="0.25">
      <c r="A72" s="50">
        <v>29</v>
      </c>
      <c r="B72" s="50" t="s">
        <v>26</v>
      </c>
    </row>
    <row r="73" spans="1:3" x14ac:dyDescent="0.25">
      <c r="A73" s="50">
        <v>31</v>
      </c>
      <c r="B73" s="50" t="s">
        <v>26</v>
      </c>
    </row>
    <row r="74" spans="1:3" x14ac:dyDescent="0.25">
      <c r="A74" s="50">
        <v>32</v>
      </c>
      <c r="B74" s="50" t="s">
        <v>335</v>
      </c>
    </row>
    <row r="75" spans="1:3" x14ac:dyDescent="0.25">
      <c r="A75" s="50">
        <v>34</v>
      </c>
      <c r="B75" s="50" t="s">
        <v>26</v>
      </c>
    </row>
    <row r="76" spans="1:3" x14ac:dyDescent="0.25">
      <c r="A76" s="50">
        <v>35</v>
      </c>
      <c r="B76" s="50" t="s">
        <v>26</v>
      </c>
    </row>
    <row r="77" spans="1:3" x14ac:dyDescent="0.25">
      <c r="A77" s="50">
        <v>36</v>
      </c>
      <c r="B77" s="50" t="s">
        <v>26</v>
      </c>
    </row>
    <row r="78" spans="1:3" x14ac:dyDescent="0.25">
      <c r="A78" s="50">
        <v>41</v>
      </c>
      <c r="B78" s="50" t="s">
        <v>26</v>
      </c>
    </row>
    <row r="79" spans="1:3" x14ac:dyDescent="0.25">
      <c r="A79" s="50">
        <v>42</v>
      </c>
      <c r="B79" s="50" t="s">
        <v>26</v>
      </c>
    </row>
    <row r="80" spans="1:3" s="29" customFormat="1" x14ac:dyDescent="0.25">
      <c r="A80" s="28">
        <v>49</v>
      </c>
      <c r="B80" s="28" t="s">
        <v>26</v>
      </c>
      <c r="C80" s="80">
        <v>13</v>
      </c>
    </row>
    <row r="81" spans="1:3" x14ac:dyDescent="0.25">
      <c r="A81" s="50">
        <v>18</v>
      </c>
      <c r="B81" s="50" t="s">
        <v>32</v>
      </c>
    </row>
    <row r="82" spans="1:3" x14ac:dyDescent="0.25">
      <c r="A82" s="50">
        <v>29</v>
      </c>
      <c r="B82" s="50" t="s">
        <v>32</v>
      </c>
    </row>
    <row r="83" spans="1:3" x14ac:dyDescent="0.25">
      <c r="A83" s="50">
        <v>41</v>
      </c>
      <c r="B83" s="50" t="s">
        <v>32</v>
      </c>
    </row>
    <row r="84" spans="1:3" s="29" customFormat="1" x14ac:dyDescent="0.25">
      <c r="A84" s="28">
        <v>44</v>
      </c>
      <c r="B84" s="28" t="s">
        <v>32</v>
      </c>
      <c r="C84" s="80">
        <v>4</v>
      </c>
    </row>
    <row r="85" spans="1:3" x14ac:dyDescent="0.25">
      <c r="A85" s="50">
        <v>30</v>
      </c>
      <c r="B85" s="50" t="s">
        <v>333</v>
      </c>
    </row>
    <row r="86" spans="1:3" x14ac:dyDescent="0.25">
      <c r="A86" s="50">
        <v>37</v>
      </c>
      <c r="B86" s="50" t="s">
        <v>333</v>
      </c>
    </row>
    <row r="87" spans="1:3" x14ac:dyDescent="0.25">
      <c r="A87" s="50">
        <v>2</v>
      </c>
      <c r="B87" s="50" t="s">
        <v>35</v>
      </c>
    </row>
    <row r="88" spans="1:3" x14ac:dyDescent="0.25">
      <c r="A88" s="50">
        <v>4</v>
      </c>
      <c r="B88" s="50" t="s">
        <v>35</v>
      </c>
    </row>
    <row r="89" spans="1:3" x14ac:dyDescent="0.25">
      <c r="A89" s="50">
        <v>14</v>
      </c>
      <c r="B89" s="50" t="s">
        <v>35</v>
      </c>
    </row>
    <row r="90" spans="1:3" x14ac:dyDescent="0.25">
      <c r="A90" s="50">
        <v>21</v>
      </c>
      <c r="B90" s="50" t="s">
        <v>35</v>
      </c>
    </row>
    <row r="91" spans="1:3" x14ac:dyDescent="0.25">
      <c r="A91" s="63">
        <v>22</v>
      </c>
      <c r="B91" s="63" t="s">
        <v>35</v>
      </c>
    </row>
    <row r="92" spans="1:3" s="29" customFormat="1" x14ac:dyDescent="0.25">
      <c r="A92" s="28">
        <v>34</v>
      </c>
      <c r="B92" s="28" t="s">
        <v>35</v>
      </c>
      <c r="C92" s="80">
        <v>8</v>
      </c>
    </row>
    <row r="93" spans="1:3" x14ac:dyDescent="0.25">
      <c r="A93" s="50">
        <v>1</v>
      </c>
      <c r="B93" s="50" t="s">
        <v>309</v>
      </c>
    </row>
    <row r="94" spans="1:3" x14ac:dyDescent="0.25">
      <c r="A94" s="50">
        <v>6</v>
      </c>
      <c r="B94" s="50" t="s">
        <v>309</v>
      </c>
    </row>
    <row r="95" spans="1:3" x14ac:dyDescent="0.25">
      <c r="A95" s="50">
        <v>9</v>
      </c>
      <c r="B95" s="50" t="s">
        <v>309</v>
      </c>
    </row>
    <row r="96" spans="1:3" x14ac:dyDescent="0.25">
      <c r="A96" s="56">
        <v>27</v>
      </c>
      <c r="B96" s="56" t="s">
        <v>309</v>
      </c>
    </row>
    <row r="97" spans="1:3" s="29" customFormat="1" x14ac:dyDescent="0.25">
      <c r="A97" s="28">
        <v>47</v>
      </c>
      <c r="B97" s="28" t="s">
        <v>309</v>
      </c>
      <c r="C97" s="80">
        <v>5</v>
      </c>
    </row>
    <row r="98" spans="1:3" ht="15.75" x14ac:dyDescent="0.25">
      <c r="A98" s="50">
        <v>8</v>
      </c>
      <c r="B98" s="51" t="s">
        <v>38</v>
      </c>
    </row>
    <row r="99" spans="1:3" x14ac:dyDescent="0.25">
      <c r="A99" s="50">
        <v>13</v>
      </c>
      <c r="B99" s="50" t="s">
        <v>38</v>
      </c>
    </row>
    <row r="100" spans="1:3" x14ac:dyDescent="0.25">
      <c r="A100" s="50">
        <v>17</v>
      </c>
      <c r="B100" s="50" t="s">
        <v>38</v>
      </c>
    </row>
    <row r="101" spans="1:3" x14ac:dyDescent="0.25">
      <c r="A101" s="50">
        <v>25</v>
      </c>
      <c r="B101" s="50" t="s">
        <v>38</v>
      </c>
    </row>
    <row r="102" spans="1:3" x14ac:dyDescent="0.25">
      <c r="A102" s="50">
        <v>29</v>
      </c>
      <c r="B102" s="50" t="s">
        <v>38</v>
      </c>
    </row>
    <row r="103" spans="1:3" x14ac:dyDescent="0.25">
      <c r="A103" s="50">
        <v>30</v>
      </c>
      <c r="B103" s="50" t="s">
        <v>38</v>
      </c>
    </row>
    <row r="104" spans="1:3" x14ac:dyDescent="0.25">
      <c r="A104" s="50">
        <v>31</v>
      </c>
      <c r="B104" s="50" t="s">
        <v>38</v>
      </c>
    </row>
    <row r="105" spans="1:3" x14ac:dyDescent="0.25">
      <c r="A105" s="50">
        <v>32</v>
      </c>
      <c r="B105" s="50" t="s">
        <v>38</v>
      </c>
    </row>
    <row r="106" spans="1:3" x14ac:dyDescent="0.25">
      <c r="A106" s="50">
        <v>33</v>
      </c>
      <c r="B106" s="50" t="s">
        <v>38</v>
      </c>
    </row>
    <row r="107" spans="1:3" x14ac:dyDescent="0.25">
      <c r="A107" s="56">
        <v>34</v>
      </c>
      <c r="B107" s="56" t="s">
        <v>38</v>
      </c>
    </row>
    <row r="108" spans="1:3" x14ac:dyDescent="0.25">
      <c r="A108" s="56">
        <v>37</v>
      </c>
      <c r="B108" s="56" t="s">
        <v>38</v>
      </c>
    </row>
    <row r="109" spans="1:3" s="29" customFormat="1" x14ac:dyDescent="0.25">
      <c r="A109" s="28">
        <v>47</v>
      </c>
      <c r="B109" s="28" t="s">
        <v>38</v>
      </c>
      <c r="C109" s="80">
        <v>12</v>
      </c>
    </row>
    <row r="110" spans="1:3" s="29" customFormat="1" x14ac:dyDescent="0.25">
      <c r="A110" s="28">
        <v>25</v>
      </c>
      <c r="B110" s="28" t="s">
        <v>40</v>
      </c>
      <c r="C110" s="80">
        <v>1</v>
      </c>
    </row>
    <row r="111" spans="1:3" x14ac:dyDescent="0.25">
      <c r="A111" s="50">
        <v>3</v>
      </c>
      <c r="B111" s="50" t="s">
        <v>43</v>
      </c>
    </row>
    <row r="112" spans="1:3" x14ac:dyDescent="0.25">
      <c r="A112" s="50">
        <v>4</v>
      </c>
      <c r="B112" s="50" t="s">
        <v>43</v>
      </c>
    </row>
    <row r="113" spans="1:2" x14ac:dyDescent="0.25">
      <c r="A113" s="50">
        <v>5</v>
      </c>
      <c r="B113" s="50" t="s">
        <v>43</v>
      </c>
    </row>
    <row r="114" spans="1:2" x14ac:dyDescent="0.25">
      <c r="A114" s="50">
        <v>6</v>
      </c>
      <c r="B114" s="50" t="s">
        <v>43</v>
      </c>
    </row>
    <row r="115" spans="1:2" x14ac:dyDescent="0.25">
      <c r="A115" s="50">
        <v>7</v>
      </c>
      <c r="B115" s="50" t="s">
        <v>43</v>
      </c>
    </row>
    <row r="116" spans="1:2" x14ac:dyDescent="0.25">
      <c r="A116" s="50">
        <v>9</v>
      </c>
      <c r="B116" s="50" t="s">
        <v>43</v>
      </c>
    </row>
    <row r="117" spans="1:2" x14ac:dyDescent="0.25">
      <c r="A117" s="50">
        <v>10</v>
      </c>
      <c r="B117" s="50" t="s">
        <v>43</v>
      </c>
    </row>
    <row r="118" spans="1:2" x14ac:dyDescent="0.25">
      <c r="A118" s="50">
        <v>13</v>
      </c>
      <c r="B118" s="50" t="s">
        <v>43</v>
      </c>
    </row>
    <row r="119" spans="1:2" x14ac:dyDescent="0.25">
      <c r="A119" s="50">
        <v>14</v>
      </c>
      <c r="B119" s="50" t="s">
        <v>43</v>
      </c>
    </row>
    <row r="120" spans="1:2" x14ac:dyDescent="0.25">
      <c r="A120" s="50">
        <v>15</v>
      </c>
      <c r="B120" s="50" t="s">
        <v>43</v>
      </c>
    </row>
    <row r="121" spans="1:2" x14ac:dyDescent="0.25">
      <c r="A121" s="50">
        <v>17</v>
      </c>
      <c r="B121" s="50" t="s">
        <v>43</v>
      </c>
    </row>
    <row r="122" spans="1:2" x14ac:dyDescent="0.25">
      <c r="A122" s="50">
        <v>18</v>
      </c>
      <c r="B122" s="50" t="s">
        <v>43</v>
      </c>
    </row>
    <row r="123" spans="1:2" x14ac:dyDescent="0.25">
      <c r="A123" s="50">
        <v>20</v>
      </c>
      <c r="B123" s="50" t="s">
        <v>43</v>
      </c>
    </row>
    <row r="124" spans="1:2" x14ac:dyDescent="0.25">
      <c r="A124" s="50">
        <v>21</v>
      </c>
      <c r="B124" s="50" t="s">
        <v>43</v>
      </c>
    </row>
    <row r="125" spans="1:2" x14ac:dyDescent="0.25">
      <c r="A125" s="50">
        <v>23</v>
      </c>
      <c r="B125" s="50" t="s">
        <v>43</v>
      </c>
    </row>
    <row r="126" spans="1:2" x14ac:dyDescent="0.25">
      <c r="A126" s="50">
        <v>26</v>
      </c>
      <c r="B126" s="50" t="s">
        <v>43</v>
      </c>
    </row>
    <row r="127" spans="1:2" x14ac:dyDescent="0.25">
      <c r="A127" s="50">
        <v>28</v>
      </c>
      <c r="B127" s="50" t="s">
        <v>43</v>
      </c>
    </row>
    <row r="128" spans="1:2" x14ac:dyDescent="0.25">
      <c r="A128" s="50">
        <v>29</v>
      </c>
      <c r="B128" s="50" t="s">
        <v>43</v>
      </c>
    </row>
    <row r="129" spans="1:3" x14ac:dyDescent="0.25">
      <c r="A129" s="50">
        <v>30</v>
      </c>
      <c r="B129" s="50" t="s">
        <v>43</v>
      </c>
    </row>
    <row r="130" spans="1:3" x14ac:dyDescent="0.25">
      <c r="A130" s="50">
        <v>32</v>
      </c>
      <c r="B130" s="50" t="s">
        <v>336</v>
      </c>
    </row>
    <row r="131" spans="1:3" x14ac:dyDescent="0.25">
      <c r="A131" s="50">
        <v>35</v>
      </c>
      <c r="B131" s="50" t="s">
        <v>336</v>
      </c>
    </row>
    <row r="132" spans="1:3" x14ac:dyDescent="0.25">
      <c r="A132" s="50">
        <v>36</v>
      </c>
      <c r="B132" s="50" t="s">
        <v>43</v>
      </c>
    </row>
    <row r="133" spans="1:3" x14ac:dyDescent="0.25">
      <c r="A133" s="50">
        <v>38</v>
      </c>
      <c r="B133" s="50" t="s">
        <v>43</v>
      </c>
    </row>
    <row r="134" spans="1:3" x14ac:dyDescent="0.25">
      <c r="A134" s="50">
        <v>40</v>
      </c>
      <c r="B134" s="50" t="s">
        <v>43</v>
      </c>
    </row>
    <row r="135" spans="1:3" x14ac:dyDescent="0.25">
      <c r="A135" s="50">
        <v>41</v>
      </c>
      <c r="B135" s="50" t="s">
        <v>43</v>
      </c>
    </row>
    <row r="136" spans="1:3" x14ac:dyDescent="0.25">
      <c r="A136" s="50">
        <v>42</v>
      </c>
      <c r="B136" s="50" t="s">
        <v>43</v>
      </c>
    </row>
    <row r="137" spans="1:3" x14ac:dyDescent="0.25">
      <c r="A137" s="50">
        <v>45</v>
      </c>
      <c r="B137" s="50" t="s">
        <v>43</v>
      </c>
    </row>
    <row r="138" spans="1:3" x14ac:dyDescent="0.25">
      <c r="A138" s="50">
        <v>48</v>
      </c>
      <c r="B138" s="50" t="s">
        <v>43</v>
      </c>
    </row>
    <row r="139" spans="1:3" x14ac:dyDescent="0.25">
      <c r="A139" s="50">
        <v>49</v>
      </c>
      <c r="B139" s="50" t="s">
        <v>43</v>
      </c>
    </row>
    <row r="140" spans="1:3" s="29" customFormat="1" x14ac:dyDescent="0.25">
      <c r="A140" s="28">
        <v>50</v>
      </c>
      <c r="B140" s="28" t="s">
        <v>43</v>
      </c>
      <c r="C140" s="80">
        <v>31</v>
      </c>
    </row>
    <row r="141" spans="1:3" x14ac:dyDescent="0.25">
      <c r="A141" s="50">
        <v>15</v>
      </c>
      <c r="B141" s="50" t="s">
        <v>46</v>
      </c>
    </row>
    <row r="142" spans="1:3" s="29" customFormat="1" x14ac:dyDescent="0.25">
      <c r="A142" s="28">
        <v>30</v>
      </c>
      <c r="B142" s="28" t="s">
        <v>46</v>
      </c>
      <c r="C142" s="80">
        <v>2</v>
      </c>
    </row>
    <row r="143" spans="1:3" x14ac:dyDescent="0.25">
      <c r="A143" s="50">
        <v>3</v>
      </c>
      <c r="B143" s="50" t="s">
        <v>306</v>
      </c>
    </row>
    <row r="144" spans="1:3" x14ac:dyDescent="0.25">
      <c r="A144" s="56">
        <v>11</v>
      </c>
      <c r="B144" s="56" t="s">
        <v>306</v>
      </c>
    </row>
    <row r="145" spans="1:3" s="29" customFormat="1" x14ac:dyDescent="0.25">
      <c r="A145" s="28">
        <v>42</v>
      </c>
      <c r="B145" s="28" t="s">
        <v>306</v>
      </c>
      <c r="C145" s="80">
        <v>3</v>
      </c>
    </row>
    <row r="146" spans="1:3" x14ac:dyDescent="0.25">
      <c r="A146" s="50">
        <v>12</v>
      </c>
      <c r="B146" s="50" t="s">
        <v>49</v>
      </c>
    </row>
    <row r="147" spans="1:3" x14ac:dyDescent="0.25">
      <c r="A147" s="50">
        <v>21</v>
      </c>
      <c r="B147" s="50" t="s">
        <v>49</v>
      </c>
    </row>
    <row r="148" spans="1:3" x14ac:dyDescent="0.25">
      <c r="A148" s="50">
        <v>31</v>
      </c>
      <c r="B148" s="50" t="s">
        <v>49</v>
      </c>
    </row>
    <row r="149" spans="1:3" x14ac:dyDescent="0.25">
      <c r="A149" s="50">
        <v>33</v>
      </c>
      <c r="B149" s="50" t="s">
        <v>49</v>
      </c>
    </row>
    <row r="150" spans="1:3" x14ac:dyDescent="0.25">
      <c r="A150" s="50">
        <v>35</v>
      </c>
      <c r="B150" s="50" t="s">
        <v>49</v>
      </c>
    </row>
    <row r="151" spans="1:3" x14ac:dyDescent="0.25">
      <c r="A151" s="50">
        <v>36</v>
      </c>
      <c r="B151" s="50" t="s">
        <v>49</v>
      </c>
    </row>
    <row r="152" spans="1:3" x14ac:dyDescent="0.25">
      <c r="A152" s="50">
        <v>41</v>
      </c>
      <c r="B152" s="50" t="s">
        <v>49</v>
      </c>
    </row>
    <row r="153" spans="1:3" x14ac:dyDescent="0.25">
      <c r="A153" s="56">
        <v>42</v>
      </c>
      <c r="B153" s="56" t="s">
        <v>49</v>
      </c>
    </row>
    <row r="154" spans="1:3" s="29" customFormat="1" x14ac:dyDescent="0.25">
      <c r="A154" s="28">
        <v>46</v>
      </c>
      <c r="B154" s="28" t="s">
        <v>49</v>
      </c>
      <c r="C154" s="80">
        <v>9</v>
      </c>
    </row>
    <row r="155" spans="1:3" x14ac:dyDescent="0.25">
      <c r="A155" s="50">
        <v>33</v>
      </c>
      <c r="B155" s="50" t="s">
        <v>338</v>
      </c>
    </row>
    <row r="156" spans="1:3" x14ac:dyDescent="0.25">
      <c r="A156" s="50">
        <v>2</v>
      </c>
      <c r="B156" s="50" t="s">
        <v>52</v>
      </c>
    </row>
    <row r="157" spans="1:3" x14ac:dyDescent="0.25">
      <c r="A157" s="50">
        <v>4</v>
      </c>
      <c r="B157" s="50" t="s">
        <v>52</v>
      </c>
    </row>
    <row r="158" spans="1:3" x14ac:dyDescent="0.25">
      <c r="A158" s="50">
        <v>5</v>
      </c>
      <c r="B158" s="50" t="s">
        <v>52</v>
      </c>
    </row>
    <row r="159" spans="1:3" x14ac:dyDescent="0.25">
      <c r="A159" s="50">
        <v>6</v>
      </c>
      <c r="B159" s="50" t="s">
        <v>52</v>
      </c>
    </row>
    <row r="160" spans="1:3" x14ac:dyDescent="0.25">
      <c r="A160" s="50">
        <v>7</v>
      </c>
      <c r="B160" s="50" t="s">
        <v>52</v>
      </c>
    </row>
    <row r="161" spans="1:2" x14ac:dyDescent="0.25">
      <c r="A161" s="50">
        <v>10</v>
      </c>
      <c r="B161" s="50" t="s">
        <v>52</v>
      </c>
    </row>
    <row r="162" spans="1:2" x14ac:dyDescent="0.25">
      <c r="A162" s="50">
        <v>12</v>
      </c>
      <c r="B162" s="50" t="s">
        <v>52</v>
      </c>
    </row>
    <row r="163" spans="1:2" x14ac:dyDescent="0.25">
      <c r="A163" s="50">
        <v>13</v>
      </c>
      <c r="B163" s="50" t="s">
        <v>52</v>
      </c>
    </row>
    <row r="164" spans="1:2" x14ac:dyDescent="0.25">
      <c r="A164" s="50">
        <v>15</v>
      </c>
      <c r="B164" s="50" t="s">
        <v>52</v>
      </c>
    </row>
    <row r="165" spans="1:2" x14ac:dyDescent="0.25">
      <c r="A165" s="50">
        <v>16</v>
      </c>
      <c r="B165" s="50" t="s">
        <v>323</v>
      </c>
    </row>
    <row r="166" spans="1:2" x14ac:dyDescent="0.25">
      <c r="A166" s="50">
        <v>18</v>
      </c>
      <c r="B166" s="50" t="s">
        <v>52</v>
      </c>
    </row>
    <row r="167" spans="1:2" x14ac:dyDescent="0.25">
      <c r="A167" s="50">
        <v>21</v>
      </c>
      <c r="B167" s="50" t="s">
        <v>52</v>
      </c>
    </row>
    <row r="168" spans="1:2" x14ac:dyDescent="0.25">
      <c r="A168" s="50">
        <v>22</v>
      </c>
      <c r="B168" s="50" t="s">
        <v>52</v>
      </c>
    </row>
    <row r="169" spans="1:2" x14ac:dyDescent="0.25">
      <c r="A169" s="50">
        <v>24</v>
      </c>
      <c r="B169" s="50" t="s">
        <v>52</v>
      </c>
    </row>
    <row r="170" spans="1:2" x14ac:dyDescent="0.25">
      <c r="A170" s="50">
        <v>26</v>
      </c>
      <c r="B170" s="50" t="s">
        <v>52</v>
      </c>
    </row>
    <row r="171" spans="1:2" x14ac:dyDescent="0.25">
      <c r="A171" s="50">
        <v>27</v>
      </c>
      <c r="B171" s="50" t="s">
        <v>52</v>
      </c>
    </row>
    <row r="172" spans="1:2" x14ac:dyDescent="0.25">
      <c r="A172" s="50">
        <v>28</v>
      </c>
      <c r="B172" s="50" t="s">
        <v>52</v>
      </c>
    </row>
    <row r="173" spans="1:2" x14ac:dyDescent="0.25">
      <c r="A173" s="50">
        <v>31</v>
      </c>
      <c r="B173" s="50" t="s">
        <v>52</v>
      </c>
    </row>
    <row r="174" spans="1:2" x14ac:dyDescent="0.25">
      <c r="A174" s="50">
        <v>32</v>
      </c>
      <c r="B174" s="50" t="s">
        <v>52</v>
      </c>
    </row>
    <row r="175" spans="1:2" x14ac:dyDescent="0.25">
      <c r="A175" s="50">
        <v>33</v>
      </c>
      <c r="B175" s="50" t="s">
        <v>52</v>
      </c>
    </row>
    <row r="176" spans="1:2" x14ac:dyDescent="0.25">
      <c r="A176" s="50">
        <v>34</v>
      </c>
      <c r="B176" s="50" t="s">
        <v>52</v>
      </c>
    </row>
    <row r="177" spans="1:3" x14ac:dyDescent="0.25">
      <c r="A177" s="50">
        <v>35</v>
      </c>
      <c r="B177" s="50" t="s">
        <v>52</v>
      </c>
    </row>
    <row r="178" spans="1:3" x14ac:dyDescent="0.25">
      <c r="A178" s="50">
        <v>36</v>
      </c>
      <c r="B178" s="50" t="s">
        <v>52</v>
      </c>
    </row>
    <row r="179" spans="1:3" x14ac:dyDescent="0.25">
      <c r="A179" s="50">
        <v>38</v>
      </c>
      <c r="B179" s="50" t="s">
        <v>52</v>
      </c>
    </row>
    <row r="180" spans="1:3" x14ac:dyDescent="0.25">
      <c r="A180" s="50">
        <v>39</v>
      </c>
      <c r="B180" s="50" t="s">
        <v>52</v>
      </c>
    </row>
    <row r="181" spans="1:3" x14ac:dyDescent="0.25">
      <c r="A181" s="50">
        <v>40</v>
      </c>
      <c r="B181" s="50" t="s">
        <v>52</v>
      </c>
    </row>
    <row r="182" spans="1:3" x14ac:dyDescent="0.25">
      <c r="A182" s="50">
        <v>41</v>
      </c>
      <c r="B182" s="50" t="s">
        <v>52</v>
      </c>
    </row>
    <row r="183" spans="1:3" x14ac:dyDescent="0.25">
      <c r="A183" s="50">
        <v>42</v>
      </c>
      <c r="B183" s="50" t="s">
        <v>52</v>
      </c>
    </row>
    <row r="184" spans="1:3" x14ac:dyDescent="0.25">
      <c r="A184" s="50">
        <v>43</v>
      </c>
      <c r="B184" s="50" t="s">
        <v>52</v>
      </c>
    </row>
    <row r="185" spans="1:3" x14ac:dyDescent="0.25">
      <c r="A185" s="50">
        <v>44</v>
      </c>
      <c r="B185" s="50" t="s">
        <v>52</v>
      </c>
    </row>
    <row r="186" spans="1:3" s="29" customFormat="1" x14ac:dyDescent="0.25">
      <c r="A186" s="28">
        <v>50</v>
      </c>
      <c r="B186" s="28" t="s">
        <v>52</v>
      </c>
      <c r="C186" s="80">
        <v>32</v>
      </c>
    </row>
    <row r="187" spans="1:3" x14ac:dyDescent="0.25">
      <c r="A187" s="50">
        <v>1</v>
      </c>
      <c r="B187" s="50" t="s">
        <v>54</v>
      </c>
    </row>
    <row r="188" spans="1:3" x14ac:dyDescent="0.25">
      <c r="A188" s="50">
        <v>7</v>
      </c>
      <c r="B188" s="50" t="s">
        <v>54</v>
      </c>
    </row>
    <row r="189" spans="1:3" x14ac:dyDescent="0.25">
      <c r="A189" s="50">
        <v>16</v>
      </c>
      <c r="B189" s="50" t="s">
        <v>54</v>
      </c>
    </row>
    <row r="190" spans="1:3" x14ac:dyDescent="0.25">
      <c r="A190" s="50">
        <v>26</v>
      </c>
      <c r="B190" s="50" t="s">
        <v>54</v>
      </c>
    </row>
    <row r="191" spans="1:3" x14ac:dyDescent="0.25">
      <c r="A191" s="50">
        <v>28</v>
      </c>
      <c r="B191" s="50" t="s">
        <v>54</v>
      </c>
    </row>
    <row r="192" spans="1:3" x14ac:dyDescent="0.25">
      <c r="A192" s="50">
        <v>31</v>
      </c>
      <c r="B192" s="50" t="s">
        <v>54</v>
      </c>
    </row>
    <row r="193" spans="1:3" x14ac:dyDescent="0.25">
      <c r="A193" s="50">
        <v>33</v>
      </c>
      <c r="B193" s="50" t="s">
        <v>54</v>
      </c>
    </row>
    <row r="194" spans="1:3" x14ac:dyDescent="0.25">
      <c r="A194" s="50">
        <v>35</v>
      </c>
      <c r="B194" s="50" t="s">
        <v>54</v>
      </c>
    </row>
    <row r="195" spans="1:3" x14ac:dyDescent="0.25">
      <c r="A195" s="50">
        <v>36</v>
      </c>
      <c r="B195" s="50" t="s">
        <v>54</v>
      </c>
    </row>
    <row r="196" spans="1:3" x14ac:dyDescent="0.25">
      <c r="A196" s="56">
        <v>40</v>
      </c>
      <c r="B196" s="56" t="s">
        <v>54</v>
      </c>
    </row>
    <row r="197" spans="1:3" x14ac:dyDescent="0.25">
      <c r="A197" s="50">
        <v>42</v>
      </c>
      <c r="B197" s="50" t="s">
        <v>54</v>
      </c>
    </row>
    <row r="198" spans="1:3" s="29" customFormat="1" x14ac:dyDescent="0.25">
      <c r="A198" s="28">
        <v>50</v>
      </c>
      <c r="B198" s="28" t="s">
        <v>54</v>
      </c>
      <c r="C198" s="80">
        <v>12</v>
      </c>
    </row>
    <row r="199" spans="1:3" x14ac:dyDescent="0.25">
      <c r="A199" s="50">
        <v>1</v>
      </c>
      <c r="B199" s="50" t="s">
        <v>57</v>
      </c>
    </row>
    <row r="200" spans="1:3" x14ac:dyDescent="0.25">
      <c r="A200" s="50">
        <v>2</v>
      </c>
      <c r="B200" s="50" t="s">
        <v>57</v>
      </c>
    </row>
    <row r="201" spans="1:3" x14ac:dyDescent="0.25">
      <c r="A201" s="50">
        <v>3</v>
      </c>
      <c r="B201" s="50" t="s">
        <v>57</v>
      </c>
    </row>
    <row r="202" spans="1:3" x14ac:dyDescent="0.25">
      <c r="A202" s="50">
        <v>4</v>
      </c>
      <c r="B202" s="50" t="s">
        <v>57</v>
      </c>
    </row>
    <row r="203" spans="1:3" x14ac:dyDescent="0.25">
      <c r="A203" s="50">
        <v>5</v>
      </c>
      <c r="B203" s="50" t="s">
        <v>57</v>
      </c>
    </row>
    <row r="204" spans="1:3" x14ac:dyDescent="0.25">
      <c r="A204" s="50">
        <v>6</v>
      </c>
      <c r="B204" s="50" t="s">
        <v>57</v>
      </c>
    </row>
    <row r="205" spans="1:3" x14ac:dyDescent="0.25">
      <c r="A205" s="50">
        <v>8</v>
      </c>
      <c r="B205" s="50" t="s">
        <v>57</v>
      </c>
    </row>
    <row r="206" spans="1:3" x14ac:dyDescent="0.25">
      <c r="A206" s="50">
        <v>9</v>
      </c>
      <c r="B206" s="50" t="s">
        <v>57</v>
      </c>
    </row>
    <row r="207" spans="1:3" x14ac:dyDescent="0.25">
      <c r="A207" s="50">
        <v>10</v>
      </c>
      <c r="B207" s="50" t="s">
        <v>57</v>
      </c>
    </row>
    <row r="208" spans="1:3" x14ac:dyDescent="0.25">
      <c r="A208" s="50">
        <v>11</v>
      </c>
      <c r="B208" s="50" t="s">
        <v>57</v>
      </c>
    </row>
    <row r="209" spans="1:2" x14ac:dyDescent="0.25">
      <c r="A209" s="50">
        <v>13</v>
      </c>
      <c r="B209" s="50" t="s">
        <v>57</v>
      </c>
    </row>
    <row r="210" spans="1:2" x14ac:dyDescent="0.25">
      <c r="A210" s="50">
        <v>14</v>
      </c>
      <c r="B210" s="50" t="s">
        <v>57</v>
      </c>
    </row>
    <row r="211" spans="1:2" x14ac:dyDescent="0.25">
      <c r="A211" s="50">
        <v>16</v>
      </c>
      <c r="B211" s="50" t="s">
        <v>324</v>
      </c>
    </row>
    <row r="212" spans="1:2" x14ac:dyDescent="0.25">
      <c r="A212" s="50">
        <v>17</v>
      </c>
      <c r="B212" s="50" t="s">
        <v>324</v>
      </c>
    </row>
    <row r="213" spans="1:2" x14ac:dyDescent="0.25">
      <c r="A213" s="50">
        <v>19</v>
      </c>
      <c r="B213" s="50" t="s">
        <v>324</v>
      </c>
    </row>
    <row r="214" spans="1:2" x14ac:dyDescent="0.25">
      <c r="A214" s="50">
        <v>20</v>
      </c>
      <c r="B214" s="50" t="s">
        <v>324</v>
      </c>
    </row>
    <row r="215" spans="1:2" x14ac:dyDescent="0.25">
      <c r="A215" s="50">
        <v>22</v>
      </c>
      <c r="B215" s="50" t="s">
        <v>324</v>
      </c>
    </row>
    <row r="216" spans="1:2" x14ac:dyDescent="0.25">
      <c r="A216" s="50">
        <v>23</v>
      </c>
      <c r="B216" s="50" t="s">
        <v>324</v>
      </c>
    </row>
    <row r="217" spans="1:2" x14ac:dyDescent="0.25">
      <c r="A217" s="50">
        <v>24</v>
      </c>
      <c r="B217" s="50" t="s">
        <v>324</v>
      </c>
    </row>
    <row r="218" spans="1:2" x14ac:dyDescent="0.25">
      <c r="A218" s="50">
        <v>25</v>
      </c>
      <c r="B218" s="50" t="s">
        <v>324</v>
      </c>
    </row>
    <row r="219" spans="1:2" x14ac:dyDescent="0.25">
      <c r="A219" s="50">
        <v>26</v>
      </c>
      <c r="B219" s="50" t="s">
        <v>324</v>
      </c>
    </row>
    <row r="220" spans="1:2" x14ac:dyDescent="0.25">
      <c r="A220" s="50">
        <v>27</v>
      </c>
      <c r="B220" s="50" t="s">
        <v>324</v>
      </c>
    </row>
    <row r="221" spans="1:2" x14ac:dyDescent="0.25">
      <c r="A221" s="50">
        <v>28</v>
      </c>
      <c r="B221" s="50" t="s">
        <v>324</v>
      </c>
    </row>
    <row r="222" spans="1:2" x14ac:dyDescent="0.25">
      <c r="A222" s="50">
        <v>29</v>
      </c>
      <c r="B222" s="50" t="s">
        <v>324</v>
      </c>
    </row>
    <row r="223" spans="1:2" x14ac:dyDescent="0.25">
      <c r="A223" s="50">
        <v>30</v>
      </c>
      <c r="B223" s="50" t="s">
        <v>324</v>
      </c>
    </row>
    <row r="224" spans="1:2" x14ac:dyDescent="0.25">
      <c r="A224" s="50">
        <v>31</v>
      </c>
      <c r="B224" s="50" t="s">
        <v>324</v>
      </c>
    </row>
    <row r="225" spans="1:2" x14ac:dyDescent="0.25">
      <c r="A225" s="50">
        <v>32</v>
      </c>
      <c r="B225" s="50" t="s">
        <v>324</v>
      </c>
    </row>
    <row r="226" spans="1:2" x14ac:dyDescent="0.25">
      <c r="A226" s="50">
        <v>33</v>
      </c>
      <c r="B226" s="50" t="s">
        <v>324</v>
      </c>
    </row>
    <row r="227" spans="1:2" x14ac:dyDescent="0.25">
      <c r="A227" s="50">
        <v>34</v>
      </c>
      <c r="B227" s="50" t="s">
        <v>324</v>
      </c>
    </row>
    <row r="228" spans="1:2" x14ac:dyDescent="0.25">
      <c r="A228" s="50">
        <v>35</v>
      </c>
      <c r="B228" s="50" t="s">
        <v>324</v>
      </c>
    </row>
    <row r="229" spans="1:2" x14ac:dyDescent="0.25">
      <c r="A229" s="50">
        <v>37</v>
      </c>
      <c r="B229" s="50" t="s">
        <v>57</v>
      </c>
    </row>
    <row r="230" spans="1:2" x14ac:dyDescent="0.25">
      <c r="A230" s="50">
        <v>38</v>
      </c>
      <c r="B230" s="50" t="s">
        <v>57</v>
      </c>
    </row>
    <row r="231" spans="1:2" x14ac:dyDescent="0.25">
      <c r="A231" s="50">
        <v>39</v>
      </c>
      <c r="B231" s="50" t="s">
        <v>57</v>
      </c>
    </row>
    <row r="232" spans="1:2" x14ac:dyDescent="0.25">
      <c r="A232" s="50">
        <v>40</v>
      </c>
      <c r="B232" s="50" t="s">
        <v>57</v>
      </c>
    </row>
    <row r="233" spans="1:2" x14ac:dyDescent="0.25">
      <c r="A233" s="50">
        <v>42</v>
      </c>
      <c r="B233" s="50" t="s">
        <v>57</v>
      </c>
    </row>
    <row r="234" spans="1:2" x14ac:dyDescent="0.25">
      <c r="A234" s="50">
        <v>43</v>
      </c>
      <c r="B234" s="50" t="s">
        <v>57</v>
      </c>
    </row>
    <row r="235" spans="1:2" x14ac:dyDescent="0.25">
      <c r="A235" s="50">
        <v>44</v>
      </c>
      <c r="B235" s="50" t="s">
        <v>57</v>
      </c>
    </row>
    <row r="236" spans="1:2" x14ac:dyDescent="0.25">
      <c r="A236" s="50">
        <v>45</v>
      </c>
      <c r="B236" s="50" t="s">
        <v>57</v>
      </c>
    </row>
    <row r="237" spans="1:2" x14ac:dyDescent="0.25">
      <c r="A237" s="50">
        <v>46</v>
      </c>
      <c r="B237" s="50" t="s">
        <v>57</v>
      </c>
    </row>
    <row r="238" spans="1:2" x14ac:dyDescent="0.25">
      <c r="A238" s="50">
        <v>47</v>
      </c>
      <c r="B238" s="50" t="s">
        <v>57</v>
      </c>
    </row>
    <row r="239" spans="1:2" x14ac:dyDescent="0.25">
      <c r="A239" s="50">
        <v>48</v>
      </c>
      <c r="B239" s="50" t="s">
        <v>57</v>
      </c>
    </row>
    <row r="240" spans="1:2" x14ac:dyDescent="0.25">
      <c r="A240" s="56">
        <v>49</v>
      </c>
      <c r="B240" s="56" t="s">
        <v>57</v>
      </c>
    </row>
    <row r="241" spans="1:3" s="29" customFormat="1" x14ac:dyDescent="0.25">
      <c r="A241" s="28">
        <v>50</v>
      </c>
      <c r="B241" s="28" t="s">
        <v>57</v>
      </c>
      <c r="C241" s="80">
        <v>43</v>
      </c>
    </row>
    <row r="242" spans="1:3" x14ac:dyDescent="0.25">
      <c r="A242" s="56">
        <v>5</v>
      </c>
      <c r="B242" s="56" t="s">
        <v>60</v>
      </c>
    </row>
    <row r="243" spans="1:3" s="29" customFormat="1" x14ac:dyDescent="0.25">
      <c r="A243" s="28">
        <v>13</v>
      </c>
      <c r="B243" s="28" t="s">
        <v>60</v>
      </c>
      <c r="C243" s="80">
        <v>2</v>
      </c>
    </row>
    <row r="244" spans="1:3" x14ac:dyDescent="0.25">
      <c r="A244" s="50">
        <v>7</v>
      </c>
      <c r="B244" s="50" t="s">
        <v>63</v>
      </c>
    </row>
    <row r="245" spans="1:3" x14ac:dyDescent="0.25">
      <c r="A245" s="50">
        <v>28</v>
      </c>
      <c r="B245" s="50" t="s">
        <v>63</v>
      </c>
    </row>
    <row r="246" spans="1:3" x14ac:dyDescent="0.25">
      <c r="A246" s="50">
        <v>32</v>
      </c>
      <c r="B246" s="50" t="s">
        <v>63</v>
      </c>
    </row>
    <row r="247" spans="1:3" x14ac:dyDescent="0.25">
      <c r="A247" s="50">
        <v>34</v>
      </c>
      <c r="B247" s="50" t="s">
        <v>339</v>
      </c>
    </row>
    <row r="248" spans="1:3" x14ac:dyDescent="0.25">
      <c r="A248" s="56">
        <v>37</v>
      </c>
      <c r="B248" s="56" t="s">
        <v>63</v>
      </c>
    </row>
    <row r="249" spans="1:3" s="29" customFormat="1" x14ac:dyDescent="0.25">
      <c r="A249" s="28">
        <v>38</v>
      </c>
      <c r="B249" s="28" t="s">
        <v>63</v>
      </c>
      <c r="C249" s="80">
        <v>6</v>
      </c>
    </row>
    <row r="250" spans="1:3" x14ac:dyDescent="0.25">
      <c r="A250" s="50">
        <v>1</v>
      </c>
      <c r="B250" s="50" t="s">
        <v>66</v>
      </c>
    </row>
    <row r="251" spans="1:3" x14ac:dyDescent="0.25">
      <c r="A251" s="50">
        <v>3</v>
      </c>
      <c r="B251" s="50" t="s">
        <v>66</v>
      </c>
    </row>
    <row r="252" spans="1:3" x14ac:dyDescent="0.25">
      <c r="A252" s="50">
        <v>5</v>
      </c>
      <c r="B252" s="50" t="s">
        <v>66</v>
      </c>
    </row>
    <row r="253" spans="1:3" x14ac:dyDescent="0.25">
      <c r="A253" s="50">
        <v>6</v>
      </c>
      <c r="B253" s="50" t="s">
        <v>66</v>
      </c>
    </row>
    <row r="254" spans="1:3" x14ac:dyDescent="0.25">
      <c r="A254" s="50">
        <v>8</v>
      </c>
      <c r="B254" s="50" t="s">
        <v>66</v>
      </c>
    </row>
    <row r="255" spans="1:3" x14ac:dyDescent="0.25">
      <c r="A255" s="50">
        <v>12</v>
      </c>
      <c r="B255" s="50" t="s">
        <v>66</v>
      </c>
    </row>
    <row r="256" spans="1:3" x14ac:dyDescent="0.25">
      <c r="A256" s="50">
        <v>30</v>
      </c>
      <c r="B256" s="50" t="s">
        <v>66</v>
      </c>
    </row>
    <row r="257" spans="1:3" x14ac:dyDescent="0.25">
      <c r="A257" s="50">
        <v>32</v>
      </c>
      <c r="B257" s="50" t="s">
        <v>66</v>
      </c>
    </row>
    <row r="258" spans="1:3" x14ac:dyDescent="0.25">
      <c r="A258" s="50">
        <v>33</v>
      </c>
      <c r="B258" s="50" t="s">
        <v>66</v>
      </c>
    </row>
    <row r="259" spans="1:3" x14ac:dyDescent="0.25">
      <c r="A259" s="50">
        <v>34</v>
      </c>
      <c r="B259" s="50" t="s">
        <v>66</v>
      </c>
    </row>
    <row r="260" spans="1:3" x14ac:dyDescent="0.25">
      <c r="A260" s="50">
        <v>36</v>
      </c>
      <c r="B260" s="50" t="s">
        <v>66</v>
      </c>
    </row>
    <row r="261" spans="1:3" x14ac:dyDescent="0.25">
      <c r="A261" s="56">
        <v>37</v>
      </c>
      <c r="B261" s="56" t="s">
        <v>66</v>
      </c>
    </row>
    <row r="262" spans="1:3" s="29" customFormat="1" x14ac:dyDescent="0.25">
      <c r="A262" s="28"/>
      <c r="B262" s="28" t="s">
        <v>66</v>
      </c>
      <c r="C262" s="80">
        <v>13</v>
      </c>
    </row>
    <row r="263" spans="1:3" s="29" customFormat="1" x14ac:dyDescent="0.25">
      <c r="A263" s="28">
        <v>38</v>
      </c>
      <c r="B263" s="28" t="s">
        <v>69</v>
      </c>
      <c r="C263" s="80">
        <v>1</v>
      </c>
    </row>
    <row r="264" spans="1:3" x14ac:dyDescent="0.25">
      <c r="A264" s="50">
        <v>1</v>
      </c>
      <c r="B264" s="50" t="s">
        <v>72</v>
      </c>
    </row>
    <row r="265" spans="1:3" x14ac:dyDescent="0.25">
      <c r="A265" s="50">
        <v>2</v>
      </c>
      <c r="B265" s="50" t="s">
        <v>72</v>
      </c>
    </row>
    <row r="266" spans="1:3" x14ac:dyDescent="0.25">
      <c r="A266" s="50">
        <v>4</v>
      </c>
      <c r="B266" s="50" t="s">
        <v>72</v>
      </c>
    </row>
    <row r="267" spans="1:3" x14ac:dyDescent="0.25">
      <c r="A267" s="50">
        <v>5</v>
      </c>
      <c r="B267" s="50" t="s">
        <v>72</v>
      </c>
    </row>
    <row r="268" spans="1:3" x14ac:dyDescent="0.25">
      <c r="A268" s="50">
        <v>6</v>
      </c>
      <c r="B268" s="50" t="s">
        <v>72</v>
      </c>
    </row>
    <row r="269" spans="1:3" x14ac:dyDescent="0.25">
      <c r="A269" s="50">
        <v>7</v>
      </c>
      <c r="B269" s="50" t="s">
        <v>72</v>
      </c>
    </row>
    <row r="270" spans="1:3" x14ac:dyDescent="0.25">
      <c r="A270" s="50">
        <v>10</v>
      </c>
      <c r="B270" s="50" t="s">
        <v>72</v>
      </c>
    </row>
    <row r="271" spans="1:3" x14ac:dyDescent="0.25">
      <c r="A271" s="50">
        <v>11</v>
      </c>
      <c r="B271" s="50" t="s">
        <v>72</v>
      </c>
    </row>
    <row r="272" spans="1:3" x14ac:dyDescent="0.25">
      <c r="A272" s="50">
        <v>12</v>
      </c>
      <c r="B272" s="50" t="s">
        <v>72</v>
      </c>
    </row>
    <row r="273" spans="1:2" x14ac:dyDescent="0.25">
      <c r="A273" s="50">
        <v>13</v>
      </c>
      <c r="B273" s="50" t="s">
        <v>72</v>
      </c>
    </row>
    <row r="274" spans="1:2" x14ac:dyDescent="0.25">
      <c r="A274" s="56">
        <v>15</v>
      </c>
      <c r="B274" s="50" t="s">
        <v>72</v>
      </c>
    </row>
    <row r="275" spans="1:2" x14ac:dyDescent="0.25">
      <c r="A275" s="50">
        <v>16</v>
      </c>
      <c r="B275" s="50" t="s">
        <v>72</v>
      </c>
    </row>
    <row r="276" spans="1:2" x14ac:dyDescent="0.25">
      <c r="A276" s="50">
        <v>19</v>
      </c>
      <c r="B276" s="50" t="s">
        <v>72</v>
      </c>
    </row>
    <row r="277" spans="1:2" x14ac:dyDescent="0.25">
      <c r="A277" s="50">
        <v>21</v>
      </c>
      <c r="B277" s="50" t="s">
        <v>72</v>
      </c>
    </row>
    <row r="278" spans="1:2" x14ac:dyDescent="0.25">
      <c r="A278" s="50">
        <v>22</v>
      </c>
      <c r="B278" s="50" t="s">
        <v>72</v>
      </c>
    </row>
    <row r="279" spans="1:2" x14ac:dyDescent="0.25">
      <c r="A279" s="50">
        <v>23</v>
      </c>
      <c r="B279" s="50" t="s">
        <v>72</v>
      </c>
    </row>
    <row r="280" spans="1:2" x14ac:dyDescent="0.25">
      <c r="A280" s="50">
        <v>24</v>
      </c>
      <c r="B280" s="50" t="s">
        <v>72</v>
      </c>
    </row>
    <row r="281" spans="1:2" x14ac:dyDescent="0.25">
      <c r="A281" s="50">
        <v>25</v>
      </c>
      <c r="B281" s="50" t="s">
        <v>72</v>
      </c>
    </row>
    <row r="282" spans="1:2" x14ac:dyDescent="0.25">
      <c r="A282" s="50">
        <v>26</v>
      </c>
      <c r="B282" s="50" t="s">
        <v>72</v>
      </c>
    </row>
    <row r="283" spans="1:2" x14ac:dyDescent="0.25">
      <c r="A283" s="50">
        <v>27</v>
      </c>
      <c r="B283" s="50" t="s">
        <v>72</v>
      </c>
    </row>
    <row r="284" spans="1:2" x14ac:dyDescent="0.25">
      <c r="A284" s="50">
        <v>28</v>
      </c>
      <c r="B284" s="50" t="s">
        <v>72</v>
      </c>
    </row>
    <row r="285" spans="1:2" x14ac:dyDescent="0.25">
      <c r="A285" s="50">
        <v>30</v>
      </c>
      <c r="B285" s="50" t="s">
        <v>334</v>
      </c>
    </row>
    <row r="286" spans="1:2" x14ac:dyDescent="0.25">
      <c r="A286" s="50">
        <v>31</v>
      </c>
      <c r="B286" s="50" t="s">
        <v>334</v>
      </c>
    </row>
    <row r="287" spans="1:2" x14ac:dyDescent="0.25">
      <c r="A287" s="50">
        <v>32</v>
      </c>
      <c r="B287" s="50" t="s">
        <v>334</v>
      </c>
    </row>
    <row r="288" spans="1:2" x14ac:dyDescent="0.25">
      <c r="A288" s="50">
        <v>33</v>
      </c>
      <c r="B288" s="50" t="s">
        <v>334</v>
      </c>
    </row>
    <row r="289" spans="1:3" x14ac:dyDescent="0.25">
      <c r="A289" s="50">
        <v>34</v>
      </c>
      <c r="B289" s="50" t="s">
        <v>334</v>
      </c>
    </row>
    <row r="290" spans="1:3" x14ac:dyDescent="0.25">
      <c r="A290" s="50">
        <v>35</v>
      </c>
      <c r="B290" s="50" t="s">
        <v>334</v>
      </c>
    </row>
    <row r="291" spans="1:3" x14ac:dyDescent="0.25">
      <c r="A291" s="50">
        <v>36</v>
      </c>
      <c r="B291" s="50" t="s">
        <v>334</v>
      </c>
    </row>
    <row r="292" spans="1:3" x14ac:dyDescent="0.25">
      <c r="A292" s="50">
        <v>37</v>
      </c>
      <c r="B292" s="50" t="s">
        <v>72</v>
      </c>
    </row>
    <row r="293" spans="1:3" x14ac:dyDescent="0.25">
      <c r="A293" s="50">
        <v>38</v>
      </c>
      <c r="B293" s="50" t="s">
        <v>72</v>
      </c>
    </row>
    <row r="294" spans="1:3" x14ac:dyDescent="0.25">
      <c r="A294" s="50">
        <v>40</v>
      </c>
      <c r="B294" s="50" t="s">
        <v>72</v>
      </c>
    </row>
    <row r="295" spans="1:3" x14ac:dyDescent="0.25">
      <c r="A295" s="50">
        <v>41</v>
      </c>
      <c r="B295" s="50" t="s">
        <v>72</v>
      </c>
    </row>
    <row r="296" spans="1:3" x14ac:dyDescent="0.25">
      <c r="A296" s="50">
        <v>42</v>
      </c>
      <c r="B296" s="50" t="s">
        <v>72</v>
      </c>
    </row>
    <row r="297" spans="1:3" x14ac:dyDescent="0.25">
      <c r="A297" s="50">
        <v>43</v>
      </c>
      <c r="B297" s="50" t="s">
        <v>72</v>
      </c>
    </row>
    <row r="298" spans="1:3" x14ac:dyDescent="0.25">
      <c r="A298" s="50">
        <v>45</v>
      </c>
      <c r="B298" s="50" t="s">
        <v>72</v>
      </c>
    </row>
    <row r="299" spans="1:3" x14ac:dyDescent="0.25">
      <c r="A299" s="50">
        <v>46</v>
      </c>
      <c r="B299" s="50" t="s">
        <v>72</v>
      </c>
    </row>
    <row r="300" spans="1:3" x14ac:dyDescent="0.25">
      <c r="A300" s="50">
        <v>47</v>
      </c>
      <c r="B300" s="50" t="s">
        <v>72</v>
      </c>
    </row>
    <row r="301" spans="1:3" x14ac:dyDescent="0.25">
      <c r="A301" s="50">
        <v>49</v>
      </c>
      <c r="B301" s="50" t="s">
        <v>72</v>
      </c>
    </row>
    <row r="302" spans="1:3" x14ac:dyDescent="0.25">
      <c r="A302" s="50">
        <v>50</v>
      </c>
      <c r="B302" s="50" t="s">
        <v>72</v>
      </c>
    </row>
    <row r="303" spans="1:3" s="29" customFormat="1" x14ac:dyDescent="0.25">
      <c r="A303" s="28"/>
      <c r="B303" s="28" t="s">
        <v>72</v>
      </c>
      <c r="C303" s="80">
        <v>40</v>
      </c>
    </row>
    <row r="304" spans="1:3" x14ac:dyDescent="0.25">
      <c r="A304" s="50">
        <v>5</v>
      </c>
      <c r="B304" s="50" t="s">
        <v>74</v>
      </c>
    </row>
    <row r="305" spans="1:3" x14ac:dyDescent="0.25">
      <c r="A305" s="50">
        <v>8</v>
      </c>
      <c r="B305" s="50" t="s">
        <v>74</v>
      </c>
    </row>
    <row r="306" spans="1:3" x14ac:dyDescent="0.25">
      <c r="A306" s="50">
        <v>15</v>
      </c>
      <c r="B306" s="50" t="s">
        <v>74</v>
      </c>
    </row>
    <row r="307" spans="1:3" x14ac:dyDescent="0.25">
      <c r="A307" s="50">
        <v>16</v>
      </c>
      <c r="B307" s="50" t="s">
        <v>74</v>
      </c>
    </row>
    <row r="308" spans="1:3" x14ac:dyDescent="0.25">
      <c r="A308" s="50">
        <v>17</v>
      </c>
      <c r="B308" s="50" t="s">
        <v>74</v>
      </c>
    </row>
    <row r="309" spans="1:3" x14ac:dyDescent="0.25">
      <c r="A309" s="50">
        <v>20</v>
      </c>
      <c r="B309" s="50" t="s">
        <v>74</v>
      </c>
    </row>
    <row r="310" spans="1:3" x14ac:dyDescent="0.25">
      <c r="A310" s="50">
        <v>31</v>
      </c>
      <c r="B310" s="50" t="s">
        <v>74</v>
      </c>
    </row>
    <row r="311" spans="1:3" x14ac:dyDescent="0.25">
      <c r="A311" s="50">
        <v>32</v>
      </c>
      <c r="B311" s="50" t="s">
        <v>74</v>
      </c>
    </row>
    <row r="312" spans="1:3" x14ac:dyDescent="0.25">
      <c r="A312" s="50">
        <v>37</v>
      </c>
      <c r="B312" s="50" t="s">
        <v>74</v>
      </c>
    </row>
    <row r="313" spans="1:3" x14ac:dyDescent="0.25">
      <c r="A313" s="50">
        <v>46</v>
      </c>
      <c r="B313" s="50" t="s">
        <v>74</v>
      </c>
    </row>
    <row r="314" spans="1:3" s="29" customFormat="1" x14ac:dyDescent="0.25">
      <c r="A314" s="28">
        <v>50</v>
      </c>
      <c r="B314" s="28" t="s">
        <v>74</v>
      </c>
      <c r="C314" s="80">
        <v>11</v>
      </c>
    </row>
    <row r="315" spans="1:3" x14ac:dyDescent="0.25">
      <c r="A315" s="50">
        <v>1</v>
      </c>
      <c r="B315" s="50" t="s">
        <v>76</v>
      </c>
    </row>
    <row r="316" spans="1:3" x14ac:dyDescent="0.25">
      <c r="A316" s="50">
        <v>4</v>
      </c>
      <c r="B316" s="50" t="s">
        <v>76</v>
      </c>
    </row>
    <row r="317" spans="1:3" x14ac:dyDescent="0.25">
      <c r="A317" s="50">
        <v>6</v>
      </c>
      <c r="B317" s="50" t="s">
        <v>76</v>
      </c>
    </row>
    <row r="318" spans="1:3" x14ac:dyDescent="0.25">
      <c r="A318" s="50">
        <v>7</v>
      </c>
      <c r="B318" s="50" t="s">
        <v>76</v>
      </c>
    </row>
    <row r="319" spans="1:3" x14ac:dyDescent="0.25">
      <c r="A319" s="50">
        <v>8</v>
      </c>
      <c r="B319" s="50" t="s">
        <v>76</v>
      </c>
    </row>
    <row r="320" spans="1:3" x14ac:dyDescent="0.25">
      <c r="A320" s="50">
        <v>10</v>
      </c>
      <c r="B320" s="50" t="s">
        <v>76</v>
      </c>
    </row>
    <row r="321" spans="1:2" x14ac:dyDescent="0.25">
      <c r="A321" s="50">
        <v>13</v>
      </c>
      <c r="B321" s="50" t="s">
        <v>76</v>
      </c>
    </row>
    <row r="322" spans="1:2" x14ac:dyDescent="0.25">
      <c r="A322" s="50">
        <v>14</v>
      </c>
      <c r="B322" s="50" t="s">
        <v>76</v>
      </c>
    </row>
    <row r="323" spans="1:2" x14ac:dyDescent="0.25">
      <c r="A323" s="50">
        <v>15</v>
      </c>
      <c r="B323" s="50" t="s">
        <v>76</v>
      </c>
    </row>
    <row r="324" spans="1:2" x14ac:dyDescent="0.25">
      <c r="A324" s="50">
        <v>17</v>
      </c>
      <c r="B324" s="50" t="s">
        <v>76</v>
      </c>
    </row>
    <row r="325" spans="1:2" x14ac:dyDescent="0.25">
      <c r="A325" s="50">
        <v>20</v>
      </c>
      <c r="B325" s="50" t="s">
        <v>76</v>
      </c>
    </row>
    <row r="326" spans="1:2" x14ac:dyDescent="0.25">
      <c r="A326" s="50">
        <v>22</v>
      </c>
      <c r="B326" s="50" t="s">
        <v>76</v>
      </c>
    </row>
    <row r="327" spans="1:2" x14ac:dyDescent="0.25">
      <c r="A327" s="50">
        <v>23</v>
      </c>
      <c r="B327" s="50" t="s">
        <v>76</v>
      </c>
    </row>
    <row r="328" spans="1:2" x14ac:dyDescent="0.25">
      <c r="A328" s="50">
        <v>24</v>
      </c>
      <c r="B328" s="50" t="s">
        <v>76</v>
      </c>
    </row>
    <row r="329" spans="1:2" x14ac:dyDescent="0.25">
      <c r="A329" s="50">
        <v>25</v>
      </c>
      <c r="B329" s="50" t="s">
        <v>328</v>
      </c>
    </row>
    <row r="330" spans="1:2" x14ac:dyDescent="0.25">
      <c r="A330" s="50">
        <v>26</v>
      </c>
      <c r="B330" s="50" t="s">
        <v>76</v>
      </c>
    </row>
    <row r="331" spans="1:2" x14ac:dyDescent="0.25">
      <c r="A331" s="50">
        <v>29</v>
      </c>
      <c r="B331" s="50" t="s">
        <v>76</v>
      </c>
    </row>
    <row r="332" spans="1:2" x14ac:dyDescent="0.25">
      <c r="A332" s="50">
        <v>30</v>
      </c>
      <c r="B332" s="50" t="s">
        <v>328</v>
      </c>
    </row>
    <row r="333" spans="1:2" x14ac:dyDescent="0.25">
      <c r="A333" s="50">
        <v>31</v>
      </c>
      <c r="B333" s="50" t="s">
        <v>76</v>
      </c>
    </row>
    <row r="334" spans="1:2" x14ac:dyDescent="0.25">
      <c r="A334" s="50">
        <v>37</v>
      </c>
      <c r="B334" s="50" t="s">
        <v>76</v>
      </c>
    </row>
    <row r="335" spans="1:2" x14ac:dyDescent="0.25">
      <c r="A335" s="50">
        <v>38</v>
      </c>
      <c r="B335" s="50" t="s">
        <v>76</v>
      </c>
    </row>
    <row r="336" spans="1:2" x14ac:dyDescent="0.25">
      <c r="A336" s="50">
        <v>39</v>
      </c>
      <c r="B336" s="50" t="s">
        <v>76</v>
      </c>
    </row>
    <row r="337" spans="1:3" x14ac:dyDescent="0.25">
      <c r="A337" s="50">
        <v>44</v>
      </c>
      <c r="B337" s="50" t="s">
        <v>76</v>
      </c>
    </row>
    <row r="338" spans="1:3" x14ac:dyDescent="0.25">
      <c r="A338" s="50">
        <v>46</v>
      </c>
      <c r="B338" s="50" t="s">
        <v>76</v>
      </c>
    </row>
    <row r="339" spans="1:3" x14ac:dyDescent="0.25">
      <c r="A339" s="50">
        <v>47</v>
      </c>
      <c r="B339" s="50" t="s">
        <v>76</v>
      </c>
    </row>
    <row r="340" spans="1:3" x14ac:dyDescent="0.25">
      <c r="A340" s="50">
        <v>48</v>
      </c>
      <c r="B340" s="50" t="s">
        <v>76</v>
      </c>
    </row>
    <row r="341" spans="1:3" x14ac:dyDescent="0.25">
      <c r="A341" s="56">
        <v>49</v>
      </c>
      <c r="B341" s="50" t="s">
        <v>76</v>
      </c>
    </row>
    <row r="342" spans="1:3" x14ac:dyDescent="0.25">
      <c r="A342" s="50">
        <v>50</v>
      </c>
      <c r="B342" s="50" t="s">
        <v>76</v>
      </c>
    </row>
    <row r="343" spans="1:3" s="29" customFormat="1" x14ac:dyDescent="0.25">
      <c r="A343" s="28"/>
      <c r="B343" s="28" t="s">
        <v>76</v>
      </c>
      <c r="C343" s="80">
        <v>29</v>
      </c>
    </row>
    <row r="344" spans="1:3" x14ac:dyDescent="0.25">
      <c r="A344" s="50">
        <v>10</v>
      </c>
      <c r="B344" s="50" t="s">
        <v>78</v>
      </c>
    </row>
    <row r="345" spans="1:3" x14ac:dyDescent="0.25">
      <c r="A345" s="50">
        <v>13</v>
      </c>
      <c r="B345" s="50" t="s">
        <v>78</v>
      </c>
    </row>
    <row r="346" spans="1:3" x14ac:dyDescent="0.25">
      <c r="A346" s="50">
        <v>17</v>
      </c>
      <c r="B346" s="50" t="s">
        <v>78</v>
      </c>
    </row>
    <row r="347" spans="1:3" x14ac:dyDescent="0.25">
      <c r="A347" s="50">
        <v>19</v>
      </c>
      <c r="B347" s="50" t="s">
        <v>78</v>
      </c>
    </row>
    <row r="348" spans="1:3" x14ac:dyDescent="0.25">
      <c r="A348" s="50">
        <v>20</v>
      </c>
      <c r="B348" s="50" t="s">
        <v>78</v>
      </c>
    </row>
    <row r="349" spans="1:3" x14ac:dyDescent="0.25">
      <c r="A349" s="50">
        <v>21</v>
      </c>
      <c r="B349" s="50" t="s">
        <v>78</v>
      </c>
    </row>
    <row r="350" spans="1:3" x14ac:dyDescent="0.25">
      <c r="A350" s="50">
        <v>23</v>
      </c>
      <c r="B350" s="50" t="s">
        <v>78</v>
      </c>
    </row>
    <row r="351" spans="1:3" x14ac:dyDescent="0.25">
      <c r="A351" s="50">
        <v>24</v>
      </c>
      <c r="B351" s="50" t="s">
        <v>78</v>
      </c>
    </row>
    <row r="352" spans="1:3" x14ac:dyDescent="0.25">
      <c r="A352" s="50">
        <v>39</v>
      </c>
      <c r="B352" s="50" t="s">
        <v>78</v>
      </c>
    </row>
    <row r="353" spans="1:3" x14ac:dyDescent="0.25">
      <c r="A353" s="50">
        <v>40</v>
      </c>
      <c r="B353" s="50" t="s">
        <v>78</v>
      </c>
    </row>
    <row r="354" spans="1:3" x14ac:dyDescent="0.25">
      <c r="A354" s="50">
        <v>43</v>
      </c>
      <c r="B354" s="50" t="s">
        <v>78</v>
      </c>
    </row>
    <row r="355" spans="1:3" s="29" customFormat="1" x14ac:dyDescent="0.25">
      <c r="A355" s="28">
        <v>44</v>
      </c>
      <c r="B355" s="28" t="s">
        <v>78</v>
      </c>
      <c r="C355" s="80">
        <v>12</v>
      </c>
    </row>
    <row r="356" spans="1:3" x14ac:dyDescent="0.25">
      <c r="A356" s="50">
        <v>10</v>
      </c>
      <c r="B356" s="62" t="s">
        <v>321</v>
      </c>
    </row>
    <row r="357" spans="1:3" x14ac:dyDescent="0.25">
      <c r="A357" s="50">
        <v>22</v>
      </c>
      <c r="B357" s="50" t="s">
        <v>321</v>
      </c>
    </row>
    <row r="358" spans="1:3" s="29" customFormat="1" x14ac:dyDescent="0.25">
      <c r="A358" s="28">
        <v>29</v>
      </c>
      <c r="B358" s="28" t="s">
        <v>321</v>
      </c>
      <c r="C358" s="80">
        <v>3</v>
      </c>
    </row>
    <row r="359" spans="1:3" x14ac:dyDescent="0.25">
      <c r="A359" s="50">
        <v>37</v>
      </c>
      <c r="B359" s="50" t="s">
        <v>81</v>
      </c>
    </row>
    <row r="360" spans="1:3" x14ac:dyDescent="0.25">
      <c r="A360" s="50">
        <v>46</v>
      </c>
      <c r="B360" s="50" t="s">
        <v>81</v>
      </c>
    </row>
    <row r="361" spans="1:3" x14ac:dyDescent="0.25">
      <c r="A361" s="50">
        <v>47</v>
      </c>
      <c r="B361" s="50" t="s">
        <v>81</v>
      </c>
    </row>
    <row r="362" spans="1:3" s="29" customFormat="1" x14ac:dyDescent="0.25">
      <c r="A362" s="28">
        <v>50</v>
      </c>
      <c r="B362" s="28" t="s">
        <v>81</v>
      </c>
      <c r="C362" s="80">
        <v>4</v>
      </c>
    </row>
    <row r="363" spans="1:3" x14ac:dyDescent="0.25">
      <c r="A363" s="50">
        <v>3</v>
      </c>
      <c r="B363" s="50" t="s">
        <v>83</v>
      </c>
    </row>
    <row r="364" spans="1:3" x14ac:dyDescent="0.25">
      <c r="A364" s="50">
        <v>8</v>
      </c>
      <c r="B364" s="50" t="s">
        <v>83</v>
      </c>
    </row>
    <row r="365" spans="1:3" x14ac:dyDescent="0.25">
      <c r="A365" s="50">
        <v>9</v>
      </c>
      <c r="B365" s="50" t="s">
        <v>83</v>
      </c>
    </row>
    <row r="366" spans="1:3" x14ac:dyDescent="0.25">
      <c r="A366" s="50">
        <v>13</v>
      </c>
      <c r="B366" s="50" t="s">
        <v>83</v>
      </c>
    </row>
    <row r="367" spans="1:3" x14ac:dyDescent="0.25">
      <c r="A367" s="50">
        <v>15</v>
      </c>
      <c r="B367" s="50" t="s">
        <v>83</v>
      </c>
    </row>
    <row r="368" spans="1:3" x14ac:dyDescent="0.25">
      <c r="A368" s="50">
        <v>16</v>
      </c>
      <c r="B368" s="50" t="s">
        <v>83</v>
      </c>
    </row>
    <row r="369" spans="1:3" x14ac:dyDescent="0.25">
      <c r="A369" s="50">
        <v>23</v>
      </c>
      <c r="B369" s="50" t="s">
        <v>83</v>
      </c>
    </row>
    <row r="370" spans="1:3" x14ac:dyDescent="0.25">
      <c r="A370" s="50">
        <v>25</v>
      </c>
      <c r="B370" s="50" t="s">
        <v>83</v>
      </c>
    </row>
    <row r="371" spans="1:3" x14ac:dyDescent="0.25">
      <c r="A371" s="50">
        <v>26</v>
      </c>
      <c r="B371" s="50" t="s">
        <v>83</v>
      </c>
    </row>
    <row r="372" spans="1:3" x14ac:dyDescent="0.25">
      <c r="A372" s="50">
        <v>28</v>
      </c>
      <c r="B372" s="50" t="s">
        <v>83</v>
      </c>
    </row>
    <row r="373" spans="1:3" x14ac:dyDescent="0.25">
      <c r="A373" s="50">
        <v>29</v>
      </c>
      <c r="B373" s="50" t="s">
        <v>83</v>
      </c>
    </row>
    <row r="374" spans="1:3" x14ac:dyDescent="0.25">
      <c r="A374" s="50">
        <v>30</v>
      </c>
      <c r="B374" s="50" t="s">
        <v>83</v>
      </c>
    </row>
    <row r="375" spans="1:3" x14ac:dyDescent="0.25">
      <c r="A375" s="50">
        <v>31</v>
      </c>
      <c r="B375" s="50" t="s">
        <v>83</v>
      </c>
    </row>
    <row r="376" spans="1:3" x14ac:dyDescent="0.25">
      <c r="A376" s="50">
        <v>32</v>
      </c>
      <c r="B376" s="50" t="s">
        <v>83</v>
      </c>
    </row>
    <row r="377" spans="1:3" x14ac:dyDescent="0.25">
      <c r="A377" s="50">
        <v>37</v>
      </c>
      <c r="B377" s="50" t="s">
        <v>83</v>
      </c>
    </row>
    <row r="378" spans="1:3" x14ac:dyDescent="0.25">
      <c r="A378" s="50">
        <v>38</v>
      </c>
      <c r="B378" s="50" t="s">
        <v>83</v>
      </c>
    </row>
    <row r="379" spans="1:3" s="29" customFormat="1" x14ac:dyDescent="0.25">
      <c r="A379" s="28">
        <v>43</v>
      </c>
      <c r="B379" s="28" t="s">
        <v>83</v>
      </c>
      <c r="C379" s="80">
        <v>17</v>
      </c>
    </row>
    <row r="380" spans="1:3" x14ac:dyDescent="0.25">
      <c r="A380" s="50">
        <v>1</v>
      </c>
      <c r="B380" s="61" t="s">
        <v>85</v>
      </c>
    </row>
    <row r="381" spans="1:3" x14ac:dyDescent="0.25">
      <c r="A381" s="50">
        <v>2</v>
      </c>
      <c r="B381" s="50" t="s">
        <v>85</v>
      </c>
    </row>
    <row r="382" spans="1:3" x14ac:dyDescent="0.25">
      <c r="A382" s="50">
        <v>4</v>
      </c>
      <c r="B382" s="50" t="s">
        <v>85</v>
      </c>
    </row>
    <row r="383" spans="1:3" x14ac:dyDescent="0.25">
      <c r="A383" s="50">
        <v>6</v>
      </c>
      <c r="B383" s="50" t="s">
        <v>85</v>
      </c>
    </row>
    <row r="384" spans="1:3" x14ac:dyDescent="0.25">
      <c r="A384" s="50">
        <v>7</v>
      </c>
      <c r="B384" s="50" t="s">
        <v>85</v>
      </c>
    </row>
    <row r="385" spans="1:2" x14ac:dyDescent="0.25">
      <c r="A385" s="50">
        <v>9</v>
      </c>
      <c r="B385" s="50" t="s">
        <v>85</v>
      </c>
    </row>
    <row r="386" spans="1:2" x14ac:dyDescent="0.25">
      <c r="A386" s="50">
        <v>10</v>
      </c>
      <c r="B386" s="50" t="s">
        <v>85</v>
      </c>
    </row>
    <row r="387" spans="1:2" x14ac:dyDescent="0.25">
      <c r="A387" s="50">
        <v>11</v>
      </c>
      <c r="B387" s="50" t="s">
        <v>85</v>
      </c>
    </row>
    <row r="388" spans="1:2" x14ac:dyDescent="0.25">
      <c r="A388" s="50">
        <v>13</v>
      </c>
      <c r="B388" s="50" t="s">
        <v>85</v>
      </c>
    </row>
    <row r="389" spans="1:2" x14ac:dyDescent="0.25">
      <c r="A389" s="50">
        <v>14</v>
      </c>
      <c r="B389" s="50" t="s">
        <v>85</v>
      </c>
    </row>
    <row r="390" spans="1:2" x14ac:dyDescent="0.25">
      <c r="A390" s="50">
        <v>15</v>
      </c>
      <c r="B390" s="50" t="s">
        <v>85</v>
      </c>
    </row>
    <row r="391" spans="1:2" x14ac:dyDescent="0.25">
      <c r="A391" s="50">
        <v>16</v>
      </c>
      <c r="B391" s="50" t="s">
        <v>85</v>
      </c>
    </row>
    <row r="392" spans="1:2" x14ac:dyDescent="0.25">
      <c r="A392" s="50">
        <v>17</v>
      </c>
      <c r="B392" s="50" t="s">
        <v>85</v>
      </c>
    </row>
    <row r="393" spans="1:2" x14ac:dyDescent="0.25">
      <c r="A393" s="50">
        <v>18</v>
      </c>
      <c r="B393" s="50" t="s">
        <v>85</v>
      </c>
    </row>
    <row r="394" spans="1:2" x14ac:dyDescent="0.25">
      <c r="A394" s="50">
        <v>19</v>
      </c>
      <c r="B394" s="50" t="s">
        <v>85</v>
      </c>
    </row>
    <row r="395" spans="1:2" x14ac:dyDescent="0.25">
      <c r="A395" s="50">
        <v>20</v>
      </c>
      <c r="B395" s="50" t="s">
        <v>85</v>
      </c>
    </row>
    <row r="396" spans="1:2" x14ac:dyDescent="0.25">
      <c r="A396" s="50">
        <v>23</v>
      </c>
      <c r="B396" s="50" t="s">
        <v>85</v>
      </c>
    </row>
    <row r="397" spans="1:2" x14ac:dyDescent="0.25">
      <c r="A397" s="50">
        <v>26</v>
      </c>
      <c r="B397" s="50" t="s">
        <v>85</v>
      </c>
    </row>
    <row r="398" spans="1:2" x14ac:dyDescent="0.25">
      <c r="A398" s="50">
        <v>28</v>
      </c>
      <c r="B398" s="50" t="s">
        <v>85</v>
      </c>
    </row>
    <row r="399" spans="1:2" x14ac:dyDescent="0.25">
      <c r="A399" s="50">
        <v>29</v>
      </c>
      <c r="B399" s="50" t="s">
        <v>85</v>
      </c>
    </row>
    <row r="400" spans="1:2" x14ac:dyDescent="0.25">
      <c r="A400" s="50">
        <v>30</v>
      </c>
      <c r="B400" s="50" t="s">
        <v>85</v>
      </c>
    </row>
    <row r="401" spans="1:3" x14ac:dyDescent="0.25">
      <c r="A401" s="50">
        <v>33</v>
      </c>
      <c r="B401" s="50" t="s">
        <v>85</v>
      </c>
    </row>
    <row r="402" spans="1:3" x14ac:dyDescent="0.25">
      <c r="A402" s="50">
        <v>38</v>
      </c>
      <c r="B402" s="50" t="s">
        <v>85</v>
      </c>
    </row>
    <row r="403" spans="1:3" x14ac:dyDescent="0.25">
      <c r="A403" s="50">
        <v>40</v>
      </c>
      <c r="B403" s="50" t="s">
        <v>85</v>
      </c>
    </row>
    <row r="404" spans="1:3" x14ac:dyDescent="0.25">
      <c r="A404" s="50">
        <v>45</v>
      </c>
      <c r="B404" s="50" t="s">
        <v>85</v>
      </c>
    </row>
    <row r="405" spans="1:3" s="29" customFormat="1" x14ac:dyDescent="0.25">
      <c r="A405" s="28">
        <v>49</v>
      </c>
      <c r="B405" s="28" t="s">
        <v>85</v>
      </c>
      <c r="C405" s="80">
        <v>26</v>
      </c>
    </row>
    <row r="406" spans="1:3" x14ac:dyDescent="0.25">
      <c r="A406" s="50">
        <v>15</v>
      </c>
      <c r="B406" s="50" t="s">
        <v>88</v>
      </c>
    </row>
    <row r="407" spans="1:3" s="29" customFormat="1" x14ac:dyDescent="0.25">
      <c r="A407" s="28">
        <v>31</v>
      </c>
      <c r="B407" s="28" t="s">
        <v>88</v>
      </c>
      <c r="C407" s="80">
        <v>1</v>
      </c>
    </row>
    <row r="408" spans="1:3" x14ac:dyDescent="0.25">
      <c r="A408" s="50">
        <v>7</v>
      </c>
      <c r="B408" s="50" t="s">
        <v>91</v>
      </c>
    </row>
    <row r="409" spans="1:3" s="29" customFormat="1" x14ac:dyDescent="0.25">
      <c r="A409" s="28">
        <v>42</v>
      </c>
      <c r="B409" s="28" t="s">
        <v>91</v>
      </c>
      <c r="C409" s="80">
        <v>2</v>
      </c>
    </row>
    <row r="410" spans="1:3" x14ac:dyDescent="0.25">
      <c r="A410" s="50">
        <v>6</v>
      </c>
      <c r="B410" s="50" t="s">
        <v>93</v>
      </c>
    </row>
    <row r="411" spans="1:3" s="29" customFormat="1" x14ac:dyDescent="0.25">
      <c r="A411" s="28">
        <v>7</v>
      </c>
      <c r="B411" s="28" t="s">
        <v>93</v>
      </c>
      <c r="C411" s="80">
        <v>2</v>
      </c>
    </row>
    <row r="412" spans="1:3" x14ac:dyDescent="0.25">
      <c r="A412" s="50">
        <v>10</v>
      </c>
      <c r="B412" s="50" t="s">
        <v>96</v>
      </c>
    </row>
    <row r="413" spans="1:3" s="29" customFormat="1" x14ac:dyDescent="0.25">
      <c r="A413" s="28">
        <v>13</v>
      </c>
      <c r="B413" s="28" t="s">
        <v>96</v>
      </c>
      <c r="C413" s="80">
        <v>2</v>
      </c>
    </row>
    <row r="414" spans="1:3" x14ac:dyDescent="0.25">
      <c r="A414" s="50">
        <v>32</v>
      </c>
      <c r="B414" s="50" t="s">
        <v>98</v>
      </c>
    </row>
    <row r="415" spans="1:3" x14ac:dyDescent="0.25">
      <c r="A415" s="50">
        <v>38</v>
      </c>
      <c r="B415" s="50" t="s">
        <v>98</v>
      </c>
    </row>
    <row r="416" spans="1:3" x14ac:dyDescent="0.25">
      <c r="A416" s="50">
        <v>46</v>
      </c>
      <c r="B416" s="50" t="s">
        <v>98</v>
      </c>
    </row>
    <row r="417" spans="1:3" x14ac:dyDescent="0.25">
      <c r="A417" s="50">
        <v>50</v>
      </c>
      <c r="B417" s="50" t="s">
        <v>98</v>
      </c>
    </row>
    <row r="418" spans="1:3" x14ac:dyDescent="0.25">
      <c r="A418" s="50">
        <v>3</v>
      </c>
      <c r="B418" s="50" t="s">
        <v>318</v>
      </c>
    </row>
    <row r="419" spans="1:3" s="29" customFormat="1" x14ac:dyDescent="0.25">
      <c r="A419" s="28">
        <v>4</v>
      </c>
      <c r="B419" s="28" t="s">
        <v>318</v>
      </c>
      <c r="C419" s="80">
        <v>6</v>
      </c>
    </row>
    <row r="420" spans="1:3" ht="30" x14ac:dyDescent="0.25">
      <c r="A420" s="50">
        <v>8</v>
      </c>
      <c r="B420" s="60" t="s">
        <v>319</v>
      </c>
    </row>
    <row r="421" spans="1:3" ht="30" x14ac:dyDescent="0.25">
      <c r="A421" s="50">
        <v>14</v>
      </c>
      <c r="B421" s="60" t="s">
        <v>322</v>
      </c>
    </row>
    <row r="422" spans="1:3" ht="30" x14ac:dyDescent="0.25">
      <c r="A422" s="50">
        <v>15</v>
      </c>
      <c r="B422" s="60" t="s">
        <v>322</v>
      </c>
    </row>
    <row r="423" spans="1:3" ht="30" x14ac:dyDescent="0.25">
      <c r="A423" s="50">
        <v>16</v>
      </c>
      <c r="B423" s="60" t="s">
        <v>322</v>
      </c>
    </row>
    <row r="424" spans="1:3" ht="30" x14ac:dyDescent="0.25">
      <c r="A424" s="50">
        <v>19</v>
      </c>
      <c r="B424" s="60" t="s">
        <v>322</v>
      </c>
    </row>
    <row r="425" spans="1:3" ht="30" x14ac:dyDescent="0.25">
      <c r="A425" s="50">
        <v>20</v>
      </c>
      <c r="B425" s="60" t="s">
        <v>322</v>
      </c>
    </row>
    <row r="426" spans="1:3" ht="30" x14ac:dyDescent="0.25">
      <c r="A426" s="50">
        <v>22</v>
      </c>
      <c r="B426" s="60" t="s">
        <v>322</v>
      </c>
    </row>
    <row r="427" spans="1:3" ht="30" x14ac:dyDescent="0.25">
      <c r="A427" s="50">
        <v>23</v>
      </c>
      <c r="B427" s="60" t="s">
        <v>322</v>
      </c>
    </row>
    <row r="428" spans="1:3" ht="30" x14ac:dyDescent="0.25">
      <c r="A428" s="50">
        <v>27</v>
      </c>
      <c r="B428" s="60" t="s">
        <v>322</v>
      </c>
    </row>
    <row r="429" spans="1:3" ht="30" x14ac:dyDescent="0.25">
      <c r="A429" s="50">
        <v>30</v>
      </c>
      <c r="B429" s="60" t="s">
        <v>322</v>
      </c>
    </row>
    <row r="430" spans="1:3" ht="30" x14ac:dyDescent="0.25">
      <c r="A430" s="50">
        <v>31</v>
      </c>
      <c r="B430" s="60" t="s">
        <v>322</v>
      </c>
    </row>
    <row r="431" spans="1:3" ht="30" x14ac:dyDescent="0.25">
      <c r="A431" s="50">
        <v>32</v>
      </c>
      <c r="B431" s="60" t="s">
        <v>322</v>
      </c>
    </row>
    <row r="432" spans="1:3" ht="30" x14ac:dyDescent="0.25">
      <c r="A432" s="50">
        <v>34</v>
      </c>
      <c r="B432" s="60" t="s">
        <v>322</v>
      </c>
    </row>
    <row r="433" spans="1:3" ht="30" x14ac:dyDescent="0.25">
      <c r="A433" s="50">
        <v>37</v>
      </c>
      <c r="B433" s="60" t="s">
        <v>319</v>
      </c>
    </row>
    <row r="434" spans="1:3" ht="30" x14ac:dyDescent="0.25">
      <c r="A434" s="50">
        <v>44</v>
      </c>
      <c r="B434" s="60" t="s">
        <v>319</v>
      </c>
    </row>
    <row r="435" spans="1:3" ht="30" x14ac:dyDescent="0.25">
      <c r="A435" s="50">
        <v>45</v>
      </c>
      <c r="B435" s="60" t="s">
        <v>319</v>
      </c>
    </row>
    <row r="436" spans="1:3" ht="30" x14ac:dyDescent="0.25">
      <c r="A436" s="50">
        <v>47</v>
      </c>
      <c r="B436" s="60" t="s">
        <v>319</v>
      </c>
    </row>
    <row r="437" spans="1:3" ht="30" x14ac:dyDescent="0.25">
      <c r="A437" s="50">
        <v>48</v>
      </c>
      <c r="B437" s="60" t="s">
        <v>319</v>
      </c>
    </row>
    <row r="438" spans="1:3" ht="30" x14ac:dyDescent="0.25">
      <c r="A438" s="50">
        <v>49</v>
      </c>
      <c r="B438" s="60" t="s">
        <v>319</v>
      </c>
    </row>
    <row r="439" spans="1:3" s="29" customFormat="1" x14ac:dyDescent="0.25">
      <c r="A439" s="28">
        <v>50</v>
      </c>
      <c r="B439" s="85" t="s">
        <v>319</v>
      </c>
      <c r="C439" s="80">
        <v>20</v>
      </c>
    </row>
    <row r="440" spans="1:3" x14ac:dyDescent="0.25">
      <c r="A440" s="50">
        <v>30</v>
      </c>
      <c r="B440" s="50" t="s">
        <v>331</v>
      </c>
    </row>
    <row r="441" spans="1:3" x14ac:dyDescent="0.25">
      <c r="A441" s="50">
        <v>4</v>
      </c>
      <c r="B441" s="50" t="s">
        <v>102</v>
      </c>
    </row>
    <row r="442" spans="1:3" x14ac:dyDescent="0.25">
      <c r="A442" s="50">
        <v>7</v>
      </c>
      <c r="B442" s="50" t="s">
        <v>102</v>
      </c>
    </row>
    <row r="443" spans="1:3" x14ac:dyDescent="0.25">
      <c r="A443" s="50">
        <v>8</v>
      </c>
      <c r="B443" s="50" t="s">
        <v>102</v>
      </c>
    </row>
    <row r="444" spans="1:3" x14ac:dyDescent="0.25">
      <c r="A444" s="50">
        <v>9</v>
      </c>
      <c r="B444" s="50" t="s">
        <v>102</v>
      </c>
    </row>
    <row r="445" spans="1:3" x14ac:dyDescent="0.25">
      <c r="A445" s="50">
        <v>10</v>
      </c>
      <c r="B445" s="50" t="s">
        <v>102</v>
      </c>
    </row>
    <row r="446" spans="1:3" x14ac:dyDescent="0.25">
      <c r="A446" s="50">
        <v>14</v>
      </c>
      <c r="B446" s="50" t="s">
        <v>313</v>
      </c>
    </row>
    <row r="447" spans="1:3" x14ac:dyDescent="0.25">
      <c r="A447" s="50">
        <v>16</v>
      </c>
      <c r="B447" s="50" t="s">
        <v>313</v>
      </c>
    </row>
    <row r="448" spans="1:3" x14ac:dyDescent="0.25">
      <c r="A448" s="50">
        <v>22</v>
      </c>
      <c r="B448" s="50" t="s">
        <v>313</v>
      </c>
    </row>
    <row r="449" spans="1:2" x14ac:dyDescent="0.25">
      <c r="A449" s="50">
        <v>24</v>
      </c>
      <c r="B449" s="50" t="s">
        <v>313</v>
      </c>
    </row>
    <row r="450" spans="1:2" x14ac:dyDescent="0.25">
      <c r="A450" s="50">
        <v>26</v>
      </c>
      <c r="B450" s="50" t="s">
        <v>313</v>
      </c>
    </row>
    <row r="451" spans="1:2" x14ac:dyDescent="0.25">
      <c r="A451" s="50">
        <v>27</v>
      </c>
      <c r="B451" s="50" t="s">
        <v>313</v>
      </c>
    </row>
    <row r="452" spans="1:2" x14ac:dyDescent="0.25">
      <c r="A452" s="50">
        <v>28</v>
      </c>
      <c r="B452" s="63" t="s">
        <v>102</v>
      </c>
    </row>
    <row r="453" spans="1:2" x14ac:dyDescent="0.25">
      <c r="A453" s="50">
        <v>29</v>
      </c>
      <c r="B453" s="50" t="s">
        <v>313</v>
      </c>
    </row>
    <row r="454" spans="1:2" x14ac:dyDescent="0.25">
      <c r="A454" s="50">
        <v>30</v>
      </c>
      <c r="B454" s="50" t="s">
        <v>313</v>
      </c>
    </row>
    <row r="455" spans="1:2" x14ac:dyDescent="0.25">
      <c r="A455" s="50">
        <v>31</v>
      </c>
      <c r="B455" s="50" t="s">
        <v>102</v>
      </c>
    </row>
    <row r="456" spans="1:2" x14ac:dyDescent="0.25">
      <c r="A456" s="50">
        <v>32</v>
      </c>
      <c r="B456" s="50" t="s">
        <v>102</v>
      </c>
    </row>
    <row r="457" spans="1:2" x14ac:dyDescent="0.25">
      <c r="A457" s="50">
        <v>33</v>
      </c>
      <c r="B457" s="50" t="s">
        <v>102</v>
      </c>
    </row>
    <row r="458" spans="1:2" x14ac:dyDescent="0.25">
      <c r="A458" s="50">
        <v>34</v>
      </c>
      <c r="B458" s="50" t="s">
        <v>102</v>
      </c>
    </row>
    <row r="459" spans="1:2" x14ac:dyDescent="0.25">
      <c r="A459" s="50">
        <v>35</v>
      </c>
      <c r="B459" s="50" t="s">
        <v>102</v>
      </c>
    </row>
    <row r="460" spans="1:2" x14ac:dyDescent="0.25">
      <c r="A460" s="50">
        <v>36</v>
      </c>
      <c r="B460" s="50" t="s">
        <v>102</v>
      </c>
    </row>
    <row r="461" spans="1:2" x14ac:dyDescent="0.25">
      <c r="A461" s="50">
        <v>37</v>
      </c>
      <c r="B461" s="50" t="s">
        <v>102</v>
      </c>
    </row>
    <row r="462" spans="1:2" x14ac:dyDescent="0.25">
      <c r="A462" s="50">
        <v>38</v>
      </c>
      <c r="B462" s="50" t="s">
        <v>102</v>
      </c>
    </row>
    <row r="463" spans="1:2" x14ac:dyDescent="0.25">
      <c r="A463" s="50">
        <v>39</v>
      </c>
      <c r="B463" s="50" t="s">
        <v>102</v>
      </c>
    </row>
    <row r="464" spans="1:2" x14ac:dyDescent="0.25">
      <c r="A464" s="50">
        <v>40</v>
      </c>
      <c r="B464" s="50" t="s">
        <v>102</v>
      </c>
    </row>
    <row r="465" spans="1:3" x14ac:dyDescent="0.25">
      <c r="A465" s="50">
        <v>41</v>
      </c>
      <c r="B465" s="50" t="s">
        <v>102</v>
      </c>
    </row>
    <row r="466" spans="1:3" x14ac:dyDescent="0.25">
      <c r="A466" s="50">
        <v>43</v>
      </c>
      <c r="B466" s="50" t="s">
        <v>102</v>
      </c>
    </row>
    <row r="467" spans="1:3" s="29" customFormat="1" x14ac:dyDescent="0.25">
      <c r="A467" s="28">
        <v>50</v>
      </c>
      <c r="B467" s="28" t="s">
        <v>102</v>
      </c>
      <c r="C467" s="80">
        <v>28</v>
      </c>
    </row>
    <row r="468" spans="1:3" x14ac:dyDescent="0.25">
      <c r="A468" s="50">
        <v>21</v>
      </c>
      <c r="B468" s="50" t="s">
        <v>105</v>
      </c>
    </row>
    <row r="469" spans="1:3" s="29" customFormat="1" x14ac:dyDescent="0.25">
      <c r="A469" s="28">
        <v>25</v>
      </c>
      <c r="B469" s="28" t="s">
        <v>105</v>
      </c>
      <c r="C469" s="80">
        <v>2</v>
      </c>
    </row>
    <row r="470" spans="1:3" x14ac:dyDescent="0.25">
      <c r="A470" s="50">
        <v>1</v>
      </c>
      <c r="B470" s="50" t="s">
        <v>107</v>
      </c>
    </row>
    <row r="471" spans="1:3" x14ac:dyDescent="0.25">
      <c r="A471" s="50">
        <v>2</v>
      </c>
      <c r="B471" s="50" t="s">
        <v>107</v>
      </c>
    </row>
    <row r="472" spans="1:3" x14ac:dyDescent="0.25">
      <c r="A472" s="50">
        <v>4</v>
      </c>
      <c r="B472" s="50" t="s">
        <v>107</v>
      </c>
    </row>
    <row r="473" spans="1:3" x14ac:dyDescent="0.25">
      <c r="A473" s="50">
        <v>7</v>
      </c>
      <c r="B473" s="50" t="s">
        <v>107</v>
      </c>
    </row>
    <row r="474" spans="1:3" x14ac:dyDescent="0.25">
      <c r="A474" s="50">
        <v>9</v>
      </c>
      <c r="B474" s="50" t="s">
        <v>107</v>
      </c>
    </row>
    <row r="475" spans="1:3" x14ac:dyDescent="0.25">
      <c r="A475" s="50">
        <v>10</v>
      </c>
      <c r="B475" s="50" t="s">
        <v>107</v>
      </c>
    </row>
    <row r="476" spans="1:3" x14ac:dyDescent="0.25">
      <c r="A476" s="50">
        <v>15</v>
      </c>
      <c r="B476" s="50" t="s">
        <v>107</v>
      </c>
    </row>
    <row r="477" spans="1:3" x14ac:dyDescent="0.25">
      <c r="A477" s="50">
        <v>17</v>
      </c>
      <c r="B477" s="50" t="s">
        <v>107</v>
      </c>
    </row>
    <row r="478" spans="1:3" x14ac:dyDescent="0.25">
      <c r="A478" s="50">
        <v>27</v>
      </c>
      <c r="B478" s="50" t="s">
        <v>107</v>
      </c>
    </row>
    <row r="479" spans="1:3" x14ac:dyDescent="0.25">
      <c r="A479" s="50">
        <v>31</v>
      </c>
      <c r="B479" s="50" t="s">
        <v>107</v>
      </c>
    </row>
    <row r="480" spans="1:3" x14ac:dyDescent="0.25">
      <c r="A480" s="50">
        <v>33</v>
      </c>
      <c r="B480" s="50" t="s">
        <v>107</v>
      </c>
    </row>
    <row r="481" spans="1:3" x14ac:dyDescent="0.25">
      <c r="A481" s="50">
        <v>35</v>
      </c>
      <c r="B481" s="50" t="s">
        <v>107</v>
      </c>
    </row>
    <row r="482" spans="1:3" x14ac:dyDescent="0.25">
      <c r="A482" s="50">
        <v>37</v>
      </c>
      <c r="B482" s="50" t="s">
        <v>107</v>
      </c>
    </row>
    <row r="483" spans="1:3" x14ac:dyDescent="0.25">
      <c r="A483" s="50">
        <v>39</v>
      </c>
      <c r="B483" s="50" t="s">
        <v>107</v>
      </c>
    </row>
    <row r="484" spans="1:3" x14ac:dyDescent="0.25">
      <c r="A484" s="50">
        <v>44</v>
      </c>
      <c r="B484" s="50" t="s">
        <v>107</v>
      </c>
    </row>
    <row r="485" spans="1:3" s="29" customFormat="1" x14ac:dyDescent="0.25">
      <c r="A485" s="28">
        <v>45</v>
      </c>
      <c r="B485" s="28" t="s">
        <v>107</v>
      </c>
      <c r="C485" s="80">
        <v>16</v>
      </c>
    </row>
    <row r="486" spans="1:3" x14ac:dyDescent="0.25">
      <c r="A486" s="50">
        <v>3</v>
      </c>
      <c r="B486" s="50" t="s">
        <v>121</v>
      </c>
    </row>
    <row r="487" spans="1:3" x14ac:dyDescent="0.25">
      <c r="A487" s="50">
        <v>10</v>
      </c>
      <c r="B487" s="50" t="s">
        <v>121</v>
      </c>
    </row>
    <row r="488" spans="1:3" x14ac:dyDescent="0.25">
      <c r="A488" s="50">
        <v>11</v>
      </c>
      <c r="B488" s="50" t="s">
        <v>121</v>
      </c>
    </row>
    <row r="489" spans="1:3" x14ac:dyDescent="0.25">
      <c r="A489" s="50">
        <v>20</v>
      </c>
      <c r="B489" s="50" t="s">
        <v>121</v>
      </c>
    </row>
    <row r="490" spans="1:3" x14ac:dyDescent="0.25">
      <c r="A490" s="50">
        <v>21</v>
      </c>
      <c r="B490" s="50" t="s">
        <v>325</v>
      </c>
    </row>
    <row r="491" spans="1:3" x14ac:dyDescent="0.25">
      <c r="A491" s="50">
        <v>28</v>
      </c>
      <c r="B491" s="50" t="s">
        <v>325</v>
      </c>
    </row>
    <row r="492" spans="1:3" x14ac:dyDescent="0.25">
      <c r="A492" s="50">
        <v>29</v>
      </c>
      <c r="B492" s="50" t="s">
        <v>325</v>
      </c>
    </row>
    <row r="493" spans="1:3" x14ac:dyDescent="0.25">
      <c r="A493" s="50">
        <v>45</v>
      </c>
      <c r="B493" s="50" t="s">
        <v>121</v>
      </c>
    </row>
    <row r="494" spans="1:3" s="29" customFormat="1" x14ac:dyDescent="0.25">
      <c r="A494" s="28">
        <v>49</v>
      </c>
      <c r="B494" s="28" t="s">
        <v>121</v>
      </c>
      <c r="C494" s="80">
        <v>9</v>
      </c>
    </row>
    <row r="495" spans="1:3" x14ac:dyDescent="0.25">
      <c r="A495" s="50">
        <v>20</v>
      </c>
      <c r="B495" s="50" t="s">
        <v>114</v>
      </c>
    </row>
    <row r="496" spans="1:3" s="29" customFormat="1" x14ac:dyDescent="0.25">
      <c r="A496" s="28">
        <v>42</v>
      </c>
      <c r="B496" s="28" t="s">
        <v>114</v>
      </c>
      <c r="C496" s="80">
        <v>2</v>
      </c>
    </row>
    <row r="497" spans="1:2" x14ac:dyDescent="0.25">
      <c r="A497" s="50">
        <v>1</v>
      </c>
      <c r="B497" s="50" t="s">
        <v>111</v>
      </c>
    </row>
    <row r="498" spans="1:2" x14ac:dyDescent="0.25">
      <c r="A498" s="50">
        <v>2</v>
      </c>
      <c r="B498" s="56" t="s">
        <v>111</v>
      </c>
    </row>
    <row r="499" spans="1:2" x14ac:dyDescent="0.25">
      <c r="A499" s="50">
        <v>3</v>
      </c>
      <c r="B499" s="50" t="s">
        <v>111</v>
      </c>
    </row>
    <row r="500" spans="1:2" x14ac:dyDescent="0.25">
      <c r="A500" s="50">
        <v>4</v>
      </c>
      <c r="B500" s="50" t="s">
        <v>111</v>
      </c>
    </row>
    <row r="501" spans="1:2" x14ac:dyDescent="0.25">
      <c r="A501" s="50">
        <v>5</v>
      </c>
      <c r="B501" s="50" t="s">
        <v>111</v>
      </c>
    </row>
    <row r="502" spans="1:2" x14ac:dyDescent="0.25">
      <c r="A502" s="50">
        <v>6</v>
      </c>
      <c r="B502" s="50" t="s">
        <v>111</v>
      </c>
    </row>
    <row r="503" spans="1:2" x14ac:dyDescent="0.25">
      <c r="A503" s="50">
        <v>8</v>
      </c>
      <c r="B503" s="50" t="s">
        <v>111</v>
      </c>
    </row>
    <row r="504" spans="1:2" x14ac:dyDescent="0.25">
      <c r="A504" s="50">
        <v>9</v>
      </c>
      <c r="B504" s="50" t="s">
        <v>111</v>
      </c>
    </row>
    <row r="505" spans="1:2" x14ac:dyDescent="0.25">
      <c r="A505" s="50">
        <v>10</v>
      </c>
      <c r="B505" s="50" t="s">
        <v>111</v>
      </c>
    </row>
    <row r="506" spans="1:2" x14ac:dyDescent="0.25">
      <c r="A506" s="50">
        <v>11</v>
      </c>
      <c r="B506" s="50" t="s">
        <v>111</v>
      </c>
    </row>
    <row r="507" spans="1:2" x14ac:dyDescent="0.25">
      <c r="A507" s="50">
        <v>12</v>
      </c>
      <c r="B507" s="50" t="s">
        <v>111</v>
      </c>
    </row>
    <row r="508" spans="1:2" x14ac:dyDescent="0.25">
      <c r="A508" s="56">
        <v>15</v>
      </c>
      <c r="B508" s="50" t="s">
        <v>111</v>
      </c>
    </row>
    <row r="509" spans="1:2" x14ac:dyDescent="0.25">
      <c r="A509" s="50">
        <v>17</v>
      </c>
      <c r="B509" s="50" t="s">
        <v>111</v>
      </c>
    </row>
    <row r="510" spans="1:2" x14ac:dyDescent="0.25">
      <c r="A510" s="50">
        <v>18</v>
      </c>
      <c r="B510" s="50" t="s">
        <v>111</v>
      </c>
    </row>
    <row r="511" spans="1:2" x14ac:dyDescent="0.25">
      <c r="A511" s="50">
        <v>19</v>
      </c>
      <c r="B511" s="50" t="s">
        <v>111</v>
      </c>
    </row>
    <row r="512" spans="1:2" x14ac:dyDescent="0.25">
      <c r="A512" s="50">
        <v>20</v>
      </c>
      <c r="B512" s="50" t="s">
        <v>111</v>
      </c>
    </row>
    <row r="513" spans="1:2" x14ac:dyDescent="0.25">
      <c r="A513" s="50">
        <v>21</v>
      </c>
      <c r="B513" s="50" t="s">
        <v>111</v>
      </c>
    </row>
    <row r="514" spans="1:2" x14ac:dyDescent="0.25">
      <c r="A514" s="50">
        <v>24</v>
      </c>
      <c r="B514" s="50" t="s">
        <v>111</v>
      </c>
    </row>
    <row r="515" spans="1:2" x14ac:dyDescent="0.25">
      <c r="A515" s="50">
        <v>25</v>
      </c>
      <c r="B515" s="50" t="s">
        <v>327</v>
      </c>
    </row>
    <row r="516" spans="1:2" x14ac:dyDescent="0.25">
      <c r="A516" s="50">
        <v>26</v>
      </c>
      <c r="B516" s="50" t="s">
        <v>111</v>
      </c>
    </row>
    <row r="517" spans="1:2" x14ac:dyDescent="0.25">
      <c r="A517" s="50">
        <v>27</v>
      </c>
      <c r="B517" s="50" t="s">
        <v>111</v>
      </c>
    </row>
    <row r="518" spans="1:2" x14ac:dyDescent="0.25">
      <c r="A518" s="50">
        <v>28</v>
      </c>
      <c r="B518" s="50" t="s">
        <v>111</v>
      </c>
    </row>
    <row r="519" spans="1:2" x14ac:dyDescent="0.25">
      <c r="A519" s="50">
        <v>29</v>
      </c>
      <c r="B519" s="50" t="s">
        <v>327</v>
      </c>
    </row>
    <row r="520" spans="1:2" x14ac:dyDescent="0.25">
      <c r="A520" s="50">
        <v>31</v>
      </c>
      <c r="B520" s="50" t="s">
        <v>327</v>
      </c>
    </row>
    <row r="521" spans="1:2" x14ac:dyDescent="0.25">
      <c r="A521" s="50">
        <v>32</v>
      </c>
      <c r="B521" s="50" t="s">
        <v>327</v>
      </c>
    </row>
    <row r="522" spans="1:2" x14ac:dyDescent="0.25">
      <c r="A522" s="50">
        <v>33</v>
      </c>
      <c r="B522" s="50" t="s">
        <v>327</v>
      </c>
    </row>
    <row r="523" spans="1:2" x14ac:dyDescent="0.25">
      <c r="A523" s="50">
        <v>34</v>
      </c>
      <c r="B523" s="50" t="s">
        <v>327</v>
      </c>
    </row>
    <row r="524" spans="1:2" x14ac:dyDescent="0.25">
      <c r="A524" s="50">
        <v>36</v>
      </c>
      <c r="B524" s="50" t="s">
        <v>111</v>
      </c>
    </row>
    <row r="525" spans="1:2" x14ac:dyDescent="0.25">
      <c r="A525" s="50">
        <v>37</v>
      </c>
      <c r="B525" s="50" t="s">
        <v>111</v>
      </c>
    </row>
    <row r="526" spans="1:2" x14ac:dyDescent="0.25">
      <c r="A526" s="50">
        <v>38</v>
      </c>
      <c r="B526" s="50" t="s">
        <v>111</v>
      </c>
    </row>
    <row r="527" spans="1:2" x14ac:dyDescent="0.25">
      <c r="A527" s="50">
        <v>39</v>
      </c>
      <c r="B527" s="50" t="s">
        <v>111</v>
      </c>
    </row>
    <row r="528" spans="1:2" x14ac:dyDescent="0.25">
      <c r="A528" s="50">
        <v>41</v>
      </c>
      <c r="B528" s="50" t="s">
        <v>111</v>
      </c>
    </row>
    <row r="529" spans="1:3" x14ac:dyDescent="0.25">
      <c r="A529" s="50">
        <v>42</v>
      </c>
      <c r="B529" s="50" t="s">
        <v>111</v>
      </c>
    </row>
    <row r="530" spans="1:3" x14ac:dyDescent="0.25">
      <c r="A530" s="50">
        <v>43</v>
      </c>
      <c r="B530" s="50" t="s">
        <v>111</v>
      </c>
    </row>
    <row r="531" spans="1:3" x14ac:dyDescent="0.25">
      <c r="A531" s="50">
        <v>44</v>
      </c>
      <c r="B531" s="50" t="s">
        <v>111</v>
      </c>
    </row>
    <row r="532" spans="1:3" x14ac:dyDescent="0.25">
      <c r="A532" s="50">
        <v>45</v>
      </c>
      <c r="B532" s="50" t="s">
        <v>111</v>
      </c>
    </row>
    <row r="533" spans="1:3" x14ac:dyDescent="0.25">
      <c r="A533" s="50">
        <v>47</v>
      </c>
      <c r="B533" s="50" t="s">
        <v>111</v>
      </c>
    </row>
    <row r="534" spans="1:3" x14ac:dyDescent="0.25">
      <c r="A534" s="50">
        <v>49</v>
      </c>
      <c r="B534" s="50" t="s">
        <v>111</v>
      </c>
    </row>
    <row r="535" spans="1:3" s="29" customFormat="1" x14ac:dyDescent="0.25">
      <c r="A535" s="28">
        <v>50</v>
      </c>
      <c r="B535" s="28" t="s">
        <v>111</v>
      </c>
      <c r="C535" s="80">
        <v>39</v>
      </c>
    </row>
    <row r="536" spans="1:3" x14ac:dyDescent="0.25">
      <c r="A536" s="50">
        <v>35</v>
      </c>
      <c r="B536" s="50" t="s">
        <v>116</v>
      </c>
    </row>
    <row r="537" spans="1:3" x14ac:dyDescent="0.25">
      <c r="A537" s="50">
        <v>36</v>
      </c>
      <c r="B537" s="50" t="s">
        <v>116</v>
      </c>
    </row>
    <row r="538" spans="1:3" s="29" customFormat="1" x14ac:dyDescent="0.25">
      <c r="A538" s="28">
        <v>42</v>
      </c>
      <c r="B538" s="28" t="s">
        <v>116</v>
      </c>
      <c r="C538" s="80">
        <v>3</v>
      </c>
    </row>
    <row r="539" spans="1:3" x14ac:dyDescent="0.25">
      <c r="A539" s="50">
        <v>1</v>
      </c>
      <c r="B539" s="50" t="s">
        <v>118</v>
      </c>
    </row>
    <row r="540" spans="1:3" s="29" customFormat="1" x14ac:dyDescent="0.25">
      <c r="A540" s="28">
        <v>24</v>
      </c>
      <c r="B540" s="28" t="s">
        <v>118</v>
      </c>
      <c r="C540" s="80">
        <v>2</v>
      </c>
    </row>
    <row r="541" spans="1:3" x14ac:dyDescent="0.25">
      <c r="A541" s="50">
        <v>28</v>
      </c>
      <c r="B541" s="50" t="s">
        <v>123</v>
      </c>
    </row>
    <row r="542" spans="1:3" x14ac:dyDescent="0.25">
      <c r="A542" s="50">
        <v>29</v>
      </c>
      <c r="B542" s="50" t="s">
        <v>123</v>
      </c>
    </row>
    <row r="543" spans="1:3" x14ac:dyDescent="0.25">
      <c r="A543" s="50">
        <v>31</v>
      </c>
      <c r="B543" s="50" t="s">
        <v>123</v>
      </c>
    </row>
    <row r="544" spans="1:3" x14ac:dyDescent="0.25">
      <c r="A544" s="50">
        <v>39</v>
      </c>
      <c r="B544" s="50" t="s">
        <v>123</v>
      </c>
    </row>
    <row r="545" spans="1:3" x14ac:dyDescent="0.25">
      <c r="A545" s="50">
        <v>40</v>
      </c>
      <c r="B545" s="50" t="s">
        <v>123</v>
      </c>
    </row>
    <row r="546" spans="1:3" s="29" customFormat="1" x14ac:dyDescent="0.25">
      <c r="A546" s="28"/>
      <c r="B546" s="28" t="s">
        <v>123</v>
      </c>
      <c r="C546" s="80">
        <v>6</v>
      </c>
    </row>
    <row r="547" spans="1:3" x14ac:dyDescent="0.25">
      <c r="A547" s="50">
        <v>4</v>
      </c>
      <c r="B547" s="50" t="s">
        <v>126</v>
      </c>
    </row>
    <row r="548" spans="1:3" x14ac:dyDescent="0.25">
      <c r="A548" s="50">
        <v>6</v>
      </c>
      <c r="B548" s="50" t="s">
        <v>126</v>
      </c>
    </row>
    <row r="549" spans="1:3" s="29" customFormat="1" x14ac:dyDescent="0.25">
      <c r="A549" s="28">
        <v>27</v>
      </c>
      <c r="B549" s="28" t="s">
        <v>126</v>
      </c>
      <c r="C549" s="80">
        <v>3</v>
      </c>
    </row>
    <row r="550" spans="1:3" x14ac:dyDescent="0.25">
      <c r="A550" s="50">
        <v>1</v>
      </c>
      <c r="B550" s="50" t="s">
        <v>129</v>
      </c>
    </row>
    <row r="551" spans="1:3" x14ac:dyDescent="0.25">
      <c r="A551" s="50">
        <v>2</v>
      </c>
      <c r="B551" s="50" t="s">
        <v>129</v>
      </c>
    </row>
    <row r="552" spans="1:3" x14ac:dyDescent="0.25">
      <c r="A552" s="50">
        <v>3</v>
      </c>
      <c r="B552" s="50" t="s">
        <v>129</v>
      </c>
    </row>
    <row r="553" spans="1:3" x14ac:dyDescent="0.25">
      <c r="A553" s="50">
        <v>4</v>
      </c>
      <c r="B553" s="50" t="s">
        <v>129</v>
      </c>
    </row>
    <row r="554" spans="1:3" x14ac:dyDescent="0.25">
      <c r="A554" s="50">
        <v>9</v>
      </c>
      <c r="B554" s="50" t="s">
        <v>129</v>
      </c>
    </row>
    <row r="555" spans="1:3" x14ac:dyDescent="0.25">
      <c r="A555" s="50">
        <v>10</v>
      </c>
      <c r="B555" s="50" t="s">
        <v>129</v>
      </c>
    </row>
    <row r="556" spans="1:3" x14ac:dyDescent="0.25">
      <c r="A556" s="50">
        <v>11</v>
      </c>
      <c r="B556" s="50" t="s">
        <v>129</v>
      </c>
    </row>
    <row r="557" spans="1:3" x14ac:dyDescent="0.25">
      <c r="A557" s="50">
        <v>13</v>
      </c>
      <c r="B557" s="50" t="s">
        <v>129</v>
      </c>
    </row>
    <row r="558" spans="1:3" x14ac:dyDescent="0.25">
      <c r="A558" s="50">
        <v>14</v>
      </c>
      <c r="B558" s="50" t="s">
        <v>129</v>
      </c>
    </row>
    <row r="559" spans="1:3" x14ac:dyDescent="0.25">
      <c r="A559" s="50">
        <v>17</v>
      </c>
      <c r="B559" s="50" t="s">
        <v>129</v>
      </c>
    </row>
    <row r="560" spans="1:3" x14ac:dyDescent="0.25">
      <c r="A560" s="50">
        <v>18</v>
      </c>
      <c r="B560" s="50" t="s">
        <v>129</v>
      </c>
    </row>
    <row r="561" spans="1:2" x14ac:dyDescent="0.25">
      <c r="A561" s="50">
        <v>20</v>
      </c>
      <c r="B561" s="50" t="s">
        <v>129</v>
      </c>
    </row>
    <row r="562" spans="1:2" x14ac:dyDescent="0.25">
      <c r="A562" s="50">
        <v>21</v>
      </c>
      <c r="B562" s="50" t="s">
        <v>129</v>
      </c>
    </row>
    <row r="563" spans="1:2" x14ac:dyDescent="0.25">
      <c r="A563" s="50">
        <v>22</v>
      </c>
      <c r="B563" s="50" t="s">
        <v>129</v>
      </c>
    </row>
    <row r="564" spans="1:2" x14ac:dyDescent="0.25">
      <c r="A564" s="50">
        <v>23</v>
      </c>
      <c r="B564" s="50" t="s">
        <v>326</v>
      </c>
    </row>
    <row r="565" spans="1:2" x14ac:dyDescent="0.25">
      <c r="A565" s="50">
        <v>24</v>
      </c>
      <c r="B565" s="50" t="s">
        <v>129</v>
      </c>
    </row>
    <row r="566" spans="1:2" x14ac:dyDescent="0.25">
      <c r="A566" s="50">
        <v>25</v>
      </c>
      <c r="B566" s="50" t="s">
        <v>129</v>
      </c>
    </row>
    <row r="567" spans="1:2" x14ac:dyDescent="0.25">
      <c r="A567" s="50">
        <v>26</v>
      </c>
      <c r="B567" s="50" t="s">
        <v>326</v>
      </c>
    </row>
    <row r="568" spans="1:2" x14ac:dyDescent="0.25">
      <c r="A568" s="50">
        <v>27</v>
      </c>
      <c r="B568" s="50" t="s">
        <v>129</v>
      </c>
    </row>
    <row r="569" spans="1:2" x14ac:dyDescent="0.25">
      <c r="A569" s="50">
        <v>28</v>
      </c>
      <c r="B569" s="50" t="s">
        <v>326</v>
      </c>
    </row>
    <row r="570" spans="1:2" x14ac:dyDescent="0.25">
      <c r="A570" s="50">
        <v>29</v>
      </c>
      <c r="B570" s="50" t="s">
        <v>129</v>
      </c>
    </row>
    <row r="571" spans="1:2" x14ac:dyDescent="0.25">
      <c r="A571" s="50">
        <v>31</v>
      </c>
      <c r="B571" s="50" t="s">
        <v>129</v>
      </c>
    </row>
    <row r="572" spans="1:2" x14ac:dyDescent="0.25">
      <c r="A572" s="50">
        <v>33</v>
      </c>
      <c r="B572" s="50" t="s">
        <v>129</v>
      </c>
    </row>
    <row r="573" spans="1:2" x14ac:dyDescent="0.25">
      <c r="A573" s="50">
        <v>36</v>
      </c>
      <c r="B573" s="50" t="s">
        <v>129</v>
      </c>
    </row>
    <row r="574" spans="1:2" x14ac:dyDescent="0.25">
      <c r="A574" s="50">
        <v>39</v>
      </c>
      <c r="B574" s="50" t="s">
        <v>129</v>
      </c>
    </row>
    <row r="575" spans="1:2" x14ac:dyDescent="0.25">
      <c r="A575" s="50">
        <v>40</v>
      </c>
      <c r="B575" s="50" t="s">
        <v>129</v>
      </c>
    </row>
    <row r="576" spans="1:2" x14ac:dyDescent="0.25">
      <c r="A576" s="50">
        <v>43</v>
      </c>
      <c r="B576" s="50" t="s">
        <v>129</v>
      </c>
    </row>
    <row r="577" spans="1:3" x14ac:dyDescent="0.25">
      <c r="A577" s="50">
        <v>44</v>
      </c>
      <c r="B577" s="50" t="s">
        <v>129</v>
      </c>
    </row>
    <row r="578" spans="1:3" x14ac:dyDescent="0.25">
      <c r="A578" s="50">
        <v>45</v>
      </c>
      <c r="B578" s="50" t="s">
        <v>129</v>
      </c>
    </row>
    <row r="579" spans="1:3" x14ac:dyDescent="0.25">
      <c r="A579" s="50">
        <v>46</v>
      </c>
      <c r="B579" s="50" t="s">
        <v>129</v>
      </c>
    </row>
    <row r="580" spans="1:3" x14ac:dyDescent="0.25">
      <c r="A580" s="50">
        <v>48</v>
      </c>
      <c r="B580" s="50" t="s">
        <v>129</v>
      </c>
    </row>
    <row r="581" spans="1:3" x14ac:dyDescent="0.25">
      <c r="A581" s="50">
        <v>49</v>
      </c>
      <c r="B581" s="50" t="s">
        <v>129</v>
      </c>
    </row>
    <row r="582" spans="1:3" s="29" customFormat="1" x14ac:dyDescent="0.25">
      <c r="A582" s="28">
        <v>50</v>
      </c>
      <c r="B582" s="28" t="s">
        <v>129</v>
      </c>
      <c r="C582" s="80">
        <v>33</v>
      </c>
    </row>
    <row r="583" spans="1:3" x14ac:dyDescent="0.25">
      <c r="A583" s="50">
        <v>17</v>
      </c>
      <c r="B583" s="50" t="s">
        <v>132</v>
      </c>
    </row>
    <row r="584" spans="1:3" x14ac:dyDescent="0.25">
      <c r="A584" s="50">
        <v>24</v>
      </c>
      <c r="B584" s="50" t="s">
        <v>132</v>
      </c>
    </row>
    <row r="585" spans="1:3" x14ac:dyDescent="0.25">
      <c r="A585" s="50">
        <v>26</v>
      </c>
      <c r="B585" s="50" t="s">
        <v>132</v>
      </c>
    </row>
    <row r="586" spans="1:3" x14ac:dyDescent="0.25">
      <c r="A586" s="50">
        <v>29</v>
      </c>
      <c r="B586" s="50" t="s">
        <v>132</v>
      </c>
    </row>
    <row r="587" spans="1:3" x14ac:dyDescent="0.25">
      <c r="A587" s="50">
        <v>31</v>
      </c>
      <c r="B587" s="50" t="s">
        <v>132</v>
      </c>
    </row>
    <row r="588" spans="1:3" x14ac:dyDescent="0.25">
      <c r="A588" s="50">
        <v>37</v>
      </c>
      <c r="B588" s="50" t="s">
        <v>132</v>
      </c>
    </row>
    <row r="589" spans="1:3" s="29" customFormat="1" x14ac:dyDescent="0.25">
      <c r="A589" s="28">
        <v>38</v>
      </c>
      <c r="B589" s="28" t="s">
        <v>132</v>
      </c>
      <c r="C589" s="80">
        <v>7</v>
      </c>
    </row>
    <row r="590" spans="1:3" x14ac:dyDescent="0.25">
      <c r="A590" s="50">
        <v>14</v>
      </c>
      <c r="B590" s="50" t="s">
        <v>140</v>
      </c>
    </row>
    <row r="591" spans="1:3" x14ac:dyDescent="0.25">
      <c r="A591" s="50">
        <v>34</v>
      </c>
      <c r="B591" s="50" t="s">
        <v>140</v>
      </c>
    </row>
    <row r="592" spans="1:3" s="29" customFormat="1" x14ac:dyDescent="0.25">
      <c r="A592" s="28">
        <v>39</v>
      </c>
      <c r="B592" s="28" t="s">
        <v>140</v>
      </c>
      <c r="C592" s="80">
        <v>3</v>
      </c>
    </row>
    <row r="593" spans="1:3" x14ac:dyDescent="0.25">
      <c r="A593" s="50">
        <v>1</v>
      </c>
      <c r="B593" s="50" t="s">
        <v>137</v>
      </c>
    </row>
    <row r="594" spans="1:3" x14ac:dyDescent="0.25">
      <c r="A594" s="50">
        <v>9</v>
      </c>
      <c r="B594" s="50" t="s">
        <v>137</v>
      </c>
    </row>
    <row r="595" spans="1:3" x14ac:dyDescent="0.25">
      <c r="A595" s="50">
        <v>11</v>
      </c>
      <c r="B595" s="50" t="s">
        <v>137</v>
      </c>
    </row>
    <row r="596" spans="1:3" x14ac:dyDescent="0.25">
      <c r="A596" s="50">
        <v>13</v>
      </c>
      <c r="B596" s="50" t="s">
        <v>137</v>
      </c>
    </row>
    <row r="597" spans="1:3" x14ac:dyDescent="0.25">
      <c r="A597" s="50">
        <v>14</v>
      </c>
      <c r="B597" s="50" t="s">
        <v>137</v>
      </c>
    </row>
    <row r="598" spans="1:3" x14ac:dyDescent="0.25">
      <c r="A598" s="50">
        <v>15</v>
      </c>
      <c r="B598" s="50" t="s">
        <v>137</v>
      </c>
    </row>
    <row r="599" spans="1:3" x14ac:dyDescent="0.25">
      <c r="A599" s="50">
        <v>20</v>
      </c>
      <c r="B599" s="50" t="s">
        <v>137</v>
      </c>
    </row>
    <row r="600" spans="1:3" x14ac:dyDescent="0.25">
      <c r="A600" s="50">
        <v>22</v>
      </c>
      <c r="B600" s="50" t="s">
        <v>137</v>
      </c>
    </row>
    <row r="601" spans="1:3" x14ac:dyDescent="0.25">
      <c r="A601" s="50">
        <v>29</v>
      </c>
      <c r="B601" s="50" t="s">
        <v>137</v>
      </c>
    </row>
    <row r="602" spans="1:3" x14ac:dyDescent="0.25">
      <c r="A602" s="50">
        <v>30</v>
      </c>
      <c r="B602" s="50" t="s">
        <v>137</v>
      </c>
    </row>
    <row r="603" spans="1:3" x14ac:dyDescent="0.25">
      <c r="A603" s="50">
        <v>37</v>
      </c>
      <c r="B603" s="50" t="s">
        <v>137</v>
      </c>
    </row>
    <row r="604" spans="1:3" x14ac:dyDescent="0.25">
      <c r="A604" s="50">
        <v>39</v>
      </c>
      <c r="B604" s="50" t="s">
        <v>137</v>
      </c>
    </row>
    <row r="605" spans="1:3" s="29" customFormat="1" x14ac:dyDescent="0.25">
      <c r="A605" s="28"/>
      <c r="B605" s="28" t="s">
        <v>137</v>
      </c>
      <c r="C605" s="80">
        <v>13</v>
      </c>
    </row>
    <row r="606" spans="1:3" x14ac:dyDescent="0.25">
      <c r="A606" s="50">
        <v>6</v>
      </c>
      <c r="B606" s="50" t="s">
        <v>142</v>
      </c>
    </row>
    <row r="607" spans="1:3" x14ac:dyDescent="0.25">
      <c r="A607" s="50">
        <v>8</v>
      </c>
      <c r="B607" s="50" t="s">
        <v>142</v>
      </c>
    </row>
    <row r="608" spans="1:3" x14ac:dyDescent="0.25">
      <c r="A608" s="50">
        <v>9</v>
      </c>
      <c r="B608" s="50" t="s">
        <v>142</v>
      </c>
    </row>
    <row r="609" spans="1:2" x14ac:dyDescent="0.25">
      <c r="A609" s="50">
        <v>12</v>
      </c>
      <c r="B609" s="50" t="s">
        <v>142</v>
      </c>
    </row>
    <row r="610" spans="1:2" x14ac:dyDescent="0.25">
      <c r="A610" s="50">
        <v>13</v>
      </c>
      <c r="B610" s="50" t="s">
        <v>142</v>
      </c>
    </row>
    <row r="611" spans="1:2" x14ac:dyDescent="0.25">
      <c r="A611" s="50">
        <v>14</v>
      </c>
      <c r="B611" s="50" t="s">
        <v>142</v>
      </c>
    </row>
    <row r="612" spans="1:2" x14ac:dyDescent="0.25">
      <c r="A612" s="50">
        <v>15</v>
      </c>
      <c r="B612" s="50" t="s">
        <v>142</v>
      </c>
    </row>
    <row r="613" spans="1:2" x14ac:dyDescent="0.25">
      <c r="A613" s="50">
        <v>16</v>
      </c>
      <c r="B613" s="50" t="s">
        <v>142</v>
      </c>
    </row>
    <row r="614" spans="1:2" x14ac:dyDescent="0.25">
      <c r="A614" s="50">
        <v>19</v>
      </c>
      <c r="B614" s="50" t="s">
        <v>142</v>
      </c>
    </row>
    <row r="615" spans="1:2" x14ac:dyDescent="0.25">
      <c r="A615" s="50">
        <v>20</v>
      </c>
      <c r="B615" s="50" t="s">
        <v>142</v>
      </c>
    </row>
    <row r="616" spans="1:2" x14ac:dyDescent="0.25">
      <c r="A616" s="50">
        <v>22</v>
      </c>
      <c r="B616" s="50" t="s">
        <v>142</v>
      </c>
    </row>
    <row r="617" spans="1:2" x14ac:dyDescent="0.25">
      <c r="A617" s="50">
        <v>24</v>
      </c>
      <c r="B617" s="50" t="s">
        <v>142</v>
      </c>
    </row>
    <row r="618" spans="1:2" x14ac:dyDescent="0.25">
      <c r="A618" s="50">
        <v>25</v>
      </c>
      <c r="B618" s="50" t="s">
        <v>142</v>
      </c>
    </row>
    <row r="619" spans="1:2" x14ac:dyDescent="0.25">
      <c r="A619" s="50">
        <v>26</v>
      </c>
      <c r="B619" s="50" t="s">
        <v>142</v>
      </c>
    </row>
    <row r="620" spans="1:2" x14ac:dyDescent="0.25">
      <c r="A620" s="50">
        <v>28</v>
      </c>
      <c r="B620" s="50" t="s">
        <v>142</v>
      </c>
    </row>
    <row r="621" spans="1:2" x14ac:dyDescent="0.25">
      <c r="A621" s="50">
        <v>29</v>
      </c>
      <c r="B621" s="50" t="s">
        <v>142</v>
      </c>
    </row>
    <row r="622" spans="1:2" x14ac:dyDescent="0.25">
      <c r="A622" s="50">
        <v>30</v>
      </c>
      <c r="B622" s="50" t="s">
        <v>142</v>
      </c>
    </row>
    <row r="623" spans="1:2" x14ac:dyDescent="0.25">
      <c r="A623" s="50">
        <v>32</v>
      </c>
      <c r="B623" s="50" t="s">
        <v>337</v>
      </c>
    </row>
    <row r="624" spans="1:2" x14ac:dyDescent="0.25">
      <c r="A624" s="50">
        <v>33</v>
      </c>
      <c r="B624" s="50" t="s">
        <v>337</v>
      </c>
    </row>
    <row r="625" spans="1:3" x14ac:dyDescent="0.25">
      <c r="A625" s="50">
        <v>34</v>
      </c>
      <c r="B625" s="50" t="s">
        <v>337</v>
      </c>
    </row>
    <row r="626" spans="1:3" x14ac:dyDescent="0.25">
      <c r="A626" s="50">
        <v>35</v>
      </c>
      <c r="B626" s="50" t="s">
        <v>337</v>
      </c>
    </row>
    <row r="627" spans="1:3" x14ac:dyDescent="0.25">
      <c r="A627" s="50">
        <v>38</v>
      </c>
      <c r="B627" s="50" t="s">
        <v>337</v>
      </c>
    </row>
    <row r="628" spans="1:3" x14ac:dyDescent="0.25">
      <c r="A628" s="50">
        <v>39</v>
      </c>
      <c r="B628" s="50" t="s">
        <v>337</v>
      </c>
    </row>
    <row r="629" spans="1:3" x14ac:dyDescent="0.25">
      <c r="A629" s="50">
        <v>40</v>
      </c>
      <c r="B629" s="50" t="s">
        <v>337</v>
      </c>
    </row>
    <row r="630" spans="1:3" x14ac:dyDescent="0.25">
      <c r="A630" s="50">
        <v>42</v>
      </c>
      <c r="B630" s="50" t="s">
        <v>337</v>
      </c>
    </row>
    <row r="631" spans="1:3" x14ac:dyDescent="0.25">
      <c r="A631" s="50">
        <v>43</v>
      </c>
      <c r="B631" s="50" t="s">
        <v>337</v>
      </c>
    </row>
    <row r="632" spans="1:3" x14ac:dyDescent="0.25">
      <c r="A632" s="50">
        <v>44</v>
      </c>
      <c r="B632" s="50" t="s">
        <v>337</v>
      </c>
    </row>
    <row r="633" spans="1:3" x14ac:dyDescent="0.25">
      <c r="A633" s="50">
        <v>45</v>
      </c>
      <c r="B633" s="50" t="s">
        <v>337</v>
      </c>
    </row>
    <row r="634" spans="1:3" x14ac:dyDescent="0.25">
      <c r="A634" s="50">
        <v>49</v>
      </c>
      <c r="B634" s="50" t="s">
        <v>337</v>
      </c>
    </row>
    <row r="635" spans="1:3" s="29" customFormat="1" x14ac:dyDescent="0.25">
      <c r="A635" s="28">
        <v>50</v>
      </c>
      <c r="B635" s="28" t="s">
        <v>337</v>
      </c>
      <c r="C635" s="80">
        <v>30</v>
      </c>
    </row>
    <row r="636" spans="1:3" x14ac:dyDescent="0.25">
      <c r="A636" s="50">
        <v>1</v>
      </c>
      <c r="B636" s="50" t="s">
        <v>145</v>
      </c>
    </row>
    <row r="637" spans="1:3" x14ac:dyDescent="0.25">
      <c r="A637" s="50">
        <v>3</v>
      </c>
      <c r="B637" s="50" t="s">
        <v>145</v>
      </c>
    </row>
    <row r="638" spans="1:3" x14ac:dyDescent="0.25">
      <c r="A638" s="50">
        <v>5</v>
      </c>
      <c r="B638" s="50" t="s">
        <v>145</v>
      </c>
    </row>
    <row r="639" spans="1:3" x14ac:dyDescent="0.25">
      <c r="A639" s="50">
        <v>6</v>
      </c>
      <c r="B639" s="50" t="s">
        <v>145</v>
      </c>
    </row>
    <row r="640" spans="1:3" x14ac:dyDescent="0.25">
      <c r="A640" s="50">
        <v>9</v>
      </c>
      <c r="B640" s="50" t="s">
        <v>145</v>
      </c>
    </row>
    <row r="641" spans="1:2" x14ac:dyDescent="0.25">
      <c r="A641" s="50">
        <v>10</v>
      </c>
      <c r="B641" s="50" t="s">
        <v>145</v>
      </c>
    </row>
    <row r="642" spans="1:2" x14ac:dyDescent="0.25">
      <c r="A642" s="50">
        <v>13</v>
      </c>
      <c r="B642" s="50" t="s">
        <v>145</v>
      </c>
    </row>
    <row r="643" spans="1:2" x14ac:dyDescent="0.25">
      <c r="A643" s="50">
        <v>18</v>
      </c>
      <c r="B643" s="50" t="s">
        <v>145</v>
      </c>
    </row>
    <row r="644" spans="1:2" x14ac:dyDescent="0.25">
      <c r="A644" s="50">
        <v>23</v>
      </c>
      <c r="B644" s="50" t="s">
        <v>145</v>
      </c>
    </row>
    <row r="645" spans="1:2" x14ac:dyDescent="0.25">
      <c r="A645" s="50">
        <v>27</v>
      </c>
      <c r="B645" s="50" t="s">
        <v>145</v>
      </c>
    </row>
    <row r="646" spans="1:2" x14ac:dyDescent="0.25">
      <c r="A646" s="50">
        <v>31</v>
      </c>
      <c r="B646" s="50" t="s">
        <v>145</v>
      </c>
    </row>
    <row r="647" spans="1:2" x14ac:dyDescent="0.25">
      <c r="A647" s="50">
        <v>33</v>
      </c>
      <c r="B647" s="50" t="s">
        <v>145</v>
      </c>
    </row>
    <row r="648" spans="1:2" x14ac:dyDescent="0.25">
      <c r="A648" s="50">
        <v>35</v>
      </c>
      <c r="B648" s="50" t="s">
        <v>145</v>
      </c>
    </row>
    <row r="649" spans="1:2" x14ac:dyDescent="0.25">
      <c r="A649" s="50">
        <v>36</v>
      </c>
      <c r="B649" s="50" t="s">
        <v>145</v>
      </c>
    </row>
    <row r="650" spans="1:2" x14ac:dyDescent="0.25">
      <c r="A650" s="50">
        <v>37</v>
      </c>
      <c r="B650" s="50" t="s">
        <v>145</v>
      </c>
    </row>
    <row r="651" spans="1:2" x14ac:dyDescent="0.25">
      <c r="A651" s="50">
        <v>38</v>
      </c>
      <c r="B651" s="50" t="s">
        <v>145</v>
      </c>
    </row>
    <row r="652" spans="1:2" x14ac:dyDescent="0.25">
      <c r="A652" s="50">
        <v>40</v>
      </c>
      <c r="B652" s="50" t="s">
        <v>145</v>
      </c>
    </row>
    <row r="653" spans="1:2" x14ac:dyDescent="0.25">
      <c r="A653" s="50">
        <v>42</v>
      </c>
      <c r="B653" s="50" t="s">
        <v>145</v>
      </c>
    </row>
    <row r="654" spans="1:2" x14ac:dyDescent="0.25">
      <c r="A654" s="50">
        <v>43</v>
      </c>
      <c r="B654" s="50" t="s">
        <v>145</v>
      </c>
    </row>
    <row r="655" spans="1:2" x14ac:dyDescent="0.25">
      <c r="A655" s="50">
        <v>44</v>
      </c>
      <c r="B655" s="50" t="s">
        <v>145</v>
      </c>
    </row>
    <row r="656" spans="1:2" x14ac:dyDescent="0.25">
      <c r="A656" s="50">
        <v>45</v>
      </c>
      <c r="B656" s="50" t="s">
        <v>145</v>
      </c>
    </row>
    <row r="657" spans="1:3" x14ac:dyDescent="0.25">
      <c r="A657" s="50">
        <v>47</v>
      </c>
      <c r="B657" s="50" t="s">
        <v>145</v>
      </c>
    </row>
    <row r="658" spans="1:3" x14ac:dyDescent="0.25">
      <c r="A658" s="56">
        <v>48</v>
      </c>
      <c r="B658" s="50" t="s">
        <v>145</v>
      </c>
    </row>
    <row r="659" spans="1:3" s="29" customFormat="1" x14ac:dyDescent="0.25">
      <c r="A659" s="28">
        <v>50</v>
      </c>
      <c r="B659" s="28" t="s">
        <v>145</v>
      </c>
      <c r="C659" s="80">
        <v>24</v>
      </c>
    </row>
    <row r="660" spans="1:3" x14ac:dyDescent="0.25">
      <c r="A660" s="50">
        <v>27</v>
      </c>
      <c r="B660" s="50" t="s">
        <v>147</v>
      </c>
    </row>
    <row r="661" spans="1:3" x14ac:dyDescent="0.25">
      <c r="A661" s="50">
        <v>28</v>
      </c>
      <c r="B661" s="50" t="s">
        <v>147</v>
      </c>
    </row>
    <row r="662" spans="1:3" x14ac:dyDescent="0.25">
      <c r="A662" s="50">
        <v>29</v>
      </c>
      <c r="B662" s="50" t="s">
        <v>147</v>
      </c>
    </row>
    <row r="663" spans="1:3" x14ac:dyDescent="0.25">
      <c r="A663" s="50">
        <v>30</v>
      </c>
      <c r="B663" s="50" t="s">
        <v>147</v>
      </c>
    </row>
    <row r="664" spans="1:3" x14ac:dyDescent="0.25">
      <c r="A664" s="50">
        <v>33</v>
      </c>
      <c r="B664" s="50" t="s">
        <v>147</v>
      </c>
    </row>
    <row r="665" spans="1:3" x14ac:dyDescent="0.25">
      <c r="A665" s="50">
        <v>37</v>
      </c>
      <c r="B665" s="50" t="s">
        <v>147</v>
      </c>
    </row>
    <row r="666" spans="1:3" s="29" customFormat="1" x14ac:dyDescent="0.25">
      <c r="A666" s="28">
        <v>42</v>
      </c>
      <c r="B666" s="28" t="s">
        <v>147</v>
      </c>
      <c r="C666" s="80">
        <v>7</v>
      </c>
    </row>
    <row r="667" spans="1:3" x14ac:dyDescent="0.25">
      <c r="A667" s="50">
        <v>2</v>
      </c>
      <c r="B667" s="50" t="s">
        <v>149</v>
      </c>
    </row>
    <row r="668" spans="1:3" x14ac:dyDescent="0.25">
      <c r="A668" s="50">
        <v>4</v>
      </c>
      <c r="B668" s="50" t="s">
        <v>149</v>
      </c>
    </row>
    <row r="669" spans="1:3" x14ac:dyDescent="0.25">
      <c r="A669" s="50">
        <v>5</v>
      </c>
      <c r="B669" s="50" t="s">
        <v>149</v>
      </c>
    </row>
    <row r="670" spans="1:3" x14ac:dyDescent="0.25">
      <c r="A670" s="50">
        <v>6</v>
      </c>
      <c r="B670" s="50" t="s">
        <v>149</v>
      </c>
    </row>
    <row r="671" spans="1:3" x14ac:dyDescent="0.25">
      <c r="A671" s="50">
        <v>8</v>
      </c>
      <c r="B671" s="50" t="s">
        <v>149</v>
      </c>
    </row>
    <row r="672" spans="1:3" x14ac:dyDescent="0.25">
      <c r="A672" s="50">
        <v>9</v>
      </c>
      <c r="B672" s="50" t="s">
        <v>149</v>
      </c>
    </row>
    <row r="673" spans="1:2" x14ac:dyDescent="0.25">
      <c r="A673" s="50">
        <v>11</v>
      </c>
      <c r="B673" s="50" t="s">
        <v>149</v>
      </c>
    </row>
    <row r="674" spans="1:2" x14ac:dyDescent="0.25">
      <c r="A674" s="50">
        <v>14</v>
      </c>
      <c r="B674" s="50" t="s">
        <v>149</v>
      </c>
    </row>
    <row r="675" spans="1:2" x14ac:dyDescent="0.25">
      <c r="A675" s="50">
        <v>15</v>
      </c>
      <c r="B675" s="50" t="s">
        <v>149</v>
      </c>
    </row>
    <row r="676" spans="1:2" x14ac:dyDescent="0.25">
      <c r="A676" s="50">
        <v>16</v>
      </c>
      <c r="B676" s="50" t="s">
        <v>149</v>
      </c>
    </row>
    <row r="677" spans="1:2" x14ac:dyDescent="0.25">
      <c r="A677" s="50">
        <v>17</v>
      </c>
      <c r="B677" s="50" t="s">
        <v>149</v>
      </c>
    </row>
    <row r="678" spans="1:2" x14ac:dyDescent="0.25">
      <c r="A678" s="50">
        <v>19</v>
      </c>
      <c r="B678" s="50" t="s">
        <v>149</v>
      </c>
    </row>
    <row r="679" spans="1:2" x14ac:dyDescent="0.25">
      <c r="A679" s="50">
        <v>21</v>
      </c>
      <c r="B679" s="50" t="s">
        <v>149</v>
      </c>
    </row>
    <row r="680" spans="1:2" x14ac:dyDescent="0.25">
      <c r="A680" s="50">
        <v>22</v>
      </c>
      <c r="B680" s="50" t="s">
        <v>149</v>
      </c>
    </row>
    <row r="681" spans="1:2" x14ac:dyDescent="0.25">
      <c r="A681" s="50">
        <v>23</v>
      </c>
      <c r="B681" s="50" t="s">
        <v>149</v>
      </c>
    </row>
    <row r="682" spans="1:2" x14ac:dyDescent="0.25">
      <c r="A682" s="50">
        <v>24</v>
      </c>
      <c r="B682" s="50" t="s">
        <v>149</v>
      </c>
    </row>
    <row r="683" spans="1:2" x14ac:dyDescent="0.25">
      <c r="A683" s="50">
        <v>25</v>
      </c>
      <c r="B683" s="50" t="s">
        <v>149</v>
      </c>
    </row>
    <row r="684" spans="1:2" x14ac:dyDescent="0.25">
      <c r="A684" s="50">
        <v>26</v>
      </c>
      <c r="B684" s="50" t="s">
        <v>149</v>
      </c>
    </row>
    <row r="685" spans="1:2" x14ac:dyDescent="0.25">
      <c r="A685" s="50">
        <v>28</v>
      </c>
      <c r="B685" s="50" t="s">
        <v>149</v>
      </c>
    </row>
    <row r="686" spans="1:2" x14ac:dyDescent="0.25">
      <c r="A686" s="50">
        <v>29</v>
      </c>
      <c r="B686" s="50" t="s">
        <v>149</v>
      </c>
    </row>
    <row r="687" spans="1:2" x14ac:dyDescent="0.25">
      <c r="A687" s="50">
        <v>30</v>
      </c>
      <c r="B687" s="50" t="s">
        <v>149</v>
      </c>
    </row>
    <row r="688" spans="1:2" x14ac:dyDescent="0.25">
      <c r="A688" s="50">
        <v>31</v>
      </c>
      <c r="B688" s="50" t="s">
        <v>149</v>
      </c>
    </row>
    <row r="689" spans="1:2" x14ac:dyDescent="0.25">
      <c r="A689" s="50">
        <v>32</v>
      </c>
      <c r="B689" s="50" t="s">
        <v>149</v>
      </c>
    </row>
    <row r="690" spans="1:2" x14ac:dyDescent="0.25">
      <c r="A690" s="50">
        <v>33</v>
      </c>
      <c r="B690" s="50" t="s">
        <v>149</v>
      </c>
    </row>
    <row r="691" spans="1:2" x14ac:dyDescent="0.25">
      <c r="A691" s="50">
        <v>34</v>
      </c>
      <c r="B691" s="50" t="s">
        <v>149</v>
      </c>
    </row>
    <row r="692" spans="1:2" x14ac:dyDescent="0.25">
      <c r="A692" s="50">
        <v>36</v>
      </c>
      <c r="B692" s="50" t="s">
        <v>149</v>
      </c>
    </row>
    <row r="693" spans="1:2" x14ac:dyDescent="0.25">
      <c r="A693" s="50">
        <v>37</v>
      </c>
      <c r="B693" s="50" t="s">
        <v>149</v>
      </c>
    </row>
    <row r="694" spans="1:2" x14ac:dyDescent="0.25">
      <c r="A694" s="50">
        <v>38</v>
      </c>
      <c r="B694" s="50" t="s">
        <v>149</v>
      </c>
    </row>
    <row r="695" spans="1:2" x14ac:dyDescent="0.25">
      <c r="A695" s="50">
        <v>39</v>
      </c>
      <c r="B695" s="50" t="s">
        <v>149</v>
      </c>
    </row>
    <row r="696" spans="1:2" x14ac:dyDescent="0.25">
      <c r="A696" s="50">
        <v>40</v>
      </c>
      <c r="B696" s="50" t="s">
        <v>149</v>
      </c>
    </row>
    <row r="697" spans="1:2" x14ac:dyDescent="0.25">
      <c r="A697" s="50">
        <v>41</v>
      </c>
      <c r="B697" s="50" t="s">
        <v>149</v>
      </c>
    </row>
    <row r="698" spans="1:2" x14ac:dyDescent="0.25">
      <c r="A698" s="50">
        <v>42</v>
      </c>
      <c r="B698" s="50" t="s">
        <v>149</v>
      </c>
    </row>
    <row r="699" spans="1:2" x14ac:dyDescent="0.25">
      <c r="A699" s="50">
        <v>43</v>
      </c>
      <c r="B699" s="50" t="s">
        <v>149</v>
      </c>
    </row>
    <row r="700" spans="1:2" x14ac:dyDescent="0.25">
      <c r="A700" s="50">
        <v>44</v>
      </c>
      <c r="B700" s="50" t="s">
        <v>149</v>
      </c>
    </row>
    <row r="701" spans="1:2" x14ac:dyDescent="0.25">
      <c r="A701" s="50">
        <v>45</v>
      </c>
      <c r="B701" s="50" t="s">
        <v>149</v>
      </c>
    </row>
    <row r="702" spans="1:2" x14ac:dyDescent="0.25">
      <c r="A702" s="50">
        <v>46</v>
      </c>
      <c r="B702" s="50" t="s">
        <v>149</v>
      </c>
    </row>
    <row r="703" spans="1:2" x14ac:dyDescent="0.25">
      <c r="A703" s="50">
        <v>47</v>
      </c>
      <c r="B703" s="50" t="s">
        <v>149</v>
      </c>
    </row>
    <row r="704" spans="1:2" x14ac:dyDescent="0.25">
      <c r="A704" s="50">
        <v>48</v>
      </c>
      <c r="B704" s="50" t="s">
        <v>149</v>
      </c>
    </row>
    <row r="705" spans="1:3" x14ac:dyDescent="0.25">
      <c r="A705" s="50">
        <v>49</v>
      </c>
      <c r="B705" s="50" t="s">
        <v>149</v>
      </c>
    </row>
    <row r="706" spans="1:3" s="29" customFormat="1" x14ac:dyDescent="0.25">
      <c r="A706" s="28">
        <v>50</v>
      </c>
      <c r="B706" s="28" t="s">
        <v>149</v>
      </c>
      <c r="C706" s="80">
        <v>40</v>
      </c>
    </row>
    <row r="707" spans="1:3" x14ac:dyDescent="0.25">
      <c r="A707" s="50">
        <v>1</v>
      </c>
      <c r="B707" s="50" t="s">
        <v>152</v>
      </c>
    </row>
    <row r="708" spans="1:3" x14ac:dyDescent="0.25">
      <c r="A708" s="50">
        <v>5</v>
      </c>
      <c r="B708" s="50" t="s">
        <v>152</v>
      </c>
    </row>
    <row r="709" spans="1:3" x14ac:dyDescent="0.25">
      <c r="A709" s="50">
        <v>11</v>
      </c>
      <c r="B709" s="50" t="s">
        <v>152</v>
      </c>
    </row>
    <row r="710" spans="1:3" x14ac:dyDescent="0.25">
      <c r="A710" s="50">
        <v>14</v>
      </c>
      <c r="B710" s="50" t="s">
        <v>152</v>
      </c>
    </row>
    <row r="711" spans="1:3" x14ac:dyDescent="0.25">
      <c r="A711" s="50">
        <v>19</v>
      </c>
      <c r="B711" s="50" t="s">
        <v>152</v>
      </c>
    </row>
    <row r="712" spans="1:3" x14ac:dyDescent="0.25">
      <c r="A712" s="50">
        <v>23</v>
      </c>
      <c r="B712" s="50" t="s">
        <v>152</v>
      </c>
    </row>
    <row r="713" spans="1:3" x14ac:dyDescent="0.25">
      <c r="A713" s="50">
        <v>28</v>
      </c>
      <c r="B713" s="50" t="s">
        <v>152</v>
      </c>
    </row>
    <row r="714" spans="1:3" x14ac:dyDescent="0.25">
      <c r="A714" s="50">
        <v>29</v>
      </c>
      <c r="B714" s="50" t="s">
        <v>152</v>
      </c>
    </row>
    <row r="715" spans="1:3" x14ac:dyDescent="0.25">
      <c r="A715" s="50">
        <v>30</v>
      </c>
      <c r="B715" s="50" t="s">
        <v>152</v>
      </c>
    </row>
    <row r="716" spans="1:3" x14ac:dyDescent="0.25">
      <c r="A716" s="50">
        <v>39</v>
      </c>
      <c r="B716" s="50" t="s">
        <v>152</v>
      </c>
    </row>
    <row r="717" spans="1:3" x14ac:dyDescent="0.25">
      <c r="A717" s="50">
        <v>40</v>
      </c>
      <c r="B717" s="50" t="s">
        <v>152</v>
      </c>
    </row>
    <row r="718" spans="1:3" x14ac:dyDescent="0.25">
      <c r="A718" s="50">
        <v>41</v>
      </c>
      <c r="B718" s="50" t="s">
        <v>152</v>
      </c>
    </row>
    <row r="719" spans="1:3" s="29" customFormat="1" x14ac:dyDescent="0.25">
      <c r="A719" s="28">
        <v>46</v>
      </c>
      <c r="B719" s="28" t="s">
        <v>152</v>
      </c>
      <c r="C719" s="80">
        <v>13</v>
      </c>
    </row>
    <row r="720" spans="1:3" x14ac:dyDescent="0.25">
      <c r="A720" s="50">
        <v>15</v>
      </c>
      <c r="B720" s="50" t="s">
        <v>156</v>
      </c>
    </row>
    <row r="721" spans="1:3" s="29" customFormat="1" x14ac:dyDescent="0.25">
      <c r="A721" s="28">
        <v>34</v>
      </c>
      <c r="B721" s="28" t="s">
        <v>156</v>
      </c>
      <c r="C721" s="80">
        <v>2</v>
      </c>
    </row>
    <row r="722" spans="1:3" x14ac:dyDescent="0.25">
      <c r="A722" s="50">
        <v>1</v>
      </c>
      <c r="B722" s="50" t="s">
        <v>160</v>
      </c>
    </row>
    <row r="723" spans="1:3" x14ac:dyDescent="0.25">
      <c r="A723" s="50">
        <v>5</v>
      </c>
      <c r="B723" s="50" t="s">
        <v>160</v>
      </c>
    </row>
    <row r="724" spans="1:3" x14ac:dyDescent="0.25">
      <c r="A724" s="50">
        <v>7</v>
      </c>
      <c r="B724" s="50" t="s">
        <v>160</v>
      </c>
    </row>
    <row r="725" spans="1:3" x14ac:dyDescent="0.25">
      <c r="A725" s="50">
        <v>13</v>
      </c>
      <c r="B725" s="50" t="s">
        <v>160</v>
      </c>
    </row>
    <row r="726" spans="1:3" x14ac:dyDescent="0.25">
      <c r="A726" s="50">
        <v>16</v>
      </c>
      <c r="B726" s="50" t="s">
        <v>160</v>
      </c>
    </row>
    <row r="727" spans="1:3" x14ac:dyDescent="0.25">
      <c r="A727" s="50">
        <v>24</v>
      </c>
      <c r="B727" s="50" t="s">
        <v>160</v>
      </c>
    </row>
    <row r="728" spans="1:3" x14ac:dyDescent="0.25">
      <c r="A728" s="50">
        <v>26</v>
      </c>
      <c r="B728" s="50" t="s">
        <v>160</v>
      </c>
    </row>
    <row r="729" spans="1:3" x14ac:dyDescent="0.25">
      <c r="A729" s="50">
        <v>30</v>
      </c>
      <c r="B729" s="50" t="s">
        <v>330</v>
      </c>
    </row>
    <row r="730" spans="1:3" x14ac:dyDescent="0.25">
      <c r="A730" s="50">
        <v>31</v>
      </c>
      <c r="B730" s="50" t="s">
        <v>330</v>
      </c>
    </row>
    <row r="731" spans="1:3" x14ac:dyDescent="0.25">
      <c r="A731" s="50">
        <v>33</v>
      </c>
      <c r="B731" s="50" t="s">
        <v>330</v>
      </c>
    </row>
    <row r="732" spans="1:3" x14ac:dyDescent="0.25">
      <c r="A732" s="50">
        <v>39</v>
      </c>
      <c r="B732" s="50" t="s">
        <v>330</v>
      </c>
    </row>
    <row r="733" spans="1:3" x14ac:dyDescent="0.25">
      <c r="A733" s="50">
        <v>40</v>
      </c>
      <c r="B733" s="50" t="s">
        <v>330</v>
      </c>
    </row>
    <row r="734" spans="1:3" x14ac:dyDescent="0.25">
      <c r="A734" s="50">
        <v>43</v>
      </c>
      <c r="B734" s="50" t="s">
        <v>330</v>
      </c>
    </row>
    <row r="735" spans="1:3" x14ac:dyDescent="0.25">
      <c r="A735" s="50">
        <v>46</v>
      </c>
      <c r="B735" s="50" t="s">
        <v>330</v>
      </c>
    </row>
    <row r="736" spans="1:3" s="29" customFormat="1" x14ac:dyDescent="0.25">
      <c r="A736" s="28">
        <v>47</v>
      </c>
      <c r="B736" s="28" t="s">
        <v>330</v>
      </c>
      <c r="C736" s="80">
        <v>15</v>
      </c>
    </row>
    <row r="737" spans="1:3" x14ac:dyDescent="0.25">
      <c r="A737" s="50">
        <v>4</v>
      </c>
      <c r="B737" s="50" t="s">
        <v>162</v>
      </c>
    </row>
    <row r="738" spans="1:3" x14ac:dyDescent="0.25">
      <c r="A738" s="50">
        <v>15</v>
      </c>
      <c r="B738" s="50" t="s">
        <v>162</v>
      </c>
    </row>
    <row r="739" spans="1:3" x14ac:dyDescent="0.25">
      <c r="A739" s="50">
        <v>16</v>
      </c>
      <c r="B739" s="50" t="s">
        <v>162</v>
      </c>
    </row>
    <row r="740" spans="1:3" x14ac:dyDescent="0.25">
      <c r="A740" s="50">
        <v>28</v>
      </c>
      <c r="B740" s="50" t="s">
        <v>162</v>
      </c>
    </row>
    <row r="741" spans="1:3" x14ac:dyDescent="0.25">
      <c r="A741" s="50">
        <v>29</v>
      </c>
      <c r="B741" s="50" t="s">
        <v>162</v>
      </c>
    </row>
    <row r="742" spans="1:3" x14ac:dyDescent="0.25">
      <c r="A742" s="50">
        <v>38</v>
      </c>
      <c r="B742" s="50" t="s">
        <v>162</v>
      </c>
    </row>
    <row r="743" spans="1:3" s="29" customFormat="1" x14ac:dyDescent="0.25">
      <c r="A743" s="28">
        <v>46</v>
      </c>
      <c r="B743" s="28" t="s">
        <v>162</v>
      </c>
      <c r="C743" s="80">
        <v>7</v>
      </c>
    </row>
    <row r="744" spans="1:3" x14ac:dyDescent="0.25">
      <c r="A744" s="50">
        <v>6</v>
      </c>
      <c r="B744" s="50" t="s">
        <v>165</v>
      </c>
    </row>
    <row r="745" spans="1:3" x14ac:dyDescent="0.25">
      <c r="A745" s="50">
        <v>8</v>
      </c>
      <c r="B745" s="50" t="s">
        <v>165</v>
      </c>
    </row>
    <row r="746" spans="1:3" x14ac:dyDescent="0.25">
      <c r="A746" s="50">
        <v>28</v>
      </c>
      <c r="B746" s="50" t="s">
        <v>165</v>
      </c>
    </row>
    <row r="747" spans="1:3" x14ac:dyDescent="0.25">
      <c r="A747" s="50">
        <v>30</v>
      </c>
      <c r="B747" s="50" t="s">
        <v>332</v>
      </c>
    </row>
    <row r="748" spans="1:3" x14ac:dyDescent="0.25">
      <c r="A748" s="50">
        <v>32</v>
      </c>
      <c r="B748" s="50" t="s">
        <v>332</v>
      </c>
    </row>
    <row r="749" spans="1:3" x14ac:dyDescent="0.25">
      <c r="A749" s="50">
        <v>35</v>
      </c>
      <c r="B749" s="50" t="s">
        <v>332</v>
      </c>
    </row>
    <row r="750" spans="1:3" s="29" customFormat="1" x14ac:dyDescent="0.25">
      <c r="A750" s="28">
        <v>46</v>
      </c>
      <c r="B750" s="28" t="s">
        <v>165</v>
      </c>
      <c r="C750" s="80">
        <v>7</v>
      </c>
    </row>
    <row r="751" spans="1:3" x14ac:dyDescent="0.25">
      <c r="A751" s="50">
        <v>2</v>
      </c>
      <c r="B751" s="50" t="s">
        <v>168</v>
      </c>
    </row>
    <row r="752" spans="1:3" x14ac:dyDescent="0.25">
      <c r="A752" s="50">
        <v>3</v>
      </c>
      <c r="B752" s="50" t="s">
        <v>168</v>
      </c>
    </row>
    <row r="753" spans="1:3" x14ac:dyDescent="0.25">
      <c r="A753" s="50">
        <v>4</v>
      </c>
      <c r="B753" s="50" t="s">
        <v>168</v>
      </c>
    </row>
    <row r="754" spans="1:3" x14ac:dyDescent="0.25">
      <c r="A754" s="50">
        <v>9</v>
      </c>
      <c r="B754" s="50" t="s">
        <v>168</v>
      </c>
    </row>
    <row r="755" spans="1:3" x14ac:dyDescent="0.25">
      <c r="A755" s="50">
        <v>11</v>
      </c>
      <c r="B755" s="50" t="s">
        <v>168</v>
      </c>
    </row>
    <row r="756" spans="1:3" x14ac:dyDescent="0.25">
      <c r="A756" s="50">
        <v>14</v>
      </c>
      <c r="B756" s="50" t="s">
        <v>168</v>
      </c>
    </row>
    <row r="757" spans="1:3" x14ac:dyDescent="0.25">
      <c r="A757" s="50">
        <v>18</v>
      </c>
      <c r="B757" s="50" t="s">
        <v>168</v>
      </c>
    </row>
    <row r="758" spans="1:3" x14ac:dyDescent="0.25">
      <c r="A758" s="50">
        <v>19</v>
      </c>
      <c r="B758" s="50" t="s">
        <v>168</v>
      </c>
    </row>
    <row r="759" spans="1:3" x14ac:dyDescent="0.25">
      <c r="A759" s="50">
        <v>20</v>
      </c>
      <c r="B759" s="50" t="s">
        <v>168</v>
      </c>
    </row>
    <row r="760" spans="1:3" x14ac:dyDescent="0.25">
      <c r="A760" s="50">
        <v>29</v>
      </c>
      <c r="B760" s="50" t="s">
        <v>168</v>
      </c>
    </row>
    <row r="761" spans="1:3" x14ac:dyDescent="0.25">
      <c r="A761" s="50">
        <v>40</v>
      </c>
      <c r="B761" s="50" t="s">
        <v>168</v>
      </c>
    </row>
    <row r="762" spans="1:3" x14ac:dyDescent="0.25">
      <c r="A762" s="50">
        <v>41</v>
      </c>
      <c r="B762" s="50" t="s">
        <v>168</v>
      </c>
    </row>
    <row r="763" spans="1:3" x14ac:dyDescent="0.25">
      <c r="A763" s="50">
        <v>44</v>
      </c>
      <c r="B763" s="50" t="s">
        <v>168</v>
      </c>
    </row>
    <row r="764" spans="1:3" x14ac:dyDescent="0.25">
      <c r="A764" s="50">
        <v>45</v>
      </c>
      <c r="B764" s="50" t="s">
        <v>168</v>
      </c>
    </row>
    <row r="765" spans="1:3" x14ac:dyDescent="0.25">
      <c r="A765" s="50">
        <v>47</v>
      </c>
      <c r="B765" s="50" t="s">
        <v>168</v>
      </c>
    </row>
    <row r="766" spans="1:3" s="29" customFormat="1" x14ac:dyDescent="0.25">
      <c r="A766" s="28">
        <v>49</v>
      </c>
      <c r="B766" s="28" t="s">
        <v>168</v>
      </c>
      <c r="C766" s="80">
        <v>16</v>
      </c>
    </row>
    <row r="767" spans="1:3" x14ac:dyDescent="0.25">
      <c r="A767" s="50">
        <v>8</v>
      </c>
      <c r="B767" s="50" t="s">
        <v>171</v>
      </c>
    </row>
    <row r="768" spans="1:3" x14ac:dyDescent="0.25">
      <c r="A768" s="50">
        <v>15</v>
      </c>
      <c r="B768" s="50" t="s">
        <v>171</v>
      </c>
    </row>
    <row r="769" spans="1:3" x14ac:dyDescent="0.25">
      <c r="A769" s="50">
        <v>21</v>
      </c>
      <c r="B769" s="50" t="s">
        <v>171</v>
      </c>
    </row>
    <row r="770" spans="1:3" x14ac:dyDescent="0.25">
      <c r="A770" s="50">
        <v>26</v>
      </c>
      <c r="B770" s="50" t="s">
        <v>171</v>
      </c>
    </row>
    <row r="771" spans="1:3" x14ac:dyDescent="0.25">
      <c r="A771" s="50">
        <v>29</v>
      </c>
      <c r="B771" s="50" t="s">
        <v>171</v>
      </c>
    </row>
    <row r="772" spans="1:3" x14ac:dyDescent="0.25">
      <c r="A772" s="50">
        <v>37</v>
      </c>
      <c r="B772" s="50" t="s">
        <v>171</v>
      </c>
    </row>
    <row r="773" spans="1:3" x14ac:dyDescent="0.25">
      <c r="A773" s="50">
        <v>39</v>
      </c>
      <c r="B773" s="50" t="s">
        <v>171</v>
      </c>
    </row>
    <row r="774" spans="1:3" x14ac:dyDescent="0.25">
      <c r="A774" s="50">
        <v>40</v>
      </c>
      <c r="B774" s="50" t="s">
        <v>171</v>
      </c>
    </row>
    <row r="775" spans="1:3" x14ac:dyDescent="0.25">
      <c r="A775" s="50">
        <v>45</v>
      </c>
      <c r="B775" s="50" t="s">
        <v>171</v>
      </c>
    </row>
    <row r="776" spans="1:3" x14ac:dyDescent="0.25">
      <c r="A776" s="50">
        <v>46</v>
      </c>
      <c r="B776" s="50" t="s">
        <v>171</v>
      </c>
    </row>
    <row r="777" spans="1:3" x14ac:dyDescent="0.25">
      <c r="A777" s="50">
        <v>49</v>
      </c>
      <c r="B777" s="50" t="s">
        <v>171</v>
      </c>
    </row>
    <row r="778" spans="1:3" s="29" customFormat="1" x14ac:dyDescent="0.25">
      <c r="A778" s="28">
        <v>50</v>
      </c>
      <c r="B778" s="28" t="s">
        <v>171</v>
      </c>
      <c r="C778" s="80">
        <v>12</v>
      </c>
    </row>
    <row r="779" spans="1:3" s="29" customFormat="1" x14ac:dyDescent="0.25">
      <c r="A779" s="28">
        <v>41</v>
      </c>
      <c r="B779" s="28" t="s">
        <v>173</v>
      </c>
      <c r="C779" s="80">
        <v>1</v>
      </c>
    </row>
    <row r="780" spans="1:3" x14ac:dyDescent="0.25">
      <c r="A780" s="50">
        <v>28</v>
      </c>
      <c r="B780" s="50" t="s">
        <v>179</v>
      </c>
    </row>
    <row r="781" spans="1:3" s="29" customFormat="1" x14ac:dyDescent="0.25">
      <c r="A781" s="28">
        <v>30</v>
      </c>
      <c r="B781" s="28" t="s">
        <v>179</v>
      </c>
      <c r="C781" s="80">
        <v>2</v>
      </c>
    </row>
    <row r="782" spans="1:3" x14ac:dyDescent="0.25">
      <c r="A782" s="50">
        <v>2</v>
      </c>
      <c r="B782" s="50" t="s">
        <v>176</v>
      </c>
    </row>
    <row r="783" spans="1:3" x14ac:dyDescent="0.25">
      <c r="A783" s="50">
        <v>7</v>
      </c>
      <c r="B783" s="50" t="s">
        <v>176</v>
      </c>
    </row>
    <row r="784" spans="1:3" x14ac:dyDescent="0.25">
      <c r="A784" s="50">
        <v>10</v>
      </c>
      <c r="B784" s="50" t="s">
        <v>176</v>
      </c>
    </row>
    <row r="785" spans="1:3" x14ac:dyDescent="0.25">
      <c r="A785" s="50">
        <v>12</v>
      </c>
      <c r="B785" s="50" t="s">
        <v>176</v>
      </c>
    </row>
    <row r="786" spans="1:3" x14ac:dyDescent="0.25">
      <c r="A786" s="50">
        <v>14</v>
      </c>
      <c r="B786" s="50" t="s">
        <v>176</v>
      </c>
    </row>
    <row r="787" spans="1:3" x14ac:dyDescent="0.25">
      <c r="A787" s="50">
        <v>21</v>
      </c>
      <c r="B787" s="50" t="s">
        <v>176</v>
      </c>
    </row>
    <row r="788" spans="1:3" x14ac:dyDescent="0.25">
      <c r="A788" s="50">
        <v>28</v>
      </c>
      <c r="B788" s="50" t="s">
        <v>176</v>
      </c>
    </row>
    <row r="789" spans="1:3" x14ac:dyDescent="0.25">
      <c r="A789" s="50">
        <v>35</v>
      </c>
      <c r="B789" s="50" t="s">
        <v>176</v>
      </c>
    </row>
    <row r="790" spans="1:3" x14ac:dyDescent="0.25">
      <c r="A790" s="50">
        <v>41</v>
      </c>
      <c r="B790" s="50" t="s">
        <v>176</v>
      </c>
    </row>
    <row r="791" spans="1:3" s="29" customFormat="1" x14ac:dyDescent="0.25">
      <c r="A791" s="28">
        <v>46</v>
      </c>
      <c r="B791" s="28" t="s">
        <v>176</v>
      </c>
      <c r="C791" s="80">
        <v>10</v>
      </c>
    </row>
    <row r="792" spans="1:3" x14ac:dyDescent="0.25">
      <c r="A792" s="50">
        <v>2</v>
      </c>
      <c r="B792" s="50" t="s">
        <v>181</v>
      </c>
    </row>
    <row r="793" spans="1:3" x14ac:dyDescent="0.25">
      <c r="A793" s="50">
        <v>9</v>
      </c>
      <c r="B793" s="50" t="s">
        <v>181</v>
      </c>
    </row>
    <row r="794" spans="1:3" x14ac:dyDescent="0.25">
      <c r="A794" s="50">
        <v>11</v>
      </c>
      <c r="B794" s="50" t="s">
        <v>181</v>
      </c>
    </row>
    <row r="795" spans="1:3" x14ac:dyDescent="0.25">
      <c r="A795" s="50">
        <v>13</v>
      </c>
      <c r="B795" s="50" t="s">
        <v>181</v>
      </c>
    </row>
    <row r="796" spans="1:3" x14ac:dyDescent="0.25">
      <c r="A796" s="50">
        <v>18</v>
      </c>
      <c r="B796" s="50" t="s">
        <v>181</v>
      </c>
    </row>
    <row r="797" spans="1:3" x14ac:dyDescent="0.25">
      <c r="A797" s="50">
        <v>27</v>
      </c>
      <c r="B797" s="50" t="s">
        <v>181</v>
      </c>
    </row>
    <row r="798" spans="1:3" x14ac:dyDescent="0.25">
      <c r="A798" s="50">
        <v>37</v>
      </c>
      <c r="B798" s="50" t="s">
        <v>181</v>
      </c>
    </row>
    <row r="799" spans="1:3" x14ac:dyDescent="0.25">
      <c r="A799" s="50">
        <v>39</v>
      </c>
      <c r="B799" s="50" t="s">
        <v>181</v>
      </c>
    </row>
    <row r="800" spans="1:3" x14ac:dyDescent="0.25">
      <c r="A800" s="50">
        <v>46</v>
      </c>
      <c r="B800" s="50" t="s">
        <v>181</v>
      </c>
    </row>
    <row r="801" spans="1:3" x14ac:dyDescent="0.25">
      <c r="A801" s="50">
        <v>48</v>
      </c>
      <c r="B801" s="50" t="s">
        <v>181</v>
      </c>
    </row>
    <row r="802" spans="1:3" s="29" customFormat="1" x14ac:dyDescent="0.25">
      <c r="A802" s="28">
        <v>50</v>
      </c>
      <c r="B802" s="28" t="s">
        <v>181</v>
      </c>
      <c r="C802" s="80">
        <v>11</v>
      </c>
    </row>
    <row r="803" spans="1:3" x14ac:dyDescent="0.25">
      <c r="C803"/>
    </row>
    <row r="804" spans="1:3" x14ac:dyDescent="0.25">
      <c r="C804"/>
    </row>
    <row r="805" spans="1:3" x14ac:dyDescent="0.25">
      <c r="C805"/>
    </row>
    <row r="806" spans="1:3" x14ac:dyDescent="0.25">
      <c r="C806"/>
    </row>
    <row r="807" spans="1:3" x14ac:dyDescent="0.25">
      <c r="C807"/>
    </row>
    <row r="808" spans="1:3" x14ac:dyDescent="0.25">
      <c r="C808"/>
    </row>
    <row r="809" spans="1:3" x14ac:dyDescent="0.25">
      <c r="C809"/>
    </row>
    <row r="810" spans="1:3" x14ac:dyDescent="0.25">
      <c r="C810"/>
    </row>
    <row r="811" spans="1:3" x14ac:dyDescent="0.25">
      <c r="C811"/>
    </row>
    <row r="812" spans="1:3" x14ac:dyDescent="0.25">
      <c r="C812"/>
    </row>
    <row r="813" spans="1:3" x14ac:dyDescent="0.25">
      <c r="C813"/>
    </row>
    <row r="814" spans="1:3" x14ac:dyDescent="0.25">
      <c r="C814"/>
    </row>
    <row r="815" spans="1:3" x14ac:dyDescent="0.25">
      <c r="C815"/>
    </row>
    <row r="816" spans="1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</sheetData>
  <dataConsolidate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E4" sqref="E4"/>
    </sheetView>
  </sheetViews>
  <sheetFormatPr defaultRowHeight="15" x14ac:dyDescent="0.25"/>
  <cols>
    <col min="1" max="1" width="31.125" customWidth="1"/>
    <col min="2" max="2" width="8.75" customWidth="1"/>
  </cols>
  <sheetData>
    <row r="1" spans="1:2" x14ac:dyDescent="0.25">
      <c r="A1" s="94" t="s">
        <v>17</v>
      </c>
      <c r="B1" s="94">
        <v>22</v>
      </c>
    </row>
    <row r="2" spans="1:2" x14ac:dyDescent="0.25">
      <c r="A2" s="94" t="s">
        <v>21</v>
      </c>
      <c r="B2" s="94">
        <v>3</v>
      </c>
    </row>
    <row r="3" spans="1:2" x14ac:dyDescent="0.25">
      <c r="A3" s="94" t="s">
        <v>24</v>
      </c>
      <c r="B3" s="94">
        <v>20</v>
      </c>
    </row>
    <row r="4" spans="1:2" x14ac:dyDescent="0.25">
      <c r="A4" s="94" t="s">
        <v>29</v>
      </c>
      <c r="B4" s="94">
        <v>21</v>
      </c>
    </row>
    <row r="5" spans="1:2" x14ac:dyDescent="0.25">
      <c r="A5" s="94" t="s">
        <v>26</v>
      </c>
      <c r="B5" s="94">
        <v>13</v>
      </c>
    </row>
    <row r="6" spans="1:2" x14ac:dyDescent="0.25">
      <c r="A6" s="94" t="s">
        <v>32</v>
      </c>
      <c r="B6" s="94">
        <v>4</v>
      </c>
    </row>
    <row r="7" spans="1:2" x14ac:dyDescent="0.25">
      <c r="A7" s="94" t="s">
        <v>35</v>
      </c>
      <c r="B7" s="94">
        <v>8</v>
      </c>
    </row>
    <row r="8" spans="1:2" x14ac:dyDescent="0.25">
      <c r="A8" s="94" t="s">
        <v>309</v>
      </c>
      <c r="B8" s="94">
        <v>5</v>
      </c>
    </row>
    <row r="9" spans="1:2" x14ac:dyDescent="0.25">
      <c r="A9" s="94" t="s">
        <v>38</v>
      </c>
      <c r="B9" s="94">
        <v>12</v>
      </c>
    </row>
    <row r="10" spans="1:2" x14ac:dyDescent="0.25">
      <c r="A10" s="26" t="s">
        <v>40</v>
      </c>
      <c r="B10" s="26">
        <v>1</v>
      </c>
    </row>
    <row r="11" spans="1:2" x14ac:dyDescent="0.25">
      <c r="A11" s="65" t="s">
        <v>43</v>
      </c>
      <c r="B11" s="65">
        <v>31</v>
      </c>
    </row>
    <row r="12" spans="1:2" x14ac:dyDescent="0.25">
      <c r="A12" s="94" t="s">
        <v>46</v>
      </c>
      <c r="B12" s="94">
        <v>2</v>
      </c>
    </row>
    <row r="13" spans="1:2" x14ac:dyDescent="0.25">
      <c r="A13" s="94" t="s">
        <v>306</v>
      </c>
      <c r="B13" s="94">
        <v>3</v>
      </c>
    </row>
    <row r="14" spans="1:2" x14ac:dyDescent="0.25">
      <c r="A14" s="94" t="s">
        <v>49</v>
      </c>
      <c r="B14" s="94">
        <v>9</v>
      </c>
    </row>
    <row r="15" spans="1:2" x14ac:dyDescent="0.25">
      <c r="A15" s="65" t="s">
        <v>52</v>
      </c>
      <c r="B15" s="65">
        <v>32</v>
      </c>
    </row>
    <row r="16" spans="1:2" x14ac:dyDescent="0.25">
      <c r="A16" s="94" t="s">
        <v>54</v>
      </c>
      <c r="B16" s="94">
        <v>12</v>
      </c>
    </row>
    <row r="17" spans="1:2" x14ac:dyDescent="0.25">
      <c r="A17" s="65" t="s">
        <v>57</v>
      </c>
      <c r="B17" s="65">
        <v>43</v>
      </c>
    </row>
    <row r="18" spans="1:2" x14ac:dyDescent="0.25">
      <c r="A18" s="94" t="s">
        <v>60</v>
      </c>
      <c r="B18" s="94">
        <v>2</v>
      </c>
    </row>
    <row r="19" spans="1:2" x14ac:dyDescent="0.25">
      <c r="A19" s="94" t="s">
        <v>63</v>
      </c>
      <c r="B19" s="94">
        <v>6</v>
      </c>
    </row>
    <row r="20" spans="1:2" x14ac:dyDescent="0.25">
      <c r="A20" s="94" t="s">
        <v>66</v>
      </c>
      <c r="B20" s="94">
        <v>13</v>
      </c>
    </row>
    <row r="21" spans="1:2" x14ac:dyDescent="0.25">
      <c r="A21" s="94" t="s">
        <v>69</v>
      </c>
      <c r="B21" s="94">
        <v>1</v>
      </c>
    </row>
    <row r="22" spans="1:2" x14ac:dyDescent="0.25">
      <c r="A22" s="65" t="s">
        <v>72</v>
      </c>
      <c r="B22" s="65">
        <v>40</v>
      </c>
    </row>
    <row r="23" spans="1:2" x14ac:dyDescent="0.25">
      <c r="A23" s="94" t="s">
        <v>74</v>
      </c>
      <c r="B23" s="94">
        <v>11</v>
      </c>
    </row>
    <row r="24" spans="1:2" x14ac:dyDescent="0.25">
      <c r="A24" s="65" t="s">
        <v>76</v>
      </c>
      <c r="B24" s="65">
        <v>29</v>
      </c>
    </row>
    <row r="25" spans="1:2" x14ac:dyDescent="0.25">
      <c r="A25" s="94" t="s">
        <v>78</v>
      </c>
      <c r="B25" s="94">
        <v>12</v>
      </c>
    </row>
    <row r="26" spans="1:2" x14ac:dyDescent="0.25">
      <c r="A26" s="94" t="s">
        <v>321</v>
      </c>
      <c r="B26" s="94">
        <v>3</v>
      </c>
    </row>
    <row r="27" spans="1:2" x14ac:dyDescent="0.25">
      <c r="A27" s="94" t="s">
        <v>81</v>
      </c>
      <c r="B27" s="94">
        <v>4</v>
      </c>
    </row>
    <row r="28" spans="1:2" x14ac:dyDescent="0.25">
      <c r="A28" s="94" t="s">
        <v>345</v>
      </c>
      <c r="B28" s="94">
        <v>17</v>
      </c>
    </row>
    <row r="29" spans="1:2" x14ac:dyDescent="0.25">
      <c r="A29" s="65" t="s">
        <v>85</v>
      </c>
      <c r="B29" s="65">
        <v>26</v>
      </c>
    </row>
    <row r="30" spans="1:2" x14ac:dyDescent="0.25">
      <c r="A30" s="94" t="s">
        <v>88</v>
      </c>
      <c r="B30" s="94">
        <v>1</v>
      </c>
    </row>
    <row r="31" spans="1:2" x14ac:dyDescent="0.25">
      <c r="A31" s="94" t="s">
        <v>91</v>
      </c>
      <c r="B31" s="94">
        <v>2</v>
      </c>
    </row>
    <row r="32" spans="1:2" x14ac:dyDescent="0.25">
      <c r="A32" s="94" t="s">
        <v>93</v>
      </c>
      <c r="B32" s="94">
        <v>2</v>
      </c>
    </row>
    <row r="33" spans="1:2" x14ac:dyDescent="0.25">
      <c r="A33" s="94" t="s">
        <v>96</v>
      </c>
      <c r="B33" s="94">
        <v>2</v>
      </c>
    </row>
    <row r="34" spans="1:2" x14ac:dyDescent="0.25">
      <c r="A34" s="94" t="s">
        <v>318</v>
      </c>
      <c r="B34" s="94">
        <v>6</v>
      </c>
    </row>
    <row r="35" spans="1:2" x14ac:dyDescent="0.25">
      <c r="A35" s="15" t="s">
        <v>319</v>
      </c>
      <c r="B35" s="94">
        <v>20</v>
      </c>
    </row>
    <row r="36" spans="1:2" x14ac:dyDescent="0.25">
      <c r="A36" s="65" t="s">
        <v>102</v>
      </c>
      <c r="B36" s="65">
        <v>28</v>
      </c>
    </row>
    <row r="37" spans="1:2" x14ac:dyDescent="0.25">
      <c r="A37" s="94" t="s">
        <v>105</v>
      </c>
      <c r="B37" s="94">
        <v>2</v>
      </c>
    </row>
    <row r="38" spans="1:2" x14ac:dyDescent="0.25">
      <c r="A38" s="94" t="s">
        <v>107</v>
      </c>
      <c r="B38" s="94">
        <v>16</v>
      </c>
    </row>
    <row r="39" spans="1:2" x14ac:dyDescent="0.25">
      <c r="A39" s="94" t="s">
        <v>121</v>
      </c>
      <c r="B39" s="94">
        <v>9</v>
      </c>
    </row>
    <row r="40" spans="1:2" x14ac:dyDescent="0.25">
      <c r="A40" s="94" t="s">
        <v>114</v>
      </c>
      <c r="B40" s="94">
        <v>2</v>
      </c>
    </row>
    <row r="41" spans="1:2" x14ac:dyDescent="0.25">
      <c r="A41" s="65" t="s">
        <v>111</v>
      </c>
      <c r="B41" s="65">
        <v>39</v>
      </c>
    </row>
    <row r="42" spans="1:2" x14ac:dyDescent="0.25">
      <c r="A42" s="15" t="s">
        <v>116</v>
      </c>
      <c r="B42" s="94">
        <v>3</v>
      </c>
    </row>
    <row r="43" spans="1:2" x14ac:dyDescent="0.25">
      <c r="A43" s="94" t="s">
        <v>118</v>
      </c>
      <c r="B43" s="94">
        <v>2</v>
      </c>
    </row>
    <row r="44" spans="1:2" x14ac:dyDescent="0.25">
      <c r="A44" s="94" t="s">
        <v>123</v>
      </c>
      <c r="B44" s="94">
        <v>6</v>
      </c>
    </row>
    <row r="45" spans="1:2" x14ac:dyDescent="0.25">
      <c r="A45" s="94" t="s">
        <v>126</v>
      </c>
      <c r="B45" s="94">
        <v>3</v>
      </c>
    </row>
    <row r="46" spans="1:2" x14ac:dyDescent="0.25">
      <c r="A46" s="65" t="s">
        <v>129</v>
      </c>
      <c r="B46" s="65">
        <v>33</v>
      </c>
    </row>
    <row r="47" spans="1:2" x14ac:dyDescent="0.25">
      <c r="A47" s="94" t="s">
        <v>132</v>
      </c>
      <c r="B47" s="94">
        <v>7</v>
      </c>
    </row>
    <row r="48" spans="1:2" x14ac:dyDescent="0.25">
      <c r="A48" s="94" t="s">
        <v>140</v>
      </c>
      <c r="B48" s="94">
        <v>3</v>
      </c>
    </row>
    <row r="49" spans="1:2" x14ac:dyDescent="0.25">
      <c r="A49" s="94" t="s">
        <v>137</v>
      </c>
      <c r="B49" s="94">
        <v>13</v>
      </c>
    </row>
    <row r="50" spans="1:2" x14ac:dyDescent="0.25">
      <c r="A50" s="65" t="s">
        <v>337</v>
      </c>
      <c r="B50" s="65">
        <v>30</v>
      </c>
    </row>
    <row r="51" spans="1:2" x14ac:dyDescent="0.25">
      <c r="A51" s="94" t="s">
        <v>145</v>
      </c>
      <c r="B51" s="94">
        <v>24</v>
      </c>
    </row>
    <row r="52" spans="1:2" x14ac:dyDescent="0.25">
      <c r="A52" s="94" t="s">
        <v>147</v>
      </c>
      <c r="B52" s="94">
        <v>7</v>
      </c>
    </row>
    <row r="53" spans="1:2" x14ac:dyDescent="0.25">
      <c r="A53" s="65" t="s">
        <v>149</v>
      </c>
      <c r="B53" s="65">
        <v>40</v>
      </c>
    </row>
    <row r="54" spans="1:2" x14ac:dyDescent="0.25">
      <c r="A54" s="50" t="s">
        <v>152</v>
      </c>
      <c r="B54" s="50">
        <v>13</v>
      </c>
    </row>
    <row r="55" spans="1:2" x14ac:dyDescent="0.25">
      <c r="A55" s="50" t="s">
        <v>156</v>
      </c>
      <c r="B55" s="50">
        <v>2</v>
      </c>
    </row>
    <row r="56" spans="1:2" x14ac:dyDescent="0.25">
      <c r="A56" s="50" t="s">
        <v>330</v>
      </c>
      <c r="B56" s="50">
        <v>15</v>
      </c>
    </row>
    <row r="57" spans="1:2" x14ac:dyDescent="0.25">
      <c r="A57" s="50" t="s">
        <v>162</v>
      </c>
      <c r="B57" s="50">
        <v>7</v>
      </c>
    </row>
    <row r="58" spans="1:2" x14ac:dyDescent="0.25">
      <c r="A58" s="50" t="s">
        <v>165</v>
      </c>
      <c r="B58" s="50">
        <v>7</v>
      </c>
    </row>
    <row r="59" spans="1:2" x14ac:dyDescent="0.25">
      <c r="A59" s="50" t="s">
        <v>168</v>
      </c>
      <c r="B59" s="50">
        <v>16</v>
      </c>
    </row>
    <row r="60" spans="1:2" x14ac:dyDescent="0.25">
      <c r="A60" s="50" t="s">
        <v>171</v>
      </c>
      <c r="B60" s="50">
        <v>12</v>
      </c>
    </row>
    <row r="61" spans="1:2" x14ac:dyDescent="0.25">
      <c r="A61" s="50" t="s">
        <v>173</v>
      </c>
      <c r="B61" s="50">
        <v>1</v>
      </c>
    </row>
    <row r="62" spans="1:2" x14ac:dyDescent="0.25">
      <c r="A62" s="50" t="s">
        <v>179</v>
      </c>
      <c r="B62" s="50">
        <v>2</v>
      </c>
    </row>
    <row r="63" spans="1:2" x14ac:dyDescent="0.25">
      <c r="A63" s="50" t="s">
        <v>176</v>
      </c>
      <c r="B63" s="50">
        <v>10</v>
      </c>
    </row>
    <row r="64" spans="1:2" x14ac:dyDescent="0.25">
      <c r="A64" s="50" t="s">
        <v>181</v>
      </c>
      <c r="B64" s="50">
        <v>11</v>
      </c>
    </row>
  </sheetData>
  <sortState ref="A2:B65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5" workbookViewId="0">
      <selection sqref="A1:E65"/>
    </sheetView>
  </sheetViews>
  <sheetFormatPr defaultRowHeight="15" x14ac:dyDescent="0.25"/>
  <cols>
    <col min="1" max="1" width="9" style="77"/>
    <col min="2" max="2" width="41.125" customWidth="1"/>
    <col min="3" max="3" width="13.5" customWidth="1"/>
    <col min="5" max="5" width="12.375" customWidth="1"/>
  </cols>
  <sheetData>
    <row r="1" spans="1:12" x14ac:dyDescent="0.25">
      <c r="A1" s="84" t="s">
        <v>442</v>
      </c>
      <c r="B1" s="77" t="s">
        <v>2</v>
      </c>
      <c r="C1" s="84" t="s">
        <v>433</v>
      </c>
      <c r="D1" s="84" t="s">
        <v>439</v>
      </c>
      <c r="F1" s="283" t="s">
        <v>434</v>
      </c>
      <c r="G1" s="283"/>
      <c r="H1" s="283"/>
      <c r="I1" s="283"/>
      <c r="J1" s="283"/>
      <c r="K1" s="283"/>
      <c r="L1" s="283"/>
    </row>
    <row r="2" spans="1:12" x14ac:dyDescent="0.25">
      <c r="A2" s="77">
        <v>10</v>
      </c>
      <c r="B2" s="26" t="s">
        <v>40</v>
      </c>
      <c r="C2" s="26">
        <v>1</v>
      </c>
      <c r="D2">
        <f t="shared" ref="D2:D33" si="0">C2/50*100</f>
        <v>2</v>
      </c>
      <c r="F2" s="283"/>
      <c r="G2" s="283"/>
      <c r="H2" s="283"/>
      <c r="I2" s="283"/>
      <c r="J2" s="283"/>
      <c r="K2" s="283"/>
      <c r="L2" s="283"/>
    </row>
    <row r="3" spans="1:12" x14ac:dyDescent="0.25">
      <c r="A3" s="77">
        <v>21</v>
      </c>
      <c r="B3" s="77" t="s">
        <v>69</v>
      </c>
      <c r="C3">
        <v>1</v>
      </c>
      <c r="D3" s="82">
        <f t="shared" si="0"/>
        <v>2</v>
      </c>
      <c r="F3" s="83" t="s">
        <v>435</v>
      </c>
      <c r="G3" s="83" t="s">
        <v>436</v>
      </c>
      <c r="H3" s="83" t="s">
        <v>437</v>
      </c>
      <c r="I3" s="83" t="s">
        <v>438</v>
      </c>
      <c r="J3" s="83" t="s">
        <v>241</v>
      </c>
    </row>
    <row r="4" spans="1:12" x14ac:dyDescent="0.25">
      <c r="A4" s="77">
        <v>30</v>
      </c>
      <c r="B4" s="77" t="s">
        <v>88</v>
      </c>
      <c r="C4">
        <v>1</v>
      </c>
      <c r="D4" s="82">
        <f t="shared" si="0"/>
        <v>2</v>
      </c>
      <c r="F4">
        <v>34</v>
      </c>
      <c r="G4">
        <v>16</v>
      </c>
      <c r="H4">
        <v>7</v>
      </c>
      <c r="I4">
        <v>6</v>
      </c>
      <c r="J4">
        <v>1</v>
      </c>
    </row>
    <row r="5" spans="1:12" x14ac:dyDescent="0.25">
      <c r="A5" s="77">
        <v>61</v>
      </c>
      <c r="B5" s="77" t="s">
        <v>173</v>
      </c>
      <c r="C5">
        <v>1</v>
      </c>
      <c r="D5" s="82">
        <f t="shared" si="0"/>
        <v>2</v>
      </c>
      <c r="F5">
        <f>F4/64*100</f>
        <v>53.125</v>
      </c>
      <c r="G5" s="82">
        <f t="shared" ref="G5:J5" si="1">G4/64*100</f>
        <v>25</v>
      </c>
      <c r="H5" s="82">
        <f t="shared" si="1"/>
        <v>10.9375</v>
      </c>
      <c r="I5" s="82">
        <f t="shared" si="1"/>
        <v>9.375</v>
      </c>
      <c r="J5" s="82">
        <f t="shared" si="1"/>
        <v>1.5625</v>
      </c>
    </row>
    <row r="6" spans="1:12" x14ac:dyDescent="0.25">
      <c r="A6" s="77">
        <v>12</v>
      </c>
      <c r="B6" s="77" t="s">
        <v>46</v>
      </c>
      <c r="C6">
        <v>2</v>
      </c>
      <c r="D6" s="82">
        <f t="shared" si="0"/>
        <v>4</v>
      </c>
    </row>
    <row r="7" spans="1:12" x14ac:dyDescent="0.25">
      <c r="A7" s="77">
        <v>18</v>
      </c>
      <c r="B7" s="77" t="s">
        <v>60</v>
      </c>
      <c r="C7">
        <v>2</v>
      </c>
      <c r="D7" s="82">
        <f t="shared" si="0"/>
        <v>4</v>
      </c>
      <c r="F7" s="83" t="s">
        <v>435</v>
      </c>
      <c r="G7" s="83" t="s">
        <v>436</v>
      </c>
      <c r="H7" s="83" t="s">
        <v>437</v>
      </c>
      <c r="I7" s="83" t="s">
        <v>438</v>
      </c>
      <c r="J7" s="83" t="s">
        <v>241</v>
      </c>
    </row>
    <row r="8" spans="1:12" x14ac:dyDescent="0.25">
      <c r="A8" s="77">
        <v>31</v>
      </c>
      <c r="B8" s="77" t="s">
        <v>91</v>
      </c>
      <c r="C8">
        <v>2</v>
      </c>
      <c r="D8" s="82">
        <f t="shared" si="0"/>
        <v>4</v>
      </c>
      <c r="E8" s="91" t="s">
        <v>446</v>
      </c>
      <c r="F8" s="269">
        <v>34</v>
      </c>
      <c r="G8" s="269">
        <v>16</v>
      </c>
      <c r="H8" s="269">
        <v>7</v>
      </c>
      <c r="I8" s="269">
        <v>6</v>
      </c>
      <c r="J8" s="269">
        <v>1</v>
      </c>
    </row>
    <row r="9" spans="1:12" x14ac:dyDescent="0.25">
      <c r="A9" s="77">
        <v>32</v>
      </c>
      <c r="B9" s="77" t="s">
        <v>93</v>
      </c>
      <c r="C9">
        <v>2</v>
      </c>
      <c r="D9" s="82">
        <f t="shared" si="0"/>
        <v>4</v>
      </c>
    </row>
    <row r="10" spans="1:12" x14ac:dyDescent="0.25">
      <c r="A10" s="82">
        <v>33</v>
      </c>
      <c r="B10" s="77" t="s">
        <v>96</v>
      </c>
      <c r="C10">
        <v>2</v>
      </c>
      <c r="D10" s="82">
        <f t="shared" si="0"/>
        <v>4</v>
      </c>
    </row>
    <row r="11" spans="1:12" s="26" customFormat="1" x14ac:dyDescent="0.25">
      <c r="A11" s="77">
        <v>37</v>
      </c>
      <c r="B11" s="82" t="s">
        <v>105</v>
      </c>
      <c r="C11" s="82">
        <v>2</v>
      </c>
      <c r="D11" s="82">
        <f t="shared" si="0"/>
        <v>4</v>
      </c>
    </row>
    <row r="12" spans="1:12" x14ac:dyDescent="0.25">
      <c r="A12" s="77">
        <v>40</v>
      </c>
      <c r="B12" s="77" t="s">
        <v>114</v>
      </c>
      <c r="C12">
        <v>2</v>
      </c>
      <c r="D12" s="82">
        <f t="shared" si="0"/>
        <v>4</v>
      </c>
    </row>
    <row r="13" spans="1:12" x14ac:dyDescent="0.25">
      <c r="A13" s="77">
        <v>43</v>
      </c>
      <c r="B13" s="77" t="s">
        <v>118</v>
      </c>
      <c r="C13">
        <v>2</v>
      </c>
      <c r="D13" s="82">
        <f t="shared" si="0"/>
        <v>4</v>
      </c>
    </row>
    <row r="14" spans="1:12" x14ac:dyDescent="0.25">
      <c r="A14" s="77">
        <v>55</v>
      </c>
      <c r="B14" s="77" t="s">
        <v>156</v>
      </c>
      <c r="C14">
        <v>2</v>
      </c>
      <c r="D14" s="82">
        <f t="shared" si="0"/>
        <v>4</v>
      </c>
    </row>
    <row r="15" spans="1:12" x14ac:dyDescent="0.25">
      <c r="A15" s="77">
        <v>62</v>
      </c>
      <c r="B15" s="77" t="s">
        <v>179</v>
      </c>
      <c r="C15">
        <v>2</v>
      </c>
      <c r="D15" s="82">
        <f t="shared" si="0"/>
        <v>4</v>
      </c>
    </row>
    <row r="16" spans="1:12" x14ac:dyDescent="0.25">
      <c r="A16" s="77">
        <v>2</v>
      </c>
      <c r="B16" s="77" t="s">
        <v>21</v>
      </c>
      <c r="C16">
        <v>3</v>
      </c>
      <c r="D16" s="82">
        <f t="shared" si="0"/>
        <v>6</v>
      </c>
    </row>
    <row r="17" spans="1:4" x14ac:dyDescent="0.25">
      <c r="A17" s="77">
        <v>13</v>
      </c>
      <c r="B17" s="77" t="s">
        <v>306</v>
      </c>
      <c r="C17">
        <v>3</v>
      </c>
      <c r="D17" s="82">
        <f t="shared" si="0"/>
        <v>6</v>
      </c>
    </row>
    <row r="18" spans="1:4" x14ac:dyDescent="0.25">
      <c r="A18" s="77">
        <v>26</v>
      </c>
      <c r="B18" s="77" t="s">
        <v>321</v>
      </c>
      <c r="C18">
        <v>3</v>
      </c>
      <c r="D18" s="82">
        <f t="shared" si="0"/>
        <v>6</v>
      </c>
    </row>
    <row r="19" spans="1:4" x14ac:dyDescent="0.25">
      <c r="A19" s="77">
        <v>42</v>
      </c>
      <c r="B19" s="15" t="s">
        <v>116</v>
      </c>
      <c r="C19">
        <v>3</v>
      </c>
      <c r="D19" s="82">
        <f t="shared" si="0"/>
        <v>6</v>
      </c>
    </row>
    <row r="20" spans="1:4" x14ac:dyDescent="0.25">
      <c r="A20" s="77">
        <v>45</v>
      </c>
      <c r="B20" s="77" t="s">
        <v>126</v>
      </c>
      <c r="C20">
        <v>3</v>
      </c>
      <c r="D20" s="82">
        <f t="shared" si="0"/>
        <v>6</v>
      </c>
    </row>
    <row r="21" spans="1:4" x14ac:dyDescent="0.25">
      <c r="A21" s="77">
        <v>48</v>
      </c>
      <c r="B21" s="77" t="s">
        <v>140</v>
      </c>
      <c r="C21">
        <v>3</v>
      </c>
      <c r="D21" s="82">
        <f t="shared" si="0"/>
        <v>6</v>
      </c>
    </row>
    <row r="22" spans="1:4" x14ac:dyDescent="0.25">
      <c r="A22" s="77">
        <v>6</v>
      </c>
      <c r="B22" s="77" t="s">
        <v>32</v>
      </c>
      <c r="C22">
        <v>4</v>
      </c>
      <c r="D22" s="82">
        <f t="shared" si="0"/>
        <v>8</v>
      </c>
    </row>
    <row r="23" spans="1:4" x14ac:dyDescent="0.25">
      <c r="A23" s="77">
        <v>27</v>
      </c>
      <c r="B23" s="77" t="s">
        <v>81</v>
      </c>
      <c r="C23">
        <v>4</v>
      </c>
      <c r="D23" s="82">
        <f t="shared" si="0"/>
        <v>8</v>
      </c>
    </row>
    <row r="24" spans="1:4" x14ac:dyDescent="0.25">
      <c r="A24" s="77">
        <v>8</v>
      </c>
      <c r="B24" s="77" t="s">
        <v>309</v>
      </c>
      <c r="C24">
        <v>5</v>
      </c>
      <c r="D24" s="82">
        <f t="shared" si="0"/>
        <v>10</v>
      </c>
    </row>
    <row r="25" spans="1:4" x14ac:dyDescent="0.25">
      <c r="A25" s="77">
        <v>19</v>
      </c>
      <c r="B25" s="77" t="s">
        <v>63</v>
      </c>
      <c r="C25">
        <v>6</v>
      </c>
      <c r="D25" s="82">
        <f t="shared" si="0"/>
        <v>12</v>
      </c>
    </row>
    <row r="26" spans="1:4" x14ac:dyDescent="0.25">
      <c r="A26" s="77">
        <v>34</v>
      </c>
      <c r="B26" s="77" t="s">
        <v>318</v>
      </c>
      <c r="C26">
        <v>6</v>
      </c>
      <c r="D26" s="82">
        <f t="shared" si="0"/>
        <v>12</v>
      </c>
    </row>
    <row r="27" spans="1:4" x14ac:dyDescent="0.25">
      <c r="A27" s="77">
        <v>44</v>
      </c>
      <c r="B27" s="77" t="s">
        <v>123</v>
      </c>
      <c r="C27">
        <v>6</v>
      </c>
      <c r="D27" s="82">
        <f t="shared" si="0"/>
        <v>12</v>
      </c>
    </row>
    <row r="28" spans="1:4" x14ac:dyDescent="0.25">
      <c r="A28" s="77">
        <v>47</v>
      </c>
      <c r="B28" s="77" t="s">
        <v>132</v>
      </c>
      <c r="C28">
        <v>7</v>
      </c>
      <c r="D28" s="82">
        <f t="shared" si="0"/>
        <v>14.000000000000002</v>
      </c>
    </row>
    <row r="29" spans="1:4" x14ac:dyDescent="0.25">
      <c r="A29" s="77">
        <v>52</v>
      </c>
      <c r="B29" s="77" t="s">
        <v>147</v>
      </c>
      <c r="C29">
        <v>7</v>
      </c>
      <c r="D29" s="82">
        <f t="shared" si="0"/>
        <v>14.000000000000002</v>
      </c>
    </row>
    <row r="30" spans="1:4" x14ac:dyDescent="0.25">
      <c r="A30" s="77">
        <v>57</v>
      </c>
      <c r="B30" s="77" t="s">
        <v>162</v>
      </c>
      <c r="C30">
        <v>7</v>
      </c>
      <c r="D30" s="82">
        <f t="shared" si="0"/>
        <v>14.000000000000002</v>
      </c>
    </row>
    <row r="31" spans="1:4" x14ac:dyDescent="0.25">
      <c r="A31" s="77">
        <v>58</v>
      </c>
      <c r="B31" s="77" t="s">
        <v>165</v>
      </c>
      <c r="C31">
        <v>7</v>
      </c>
      <c r="D31" s="82">
        <f t="shared" si="0"/>
        <v>14.000000000000002</v>
      </c>
    </row>
    <row r="32" spans="1:4" x14ac:dyDescent="0.25">
      <c r="A32" s="77">
        <v>7</v>
      </c>
      <c r="B32" s="77" t="s">
        <v>35</v>
      </c>
      <c r="C32">
        <v>8</v>
      </c>
      <c r="D32" s="82">
        <f t="shared" si="0"/>
        <v>16</v>
      </c>
    </row>
    <row r="33" spans="1:5" x14ac:dyDescent="0.25">
      <c r="A33" s="77">
        <v>14</v>
      </c>
      <c r="B33" s="77" t="s">
        <v>49</v>
      </c>
      <c r="C33">
        <v>9</v>
      </c>
      <c r="D33" s="82">
        <f t="shared" si="0"/>
        <v>18</v>
      </c>
    </row>
    <row r="34" spans="1:5" x14ac:dyDescent="0.25">
      <c r="A34" s="77">
        <v>39</v>
      </c>
      <c r="B34" s="77" t="s">
        <v>121</v>
      </c>
      <c r="C34">
        <v>9</v>
      </c>
      <c r="D34" s="82">
        <f t="shared" ref="D34:D65" si="2">C34/50*100</f>
        <v>18</v>
      </c>
    </row>
    <row r="35" spans="1:5" x14ac:dyDescent="0.25">
      <c r="A35" s="77">
        <v>63</v>
      </c>
      <c r="B35" s="77" t="s">
        <v>176</v>
      </c>
      <c r="C35">
        <v>10</v>
      </c>
      <c r="D35" s="82">
        <f t="shared" si="2"/>
        <v>20</v>
      </c>
      <c r="E35" s="80">
        <v>34</v>
      </c>
    </row>
    <row r="36" spans="1:5" x14ac:dyDescent="0.25">
      <c r="A36" s="77">
        <v>23</v>
      </c>
      <c r="B36" s="82" t="s">
        <v>74</v>
      </c>
      <c r="C36">
        <v>11</v>
      </c>
      <c r="D36" s="82">
        <f t="shared" si="2"/>
        <v>22</v>
      </c>
    </row>
    <row r="37" spans="1:5" x14ac:dyDescent="0.25">
      <c r="A37" s="77">
        <v>64</v>
      </c>
      <c r="B37" s="77" t="s">
        <v>181</v>
      </c>
      <c r="C37">
        <v>11</v>
      </c>
      <c r="D37" s="82">
        <f t="shared" si="2"/>
        <v>22</v>
      </c>
    </row>
    <row r="38" spans="1:5" x14ac:dyDescent="0.25">
      <c r="A38" s="26">
        <v>9</v>
      </c>
      <c r="B38" s="77" t="s">
        <v>38</v>
      </c>
      <c r="C38">
        <v>12</v>
      </c>
      <c r="D38" s="82">
        <f t="shared" si="2"/>
        <v>24</v>
      </c>
    </row>
    <row r="39" spans="1:5" x14ac:dyDescent="0.25">
      <c r="A39" s="77">
        <v>16</v>
      </c>
      <c r="B39" s="77" t="s">
        <v>54</v>
      </c>
      <c r="C39">
        <v>12</v>
      </c>
      <c r="D39" s="82">
        <f t="shared" si="2"/>
        <v>24</v>
      </c>
    </row>
    <row r="40" spans="1:5" x14ac:dyDescent="0.25">
      <c r="A40" s="77">
        <v>25</v>
      </c>
      <c r="B40" s="77" t="s">
        <v>78</v>
      </c>
      <c r="C40">
        <v>12</v>
      </c>
      <c r="D40" s="82">
        <f t="shared" si="2"/>
        <v>24</v>
      </c>
    </row>
    <row r="41" spans="1:5" x14ac:dyDescent="0.25">
      <c r="A41" s="77">
        <v>60</v>
      </c>
      <c r="B41" s="77" t="s">
        <v>171</v>
      </c>
      <c r="C41">
        <v>12</v>
      </c>
      <c r="D41" s="82">
        <f t="shared" si="2"/>
        <v>24</v>
      </c>
    </row>
    <row r="42" spans="1:5" x14ac:dyDescent="0.25">
      <c r="A42" s="77">
        <v>5</v>
      </c>
      <c r="B42" s="77" t="s">
        <v>26</v>
      </c>
      <c r="C42">
        <v>13</v>
      </c>
      <c r="D42" s="82">
        <f t="shared" si="2"/>
        <v>26</v>
      </c>
    </row>
    <row r="43" spans="1:5" x14ac:dyDescent="0.25">
      <c r="A43" s="77">
        <v>20</v>
      </c>
      <c r="B43" s="82" t="s">
        <v>66</v>
      </c>
      <c r="C43">
        <v>13</v>
      </c>
      <c r="D43" s="82">
        <f t="shared" si="2"/>
        <v>26</v>
      </c>
    </row>
    <row r="44" spans="1:5" x14ac:dyDescent="0.25">
      <c r="A44" s="77">
        <v>49</v>
      </c>
      <c r="B44" s="77" t="s">
        <v>137</v>
      </c>
      <c r="C44">
        <v>13</v>
      </c>
      <c r="D44" s="82">
        <f t="shared" si="2"/>
        <v>26</v>
      </c>
    </row>
    <row r="45" spans="1:5" x14ac:dyDescent="0.25">
      <c r="A45" s="77">
        <v>54</v>
      </c>
      <c r="B45" s="77" t="s">
        <v>152</v>
      </c>
      <c r="C45">
        <v>13</v>
      </c>
      <c r="D45" s="82">
        <f t="shared" si="2"/>
        <v>26</v>
      </c>
    </row>
    <row r="46" spans="1:5" x14ac:dyDescent="0.25">
      <c r="A46" s="77">
        <v>56</v>
      </c>
      <c r="B46" s="77" t="s">
        <v>330</v>
      </c>
      <c r="C46">
        <v>15</v>
      </c>
      <c r="D46" s="82">
        <f t="shared" si="2"/>
        <v>30</v>
      </c>
    </row>
    <row r="47" spans="1:5" x14ac:dyDescent="0.25">
      <c r="A47" s="77">
        <v>38</v>
      </c>
      <c r="B47" s="77" t="s">
        <v>107</v>
      </c>
      <c r="C47">
        <v>16</v>
      </c>
      <c r="D47" s="82">
        <f t="shared" si="2"/>
        <v>32</v>
      </c>
    </row>
    <row r="48" spans="1:5" x14ac:dyDescent="0.25">
      <c r="A48" s="77">
        <v>59</v>
      </c>
      <c r="B48" s="77" t="s">
        <v>168</v>
      </c>
      <c r="C48">
        <v>16</v>
      </c>
      <c r="D48" s="82">
        <f t="shared" si="2"/>
        <v>32</v>
      </c>
    </row>
    <row r="49" spans="1:5" x14ac:dyDescent="0.25">
      <c r="A49" s="77">
        <v>28</v>
      </c>
      <c r="B49" s="77" t="s">
        <v>345</v>
      </c>
      <c r="C49">
        <v>17</v>
      </c>
      <c r="D49" s="82">
        <f t="shared" si="2"/>
        <v>34</v>
      </c>
    </row>
    <row r="50" spans="1:5" x14ac:dyDescent="0.25">
      <c r="A50" s="77">
        <v>3</v>
      </c>
      <c r="B50" s="77" t="s">
        <v>24</v>
      </c>
      <c r="C50">
        <v>20</v>
      </c>
      <c r="D50" s="82">
        <f t="shared" si="2"/>
        <v>40</v>
      </c>
    </row>
    <row r="51" spans="1:5" x14ac:dyDescent="0.25">
      <c r="A51" s="77">
        <v>35</v>
      </c>
      <c r="B51" s="15" t="s">
        <v>319</v>
      </c>
      <c r="C51">
        <v>20</v>
      </c>
      <c r="D51" s="82">
        <f t="shared" si="2"/>
        <v>40</v>
      </c>
      <c r="E51" s="80">
        <v>16</v>
      </c>
    </row>
    <row r="52" spans="1:5" x14ac:dyDescent="0.25">
      <c r="A52" s="77">
        <v>4</v>
      </c>
      <c r="B52" s="77" t="s">
        <v>29</v>
      </c>
      <c r="C52">
        <v>21</v>
      </c>
      <c r="D52" s="82">
        <f t="shared" si="2"/>
        <v>42</v>
      </c>
    </row>
    <row r="53" spans="1:5" x14ac:dyDescent="0.25">
      <c r="A53" s="77">
        <v>1</v>
      </c>
      <c r="B53" s="77" t="s">
        <v>17</v>
      </c>
      <c r="C53">
        <v>22</v>
      </c>
      <c r="D53" s="82">
        <f t="shared" si="2"/>
        <v>44</v>
      </c>
    </row>
    <row r="54" spans="1:5" x14ac:dyDescent="0.25">
      <c r="A54" s="77">
        <v>51</v>
      </c>
      <c r="B54" s="77" t="s">
        <v>145</v>
      </c>
      <c r="C54">
        <v>24</v>
      </c>
      <c r="D54" s="82">
        <f t="shared" si="2"/>
        <v>48</v>
      </c>
    </row>
    <row r="55" spans="1:5" x14ac:dyDescent="0.25">
      <c r="A55" s="50">
        <v>29</v>
      </c>
      <c r="B55" s="50" t="s">
        <v>85</v>
      </c>
      <c r="C55" s="50">
        <v>26</v>
      </c>
      <c r="D55" s="50">
        <f t="shared" si="2"/>
        <v>52</v>
      </c>
    </row>
    <row r="56" spans="1:5" x14ac:dyDescent="0.25">
      <c r="A56" s="50">
        <v>36</v>
      </c>
      <c r="B56" s="50" t="s">
        <v>102</v>
      </c>
      <c r="C56" s="50">
        <v>28</v>
      </c>
      <c r="D56" s="50">
        <f t="shared" si="2"/>
        <v>56.000000000000007</v>
      </c>
    </row>
    <row r="57" spans="1:5" x14ac:dyDescent="0.25">
      <c r="A57" s="50">
        <v>24</v>
      </c>
      <c r="B57" s="50" t="s">
        <v>76</v>
      </c>
      <c r="C57" s="50">
        <v>29</v>
      </c>
      <c r="D57" s="50">
        <f t="shared" si="2"/>
        <v>57.999999999999993</v>
      </c>
    </row>
    <row r="58" spans="1:5" x14ac:dyDescent="0.25">
      <c r="A58" s="50">
        <v>50</v>
      </c>
      <c r="B58" s="50" t="s">
        <v>337</v>
      </c>
      <c r="C58" s="50">
        <v>30</v>
      </c>
      <c r="D58" s="50">
        <f t="shared" si="2"/>
        <v>60</v>
      </c>
      <c r="E58" s="80">
        <v>7</v>
      </c>
    </row>
    <row r="59" spans="1:5" x14ac:dyDescent="0.25">
      <c r="A59" s="50">
        <v>11</v>
      </c>
      <c r="B59" s="50" t="s">
        <v>43</v>
      </c>
      <c r="C59" s="50">
        <v>31</v>
      </c>
      <c r="D59" s="50">
        <f t="shared" si="2"/>
        <v>62</v>
      </c>
    </row>
    <row r="60" spans="1:5" x14ac:dyDescent="0.25">
      <c r="A60" s="50">
        <v>15</v>
      </c>
      <c r="B60" s="50" t="s">
        <v>52</v>
      </c>
      <c r="C60" s="50">
        <v>32</v>
      </c>
      <c r="D60" s="50">
        <f t="shared" si="2"/>
        <v>64</v>
      </c>
    </row>
    <row r="61" spans="1:5" x14ac:dyDescent="0.25">
      <c r="A61" s="50">
        <v>46</v>
      </c>
      <c r="B61" s="50" t="s">
        <v>129</v>
      </c>
      <c r="C61" s="50">
        <v>33</v>
      </c>
      <c r="D61" s="50">
        <f t="shared" si="2"/>
        <v>66</v>
      </c>
    </row>
    <row r="62" spans="1:5" x14ac:dyDescent="0.25">
      <c r="A62" s="50">
        <v>41</v>
      </c>
      <c r="B62" s="50" t="s">
        <v>111</v>
      </c>
      <c r="C62" s="50">
        <v>39</v>
      </c>
      <c r="D62" s="50">
        <f t="shared" si="2"/>
        <v>78</v>
      </c>
    </row>
    <row r="63" spans="1:5" x14ac:dyDescent="0.25">
      <c r="A63" s="50">
        <v>22</v>
      </c>
      <c r="B63" s="50" t="s">
        <v>72</v>
      </c>
      <c r="C63" s="50">
        <v>40</v>
      </c>
      <c r="D63" s="50">
        <f t="shared" si="2"/>
        <v>80</v>
      </c>
    </row>
    <row r="64" spans="1:5" x14ac:dyDescent="0.25">
      <c r="A64" s="50">
        <v>53</v>
      </c>
      <c r="B64" s="50" t="s">
        <v>149</v>
      </c>
      <c r="C64" s="50">
        <v>40</v>
      </c>
      <c r="D64" s="50">
        <f t="shared" si="2"/>
        <v>80</v>
      </c>
      <c r="E64" s="80">
        <v>6</v>
      </c>
    </row>
    <row r="65" spans="1:5" x14ac:dyDescent="0.25">
      <c r="A65" s="50">
        <v>17</v>
      </c>
      <c r="B65" s="50" t="s">
        <v>57</v>
      </c>
      <c r="C65" s="50">
        <v>43</v>
      </c>
      <c r="D65" s="50">
        <f t="shared" si="2"/>
        <v>86</v>
      </c>
      <c r="E65" s="80">
        <v>1</v>
      </c>
    </row>
  </sheetData>
  <sortState ref="A1:L65">
    <sortCondition ref="D1"/>
  </sortState>
  <mergeCells count="1">
    <mergeCell ref="F1:L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I16" sqref="I16"/>
    </sheetView>
  </sheetViews>
  <sheetFormatPr defaultRowHeight="15" x14ac:dyDescent="0.25"/>
  <cols>
    <col min="2" max="2" width="20.75" customWidth="1"/>
    <col min="8" max="8" width="9" style="270"/>
    <col min="9" max="9" width="31.125" customWidth="1"/>
  </cols>
  <sheetData>
    <row r="1" spans="1:11" ht="15.75" x14ac:dyDescent="0.25">
      <c r="A1" s="84" t="s">
        <v>442</v>
      </c>
      <c r="B1" s="269" t="s">
        <v>2</v>
      </c>
      <c r="C1" s="84" t="s">
        <v>433</v>
      </c>
      <c r="D1" s="84" t="s">
        <v>439</v>
      </c>
      <c r="H1" s="112" t="s">
        <v>442</v>
      </c>
      <c r="I1" s="68" t="s">
        <v>2</v>
      </c>
      <c r="J1" s="112" t="s">
        <v>433</v>
      </c>
      <c r="K1" s="112" t="s">
        <v>439</v>
      </c>
    </row>
    <row r="2" spans="1:11" ht="15.75" x14ac:dyDescent="0.25">
      <c r="A2" s="65">
        <v>17</v>
      </c>
      <c r="B2" s="65" t="s">
        <v>57</v>
      </c>
      <c r="C2" s="65">
        <v>43</v>
      </c>
      <c r="D2" s="65">
        <f t="shared" ref="D2:D33" si="0">C2/50*100</f>
        <v>86</v>
      </c>
      <c r="H2" s="112">
        <v>1</v>
      </c>
      <c r="I2" s="268" t="s">
        <v>467</v>
      </c>
      <c r="J2" s="112">
        <v>43</v>
      </c>
      <c r="K2" s="112">
        <v>86</v>
      </c>
    </row>
    <row r="3" spans="1:11" ht="15.75" x14ac:dyDescent="0.25">
      <c r="A3" s="65">
        <v>22</v>
      </c>
      <c r="B3" s="65" t="s">
        <v>72</v>
      </c>
      <c r="C3" s="65">
        <v>40</v>
      </c>
      <c r="D3" s="65">
        <f t="shared" si="0"/>
        <v>80</v>
      </c>
      <c r="H3" s="112">
        <v>2</v>
      </c>
      <c r="I3" s="268" t="s">
        <v>472</v>
      </c>
      <c r="J3" s="112">
        <v>40</v>
      </c>
      <c r="K3" s="112">
        <v>80</v>
      </c>
    </row>
    <row r="4" spans="1:11" ht="15.75" x14ac:dyDescent="0.25">
      <c r="A4" s="65">
        <v>53</v>
      </c>
      <c r="B4" s="65" t="s">
        <v>149</v>
      </c>
      <c r="C4" s="65">
        <v>40</v>
      </c>
      <c r="D4" s="65">
        <f t="shared" si="0"/>
        <v>80</v>
      </c>
      <c r="H4" s="112">
        <v>3</v>
      </c>
      <c r="I4" s="268" t="s">
        <v>825</v>
      </c>
      <c r="J4" s="112">
        <v>40</v>
      </c>
      <c r="K4" s="112">
        <v>80</v>
      </c>
    </row>
    <row r="5" spans="1:11" ht="15.75" x14ac:dyDescent="0.25">
      <c r="A5" s="65">
        <v>41</v>
      </c>
      <c r="B5" s="65" t="s">
        <v>111</v>
      </c>
      <c r="C5" s="65">
        <v>39</v>
      </c>
      <c r="D5" s="65">
        <f t="shared" si="0"/>
        <v>78</v>
      </c>
      <c r="H5" s="112">
        <v>4</v>
      </c>
      <c r="I5" s="268" t="s">
        <v>489</v>
      </c>
      <c r="J5" s="112">
        <v>39</v>
      </c>
      <c r="K5" s="112">
        <v>78</v>
      </c>
    </row>
    <row r="6" spans="1:11" ht="15.75" x14ac:dyDescent="0.25">
      <c r="A6" s="65">
        <v>46</v>
      </c>
      <c r="B6" s="65" t="s">
        <v>129</v>
      </c>
      <c r="C6" s="65">
        <v>33</v>
      </c>
      <c r="D6" s="65">
        <f t="shared" si="0"/>
        <v>66</v>
      </c>
      <c r="H6" s="112">
        <v>5</v>
      </c>
      <c r="I6" s="268" t="s">
        <v>493</v>
      </c>
      <c r="J6" s="112">
        <v>33</v>
      </c>
      <c r="K6" s="112">
        <v>66</v>
      </c>
    </row>
    <row r="7" spans="1:11" ht="15.75" x14ac:dyDescent="0.25">
      <c r="A7" s="65">
        <v>15</v>
      </c>
      <c r="B7" s="65" t="s">
        <v>52</v>
      </c>
      <c r="C7" s="65">
        <v>32</v>
      </c>
      <c r="D7" s="65">
        <f t="shared" si="0"/>
        <v>64</v>
      </c>
      <c r="H7" s="112">
        <v>6</v>
      </c>
      <c r="I7" s="268" t="s">
        <v>826</v>
      </c>
      <c r="J7" s="112">
        <v>32</v>
      </c>
      <c r="K7" s="112">
        <v>64</v>
      </c>
    </row>
    <row r="8" spans="1:11" ht="15.75" x14ac:dyDescent="0.25">
      <c r="A8" s="65">
        <v>11</v>
      </c>
      <c r="B8" s="65" t="s">
        <v>43</v>
      </c>
      <c r="C8" s="65">
        <v>31</v>
      </c>
      <c r="D8" s="65">
        <f t="shared" si="0"/>
        <v>62</v>
      </c>
      <c r="H8" s="112">
        <v>7</v>
      </c>
      <c r="I8" s="268" t="s">
        <v>461</v>
      </c>
      <c r="J8" s="112">
        <v>31</v>
      </c>
      <c r="K8" s="112">
        <v>62</v>
      </c>
    </row>
    <row r="9" spans="1:11" ht="15.75" x14ac:dyDescent="0.25">
      <c r="A9" s="65">
        <v>50</v>
      </c>
      <c r="B9" s="65" t="s">
        <v>337</v>
      </c>
      <c r="C9" s="65">
        <v>30</v>
      </c>
      <c r="D9" s="65">
        <f t="shared" si="0"/>
        <v>60</v>
      </c>
      <c r="H9" s="112">
        <v>8</v>
      </c>
      <c r="I9" s="268" t="s">
        <v>497</v>
      </c>
      <c r="J9" s="112">
        <v>30</v>
      </c>
      <c r="K9" s="112">
        <v>60</v>
      </c>
    </row>
    <row r="10" spans="1:11" ht="15.75" x14ac:dyDescent="0.25">
      <c r="A10" s="65">
        <v>24</v>
      </c>
      <c r="B10" s="65" t="s">
        <v>76</v>
      </c>
      <c r="C10" s="65">
        <v>29</v>
      </c>
      <c r="D10" s="65">
        <f t="shared" si="0"/>
        <v>57.999999999999993</v>
      </c>
      <c r="H10" s="112">
        <v>9</v>
      </c>
      <c r="I10" s="268" t="s">
        <v>474</v>
      </c>
      <c r="J10" s="112">
        <v>29</v>
      </c>
      <c r="K10" s="112">
        <v>57.999999999999993</v>
      </c>
    </row>
    <row r="11" spans="1:11" ht="15.75" x14ac:dyDescent="0.25">
      <c r="A11" s="65">
        <v>36</v>
      </c>
      <c r="B11" s="65" t="s">
        <v>102</v>
      </c>
      <c r="C11" s="65">
        <v>28</v>
      </c>
      <c r="D11" s="65">
        <f t="shared" si="0"/>
        <v>56.000000000000007</v>
      </c>
      <c r="H11" s="112">
        <v>10</v>
      </c>
      <c r="I11" s="268" t="s">
        <v>484</v>
      </c>
      <c r="J11" s="112">
        <v>28</v>
      </c>
      <c r="K11" s="112">
        <v>56.000000000000007</v>
      </c>
    </row>
    <row r="12" spans="1:11" x14ac:dyDescent="0.25">
      <c r="A12" s="65">
        <v>29</v>
      </c>
      <c r="B12" s="65" t="s">
        <v>85</v>
      </c>
      <c r="C12" s="65">
        <v>26</v>
      </c>
      <c r="D12" s="65">
        <f t="shared" si="0"/>
        <v>52</v>
      </c>
    </row>
    <row r="13" spans="1:11" x14ac:dyDescent="0.25">
      <c r="A13" s="269">
        <v>51</v>
      </c>
      <c r="B13" s="269" t="s">
        <v>145</v>
      </c>
      <c r="C13" s="269">
        <v>24</v>
      </c>
      <c r="D13" s="269">
        <f t="shared" si="0"/>
        <v>48</v>
      </c>
    </row>
    <row r="14" spans="1:11" x14ac:dyDescent="0.25">
      <c r="A14" s="269">
        <v>1</v>
      </c>
      <c r="B14" s="269" t="s">
        <v>17</v>
      </c>
      <c r="C14" s="269">
        <v>22</v>
      </c>
      <c r="D14" s="269">
        <f t="shared" si="0"/>
        <v>44</v>
      </c>
    </row>
    <row r="15" spans="1:11" x14ac:dyDescent="0.25">
      <c r="A15" s="269">
        <v>4</v>
      </c>
      <c r="B15" s="269" t="s">
        <v>29</v>
      </c>
      <c r="C15" s="269">
        <v>21</v>
      </c>
      <c r="D15" s="269">
        <f t="shared" si="0"/>
        <v>42</v>
      </c>
    </row>
    <row r="16" spans="1:11" x14ac:dyDescent="0.25">
      <c r="A16" s="269">
        <v>3</v>
      </c>
      <c r="B16" s="269" t="s">
        <v>24</v>
      </c>
      <c r="C16" s="269">
        <v>20</v>
      </c>
      <c r="D16" s="269">
        <f t="shared" si="0"/>
        <v>40</v>
      </c>
    </row>
    <row r="17" spans="1:4" x14ac:dyDescent="0.25">
      <c r="A17" s="269">
        <v>35</v>
      </c>
      <c r="B17" s="15" t="s">
        <v>319</v>
      </c>
      <c r="C17" s="269">
        <v>20</v>
      </c>
      <c r="D17" s="269">
        <f t="shared" si="0"/>
        <v>40</v>
      </c>
    </row>
    <row r="18" spans="1:4" x14ac:dyDescent="0.25">
      <c r="A18" s="269">
        <v>28</v>
      </c>
      <c r="B18" s="269" t="s">
        <v>345</v>
      </c>
      <c r="C18" s="269">
        <v>17</v>
      </c>
      <c r="D18" s="269">
        <f t="shared" si="0"/>
        <v>34</v>
      </c>
    </row>
    <row r="19" spans="1:4" x14ac:dyDescent="0.25">
      <c r="A19" s="269">
        <v>38</v>
      </c>
      <c r="B19" s="269" t="s">
        <v>107</v>
      </c>
      <c r="C19" s="269">
        <v>16</v>
      </c>
      <c r="D19" s="269">
        <f t="shared" si="0"/>
        <v>32</v>
      </c>
    </row>
    <row r="20" spans="1:4" x14ac:dyDescent="0.25">
      <c r="A20" s="269">
        <v>59</v>
      </c>
      <c r="B20" s="269" t="s">
        <v>168</v>
      </c>
      <c r="C20" s="269">
        <v>16</v>
      </c>
      <c r="D20" s="269">
        <f t="shared" si="0"/>
        <v>32</v>
      </c>
    </row>
    <row r="21" spans="1:4" x14ac:dyDescent="0.25">
      <c r="A21" s="269">
        <v>56</v>
      </c>
      <c r="B21" s="269" t="s">
        <v>330</v>
      </c>
      <c r="C21" s="269">
        <v>15</v>
      </c>
      <c r="D21" s="269">
        <f t="shared" si="0"/>
        <v>30</v>
      </c>
    </row>
    <row r="22" spans="1:4" x14ac:dyDescent="0.25">
      <c r="A22" s="269">
        <v>5</v>
      </c>
      <c r="B22" s="269" t="s">
        <v>26</v>
      </c>
      <c r="C22" s="269">
        <v>13</v>
      </c>
      <c r="D22" s="269">
        <f t="shared" si="0"/>
        <v>26</v>
      </c>
    </row>
    <row r="23" spans="1:4" x14ac:dyDescent="0.25">
      <c r="A23" s="269">
        <v>20</v>
      </c>
      <c r="B23" s="269" t="s">
        <v>66</v>
      </c>
      <c r="C23" s="269">
        <v>13</v>
      </c>
      <c r="D23" s="269">
        <f t="shared" si="0"/>
        <v>26</v>
      </c>
    </row>
    <row r="24" spans="1:4" x14ac:dyDescent="0.25">
      <c r="A24" s="269">
        <v>49</v>
      </c>
      <c r="B24" s="269" t="s">
        <v>137</v>
      </c>
      <c r="C24" s="269">
        <v>13</v>
      </c>
      <c r="D24" s="269">
        <f t="shared" si="0"/>
        <v>26</v>
      </c>
    </row>
    <row r="25" spans="1:4" x14ac:dyDescent="0.25">
      <c r="A25" s="269">
        <v>54</v>
      </c>
      <c r="B25" s="269" t="s">
        <v>152</v>
      </c>
      <c r="C25" s="269">
        <v>13</v>
      </c>
      <c r="D25" s="269">
        <f t="shared" si="0"/>
        <v>26</v>
      </c>
    </row>
    <row r="26" spans="1:4" x14ac:dyDescent="0.25">
      <c r="A26" s="26">
        <v>9</v>
      </c>
      <c r="B26" s="269" t="s">
        <v>38</v>
      </c>
      <c r="C26" s="269">
        <v>12</v>
      </c>
      <c r="D26" s="269">
        <f t="shared" si="0"/>
        <v>24</v>
      </c>
    </row>
    <row r="27" spans="1:4" x14ac:dyDescent="0.25">
      <c r="A27" s="269">
        <v>16</v>
      </c>
      <c r="B27" s="269" t="s">
        <v>54</v>
      </c>
      <c r="C27" s="269">
        <v>12</v>
      </c>
      <c r="D27" s="269">
        <f t="shared" si="0"/>
        <v>24</v>
      </c>
    </row>
    <row r="28" spans="1:4" x14ac:dyDescent="0.25">
      <c r="A28" s="269">
        <v>25</v>
      </c>
      <c r="B28" s="269" t="s">
        <v>78</v>
      </c>
      <c r="C28" s="269">
        <v>12</v>
      </c>
      <c r="D28" s="269">
        <f t="shared" si="0"/>
        <v>24</v>
      </c>
    </row>
    <row r="29" spans="1:4" x14ac:dyDescent="0.25">
      <c r="A29" s="269">
        <v>60</v>
      </c>
      <c r="B29" s="269" t="s">
        <v>171</v>
      </c>
      <c r="C29" s="269">
        <v>12</v>
      </c>
      <c r="D29" s="269">
        <f t="shared" si="0"/>
        <v>24</v>
      </c>
    </row>
    <row r="30" spans="1:4" x14ac:dyDescent="0.25">
      <c r="A30" s="269">
        <v>23</v>
      </c>
      <c r="B30" s="269" t="s">
        <v>74</v>
      </c>
      <c r="C30" s="269">
        <v>11</v>
      </c>
      <c r="D30" s="269">
        <f t="shared" si="0"/>
        <v>22</v>
      </c>
    </row>
    <row r="31" spans="1:4" x14ac:dyDescent="0.25">
      <c r="A31" s="269">
        <v>64</v>
      </c>
      <c r="B31" s="269" t="s">
        <v>181</v>
      </c>
      <c r="C31" s="269">
        <v>11</v>
      </c>
      <c r="D31" s="269">
        <f t="shared" si="0"/>
        <v>22</v>
      </c>
    </row>
    <row r="32" spans="1:4" x14ac:dyDescent="0.25">
      <c r="A32" s="269">
        <v>63</v>
      </c>
      <c r="B32" s="269" t="s">
        <v>176</v>
      </c>
      <c r="C32" s="269">
        <v>10</v>
      </c>
      <c r="D32" s="269">
        <f t="shared" si="0"/>
        <v>20</v>
      </c>
    </row>
    <row r="33" spans="1:4" x14ac:dyDescent="0.25">
      <c r="A33" s="269">
        <v>14</v>
      </c>
      <c r="B33" s="269" t="s">
        <v>49</v>
      </c>
      <c r="C33" s="269">
        <v>9</v>
      </c>
      <c r="D33" s="269">
        <f t="shared" si="0"/>
        <v>18</v>
      </c>
    </row>
    <row r="34" spans="1:4" x14ac:dyDescent="0.25">
      <c r="A34" s="269">
        <v>39</v>
      </c>
      <c r="B34" s="269" t="s">
        <v>121</v>
      </c>
      <c r="C34" s="269">
        <v>9</v>
      </c>
      <c r="D34" s="269">
        <f t="shared" ref="D34:D65" si="1">C34/50*100</f>
        <v>18</v>
      </c>
    </row>
    <row r="35" spans="1:4" x14ac:dyDescent="0.25">
      <c r="A35" s="269">
        <v>7</v>
      </c>
      <c r="B35" s="269" t="s">
        <v>35</v>
      </c>
      <c r="C35" s="269">
        <v>8</v>
      </c>
      <c r="D35" s="269">
        <f t="shared" si="1"/>
        <v>16</v>
      </c>
    </row>
    <row r="36" spans="1:4" x14ac:dyDescent="0.25">
      <c r="A36" s="269">
        <v>47</v>
      </c>
      <c r="B36" s="269" t="s">
        <v>132</v>
      </c>
      <c r="C36" s="269">
        <v>7</v>
      </c>
      <c r="D36" s="269">
        <f t="shared" si="1"/>
        <v>14.000000000000002</v>
      </c>
    </row>
    <row r="37" spans="1:4" x14ac:dyDescent="0.25">
      <c r="A37" s="269">
        <v>52</v>
      </c>
      <c r="B37" s="269" t="s">
        <v>147</v>
      </c>
      <c r="C37" s="269">
        <v>7</v>
      </c>
      <c r="D37" s="269">
        <f t="shared" si="1"/>
        <v>14.000000000000002</v>
      </c>
    </row>
    <row r="38" spans="1:4" x14ac:dyDescent="0.25">
      <c r="A38" s="269">
        <v>57</v>
      </c>
      <c r="B38" s="269" t="s">
        <v>162</v>
      </c>
      <c r="C38" s="269">
        <v>7</v>
      </c>
      <c r="D38" s="269">
        <f t="shared" si="1"/>
        <v>14.000000000000002</v>
      </c>
    </row>
    <row r="39" spans="1:4" x14ac:dyDescent="0.25">
      <c r="A39" s="269">
        <v>58</v>
      </c>
      <c r="B39" s="269" t="s">
        <v>165</v>
      </c>
      <c r="C39" s="269">
        <v>7</v>
      </c>
      <c r="D39" s="269">
        <f t="shared" si="1"/>
        <v>14.000000000000002</v>
      </c>
    </row>
    <row r="40" spans="1:4" x14ac:dyDescent="0.25">
      <c r="A40" s="269">
        <v>19</v>
      </c>
      <c r="B40" s="269" t="s">
        <v>63</v>
      </c>
      <c r="C40" s="269">
        <v>6</v>
      </c>
      <c r="D40" s="269">
        <f t="shared" si="1"/>
        <v>12</v>
      </c>
    </row>
    <row r="41" spans="1:4" x14ac:dyDescent="0.25">
      <c r="A41" s="269">
        <v>34</v>
      </c>
      <c r="B41" s="269" t="s">
        <v>318</v>
      </c>
      <c r="C41" s="269">
        <v>6</v>
      </c>
      <c r="D41" s="269">
        <f t="shared" si="1"/>
        <v>12</v>
      </c>
    </row>
    <row r="42" spans="1:4" x14ac:dyDescent="0.25">
      <c r="A42" s="269">
        <v>44</v>
      </c>
      <c r="B42" s="269" t="s">
        <v>123</v>
      </c>
      <c r="C42" s="269">
        <v>6</v>
      </c>
      <c r="D42" s="269">
        <f t="shared" si="1"/>
        <v>12</v>
      </c>
    </row>
    <row r="43" spans="1:4" x14ac:dyDescent="0.25">
      <c r="A43" s="269">
        <v>8</v>
      </c>
      <c r="B43" s="269" t="s">
        <v>309</v>
      </c>
      <c r="C43" s="269">
        <v>5</v>
      </c>
      <c r="D43" s="269">
        <f t="shared" si="1"/>
        <v>10</v>
      </c>
    </row>
    <row r="44" spans="1:4" x14ac:dyDescent="0.25">
      <c r="A44" s="269">
        <v>6</v>
      </c>
      <c r="B44" s="269" t="s">
        <v>32</v>
      </c>
      <c r="C44" s="269">
        <v>4</v>
      </c>
      <c r="D44" s="269">
        <f t="shared" si="1"/>
        <v>8</v>
      </c>
    </row>
    <row r="45" spans="1:4" x14ac:dyDescent="0.25">
      <c r="A45" s="269">
        <v>27</v>
      </c>
      <c r="B45" s="269" t="s">
        <v>81</v>
      </c>
      <c r="C45" s="269">
        <v>4</v>
      </c>
      <c r="D45" s="269">
        <f t="shared" si="1"/>
        <v>8</v>
      </c>
    </row>
    <row r="46" spans="1:4" x14ac:dyDescent="0.25">
      <c r="A46" s="269">
        <v>2</v>
      </c>
      <c r="B46" s="269" t="s">
        <v>21</v>
      </c>
      <c r="C46" s="269">
        <v>3</v>
      </c>
      <c r="D46" s="269">
        <f t="shared" si="1"/>
        <v>6</v>
      </c>
    </row>
    <row r="47" spans="1:4" x14ac:dyDescent="0.25">
      <c r="A47" s="269">
        <v>13</v>
      </c>
      <c r="B47" s="269" t="s">
        <v>306</v>
      </c>
      <c r="C47" s="269">
        <v>3</v>
      </c>
      <c r="D47" s="269">
        <f t="shared" si="1"/>
        <v>6</v>
      </c>
    </row>
    <row r="48" spans="1:4" x14ac:dyDescent="0.25">
      <c r="A48" s="269">
        <v>26</v>
      </c>
      <c r="B48" s="269" t="s">
        <v>321</v>
      </c>
      <c r="C48" s="269">
        <v>3</v>
      </c>
      <c r="D48" s="269">
        <f t="shared" si="1"/>
        <v>6</v>
      </c>
    </row>
    <row r="49" spans="1:4" x14ac:dyDescent="0.25">
      <c r="A49" s="269">
        <v>42</v>
      </c>
      <c r="B49" s="15" t="s">
        <v>116</v>
      </c>
      <c r="C49" s="269">
        <v>3</v>
      </c>
      <c r="D49" s="269">
        <f t="shared" si="1"/>
        <v>6</v>
      </c>
    </row>
    <row r="50" spans="1:4" x14ac:dyDescent="0.25">
      <c r="A50" s="269">
        <v>45</v>
      </c>
      <c r="B50" s="269" t="s">
        <v>126</v>
      </c>
      <c r="C50" s="269">
        <v>3</v>
      </c>
      <c r="D50" s="269">
        <f t="shared" si="1"/>
        <v>6</v>
      </c>
    </row>
    <row r="51" spans="1:4" x14ac:dyDescent="0.25">
      <c r="A51" s="269">
        <v>48</v>
      </c>
      <c r="B51" s="269" t="s">
        <v>140</v>
      </c>
      <c r="C51" s="269">
        <v>3</v>
      </c>
      <c r="D51" s="269">
        <f t="shared" si="1"/>
        <v>6</v>
      </c>
    </row>
    <row r="52" spans="1:4" x14ac:dyDescent="0.25">
      <c r="A52" s="269">
        <v>12</v>
      </c>
      <c r="B52" s="269" t="s">
        <v>46</v>
      </c>
      <c r="C52" s="269">
        <v>2</v>
      </c>
      <c r="D52" s="269">
        <f t="shared" si="1"/>
        <v>4</v>
      </c>
    </row>
    <row r="53" spans="1:4" x14ac:dyDescent="0.25">
      <c r="A53" s="269">
        <v>18</v>
      </c>
      <c r="B53" s="269" t="s">
        <v>60</v>
      </c>
      <c r="C53" s="269">
        <v>2</v>
      </c>
      <c r="D53" s="269">
        <f t="shared" si="1"/>
        <v>4</v>
      </c>
    </row>
    <row r="54" spans="1:4" x14ac:dyDescent="0.25">
      <c r="A54" s="269">
        <v>31</v>
      </c>
      <c r="B54" s="269" t="s">
        <v>91</v>
      </c>
      <c r="C54" s="269">
        <v>2</v>
      </c>
      <c r="D54" s="269">
        <f t="shared" si="1"/>
        <v>4</v>
      </c>
    </row>
    <row r="55" spans="1:4" x14ac:dyDescent="0.25">
      <c r="A55" s="50">
        <v>32</v>
      </c>
      <c r="B55" s="50" t="s">
        <v>93</v>
      </c>
      <c r="C55" s="50">
        <v>2</v>
      </c>
      <c r="D55" s="50">
        <f t="shared" si="1"/>
        <v>4</v>
      </c>
    </row>
    <row r="56" spans="1:4" x14ac:dyDescent="0.25">
      <c r="A56" s="50">
        <v>33</v>
      </c>
      <c r="B56" s="50" t="s">
        <v>96</v>
      </c>
      <c r="C56" s="50">
        <v>2</v>
      </c>
      <c r="D56" s="50">
        <f t="shared" si="1"/>
        <v>4</v>
      </c>
    </row>
    <row r="57" spans="1:4" x14ac:dyDescent="0.25">
      <c r="A57" s="50">
        <v>37</v>
      </c>
      <c r="B57" s="50" t="s">
        <v>105</v>
      </c>
      <c r="C57" s="50">
        <v>2</v>
      </c>
      <c r="D57" s="50">
        <f t="shared" si="1"/>
        <v>4</v>
      </c>
    </row>
    <row r="58" spans="1:4" x14ac:dyDescent="0.25">
      <c r="A58" s="50">
        <v>40</v>
      </c>
      <c r="B58" s="50" t="s">
        <v>114</v>
      </c>
      <c r="C58" s="50">
        <v>2</v>
      </c>
      <c r="D58" s="50">
        <f t="shared" si="1"/>
        <v>4</v>
      </c>
    </row>
    <row r="59" spans="1:4" x14ac:dyDescent="0.25">
      <c r="A59" s="50">
        <v>43</v>
      </c>
      <c r="B59" s="50" t="s">
        <v>118</v>
      </c>
      <c r="C59" s="50">
        <v>2</v>
      </c>
      <c r="D59" s="50">
        <f t="shared" si="1"/>
        <v>4</v>
      </c>
    </row>
    <row r="60" spans="1:4" x14ac:dyDescent="0.25">
      <c r="A60" s="50">
        <v>55</v>
      </c>
      <c r="B60" s="50" t="s">
        <v>156</v>
      </c>
      <c r="C60" s="50">
        <v>2</v>
      </c>
      <c r="D60" s="50">
        <f t="shared" si="1"/>
        <v>4</v>
      </c>
    </row>
    <row r="61" spans="1:4" x14ac:dyDescent="0.25">
      <c r="A61" s="50">
        <v>62</v>
      </c>
      <c r="B61" s="50" t="s">
        <v>179</v>
      </c>
      <c r="C61" s="50">
        <v>2</v>
      </c>
      <c r="D61" s="50">
        <f t="shared" si="1"/>
        <v>4</v>
      </c>
    </row>
    <row r="62" spans="1:4" x14ac:dyDescent="0.25">
      <c r="A62" s="50">
        <v>10</v>
      </c>
      <c r="B62" s="56" t="s">
        <v>40</v>
      </c>
      <c r="C62" s="56">
        <v>1</v>
      </c>
      <c r="D62" s="50">
        <f t="shared" si="1"/>
        <v>2</v>
      </c>
    </row>
    <row r="63" spans="1:4" x14ac:dyDescent="0.25">
      <c r="A63" s="50">
        <v>21</v>
      </c>
      <c r="B63" s="50" t="s">
        <v>69</v>
      </c>
      <c r="C63" s="50">
        <v>1</v>
      </c>
      <c r="D63" s="50">
        <f t="shared" si="1"/>
        <v>2</v>
      </c>
    </row>
    <row r="64" spans="1:4" x14ac:dyDescent="0.25">
      <c r="A64" s="50">
        <v>30</v>
      </c>
      <c r="B64" s="50" t="s">
        <v>88</v>
      </c>
      <c r="C64" s="50">
        <v>1</v>
      </c>
      <c r="D64" s="50">
        <f t="shared" si="1"/>
        <v>2</v>
      </c>
    </row>
    <row r="65" spans="1:4" x14ac:dyDescent="0.25">
      <c r="A65" s="50">
        <v>61</v>
      </c>
      <c r="B65" s="50" t="s">
        <v>173</v>
      </c>
      <c r="C65" s="50">
        <v>1</v>
      </c>
      <c r="D65" s="50">
        <f t="shared" si="1"/>
        <v>2</v>
      </c>
    </row>
  </sheetData>
  <sortState ref="A2:D65">
    <sortCondition descending="1" ref="D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M5" sqref="M5"/>
    </sheetView>
  </sheetViews>
  <sheetFormatPr defaultRowHeight="15" x14ac:dyDescent="0.25"/>
  <cols>
    <col min="2" max="2" width="22.5" customWidth="1"/>
    <col min="3" max="3" width="17.125" customWidth="1"/>
    <col min="4" max="4" width="9.75" style="122" customWidth="1"/>
    <col min="5" max="5" width="10.75" customWidth="1"/>
  </cols>
  <sheetData>
    <row r="1" spans="1:5" x14ac:dyDescent="0.25">
      <c r="A1" s="94" t="s">
        <v>186</v>
      </c>
      <c r="B1" s="102" t="s">
        <v>2</v>
      </c>
      <c r="C1" s="94" t="s">
        <v>344</v>
      </c>
      <c r="E1" t="s">
        <v>543</v>
      </c>
    </row>
    <row r="2" spans="1:5" x14ac:dyDescent="0.25">
      <c r="A2" s="94">
        <v>1</v>
      </c>
      <c r="B2" s="94" t="s">
        <v>451</v>
      </c>
      <c r="C2" s="94">
        <v>186</v>
      </c>
      <c r="E2">
        <f t="shared" ref="E2:E33" si="0">C2/2</f>
        <v>93</v>
      </c>
    </row>
    <row r="3" spans="1:5" x14ac:dyDescent="0.25">
      <c r="A3" s="94">
        <v>2</v>
      </c>
      <c r="B3" s="94" t="s">
        <v>452</v>
      </c>
      <c r="C3" s="94">
        <v>9</v>
      </c>
      <c r="E3" s="94">
        <f t="shared" si="0"/>
        <v>4.5</v>
      </c>
    </row>
    <row r="4" spans="1:5" x14ac:dyDescent="0.25">
      <c r="A4" s="94">
        <v>3</v>
      </c>
      <c r="B4" s="94" t="s">
        <v>453</v>
      </c>
      <c r="C4" s="94">
        <v>111</v>
      </c>
      <c r="E4" s="94">
        <f t="shared" si="0"/>
        <v>55.5</v>
      </c>
    </row>
    <row r="5" spans="1:5" x14ac:dyDescent="0.25">
      <c r="A5" s="94">
        <v>4</v>
      </c>
      <c r="B5" s="94" t="s">
        <v>454</v>
      </c>
      <c r="C5" s="94">
        <v>458</v>
      </c>
      <c r="E5" s="94">
        <f t="shared" si="0"/>
        <v>229</v>
      </c>
    </row>
    <row r="6" spans="1:5" x14ac:dyDescent="0.25">
      <c r="A6" s="94">
        <v>5</v>
      </c>
      <c r="B6" s="94" t="s">
        <v>455</v>
      </c>
      <c r="C6" s="94">
        <v>249</v>
      </c>
      <c r="E6" s="94">
        <f t="shared" si="0"/>
        <v>124.5</v>
      </c>
    </row>
    <row r="7" spans="1:5" x14ac:dyDescent="0.25">
      <c r="A7" s="94">
        <v>6</v>
      </c>
      <c r="B7" s="94" t="s">
        <v>456</v>
      </c>
      <c r="C7" s="94">
        <v>22</v>
      </c>
      <c r="E7" s="94">
        <f t="shared" si="0"/>
        <v>11</v>
      </c>
    </row>
    <row r="8" spans="1:5" x14ac:dyDescent="0.25">
      <c r="A8" s="94">
        <v>7</v>
      </c>
      <c r="B8" s="94" t="s">
        <v>457</v>
      </c>
      <c r="C8" s="94">
        <v>45</v>
      </c>
      <c r="E8" s="94">
        <f t="shared" si="0"/>
        <v>22.5</v>
      </c>
    </row>
    <row r="9" spans="1:5" x14ac:dyDescent="0.25">
      <c r="A9" s="94">
        <v>8</v>
      </c>
      <c r="B9" s="94" t="s">
        <v>458</v>
      </c>
      <c r="C9" s="94">
        <v>23</v>
      </c>
      <c r="E9" s="94">
        <f t="shared" si="0"/>
        <v>11.5</v>
      </c>
    </row>
    <row r="10" spans="1:5" x14ac:dyDescent="0.25">
      <c r="A10" s="94">
        <v>9</v>
      </c>
      <c r="B10" s="94" t="s">
        <v>459</v>
      </c>
      <c r="C10" s="94">
        <v>23</v>
      </c>
      <c r="E10" s="94">
        <f t="shared" si="0"/>
        <v>11.5</v>
      </c>
    </row>
    <row r="11" spans="1:5" x14ac:dyDescent="0.25">
      <c r="A11" s="94">
        <v>10</v>
      </c>
      <c r="B11" s="94" t="s">
        <v>460</v>
      </c>
      <c r="C11" s="94">
        <v>4</v>
      </c>
      <c r="E11" s="94">
        <f t="shared" si="0"/>
        <v>2</v>
      </c>
    </row>
    <row r="12" spans="1:5" x14ac:dyDescent="0.25">
      <c r="A12" s="94">
        <v>11</v>
      </c>
      <c r="B12" s="94" t="s">
        <v>461</v>
      </c>
      <c r="C12" s="94">
        <v>196</v>
      </c>
      <c r="E12" s="94">
        <f t="shared" si="0"/>
        <v>98</v>
      </c>
    </row>
    <row r="13" spans="1:5" x14ac:dyDescent="0.25">
      <c r="A13" s="94">
        <v>12</v>
      </c>
      <c r="B13" s="94" t="s">
        <v>462</v>
      </c>
      <c r="C13" s="94">
        <v>10</v>
      </c>
      <c r="E13" s="94">
        <f t="shared" si="0"/>
        <v>5</v>
      </c>
    </row>
    <row r="14" spans="1:5" x14ac:dyDescent="0.25">
      <c r="A14" s="94">
        <v>13</v>
      </c>
      <c r="B14" s="94" t="s">
        <v>463</v>
      </c>
      <c r="C14" s="94">
        <v>5</v>
      </c>
      <c r="E14" s="94">
        <f t="shared" si="0"/>
        <v>2.5</v>
      </c>
    </row>
    <row r="15" spans="1:5" x14ac:dyDescent="0.25">
      <c r="A15" s="94">
        <v>14</v>
      </c>
      <c r="B15" s="94" t="s">
        <v>464</v>
      </c>
      <c r="C15" s="94">
        <v>105</v>
      </c>
      <c r="E15" s="94">
        <f t="shared" si="0"/>
        <v>52.5</v>
      </c>
    </row>
    <row r="16" spans="1:5" x14ac:dyDescent="0.25">
      <c r="A16" s="94">
        <v>15</v>
      </c>
      <c r="B16" s="94" t="s">
        <v>465</v>
      </c>
      <c r="C16" s="94">
        <v>314</v>
      </c>
      <c r="E16" s="94">
        <f t="shared" si="0"/>
        <v>157</v>
      </c>
    </row>
    <row r="17" spans="1:5" x14ac:dyDescent="0.25">
      <c r="A17" s="94">
        <v>16</v>
      </c>
      <c r="B17" s="94" t="s">
        <v>466</v>
      </c>
      <c r="C17" s="94">
        <v>118</v>
      </c>
      <c r="E17" s="94">
        <f t="shared" si="0"/>
        <v>59</v>
      </c>
    </row>
    <row r="18" spans="1:5" x14ac:dyDescent="0.25">
      <c r="A18" s="94">
        <v>17</v>
      </c>
      <c r="B18" s="94" t="s">
        <v>467</v>
      </c>
      <c r="C18" s="94">
        <v>885</v>
      </c>
      <c r="E18" s="94">
        <f t="shared" si="0"/>
        <v>442.5</v>
      </c>
    </row>
    <row r="19" spans="1:5" x14ac:dyDescent="0.25">
      <c r="A19" s="94">
        <v>18</v>
      </c>
      <c r="B19" s="94" t="s">
        <v>468</v>
      </c>
      <c r="C19" s="94">
        <v>10</v>
      </c>
      <c r="E19" s="94">
        <f t="shared" si="0"/>
        <v>5</v>
      </c>
    </row>
    <row r="20" spans="1:5" x14ac:dyDescent="0.25">
      <c r="A20" s="94">
        <v>19</v>
      </c>
      <c r="B20" s="94" t="s">
        <v>469</v>
      </c>
      <c r="C20" s="94">
        <v>28</v>
      </c>
      <c r="E20" s="94">
        <f t="shared" si="0"/>
        <v>14</v>
      </c>
    </row>
    <row r="21" spans="1:5" x14ac:dyDescent="0.25">
      <c r="A21" s="94">
        <v>20</v>
      </c>
      <c r="B21" s="94" t="s">
        <v>470</v>
      </c>
      <c r="C21" s="94">
        <v>29</v>
      </c>
      <c r="E21" s="94">
        <f t="shared" si="0"/>
        <v>14.5</v>
      </c>
    </row>
    <row r="22" spans="1:5" x14ac:dyDescent="0.25">
      <c r="A22" s="94">
        <v>21</v>
      </c>
      <c r="B22" s="94" t="s">
        <v>471</v>
      </c>
      <c r="C22" s="94">
        <v>2</v>
      </c>
      <c r="E22" s="94">
        <f t="shared" si="0"/>
        <v>1</v>
      </c>
    </row>
    <row r="23" spans="1:5" x14ac:dyDescent="0.25">
      <c r="A23" s="94">
        <v>22</v>
      </c>
      <c r="B23" s="94" t="s">
        <v>472</v>
      </c>
      <c r="C23" s="94">
        <v>266</v>
      </c>
      <c r="E23" s="94">
        <f t="shared" si="0"/>
        <v>133</v>
      </c>
    </row>
    <row r="24" spans="1:5" x14ac:dyDescent="0.25">
      <c r="A24" s="94">
        <v>23</v>
      </c>
      <c r="B24" s="94" t="s">
        <v>473</v>
      </c>
      <c r="C24" s="94">
        <v>34</v>
      </c>
      <c r="E24" s="94">
        <f t="shared" si="0"/>
        <v>17</v>
      </c>
    </row>
    <row r="25" spans="1:5" x14ac:dyDescent="0.25">
      <c r="A25" s="94">
        <v>24</v>
      </c>
      <c r="B25" s="94" t="s">
        <v>474</v>
      </c>
      <c r="C25" s="94">
        <v>229</v>
      </c>
      <c r="E25" s="94">
        <f t="shared" si="0"/>
        <v>114.5</v>
      </c>
    </row>
    <row r="26" spans="1:5" x14ac:dyDescent="0.25">
      <c r="A26" s="94">
        <v>25</v>
      </c>
      <c r="B26" s="94" t="s">
        <v>475</v>
      </c>
      <c r="C26" s="94">
        <v>60</v>
      </c>
      <c r="E26" s="94">
        <f t="shared" si="0"/>
        <v>30</v>
      </c>
    </row>
    <row r="27" spans="1:5" x14ac:dyDescent="0.25">
      <c r="A27" s="94">
        <v>26</v>
      </c>
      <c r="B27" s="94" t="s">
        <v>476</v>
      </c>
      <c r="C27" s="94">
        <v>22</v>
      </c>
      <c r="E27" s="94">
        <f t="shared" si="0"/>
        <v>11</v>
      </c>
    </row>
    <row r="28" spans="1:5" x14ac:dyDescent="0.25">
      <c r="A28" s="94">
        <v>27</v>
      </c>
      <c r="B28" s="94" t="s">
        <v>477</v>
      </c>
      <c r="C28" s="94">
        <v>21</v>
      </c>
      <c r="E28" s="94">
        <f t="shared" si="0"/>
        <v>10.5</v>
      </c>
    </row>
    <row r="29" spans="1:5" x14ac:dyDescent="0.25">
      <c r="A29" s="94">
        <v>28</v>
      </c>
      <c r="B29" s="94" t="s">
        <v>478</v>
      </c>
      <c r="C29" s="94">
        <v>55</v>
      </c>
      <c r="E29" s="94">
        <f t="shared" si="0"/>
        <v>27.5</v>
      </c>
    </row>
    <row r="30" spans="1:5" x14ac:dyDescent="0.25">
      <c r="A30" s="94">
        <v>29</v>
      </c>
      <c r="B30" s="94" t="s">
        <v>450</v>
      </c>
      <c r="C30" s="94">
        <v>141</v>
      </c>
      <c r="E30" s="94">
        <f t="shared" si="0"/>
        <v>70.5</v>
      </c>
    </row>
    <row r="31" spans="1:5" x14ac:dyDescent="0.25">
      <c r="A31" s="94">
        <v>30</v>
      </c>
      <c r="B31" s="94" t="s">
        <v>479</v>
      </c>
      <c r="C31" s="94">
        <v>9</v>
      </c>
      <c r="E31" s="94">
        <f t="shared" si="0"/>
        <v>4.5</v>
      </c>
    </row>
    <row r="32" spans="1:5" x14ac:dyDescent="0.25">
      <c r="A32" s="94">
        <v>31</v>
      </c>
      <c r="B32" s="94" t="s">
        <v>480</v>
      </c>
      <c r="C32" s="94">
        <v>3</v>
      </c>
      <c r="E32" s="94">
        <f t="shared" si="0"/>
        <v>1.5</v>
      </c>
    </row>
    <row r="33" spans="1:5" x14ac:dyDescent="0.25">
      <c r="A33" s="94">
        <v>32</v>
      </c>
      <c r="B33" s="122" t="s">
        <v>481</v>
      </c>
      <c r="C33" s="94">
        <v>7</v>
      </c>
      <c r="E33" s="94">
        <f t="shared" si="0"/>
        <v>3.5</v>
      </c>
    </row>
    <row r="34" spans="1:5" x14ac:dyDescent="0.25">
      <c r="A34" s="94">
        <v>33</v>
      </c>
      <c r="B34" s="94" t="s">
        <v>482</v>
      </c>
      <c r="C34" s="94">
        <v>8</v>
      </c>
      <c r="E34" s="94">
        <f t="shared" ref="E34:E65" si="1">C34/2</f>
        <v>4</v>
      </c>
    </row>
    <row r="35" spans="1:5" x14ac:dyDescent="0.25">
      <c r="A35" s="94">
        <v>34</v>
      </c>
      <c r="B35" s="94" t="s">
        <v>483</v>
      </c>
      <c r="C35" s="94">
        <v>33</v>
      </c>
      <c r="E35" s="94">
        <f t="shared" si="1"/>
        <v>16.5</v>
      </c>
    </row>
    <row r="36" spans="1:5" x14ac:dyDescent="0.25">
      <c r="A36" s="94">
        <v>35</v>
      </c>
      <c r="B36" s="15" t="s">
        <v>449</v>
      </c>
      <c r="C36" s="94">
        <v>81</v>
      </c>
      <c r="E36" s="94">
        <f t="shared" si="1"/>
        <v>40.5</v>
      </c>
    </row>
    <row r="37" spans="1:5" x14ac:dyDescent="0.25">
      <c r="A37" s="94">
        <v>36</v>
      </c>
      <c r="B37" s="94" t="s">
        <v>484</v>
      </c>
      <c r="C37" s="94">
        <v>181</v>
      </c>
      <c r="E37" s="94">
        <f t="shared" si="1"/>
        <v>90.5</v>
      </c>
    </row>
    <row r="38" spans="1:5" x14ac:dyDescent="0.25">
      <c r="A38" s="94">
        <v>37</v>
      </c>
      <c r="B38" s="94" t="s">
        <v>485</v>
      </c>
      <c r="C38" s="94">
        <v>6</v>
      </c>
      <c r="E38" s="94">
        <f t="shared" si="1"/>
        <v>3</v>
      </c>
    </row>
    <row r="39" spans="1:5" x14ac:dyDescent="0.25">
      <c r="A39" s="122">
        <v>38</v>
      </c>
      <c r="B39" s="94" t="s">
        <v>486</v>
      </c>
      <c r="C39" s="94">
        <v>47</v>
      </c>
      <c r="E39" s="94">
        <f t="shared" si="1"/>
        <v>23.5</v>
      </c>
    </row>
    <row r="40" spans="1:5" x14ac:dyDescent="0.25">
      <c r="A40" s="94">
        <v>39</v>
      </c>
      <c r="B40" s="94" t="s">
        <v>487</v>
      </c>
      <c r="C40" s="94">
        <v>79</v>
      </c>
      <c r="E40" s="94">
        <f t="shared" si="1"/>
        <v>39.5</v>
      </c>
    </row>
    <row r="41" spans="1:5" x14ac:dyDescent="0.25">
      <c r="A41" s="94">
        <v>40</v>
      </c>
      <c r="B41" s="94" t="s">
        <v>488</v>
      </c>
      <c r="C41" s="94">
        <v>23</v>
      </c>
      <c r="E41" s="94">
        <f t="shared" si="1"/>
        <v>11.5</v>
      </c>
    </row>
    <row r="42" spans="1:5" x14ac:dyDescent="0.25">
      <c r="A42" s="94">
        <v>41</v>
      </c>
      <c r="B42" s="94" t="s">
        <v>489</v>
      </c>
      <c r="C42" s="94">
        <v>647</v>
      </c>
      <c r="E42" s="94">
        <f t="shared" si="1"/>
        <v>323.5</v>
      </c>
    </row>
    <row r="43" spans="1:5" x14ac:dyDescent="0.25">
      <c r="A43" s="94">
        <v>42</v>
      </c>
      <c r="B43" s="15" t="s">
        <v>448</v>
      </c>
      <c r="C43" s="94">
        <v>39</v>
      </c>
      <c r="E43" s="94">
        <f t="shared" si="1"/>
        <v>19.5</v>
      </c>
    </row>
    <row r="44" spans="1:5" x14ac:dyDescent="0.25">
      <c r="A44" s="94">
        <v>43</v>
      </c>
      <c r="B44" s="122" t="s">
        <v>490</v>
      </c>
      <c r="C44" s="94">
        <v>4</v>
      </c>
      <c r="E44" s="94">
        <f t="shared" si="1"/>
        <v>2</v>
      </c>
    </row>
    <row r="45" spans="1:5" x14ac:dyDescent="0.25">
      <c r="A45" s="94">
        <v>44</v>
      </c>
      <c r="B45" s="94" t="s">
        <v>491</v>
      </c>
      <c r="C45" s="94">
        <v>82</v>
      </c>
      <c r="E45" s="94">
        <f t="shared" si="1"/>
        <v>41</v>
      </c>
    </row>
    <row r="46" spans="1:5" x14ac:dyDescent="0.25">
      <c r="A46" s="94">
        <v>45</v>
      </c>
      <c r="B46" s="94" t="s">
        <v>492</v>
      </c>
      <c r="C46" s="94">
        <v>21</v>
      </c>
      <c r="E46" s="94">
        <f t="shared" si="1"/>
        <v>10.5</v>
      </c>
    </row>
    <row r="47" spans="1:5" x14ac:dyDescent="0.25">
      <c r="A47" s="94">
        <v>46</v>
      </c>
      <c r="B47" s="94" t="s">
        <v>493</v>
      </c>
      <c r="C47" s="94">
        <v>236</v>
      </c>
      <c r="E47" s="94">
        <f t="shared" si="1"/>
        <v>118</v>
      </c>
    </row>
    <row r="48" spans="1:5" x14ac:dyDescent="0.25">
      <c r="A48" s="94">
        <v>47</v>
      </c>
      <c r="B48" s="94" t="s">
        <v>494</v>
      </c>
      <c r="C48" s="94">
        <v>13</v>
      </c>
      <c r="E48" s="94">
        <f t="shared" si="1"/>
        <v>6.5</v>
      </c>
    </row>
    <row r="49" spans="1:5" x14ac:dyDescent="0.25">
      <c r="A49" s="94">
        <v>48</v>
      </c>
      <c r="B49" s="94" t="s">
        <v>495</v>
      </c>
      <c r="C49" s="94">
        <v>32</v>
      </c>
      <c r="E49" s="94">
        <f t="shared" si="1"/>
        <v>16</v>
      </c>
    </row>
    <row r="50" spans="1:5" x14ac:dyDescent="0.25">
      <c r="A50" s="94">
        <v>49</v>
      </c>
      <c r="B50" s="94" t="s">
        <v>496</v>
      </c>
      <c r="C50" s="94">
        <v>90</v>
      </c>
      <c r="E50" s="94">
        <f t="shared" si="1"/>
        <v>45</v>
      </c>
    </row>
    <row r="51" spans="1:5" x14ac:dyDescent="0.25">
      <c r="A51" s="94">
        <v>50</v>
      </c>
      <c r="B51" s="94" t="s">
        <v>497</v>
      </c>
      <c r="C51" s="94">
        <v>171</v>
      </c>
      <c r="E51" s="94">
        <f t="shared" si="1"/>
        <v>85.5</v>
      </c>
    </row>
    <row r="52" spans="1:5" x14ac:dyDescent="0.25">
      <c r="A52" s="94">
        <v>51</v>
      </c>
      <c r="B52" s="94" t="s">
        <v>498</v>
      </c>
      <c r="C52" s="94">
        <v>259</v>
      </c>
      <c r="E52" s="94">
        <f t="shared" si="1"/>
        <v>129.5</v>
      </c>
    </row>
    <row r="53" spans="1:5" x14ac:dyDescent="0.25">
      <c r="A53" s="94">
        <v>52</v>
      </c>
      <c r="B53" s="94" t="s">
        <v>499</v>
      </c>
      <c r="C53" s="94">
        <v>14</v>
      </c>
      <c r="E53" s="94">
        <f t="shared" si="1"/>
        <v>7</v>
      </c>
    </row>
    <row r="54" spans="1:5" x14ac:dyDescent="0.25">
      <c r="A54" s="94">
        <v>53</v>
      </c>
      <c r="B54" s="94" t="s">
        <v>500</v>
      </c>
      <c r="C54" s="94">
        <v>282</v>
      </c>
      <c r="E54" s="94">
        <f t="shared" si="1"/>
        <v>141</v>
      </c>
    </row>
    <row r="55" spans="1:5" x14ac:dyDescent="0.25">
      <c r="A55" s="94">
        <v>54</v>
      </c>
      <c r="B55" s="94" t="s">
        <v>502</v>
      </c>
      <c r="C55" s="94">
        <v>69</v>
      </c>
      <c r="E55" s="94">
        <f t="shared" si="1"/>
        <v>34.5</v>
      </c>
    </row>
    <row r="56" spans="1:5" x14ac:dyDescent="0.25">
      <c r="A56" s="94">
        <v>55</v>
      </c>
      <c r="B56" s="94" t="s">
        <v>503</v>
      </c>
      <c r="C56" s="94">
        <v>8</v>
      </c>
      <c r="E56" s="94">
        <f t="shared" si="1"/>
        <v>4</v>
      </c>
    </row>
    <row r="57" spans="1:5" x14ac:dyDescent="0.25">
      <c r="A57" s="94">
        <v>56</v>
      </c>
      <c r="B57" s="94" t="s">
        <v>504</v>
      </c>
      <c r="C57" s="94">
        <v>52</v>
      </c>
      <c r="E57" s="94">
        <f t="shared" si="1"/>
        <v>26</v>
      </c>
    </row>
    <row r="58" spans="1:5" x14ac:dyDescent="0.25">
      <c r="A58" s="94">
        <v>57</v>
      </c>
      <c r="B58" s="94" t="s">
        <v>505</v>
      </c>
      <c r="C58" s="94">
        <v>22</v>
      </c>
      <c r="E58" s="94">
        <f t="shared" si="1"/>
        <v>11</v>
      </c>
    </row>
    <row r="59" spans="1:5" x14ac:dyDescent="0.25">
      <c r="A59" s="94">
        <v>58</v>
      </c>
      <c r="B59" s="94" t="s">
        <v>506</v>
      </c>
      <c r="C59" s="94">
        <v>15</v>
      </c>
      <c r="E59" s="94">
        <f t="shared" si="1"/>
        <v>7.5</v>
      </c>
    </row>
    <row r="60" spans="1:5" x14ac:dyDescent="0.25">
      <c r="A60" s="94">
        <v>59</v>
      </c>
      <c r="B60" s="94" t="s">
        <v>507</v>
      </c>
      <c r="C60" s="94">
        <v>80</v>
      </c>
      <c r="E60" s="94">
        <f t="shared" si="1"/>
        <v>40</v>
      </c>
    </row>
    <row r="61" spans="1:5" x14ac:dyDescent="0.25">
      <c r="A61" s="94">
        <v>60</v>
      </c>
      <c r="B61" s="94" t="s">
        <v>508</v>
      </c>
      <c r="C61" s="94">
        <v>54</v>
      </c>
      <c r="E61" s="94">
        <f t="shared" si="1"/>
        <v>27</v>
      </c>
    </row>
    <row r="62" spans="1:5" x14ac:dyDescent="0.25">
      <c r="A62" s="94">
        <v>61</v>
      </c>
      <c r="B62" s="94" t="s">
        <v>509</v>
      </c>
      <c r="C62" s="94">
        <v>1</v>
      </c>
      <c r="E62" s="94">
        <f t="shared" si="1"/>
        <v>0.5</v>
      </c>
    </row>
    <row r="63" spans="1:5" x14ac:dyDescent="0.25">
      <c r="A63" s="94">
        <v>62</v>
      </c>
      <c r="B63" s="94" t="s">
        <v>510</v>
      </c>
      <c r="C63" s="94">
        <v>3</v>
      </c>
      <c r="E63" s="94">
        <f t="shared" si="1"/>
        <v>1.5</v>
      </c>
    </row>
    <row r="64" spans="1:5" x14ac:dyDescent="0.25">
      <c r="A64" s="94">
        <v>63</v>
      </c>
      <c r="B64" s="94" t="s">
        <v>511</v>
      </c>
      <c r="C64" s="94">
        <v>115</v>
      </c>
      <c r="E64" s="94">
        <f t="shared" si="1"/>
        <v>57.5</v>
      </c>
    </row>
    <row r="65" spans="1:5" x14ac:dyDescent="0.25">
      <c r="A65" s="29">
        <v>64</v>
      </c>
      <c r="B65" s="94" t="s">
        <v>512</v>
      </c>
      <c r="C65" s="94">
        <v>59</v>
      </c>
      <c r="E65" s="94">
        <f t="shared" si="1"/>
        <v>29.5</v>
      </c>
    </row>
    <row r="66" spans="1:5" s="132" customFormat="1" x14ac:dyDescent="0.25">
      <c r="A66" s="29"/>
    </row>
    <row r="67" spans="1:5" x14ac:dyDescent="0.25">
      <c r="D67"/>
    </row>
    <row r="68" spans="1:5" x14ac:dyDescent="0.25">
      <c r="D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F3" sqref="F3"/>
    </sheetView>
  </sheetViews>
  <sheetFormatPr defaultRowHeight="15" x14ac:dyDescent="0.25"/>
  <cols>
    <col min="1" max="1" width="9" style="153"/>
    <col min="2" max="2" width="22.5" style="153" customWidth="1"/>
    <col min="3" max="3" width="17.125" style="153" customWidth="1"/>
    <col min="4" max="4" width="9.75" style="153" customWidth="1"/>
    <col min="5" max="5" width="11.5" customWidth="1"/>
  </cols>
  <sheetData>
    <row r="1" spans="1:15" x14ac:dyDescent="0.25">
      <c r="A1" s="153" t="s">
        <v>186</v>
      </c>
      <c r="B1" s="102" t="s">
        <v>2</v>
      </c>
      <c r="C1" s="153" t="s">
        <v>344</v>
      </c>
      <c r="D1" s="153" t="s">
        <v>543</v>
      </c>
    </row>
    <row r="2" spans="1:15" x14ac:dyDescent="0.25">
      <c r="A2" s="153">
        <v>61</v>
      </c>
      <c r="B2" s="153" t="s">
        <v>509</v>
      </c>
      <c r="C2" s="153">
        <v>1</v>
      </c>
      <c r="D2" s="153">
        <v>0.5</v>
      </c>
      <c r="E2" t="s">
        <v>781</v>
      </c>
      <c r="F2" s="207" t="s">
        <v>536</v>
      </c>
      <c r="G2" s="207" t="s">
        <v>537</v>
      </c>
      <c r="H2" s="207" t="s">
        <v>538</v>
      </c>
      <c r="I2" s="207" t="s">
        <v>539</v>
      </c>
      <c r="J2" s="207" t="s">
        <v>540</v>
      </c>
      <c r="K2" s="207" t="s">
        <v>541</v>
      </c>
      <c r="L2" s="207" t="s">
        <v>542</v>
      </c>
      <c r="M2" s="207"/>
    </row>
    <row r="3" spans="1:15" x14ac:dyDescent="0.25">
      <c r="A3" s="153">
        <v>21</v>
      </c>
      <c r="B3" s="153" t="s">
        <v>471</v>
      </c>
      <c r="C3" s="153">
        <v>2</v>
      </c>
      <c r="D3" s="153">
        <v>1</v>
      </c>
      <c r="F3" s="207">
        <v>89</v>
      </c>
      <c r="G3" s="207">
        <v>414</v>
      </c>
      <c r="H3" s="207">
        <v>441</v>
      </c>
      <c r="I3" s="207">
        <v>412</v>
      </c>
      <c r="J3" s="207">
        <v>449</v>
      </c>
      <c r="K3" s="207">
        <v>141</v>
      </c>
      <c r="L3" s="207">
        <v>4559</v>
      </c>
      <c r="M3" s="207">
        <f>SUM(F3:L3)</f>
        <v>6505</v>
      </c>
    </row>
    <row r="4" spans="1:15" x14ac:dyDescent="0.25">
      <c r="A4" s="153">
        <v>31</v>
      </c>
      <c r="B4" s="153" t="s">
        <v>480</v>
      </c>
      <c r="C4" s="153">
        <v>3</v>
      </c>
      <c r="D4" s="153">
        <v>1.5</v>
      </c>
      <c r="E4" t="s">
        <v>658</v>
      </c>
      <c r="F4" s="106">
        <f>F3/6505*100</f>
        <v>1.3681783243658725</v>
      </c>
      <c r="G4" s="106">
        <f t="shared" ref="G4:M4" si="0">G3/6505*100</f>
        <v>6.3643351268255186</v>
      </c>
      <c r="H4" s="106">
        <f t="shared" si="0"/>
        <v>6.7794004611837044</v>
      </c>
      <c r="I4" s="106">
        <f t="shared" si="0"/>
        <v>6.333589546502691</v>
      </c>
      <c r="J4" s="106">
        <f t="shared" si="0"/>
        <v>6.9023827824750192</v>
      </c>
      <c r="K4" s="106">
        <f t="shared" si="0"/>
        <v>2.1675634127594154</v>
      </c>
      <c r="L4" s="106">
        <f t="shared" si="0"/>
        <v>70.084550345887777</v>
      </c>
      <c r="M4" s="106">
        <f t="shared" si="0"/>
        <v>100</v>
      </c>
    </row>
    <row r="5" spans="1:15" x14ac:dyDescent="0.25">
      <c r="A5" s="153">
        <v>62</v>
      </c>
      <c r="B5" s="153" t="s">
        <v>510</v>
      </c>
      <c r="C5" s="153">
        <v>3</v>
      </c>
      <c r="D5" s="153">
        <v>1.5</v>
      </c>
    </row>
    <row r="6" spans="1:15" x14ac:dyDescent="0.25">
      <c r="A6" s="153">
        <v>10</v>
      </c>
      <c r="B6" s="153" t="s">
        <v>460</v>
      </c>
      <c r="C6" s="153">
        <v>4</v>
      </c>
      <c r="D6" s="153">
        <v>2</v>
      </c>
    </row>
    <row r="7" spans="1:15" x14ac:dyDescent="0.25">
      <c r="A7" s="153">
        <v>43</v>
      </c>
      <c r="B7" s="153" t="s">
        <v>490</v>
      </c>
      <c r="C7" s="153">
        <v>4</v>
      </c>
      <c r="D7" s="153">
        <v>2</v>
      </c>
    </row>
    <row r="8" spans="1:15" x14ac:dyDescent="0.25">
      <c r="A8" s="153">
        <v>13</v>
      </c>
      <c r="B8" s="153" t="s">
        <v>463</v>
      </c>
      <c r="C8" s="153">
        <v>5</v>
      </c>
      <c r="D8" s="153">
        <v>2.5</v>
      </c>
    </row>
    <row r="9" spans="1:15" x14ac:dyDescent="0.25">
      <c r="A9" s="153">
        <v>37</v>
      </c>
      <c r="B9" s="153" t="s">
        <v>485</v>
      </c>
      <c r="C9" s="153">
        <v>6</v>
      </c>
      <c r="D9" s="153">
        <v>3</v>
      </c>
      <c r="G9" s="274" t="s">
        <v>781</v>
      </c>
      <c r="H9" s="172" t="s">
        <v>536</v>
      </c>
      <c r="I9" s="172" t="s">
        <v>537</v>
      </c>
      <c r="J9" s="172" t="s">
        <v>827</v>
      </c>
      <c r="K9" s="172" t="s">
        <v>539</v>
      </c>
      <c r="L9" s="172" t="s">
        <v>540</v>
      </c>
      <c r="M9" s="172" t="s">
        <v>541</v>
      </c>
      <c r="N9" s="172" t="s">
        <v>542</v>
      </c>
      <c r="O9" s="207"/>
    </row>
    <row r="10" spans="1:15" x14ac:dyDescent="0.25">
      <c r="A10" s="153">
        <v>32</v>
      </c>
      <c r="B10" s="153" t="s">
        <v>481</v>
      </c>
      <c r="C10" s="153">
        <v>7</v>
      </c>
      <c r="D10" s="153">
        <v>3.5</v>
      </c>
      <c r="G10" s="274" t="s">
        <v>658</v>
      </c>
      <c r="H10" s="172">
        <v>89</v>
      </c>
      <c r="I10" s="172">
        <v>414</v>
      </c>
      <c r="J10" s="172">
        <v>441</v>
      </c>
      <c r="K10" s="172">
        <v>412</v>
      </c>
      <c r="L10" s="172">
        <v>449</v>
      </c>
      <c r="M10" s="172">
        <v>141</v>
      </c>
      <c r="N10" s="172">
        <v>4559</v>
      </c>
      <c r="O10" s="106"/>
    </row>
    <row r="11" spans="1:15" x14ac:dyDescent="0.25">
      <c r="A11" s="153">
        <v>33</v>
      </c>
      <c r="B11" s="153" t="s">
        <v>482</v>
      </c>
      <c r="C11" s="153">
        <v>8</v>
      </c>
      <c r="D11" s="153">
        <v>4</v>
      </c>
    </row>
    <row r="12" spans="1:15" x14ac:dyDescent="0.25">
      <c r="A12" s="153">
        <v>55</v>
      </c>
      <c r="B12" s="153" t="s">
        <v>503</v>
      </c>
      <c r="C12" s="153">
        <v>8</v>
      </c>
      <c r="D12" s="153">
        <v>4</v>
      </c>
    </row>
    <row r="13" spans="1:15" x14ac:dyDescent="0.25">
      <c r="A13" s="153">
        <v>2</v>
      </c>
      <c r="B13" s="153" t="s">
        <v>452</v>
      </c>
      <c r="C13" s="153">
        <v>9</v>
      </c>
      <c r="D13" s="153">
        <v>4.5</v>
      </c>
    </row>
    <row r="14" spans="1:15" x14ac:dyDescent="0.25">
      <c r="A14" s="153">
        <v>30</v>
      </c>
      <c r="B14" s="153" t="s">
        <v>479</v>
      </c>
      <c r="C14" s="153">
        <v>9</v>
      </c>
      <c r="D14" s="153">
        <v>4.5</v>
      </c>
    </row>
    <row r="15" spans="1:15" x14ac:dyDescent="0.25">
      <c r="A15" s="153">
        <v>12</v>
      </c>
      <c r="B15" s="153" t="s">
        <v>462</v>
      </c>
      <c r="C15" s="153">
        <v>10</v>
      </c>
      <c r="D15" s="153">
        <v>5</v>
      </c>
    </row>
    <row r="16" spans="1:15" x14ac:dyDescent="0.25">
      <c r="A16" s="153">
        <v>18</v>
      </c>
      <c r="B16" s="153" t="s">
        <v>468</v>
      </c>
      <c r="C16" s="153">
        <v>10</v>
      </c>
      <c r="D16" s="153">
        <v>5</v>
      </c>
      <c r="E16">
        <f>SUM(C2:C16)</f>
        <v>89</v>
      </c>
    </row>
    <row r="17" spans="1:4" x14ac:dyDescent="0.25">
      <c r="A17" s="153">
        <v>47</v>
      </c>
      <c r="B17" s="153" t="s">
        <v>494</v>
      </c>
      <c r="C17" s="153">
        <v>13</v>
      </c>
      <c r="D17" s="153">
        <v>6.5</v>
      </c>
    </row>
    <row r="18" spans="1:4" x14ac:dyDescent="0.25">
      <c r="A18" s="153">
        <v>52</v>
      </c>
      <c r="B18" s="153" t="s">
        <v>499</v>
      </c>
      <c r="C18" s="153">
        <v>14</v>
      </c>
      <c r="D18" s="153">
        <v>7</v>
      </c>
    </row>
    <row r="19" spans="1:4" x14ac:dyDescent="0.25">
      <c r="A19" s="153">
        <v>58</v>
      </c>
      <c r="B19" s="153" t="s">
        <v>506</v>
      </c>
      <c r="C19" s="153">
        <v>15</v>
      </c>
      <c r="D19" s="153">
        <v>7.5</v>
      </c>
    </row>
    <row r="20" spans="1:4" x14ac:dyDescent="0.25">
      <c r="A20" s="153">
        <v>27</v>
      </c>
      <c r="B20" s="153" t="s">
        <v>477</v>
      </c>
      <c r="C20" s="153">
        <v>21</v>
      </c>
      <c r="D20" s="153">
        <v>10.5</v>
      </c>
    </row>
    <row r="21" spans="1:4" x14ac:dyDescent="0.25">
      <c r="A21" s="153">
        <v>45</v>
      </c>
      <c r="B21" s="153" t="s">
        <v>492</v>
      </c>
      <c r="C21" s="153">
        <v>21</v>
      </c>
      <c r="D21" s="153">
        <v>10.5</v>
      </c>
    </row>
    <row r="22" spans="1:4" x14ac:dyDescent="0.25">
      <c r="A22" s="153">
        <v>6</v>
      </c>
      <c r="B22" s="153" t="s">
        <v>456</v>
      </c>
      <c r="C22" s="153">
        <v>22</v>
      </c>
      <c r="D22" s="153">
        <v>11</v>
      </c>
    </row>
    <row r="23" spans="1:4" x14ac:dyDescent="0.25">
      <c r="A23" s="153">
        <v>26</v>
      </c>
      <c r="B23" s="153" t="s">
        <v>476</v>
      </c>
      <c r="C23" s="153">
        <v>22</v>
      </c>
      <c r="D23" s="153">
        <v>11</v>
      </c>
    </row>
    <row r="24" spans="1:4" x14ac:dyDescent="0.25">
      <c r="A24" s="153">
        <v>57</v>
      </c>
      <c r="B24" s="153" t="s">
        <v>505</v>
      </c>
      <c r="C24" s="153">
        <v>22</v>
      </c>
      <c r="D24" s="153">
        <v>11</v>
      </c>
    </row>
    <row r="25" spans="1:4" x14ac:dyDescent="0.25">
      <c r="A25" s="153">
        <v>8</v>
      </c>
      <c r="B25" s="153" t="s">
        <v>458</v>
      </c>
      <c r="C25" s="153">
        <v>23</v>
      </c>
      <c r="D25" s="153">
        <v>11.5</v>
      </c>
    </row>
    <row r="26" spans="1:4" x14ac:dyDescent="0.25">
      <c r="A26" s="153">
        <v>9</v>
      </c>
      <c r="B26" s="153" t="s">
        <v>459</v>
      </c>
      <c r="C26" s="153">
        <v>23</v>
      </c>
      <c r="D26" s="153">
        <v>11.5</v>
      </c>
    </row>
    <row r="27" spans="1:4" x14ac:dyDescent="0.25">
      <c r="A27" s="153">
        <v>40</v>
      </c>
      <c r="B27" s="153" t="s">
        <v>488</v>
      </c>
      <c r="C27" s="153">
        <v>23</v>
      </c>
      <c r="D27" s="153">
        <v>11.5</v>
      </c>
    </row>
    <row r="28" spans="1:4" x14ac:dyDescent="0.25">
      <c r="A28" s="153">
        <v>19</v>
      </c>
      <c r="B28" s="153" t="s">
        <v>469</v>
      </c>
      <c r="C28" s="153">
        <v>28</v>
      </c>
      <c r="D28" s="153">
        <v>14</v>
      </c>
    </row>
    <row r="29" spans="1:4" x14ac:dyDescent="0.25">
      <c r="A29" s="153">
        <v>20</v>
      </c>
      <c r="B29" s="153" t="s">
        <v>470</v>
      </c>
      <c r="C29" s="153">
        <v>29</v>
      </c>
      <c r="D29" s="153">
        <v>14.5</v>
      </c>
    </row>
    <row r="30" spans="1:4" x14ac:dyDescent="0.25">
      <c r="A30" s="153">
        <v>48</v>
      </c>
      <c r="B30" s="153" t="s">
        <v>495</v>
      </c>
      <c r="C30" s="153">
        <v>32</v>
      </c>
      <c r="D30" s="153">
        <v>16</v>
      </c>
    </row>
    <row r="31" spans="1:4" x14ac:dyDescent="0.25">
      <c r="A31" s="153">
        <v>34</v>
      </c>
      <c r="B31" s="153" t="s">
        <v>483</v>
      </c>
      <c r="C31" s="153">
        <v>33</v>
      </c>
      <c r="D31" s="153">
        <v>16.5</v>
      </c>
    </row>
    <row r="32" spans="1:4" x14ac:dyDescent="0.25">
      <c r="A32" s="153">
        <v>23</v>
      </c>
      <c r="B32" s="153" t="s">
        <v>473</v>
      </c>
      <c r="C32" s="153">
        <v>34</v>
      </c>
      <c r="D32" s="153">
        <v>17</v>
      </c>
    </row>
    <row r="33" spans="1:5" x14ac:dyDescent="0.25">
      <c r="A33" s="153">
        <v>42</v>
      </c>
      <c r="B33" s="15" t="s">
        <v>448</v>
      </c>
      <c r="C33" s="153">
        <v>39</v>
      </c>
      <c r="D33" s="153">
        <v>19.5</v>
      </c>
      <c r="E33">
        <f>SUM(C17:C33)</f>
        <v>414</v>
      </c>
    </row>
    <row r="34" spans="1:5" x14ac:dyDescent="0.25">
      <c r="A34" s="153">
        <v>7</v>
      </c>
      <c r="B34" s="153" t="s">
        <v>457</v>
      </c>
      <c r="C34" s="153">
        <v>45</v>
      </c>
      <c r="D34" s="153">
        <v>22.5</v>
      </c>
    </row>
    <row r="35" spans="1:5" x14ac:dyDescent="0.25">
      <c r="A35" s="153">
        <v>38</v>
      </c>
      <c r="B35" s="153" t="s">
        <v>486</v>
      </c>
      <c r="C35" s="153">
        <v>47</v>
      </c>
      <c r="D35" s="153">
        <v>23.5</v>
      </c>
    </row>
    <row r="36" spans="1:5" x14ac:dyDescent="0.25">
      <c r="A36" s="153">
        <v>56</v>
      </c>
      <c r="B36" s="153" t="s">
        <v>504</v>
      </c>
      <c r="C36" s="153">
        <v>52</v>
      </c>
      <c r="D36" s="153">
        <v>26</v>
      </c>
    </row>
    <row r="37" spans="1:5" x14ac:dyDescent="0.25">
      <c r="A37" s="153">
        <v>60</v>
      </c>
      <c r="B37" s="153" t="s">
        <v>508</v>
      </c>
      <c r="C37" s="153">
        <v>54</v>
      </c>
      <c r="D37" s="153">
        <v>27</v>
      </c>
    </row>
    <row r="38" spans="1:5" x14ac:dyDescent="0.25">
      <c r="A38" s="153">
        <v>28</v>
      </c>
      <c r="B38" s="153" t="s">
        <v>478</v>
      </c>
      <c r="C38" s="153">
        <v>55</v>
      </c>
      <c r="D38" s="153">
        <v>27.5</v>
      </c>
    </row>
    <row r="39" spans="1:5" x14ac:dyDescent="0.25">
      <c r="A39" s="29">
        <v>64</v>
      </c>
      <c r="B39" s="153" t="s">
        <v>512</v>
      </c>
      <c r="C39" s="153">
        <v>59</v>
      </c>
      <c r="D39" s="153">
        <v>29.5</v>
      </c>
    </row>
    <row r="40" spans="1:5" x14ac:dyDescent="0.25">
      <c r="A40" s="153">
        <v>25</v>
      </c>
      <c r="B40" s="153" t="s">
        <v>475</v>
      </c>
      <c r="C40" s="153">
        <v>60</v>
      </c>
      <c r="D40" s="153">
        <v>30</v>
      </c>
    </row>
    <row r="41" spans="1:5" x14ac:dyDescent="0.25">
      <c r="A41" s="153">
        <v>54</v>
      </c>
      <c r="B41" s="153" t="s">
        <v>502</v>
      </c>
      <c r="C41" s="153">
        <v>69</v>
      </c>
      <c r="D41" s="153">
        <v>34.5</v>
      </c>
      <c r="E41">
        <f>SUM(C34:C41)</f>
        <v>441</v>
      </c>
    </row>
    <row r="42" spans="1:5" x14ac:dyDescent="0.25">
      <c r="A42" s="153">
        <v>39</v>
      </c>
      <c r="B42" s="153" t="s">
        <v>487</v>
      </c>
      <c r="C42" s="153">
        <v>79</v>
      </c>
      <c r="D42" s="153">
        <v>39.5</v>
      </c>
    </row>
    <row r="43" spans="1:5" x14ac:dyDescent="0.25">
      <c r="A43" s="153">
        <v>59</v>
      </c>
      <c r="B43" s="153" t="s">
        <v>507</v>
      </c>
      <c r="C43" s="153">
        <v>80</v>
      </c>
      <c r="D43" s="153">
        <v>40</v>
      </c>
    </row>
    <row r="44" spans="1:5" x14ac:dyDescent="0.25">
      <c r="A44" s="153">
        <v>35</v>
      </c>
      <c r="B44" s="15" t="s">
        <v>449</v>
      </c>
      <c r="C44" s="153">
        <v>81</v>
      </c>
      <c r="D44" s="153">
        <v>40.5</v>
      </c>
    </row>
    <row r="45" spans="1:5" x14ac:dyDescent="0.25">
      <c r="A45" s="153">
        <v>44</v>
      </c>
      <c r="B45" s="153" t="s">
        <v>491</v>
      </c>
      <c r="C45" s="153">
        <v>82</v>
      </c>
      <c r="D45" s="153">
        <v>41</v>
      </c>
    </row>
    <row r="46" spans="1:5" x14ac:dyDescent="0.25">
      <c r="A46" s="153">
        <v>49</v>
      </c>
      <c r="B46" s="153" t="s">
        <v>496</v>
      </c>
      <c r="C46" s="153">
        <v>90</v>
      </c>
      <c r="D46" s="153">
        <v>45</v>
      </c>
      <c r="E46">
        <f>SUM(C42:C46)</f>
        <v>412</v>
      </c>
    </row>
    <row r="47" spans="1:5" x14ac:dyDescent="0.25">
      <c r="A47" s="153">
        <v>14</v>
      </c>
      <c r="B47" s="153" t="s">
        <v>464</v>
      </c>
      <c r="C47" s="153">
        <v>105</v>
      </c>
      <c r="D47" s="153">
        <v>52.5</v>
      </c>
    </row>
    <row r="48" spans="1:5" x14ac:dyDescent="0.25">
      <c r="A48" s="153">
        <v>3</v>
      </c>
      <c r="B48" s="153" t="s">
        <v>453</v>
      </c>
      <c r="C48" s="153">
        <v>111</v>
      </c>
      <c r="D48" s="153">
        <v>55.5</v>
      </c>
    </row>
    <row r="49" spans="1:5" x14ac:dyDescent="0.25">
      <c r="A49" s="153">
        <v>63</v>
      </c>
      <c r="B49" s="153" t="s">
        <v>511</v>
      </c>
      <c r="C49" s="153">
        <v>115</v>
      </c>
      <c r="D49" s="153">
        <v>57.5</v>
      </c>
    </row>
    <row r="50" spans="1:5" x14ac:dyDescent="0.25">
      <c r="A50" s="153">
        <v>16</v>
      </c>
      <c r="B50" s="153" t="s">
        <v>466</v>
      </c>
      <c r="C50" s="153">
        <v>118</v>
      </c>
      <c r="D50" s="153">
        <v>59</v>
      </c>
      <c r="E50">
        <f>SUM(C47:C50)</f>
        <v>449</v>
      </c>
    </row>
    <row r="51" spans="1:5" x14ac:dyDescent="0.25">
      <c r="A51" s="153">
        <v>29</v>
      </c>
      <c r="B51" s="153" t="s">
        <v>450</v>
      </c>
      <c r="C51" s="153">
        <v>141</v>
      </c>
      <c r="D51" s="153">
        <v>70.5</v>
      </c>
      <c r="E51">
        <v>141</v>
      </c>
    </row>
    <row r="52" spans="1:5" x14ac:dyDescent="0.25">
      <c r="A52" s="153">
        <v>50</v>
      </c>
      <c r="B52" s="153" t="s">
        <v>497</v>
      </c>
      <c r="C52" s="153">
        <v>171</v>
      </c>
      <c r="D52" s="153">
        <v>85.5</v>
      </c>
    </row>
    <row r="53" spans="1:5" x14ac:dyDescent="0.25">
      <c r="A53" s="153">
        <v>36</v>
      </c>
      <c r="B53" s="153" t="s">
        <v>484</v>
      </c>
      <c r="C53" s="153">
        <v>181</v>
      </c>
      <c r="D53" s="153">
        <v>90.5</v>
      </c>
    </row>
    <row r="54" spans="1:5" x14ac:dyDescent="0.25">
      <c r="A54" s="153">
        <v>1</v>
      </c>
      <c r="B54" s="153" t="s">
        <v>451</v>
      </c>
      <c r="C54" s="153">
        <v>186</v>
      </c>
      <c r="D54" s="153">
        <v>93</v>
      </c>
    </row>
    <row r="55" spans="1:5" x14ac:dyDescent="0.25">
      <c r="A55" s="153">
        <v>11</v>
      </c>
      <c r="B55" s="153" t="s">
        <v>461</v>
      </c>
      <c r="C55" s="153">
        <v>196</v>
      </c>
      <c r="D55" s="153">
        <v>98</v>
      </c>
    </row>
    <row r="56" spans="1:5" x14ac:dyDescent="0.25">
      <c r="A56" s="153">
        <v>24</v>
      </c>
      <c r="B56" s="153" t="s">
        <v>474</v>
      </c>
      <c r="C56" s="153">
        <v>229</v>
      </c>
      <c r="D56" s="153">
        <v>114.5</v>
      </c>
    </row>
    <row r="57" spans="1:5" x14ac:dyDescent="0.25">
      <c r="A57" s="153">
        <v>46</v>
      </c>
      <c r="B57" s="153" t="s">
        <v>493</v>
      </c>
      <c r="C57" s="153">
        <v>236</v>
      </c>
      <c r="D57" s="153">
        <v>118</v>
      </c>
    </row>
    <row r="58" spans="1:5" x14ac:dyDescent="0.25">
      <c r="A58" s="153">
        <v>5</v>
      </c>
      <c r="B58" s="153" t="s">
        <v>455</v>
      </c>
      <c r="C58" s="153">
        <v>249</v>
      </c>
      <c r="D58" s="153">
        <v>124.5</v>
      </c>
    </row>
    <row r="59" spans="1:5" x14ac:dyDescent="0.25">
      <c r="A59" s="153">
        <v>51</v>
      </c>
      <c r="B59" s="153" t="s">
        <v>498</v>
      </c>
      <c r="C59" s="153">
        <v>259</v>
      </c>
      <c r="D59" s="153">
        <v>129.5</v>
      </c>
    </row>
    <row r="60" spans="1:5" x14ac:dyDescent="0.25">
      <c r="A60" s="153">
        <v>22</v>
      </c>
      <c r="B60" s="153" t="s">
        <v>472</v>
      </c>
      <c r="C60" s="153">
        <v>266</v>
      </c>
      <c r="D60" s="153">
        <v>133</v>
      </c>
    </row>
    <row r="61" spans="1:5" x14ac:dyDescent="0.25">
      <c r="A61" s="153">
        <v>53</v>
      </c>
      <c r="B61" s="153" t="s">
        <v>500</v>
      </c>
      <c r="C61" s="153">
        <v>282</v>
      </c>
      <c r="D61" s="153">
        <v>141</v>
      </c>
    </row>
    <row r="62" spans="1:5" x14ac:dyDescent="0.25">
      <c r="A62" s="153">
        <v>15</v>
      </c>
      <c r="B62" s="153" t="s">
        <v>465</v>
      </c>
      <c r="C62" s="153">
        <v>314</v>
      </c>
      <c r="D62" s="153">
        <v>157</v>
      </c>
    </row>
    <row r="63" spans="1:5" x14ac:dyDescent="0.25">
      <c r="A63" s="153">
        <v>4</v>
      </c>
      <c r="B63" s="153" t="s">
        <v>454</v>
      </c>
      <c r="C63" s="153">
        <v>458</v>
      </c>
      <c r="D63" s="153">
        <v>229</v>
      </c>
    </row>
    <row r="64" spans="1:5" x14ac:dyDescent="0.25">
      <c r="A64" s="153">
        <v>41</v>
      </c>
      <c r="B64" s="153" t="s">
        <v>489</v>
      </c>
      <c r="C64" s="153">
        <v>647</v>
      </c>
      <c r="D64" s="153">
        <v>323.5</v>
      </c>
    </row>
    <row r="65" spans="1:5" x14ac:dyDescent="0.25">
      <c r="A65" s="153">
        <v>17</v>
      </c>
      <c r="B65" s="153" t="s">
        <v>467</v>
      </c>
      <c r="C65" s="153">
        <v>885</v>
      </c>
      <c r="D65" s="153">
        <v>442.5</v>
      </c>
      <c r="E65">
        <f>SUM(C52:C65)</f>
        <v>4559</v>
      </c>
    </row>
    <row r="66" spans="1:5" x14ac:dyDescent="0.25">
      <c r="A66" s="29"/>
      <c r="C66" s="153">
        <f>SUM(C2:C65)</f>
        <v>6505</v>
      </c>
      <c r="D66" s="153">
        <f>SUM(D2:D65)</f>
        <v>3252.5</v>
      </c>
    </row>
  </sheetData>
  <sortState ref="A2:D69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D37"/>
    </sheetView>
  </sheetViews>
  <sheetFormatPr defaultRowHeight="15" x14ac:dyDescent="0.25"/>
  <cols>
    <col min="1" max="1" width="6.5" customWidth="1"/>
    <col min="2" max="2" width="16.25" customWidth="1"/>
    <col min="5" max="5" width="13.625" style="107" customWidth="1"/>
  </cols>
  <sheetData>
    <row r="1" spans="1:7" ht="31.5" x14ac:dyDescent="0.25">
      <c r="A1" s="66" t="s">
        <v>430</v>
      </c>
      <c r="B1" s="194" t="s">
        <v>13</v>
      </c>
      <c r="C1" s="152" t="s">
        <v>431</v>
      </c>
      <c r="D1" s="66" t="s">
        <v>432</v>
      </c>
      <c r="E1" s="149" t="s">
        <v>447</v>
      </c>
      <c r="F1" s="48"/>
    </row>
    <row r="2" spans="1:7" ht="15.75" x14ac:dyDescent="0.25">
      <c r="A2" s="49">
        <v>1</v>
      </c>
      <c r="B2" s="49" t="s">
        <v>22</v>
      </c>
      <c r="C2" s="50">
        <v>10</v>
      </c>
      <c r="D2" s="50">
        <v>15</v>
      </c>
      <c r="E2" s="111">
        <f t="shared" ref="E2:E37" si="0">D2/68*100</f>
        <v>22.058823529411764</v>
      </c>
      <c r="F2" s="48"/>
    </row>
    <row r="3" spans="1:7" ht="15.75" x14ac:dyDescent="0.25">
      <c r="A3" s="49">
        <v>2</v>
      </c>
      <c r="B3" s="49" t="s">
        <v>47</v>
      </c>
      <c r="C3" s="50">
        <v>4</v>
      </c>
      <c r="D3" s="50">
        <v>4</v>
      </c>
      <c r="E3" s="111">
        <f t="shared" si="0"/>
        <v>5.8823529411764701</v>
      </c>
      <c r="F3" s="48"/>
    </row>
    <row r="4" spans="1:7" ht="15.75" x14ac:dyDescent="0.25">
      <c r="A4" s="49">
        <v>3</v>
      </c>
      <c r="B4" s="53" t="s">
        <v>89</v>
      </c>
      <c r="C4" s="50">
        <v>1</v>
      </c>
      <c r="D4" s="50">
        <v>4</v>
      </c>
      <c r="E4" s="111">
        <f t="shared" si="0"/>
        <v>5.8823529411764701</v>
      </c>
      <c r="F4" s="48"/>
    </row>
    <row r="5" spans="1:7" ht="15.75" x14ac:dyDescent="0.25">
      <c r="A5" s="49">
        <v>4</v>
      </c>
      <c r="B5" s="69" t="s">
        <v>127</v>
      </c>
      <c r="C5" s="50">
        <v>3</v>
      </c>
      <c r="D5" s="50">
        <v>3</v>
      </c>
      <c r="E5" s="111">
        <f t="shared" si="0"/>
        <v>4.4117647058823533</v>
      </c>
      <c r="F5" s="48"/>
    </row>
    <row r="6" spans="1:7" ht="15.75" x14ac:dyDescent="0.25">
      <c r="A6" s="49">
        <v>5</v>
      </c>
      <c r="B6" s="53" t="s">
        <v>351</v>
      </c>
      <c r="C6" s="50">
        <v>3</v>
      </c>
      <c r="D6" s="50">
        <v>3</v>
      </c>
      <c r="E6" s="111">
        <f t="shared" si="0"/>
        <v>4.4117647058823533</v>
      </c>
      <c r="F6" s="48"/>
    </row>
    <row r="7" spans="1:7" ht="15.75" x14ac:dyDescent="0.25">
      <c r="A7" s="49">
        <v>6</v>
      </c>
      <c r="B7" s="49" t="s">
        <v>27</v>
      </c>
      <c r="C7" s="50">
        <v>1</v>
      </c>
      <c r="D7" s="50">
        <v>2</v>
      </c>
      <c r="E7" s="111">
        <f t="shared" si="0"/>
        <v>2.9411764705882351</v>
      </c>
      <c r="F7" s="48"/>
    </row>
    <row r="8" spans="1:7" ht="15.75" x14ac:dyDescent="0.25">
      <c r="A8" s="53">
        <v>7</v>
      </c>
      <c r="B8" s="49" t="s">
        <v>58</v>
      </c>
      <c r="C8" s="50">
        <v>2</v>
      </c>
      <c r="D8" s="50">
        <v>2</v>
      </c>
      <c r="E8" s="111">
        <f t="shared" si="0"/>
        <v>2.9411764705882351</v>
      </c>
      <c r="F8" s="48"/>
    </row>
    <row r="9" spans="1:7" ht="15.75" x14ac:dyDescent="0.25">
      <c r="A9" s="49">
        <v>8</v>
      </c>
      <c r="B9" s="49" t="s">
        <v>177</v>
      </c>
      <c r="C9" s="50">
        <v>1</v>
      </c>
      <c r="D9" s="50">
        <v>2</v>
      </c>
      <c r="E9" s="111">
        <f t="shared" si="0"/>
        <v>2.9411764705882351</v>
      </c>
      <c r="F9" s="48"/>
    </row>
    <row r="10" spans="1:7" ht="15.75" x14ac:dyDescent="0.25">
      <c r="A10" s="49">
        <v>9</v>
      </c>
      <c r="B10" s="49" t="s">
        <v>112</v>
      </c>
      <c r="C10" s="50">
        <v>1</v>
      </c>
      <c r="D10" s="50">
        <v>2</v>
      </c>
      <c r="E10" s="111">
        <f t="shared" si="0"/>
        <v>2.9411764705882351</v>
      </c>
      <c r="F10" s="48"/>
    </row>
    <row r="11" spans="1:7" ht="15.75" x14ac:dyDescent="0.25">
      <c r="A11" s="49">
        <v>10</v>
      </c>
      <c r="B11" s="49" t="s">
        <v>67</v>
      </c>
      <c r="C11" s="50">
        <v>2</v>
      </c>
      <c r="D11" s="50">
        <v>2</v>
      </c>
      <c r="E11" s="111">
        <f t="shared" si="0"/>
        <v>2.9411764705882351</v>
      </c>
      <c r="F11" s="48"/>
    </row>
    <row r="12" spans="1:7" ht="15.75" x14ac:dyDescent="0.25">
      <c r="A12" s="49">
        <v>11</v>
      </c>
      <c r="B12" s="49" t="s">
        <v>108</v>
      </c>
      <c r="C12" s="50">
        <v>2</v>
      </c>
      <c r="D12" s="50">
        <v>2</v>
      </c>
      <c r="E12" s="111">
        <f t="shared" si="0"/>
        <v>2.9411764705882351</v>
      </c>
      <c r="F12" s="48"/>
    </row>
    <row r="13" spans="1:7" ht="15.75" x14ac:dyDescent="0.25">
      <c r="A13" s="49">
        <v>12</v>
      </c>
      <c r="B13" s="49" t="s">
        <v>138</v>
      </c>
      <c r="C13" s="50">
        <v>1</v>
      </c>
      <c r="D13" s="50">
        <v>2</v>
      </c>
      <c r="E13" s="111">
        <f t="shared" si="0"/>
        <v>2.9411764705882351</v>
      </c>
      <c r="F13" s="48"/>
    </row>
    <row r="14" spans="1:7" ht="15.75" x14ac:dyDescent="0.25">
      <c r="A14" s="49">
        <v>13</v>
      </c>
      <c r="B14" s="49" t="s">
        <v>41</v>
      </c>
      <c r="C14" s="50">
        <v>2</v>
      </c>
      <c r="D14" s="50">
        <v>2</v>
      </c>
      <c r="E14" s="111">
        <f t="shared" si="0"/>
        <v>2.9411764705882351</v>
      </c>
      <c r="F14" s="48"/>
    </row>
    <row r="15" spans="1:7" ht="15.75" x14ac:dyDescent="0.25">
      <c r="A15" s="49">
        <v>21</v>
      </c>
      <c r="B15" s="49" t="s">
        <v>79</v>
      </c>
      <c r="C15" s="50">
        <v>2</v>
      </c>
      <c r="D15" s="50">
        <v>2</v>
      </c>
      <c r="E15" s="111">
        <f t="shared" si="0"/>
        <v>2.9411764705882351</v>
      </c>
      <c r="F15" s="107">
        <f>SUM(E2:E15)</f>
        <v>69.117647058823508</v>
      </c>
      <c r="G15">
        <f>SUM(D2:D15)</f>
        <v>47</v>
      </c>
    </row>
    <row r="16" spans="1:7" ht="15.75" x14ac:dyDescent="0.25">
      <c r="A16" s="150">
        <v>14</v>
      </c>
      <c r="B16" s="195" t="s">
        <v>150</v>
      </c>
      <c r="C16" s="151">
        <v>1</v>
      </c>
      <c r="D16" s="151">
        <v>1</v>
      </c>
      <c r="E16" s="107">
        <f t="shared" si="0"/>
        <v>1.4705882352941175</v>
      </c>
      <c r="F16" s="48"/>
    </row>
    <row r="17" spans="1:8" ht="15.75" x14ac:dyDescent="0.25">
      <c r="A17" s="49">
        <v>15</v>
      </c>
      <c r="B17" s="49" t="s">
        <v>163</v>
      </c>
      <c r="C17" s="50">
        <v>1</v>
      </c>
      <c r="D17" s="50">
        <v>1</v>
      </c>
      <c r="E17" s="107">
        <f t="shared" si="0"/>
        <v>1.4705882352941175</v>
      </c>
      <c r="F17" s="48"/>
    </row>
    <row r="18" spans="1:8" ht="15.75" x14ac:dyDescent="0.25">
      <c r="A18" s="49">
        <v>16</v>
      </c>
      <c r="B18" s="49" t="s">
        <v>133</v>
      </c>
      <c r="C18" s="50">
        <v>1</v>
      </c>
      <c r="D18" s="50">
        <v>1</v>
      </c>
      <c r="E18" s="107">
        <f t="shared" si="0"/>
        <v>1.4705882352941175</v>
      </c>
      <c r="F18" s="48"/>
    </row>
    <row r="19" spans="1:8" ht="15.75" x14ac:dyDescent="0.25">
      <c r="A19" s="49">
        <v>17</v>
      </c>
      <c r="B19" s="49" t="s">
        <v>166</v>
      </c>
      <c r="C19" s="50">
        <v>1</v>
      </c>
      <c r="D19" s="50">
        <v>1</v>
      </c>
      <c r="E19" s="107">
        <f t="shared" si="0"/>
        <v>1.4705882352941175</v>
      </c>
      <c r="F19" s="48"/>
    </row>
    <row r="20" spans="1:8" ht="15.75" x14ac:dyDescent="0.25">
      <c r="A20" s="49">
        <v>18</v>
      </c>
      <c r="B20" s="49" t="s">
        <v>70</v>
      </c>
      <c r="C20" s="50">
        <v>1</v>
      </c>
      <c r="D20" s="50">
        <v>1</v>
      </c>
      <c r="E20" s="107">
        <f t="shared" si="0"/>
        <v>1.4705882352941175</v>
      </c>
      <c r="F20" s="48"/>
      <c r="H20" s="107">
        <f>100-F15</f>
        <v>30.882352941176492</v>
      </c>
    </row>
    <row r="21" spans="1:8" ht="15.75" x14ac:dyDescent="0.25">
      <c r="A21" s="49">
        <v>19</v>
      </c>
      <c r="B21" s="49" t="s">
        <v>55</v>
      </c>
      <c r="C21" s="50">
        <v>1</v>
      </c>
      <c r="D21" s="50">
        <v>1</v>
      </c>
      <c r="E21" s="107">
        <f t="shared" si="0"/>
        <v>1.4705882352941175</v>
      </c>
      <c r="F21" s="48"/>
    </row>
    <row r="22" spans="1:8" ht="15.75" x14ac:dyDescent="0.25">
      <c r="A22" s="49">
        <v>20</v>
      </c>
      <c r="B22" s="57" t="s">
        <v>86</v>
      </c>
      <c r="C22" s="50">
        <v>1</v>
      </c>
      <c r="D22" s="50">
        <v>1</v>
      </c>
      <c r="E22" s="107">
        <f t="shared" si="0"/>
        <v>1.4705882352941175</v>
      </c>
      <c r="F22" s="48"/>
    </row>
    <row r="23" spans="1:8" ht="15.75" x14ac:dyDescent="0.25">
      <c r="A23" s="49">
        <v>22</v>
      </c>
      <c r="B23" s="53" t="s">
        <v>413</v>
      </c>
      <c r="C23" s="50">
        <v>1</v>
      </c>
      <c r="D23" s="50">
        <v>1</v>
      </c>
      <c r="E23" s="107">
        <f t="shared" si="0"/>
        <v>1.4705882352941175</v>
      </c>
      <c r="F23" s="48"/>
    </row>
    <row r="24" spans="1:8" ht="15.75" x14ac:dyDescent="0.25">
      <c r="A24" s="49">
        <v>23</v>
      </c>
      <c r="B24" s="53" t="s">
        <v>50</v>
      </c>
      <c r="C24" s="50">
        <v>1</v>
      </c>
      <c r="D24" s="50">
        <v>1</v>
      </c>
      <c r="E24" s="107">
        <f t="shared" si="0"/>
        <v>1.4705882352941175</v>
      </c>
      <c r="F24" s="48"/>
    </row>
    <row r="25" spans="1:8" ht="15.75" x14ac:dyDescent="0.25">
      <c r="A25" s="49">
        <v>24</v>
      </c>
      <c r="B25" s="53" t="s">
        <v>174</v>
      </c>
      <c r="C25" s="50">
        <v>1</v>
      </c>
      <c r="D25" s="50">
        <v>1</v>
      </c>
      <c r="E25" s="107">
        <f t="shared" si="0"/>
        <v>1.4705882352941175</v>
      </c>
      <c r="F25" s="48"/>
    </row>
    <row r="26" spans="1:8" ht="15.75" x14ac:dyDescent="0.25">
      <c r="A26" s="49">
        <v>25</v>
      </c>
      <c r="B26" s="53" t="s">
        <v>44</v>
      </c>
      <c r="C26" s="50">
        <v>1</v>
      </c>
      <c r="D26" s="50">
        <v>1</v>
      </c>
      <c r="E26" s="107">
        <f t="shared" si="0"/>
        <v>1.4705882352941175</v>
      </c>
      <c r="F26" s="48"/>
    </row>
    <row r="27" spans="1:8" ht="15.75" x14ac:dyDescent="0.25">
      <c r="A27" s="53">
        <v>26</v>
      </c>
      <c r="B27" s="49" t="s">
        <v>169</v>
      </c>
      <c r="C27" s="50">
        <v>1</v>
      </c>
      <c r="D27" s="50">
        <v>1</v>
      </c>
      <c r="E27" s="107">
        <f t="shared" si="0"/>
        <v>1.4705882352941175</v>
      </c>
      <c r="F27" s="48"/>
    </row>
    <row r="28" spans="1:8" ht="15.75" x14ac:dyDescent="0.25">
      <c r="A28" s="49">
        <v>27</v>
      </c>
      <c r="B28" s="49" t="s">
        <v>312</v>
      </c>
      <c r="C28" s="50">
        <v>1</v>
      </c>
      <c r="D28" s="50">
        <v>1</v>
      </c>
      <c r="E28" s="107">
        <f t="shared" si="0"/>
        <v>1.4705882352941175</v>
      </c>
      <c r="F28" s="48"/>
    </row>
    <row r="29" spans="1:8" ht="15.75" x14ac:dyDescent="0.25">
      <c r="A29" s="49">
        <v>28</v>
      </c>
      <c r="B29" s="49" t="s">
        <v>153</v>
      </c>
      <c r="C29" s="50">
        <v>1</v>
      </c>
      <c r="D29" s="50">
        <v>1</v>
      </c>
      <c r="E29" s="107">
        <f t="shared" si="0"/>
        <v>1.4705882352941175</v>
      </c>
      <c r="F29" s="48"/>
    </row>
    <row r="30" spans="1:8" ht="15.75" x14ac:dyDescent="0.25">
      <c r="A30" s="57">
        <v>29</v>
      </c>
      <c r="B30" s="57" t="s">
        <v>100</v>
      </c>
      <c r="C30" s="50">
        <v>1</v>
      </c>
      <c r="D30" s="50">
        <v>1</v>
      </c>
      <c r="E30" s="107">
        <f t="shared" si="0"/>
        <v>1.4705882352941175</v>
      </c>
      <c r="F30" s="48"/>
    </row>
    <row r="31" spans="1:8" ht="15.75" x14ac:dyDescent="0.25">
      <c r="A31" s="49">
        <v>30</v>
      </c>
      <c r="B31" s="49" t="s">
        <v>64</v>
      </c>
      <c r="C31" s="50">
        <v>1</v>
      </c>
      <c r="D31" s="50">
        <v>1</v>
      </c>
      <c r="E31" s="107">
        <f t="shared" si="0"/>
        <v>1.4705882352941175</v>
      </c>
      <c r="F31" s="48"/>
    </row>
    <row r="32" spans="1:8" ht="15.75" x14ac:dyDescent="0.25">
      <c r="A32" s="49">
        <v>31</v>
      </c>
      <c r="B32" s="49" t="s">
        <v>130</v>
      </c>
      <c r="C32" s="50">
        <v>1</v>
      </c>
      <c r="D32" s="50">
        <v>1</v>
      </c>
      <c r="E32" s="107">
        <f t="shared" si="0"/>
        <v>1.4705882352941175</v>
      </c>
      <c r="F32" s="48"/>
    </row>
    <row r="33" spans="1:6" ht="15.75" x14ac:dyDescent="0.25">
      <c r="A33" s="49">
        <v>32</v>
      </c>
      <c r="B33" s="49" t="s">
        <v>119</v>
      </c>
      <c r="C33" s="50">
        <v>1</v>
      </c>
      <c r="D33" s="50">
        <v>1</v>
      </c>
      <c r="E33" s="107">
        <f t="shared" si="0"/>
        <v>1.4705882352941175</v>
      </c>
      <c r="F33" s="48"/>
    </row>
    <row r="34" spans="1:6" ht="15.75" x14ac:dyDescent="0.25">
      <c r="A34" s="49">
        <v>33</v>
      </c>
      <c r="B34" s="59" t="s">
        <v>308</v>
      </c>
      <c r="C34" s="50">
        <v>1</v>
      </c>
      <c r="D34" s="50">
        <v>1</v>
      </c>
      <c r="E34" s="107">
        <f t="shared" si="0"/>
        <v>1.4705882352941175</v>
      </c>
      <c r="F34" s="48"/>
    </row>
    <row r="35" spans="1:6" ht="15.75" x14ac:dyDescent="0.25">
      <c r="A35" s="49">
        <v>34</v>
      </c>
      <c r="B35" s="49" t="s">
        <v>103</v>
      </c>
      <c r="C35" s="50">
        <v>1</v>
      </c>
      <c r="D35" s="50">
        <v>1</v>
      </c>
      <c r="E35" s="107">
        <f t="shared" si="0"/>
        <v>1.4705882352941175</v>
      </c>
      <c r="F35" s="48"/>
    </row>
    <row r="36" spans="1:6" ht="15.75" x14ac:dyDescent="0.25">
      <c r="A36" s="57">
        <v>35</v>
      </c>
      <c r="B36" s="68" t="s">
        <v>61</v>
      </c>
      <c r="C36" s="50">
        <v>1</v>
      </c>
      <c r="D36" s="50">
        <v>1</v>
      </c>
      <c r="E36" s="107">
        <f t="shared" si="0"/>
        <v>1.4705882352941175</v>
      </c>
      <c r="F36" s="48"/>
    </row>
    <row r="37" spans="1:6" ht="15.75" x14ac:dyDescent="0.25">
      <c r="A37" s="49">
        <v>36</v>
      </c>
      <c r="B37" s="57" t="s">
        <v>124</v>
      </c>
      <c r="C37" s="50">
        <v>1</v>
      </c>
      <c r="D37" s="50">
        <v>1</v>
      </c>
      <c r="E37" s="107">
        <f t="shared" si="0"/>
        <v>1.4705882352941175</v>
      </c>
      <c r="F37" s="48"/>
    </row>
    <row r="38" spans="1:6" x14ac:dyDescent="0.25">
      <c r="C38">
        <f>SUM(C2:C37)</f>
        <v>57</v>
      </c>
      <c r="D38">
        <f>SUM(D2:D37)</f>
        <v>69</v>
      </c>
      <c r="E38" s="107">
        <f>SUM(E2:E37)</f>
        <v>101.47058823529406</v>
      </c>
    </row>
  </sheetData>
  <sortState ref="A1:H38">
    <sortCondition descending="1" ref="D1"/>
  </sortState>
  <dataConsolidate/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B1" zoomScale="96" zoomScaleNormal="96" workbookViewId="0">
      <selection activeCell="H8" sqref="H8"/>
    </sheetView>
  </sheetViews>
  <sheetFormatPr defaultRowHeight="15" x14ac:dyDescent="0.25"/>
  <cols>
    <col min="1" max="1" width="9" style="157"/>
    <col min="2" max="2" width="22.5" style="157" customWidth="1"/>
    <col min="3" max="3" width="17.125" style="157" customWidth="1"/>
    <col min="4" max="4" width="13.875" style="158" customWidth="1"/>
    <col min="5" max="5" width="14.5" style="106" customWidth="1"/>
  </cols>
  <sheetData>
    <row r="1" spans="1:5" ht="30" x14ac:dyDescent="0.25">
      <c r="A1" s="157" t="s">
        <v>186</v>
      </c>
      <c r="B1" s="102" t="s">
        <v>2</v>
      </c>
      <c r="C1" s="157" t="s">
        <v>344</v>
      </c>
      <c r="D1" s="160" t="s">
        <v>633</v>
      </c>
      <c r="E1" s="106" t="s">
        <v>549</v>
      </c>
    </row>
    <row r="2" spans="1:5" x14ac:dyDescent="0.25">
      <c r="A2" s="157">
        <v>45</v>
      </c>
      <c r="B2" s="157" t="s">
        <v>492</v>
      </c>
      <c r="C2" s="157">
        <v>21</v>
      </c>
      <c r="D2" s="158">
        <f>C2/2</f>
        <v>10.5</v>
      </c>
      <c r="E2" s="106">
        <v>2.7</v>
      </c>
    </row>
    <row r="3" spans="1:5" x14ac:dyDescent="0.25">
      <c r="A3" s="157">
        <v>13</v>
      </c>
      <c r="B3" s="157" t="s">
        <v>463</v>
      </c>
      <c r="C3" s="157">
        <v>5</v>
      </c>
      <c r="D3" s="158">
        <f t="shared" ref="D3:D66" si="0">C3/2</f>
        <v>2.5</v>
      </c>
      <c r="E3" s="106">
        <v>2.9249999999999998</v>
      </c>
    </row>
    <row r="4" spans="1:5" x14ac:dyDescent="0.25">
      <c r="A4" s="157">
        <v>5</v>
      </c>
      <c r="B4" s="157" t="s">
        <v>455</v>
      </c>
      <c r="C4" s="157">
        <v>249</v>
      </c>
      <c r="D4" s="158">
        <f t="shared" si="0"/>
        <v>124.5</v>
      </c>
      <c r="E4" s="106">
        <v>3.2040000000000011</v>
      </c>
    </row>
    <row r="5" spans="1:5" x14ac:dyDescent="0.25">
      <c r="A5" s="157">
        <v>19</v>
      </c>
      <c r="B5" s="157" t="s">
        <v>469</v>
      </c>
      <c r="C5" s="157">
        <v>28</v>
      </c>
      <c r="D5" s="158">
        <f t="shared" si="0"/>
        <v>14</v>
      </c>
      <c r="E5" s="106">
        <v>3.5249999999999999</v>
      </c>
    </row>
    <row r="6" spans="1:5" x14ac:dyDescent="0.25">
      <c r="A6" s="157">
        <v>17</v>
      </c>
      <c r="B6" s="157" t="s">
        <v>467</v>
      </c>
      <c r="C6" s="157">
        <v>885</v>
      </c>
      <c r="D6" s="158">
        <f t="shared" si="0"/>
        <v>442.5</v>
      </c>
      <c r="E6" s="106">
        <v>3.598245614035088</v>
      </c>
    </row>
    <row r="7" spans="1:5" x14ac:dyDescent="0.25">
      <c r="A7" s="157">
        <v>61</v>
      </c>
      <c r="B7" s="157" t="s">
        <v>509</v>
      </c>
      <c r="C7" s="157">
        <v>1</v>
      </c>
      <c r="D7" s="158">
        <f t="shared" si="0"/>
        <v>0.5</v>
      </c>
      <c r="E7" s="106">
        <v>3.6</v>
      </c>
    </row>
    <row r="8" spans="1:5" x14ac:dyDescent="0.25">
      <c r="A8" s="157">
        <v>34</v>
      </c>
      <c r="B8" s="157" t="s">
        <v>483</v>
      </c>
      <c r="C8" s="157">
        <v>33</v>
      </c>
      <c r="D8" s="158">
        <f t="shared" si="0"/>
        <v>16.5</v>
      </c>
      <c r="E8" s="106">
        <v>3.7428571428571429</v>
      </c>
    </row>
    <row r="9" spans="1:5" x14ac:dyDescent="0.25">
      <c r="A9" s="157">
        <v>15</v>
      </c>
      <c r="B9" s="157" t="s">
        <v>465</v>
      </c>
      <c r="C9" s="157">
        <v>314</v>
      </c>
      <c r="D9" s="158">
        <f t="shared" si="0"/>
        <v>157</v>
      </c>
      <c r="E9" s="106">
        <v>3.7838983050847452</v>
      </c>
    </row>
    <row r="10" spans="1:5" x14ac:dyDescent="0.25">
      <c r="A10" s="157">
        <v>4</v>
      </c>
      <c r="B10" s="157" t="s">
        <v>454</v>
      </c>
      <c r="C10" s="157">
        <v>458</v>
      </c>
      <c r="D10" s="158">
        <f t="shared" si="0"/>
        <v>229</v>
      </c>
      <c r="E10" s="106">
        <v>3.8479166666666669</v>
      </c>
    </row>
    <row r="11" spans="1:5" x14ac:dyDescent="0.25">
      <c r="A11" s="157">
        <v>43</v>
      </c>
      <c r="B11" s="157" t="s">
        <v>490</v>
      </c>
      <c r="C11" s="157">
        <v>4</v>
      </c>
      <c r="D11" s="158">
        <f t="shared" si="0"/>
        <v>2</v>
      </c>
      <c r="E11" s="106">
        <v>3.9</v>
      </c>
    </row>
    <row r="12" spans="1:5" x14ac:dyDescent="0.25">
      <c r="A12" s="157">
        <v>38</v>
      </c>
      <c r="B12" s="157" t="s">
        <v>486</v>
      </c>
      <c r="C12" s="157">
        <v>47</v>
      </c>
      <c r="D12" s="158">
        <f t="shared" si="0"/>
        <v>23.5</v>
      </c>
      <c r="E12" s="106">
        <v>3.9062500000000004</v>
      </c>
    </row>
    <row r="13" spans="1:5" x14ac:dyDescent="0.25">
      <c r="A13" s="157">
        <v>52</v>
      </c>
      <c r="B13" s="157" t="s">
        <v>499</v>
      </c>
      <c r="C13" s="157">
        <v>14</v>
      </c>
      <c r="D13" s="158">
        <f t="shared" si="0"/>
        <v>7</v>
      </c>
      <c r="E13" s="106">
        <v>3.9444444444444446</v>
      </c>
    </row>
    <row r="14" spans="1:5" x14ac:dyDescent="0.25">
      <c r="A14" s="157">
        <v>44</v>
      </c>
      <c r="B14" s="157" t="s">
        <v>491</v>
      </c>
      <c r="C14" s="157">
        <v>82</v>
      </c>
      <c r="D14" s="158">
        <f t="shared" si="0"/>
        <v>41</v>
      </c>
      <c r="E14" s="106">
        <v>4.0125000000000002</v>
      </c>
    </row>
    <row r="15" spans="1:5" x14ac:dyDescent="0.25">
      <c r="A15" s="157">
        <v>51</v>
      </c>
      <c r="B15" s="157" t="s">
        <v>498</v>
      </c>
      <c r="C15" s="157">
        <v>259</v>
      </c>
      <c r="D15" s="158">
        <f t="shared" si="0"/>
        <v>129.5</v>
      </c>
      <c r="E15" s="106">
        <v>4.0657142857142858</v>
      </c>
    </row>
    <row r="16" spans="1:5" x14ac:dyDescent="0.25">
      <c r="A16" s="157">
        <v>41</v>
      </c>
      <c r="B16" s="157" t="s">
        <v>489</v>
      </c>
      <c r="C16" s="157">
        <v>647</v>
      </c>
      <c r="D16" s="158">
        <f t="shared" si="0"/>
        <v>323.5</v>
      </c>
      <c r="E16" s="106">
        <v>4.0933673469387744</v>
      </c>
    </row>
    <row r="17" spans="1:5" x14ac:dyDescent="0.25">
      <c r="A17" s="157">
        <v>54</v>
      </c>
      <c r="B17" s="157" t="s">
        <v>502</v>
      </c>
      <c r="C17" s="157">
        <v>69</v>
      </c>
      <c r="D17" s="158">
        <f t="shared" si="0"/>
        <v>34.5</v>
      </c>
      <c r="E17" s="106">
        <v>4.0999999999999996</v>
      </c>
    </row>
    <row r="18" spans="1:5" x14ac:dyDescent="0.25">
      <c r="A18" s="157">
        <v>27</v>
      </c>
      <c r="B18" s="157" t="s">
        <v>477</v>
      </c>
      <c r="C18" s="157">
        <v>21</v>
      </c>
      <c r="D18" s="158">
        <f t="shared" si="0"/>
        <v>10.5</v>
      </c>
      <c r="E18" s="106">
        <v>4.3</v>
      </c>
    </row>
    <row r="19" spans="1:5" x14ac:dyDescent="0.25">
      <c r="A19" s="157">
        <v>18</v>
      </c>
      <c r="B19" s="157" t="s">
        <v>468</v>
      </c>
      <c r="C19" s="157">
        <v>10</v>
      </c>
      <c r="D19" s="158">
        <f t="shared" si="0"/>
        <v>5</v>
      </c>
      <c r="E19" s="106">
        <v>4.3666666666666671</v>
      </c>
    </row>
    <row r="20" spans="1:5" x14ac:dyDescent="0.25">
      <c r="A20" s="157">
        <v>10</v>
      </c>
      <c r="B20" s="157" t="s">
        <v>460</v>
      </c>
      <c r="C20" s="157">
        <v>4</v>
      </c>
      <c r="D20" s="158">
        <f t="shared" si="0"/>
        <v>2</v>
      </c>
      <c r="E20" s="106">
        <v>4.5</v>
      </c>
    </row>
    <row r="21" spans="1:5" x14ac:dyDescent="0.25">
      <c r="A21" s="157">
        <v>56</v>
      </c>
      <c r="B21" s="157" t="s">
        <v>504</v>
      </c>
      <c r="C21" s="157">
        <v>52</v>
      </c>
      <c r="D21" s="158">
        <f t="shared" si="0"/>
        <v>26</v>
      </c>
      <c r="E21" s="106">
        <v>4.6083333333333334</v>
      </c>
    </row>
    <row r="22" spans="1:5" x14ac:dyDescent="0.25">
      <c r="A22" s="157">
        <v>26</v>
      </c>
      <c r="B22" s="157" t="s">
        <v>476</v>
      </c>
      <c r="C22" s="157">
        <v>22</v>
      </c>
      <c r="D22" s="158">
        <f t="shared" si="0"/>
        <v>11</v>
      </c>
      <c r="E22" s="106">
        <v>4.66</v>
      </c>
    </row>
    <row r="23" spans="1:5" x14ac:dyDescent="0.25">
      <c r="A23" s="157">
        <v>16</v>
      </c>
      <c r="B23" s="157" t="s">
        <v>466</v>
      </c>
      <c r="C23" s="157">
        <v>118</v>
      </c>
      <c r="D23" s="158">
        <f t="shared" si="0"/>
        <v>59</v>
      </c>
      <c r="E23" s="106">
        <v>4.7250000000000005</v>
      </c>
    </row>
    <row r="24" spans="1:5" x14ac:dyDescent="0.25">
      <c r="A24" s="157">
        <v>50</v>
      </c>
      <c r="B24" s="157" t="s">
        <v>497</v>
      </c>
      <c r="C24" s="157">
        <v>171</v>
      </c>
      <c r="D24" s="158">
        <f t="shared" si="0"/>
        <v>85.5</v>
      </c>
      <c r="E24" s="106">
        <v>4.7807692307692298</v>
      </c>
    </row>
    <row r="25" spans="1:5" x14ac:dyDescent="0.25">
      <c r="A25" s="157">
        <v>36</v>
      </c>
      <c r="B25" s="157" t="s">
        <v>484</v>
      </c>
      <c r="C25" s="157">
        <v>181</v>
      </c>
      <c r="D25" s="158">
        <f t="shared" si="0"/>
        <v>90.5</v>
      </c>
      <c r="E25" s="106">
        <v>4.8424242424242427</v>
      </c>
    </row>
    <row r="26" spans="1:5" x14ac:dyDescent="0.25">
      <c r="A26" s="157">
        <v>46</v>
      </c>
      <c r="B26" s="157" t="s">
        <v>493</v>
      </c>
      <c r="C26" s="157">
        <v>236</v>
      </c>
      <c r="D26" s="158">
        <f t="shared" si="0"/>
        <v>118</v>
      </c>
      <c r="E26" s="106">
        <v>4.8876923076923067</v>
      </c>
    </row>
    <row r="27" spans="1:5" x14ac:dyDescent="0.25">
      <c r="A27" s="29">
        <v>64</v>
      </c>
      <c r="B27" s="157" t="s">
        <v>512</v>
      </c>
      <c r="C27" s="157">
        <v>59</v>
      </c>
      <c r="D27" s="158">
        <f t="shared" si="0"/>
        <v>29.5</v>
      </c>
      <c r="E27" s="106">
        <v>4.9294117647058826</v>
      </c>
    </row>
    <row r="28" spans="1:5" x14ac:dyDescent="0.25">
      <c r="A28" s="157">
        <v>29</v>
      </c>
      <c r="B28" s="157" t="s">
        <v>450</v>
      </c>
      <c r="C28" s="157">
        <v>141</v>
      </c>
      <c r="D28" s="158">
        <f t="shared" si="0"/>
        <v>70.5</v>
      </c>
      <c r="E28" s="106">
        <v>5.0599999999999996</v>
      </c>
    </row>
    <row r="29" spans="1:5" x14ac:dyDescent="0.25">
      <c r="A29" s="157">
        <v>6</v>
      </c>
      <c r="B29" s="157" t="s">
        <v>456</v>
      </c>
      <c r="C29" s="157">
        <v>22</v>
      </c>
      <c r="D29" s="158">
        <f t="shared" si="0"/>
        <v>11</v>
      </c>
      <c r="E29" s="106">
        <v>5.14</v>
      </c>
    </row>
    <row r="30" spans="1:5" x14ac:dyDescent="0.25">
      <c r="A30" s="157">
        <v>23</v>
      </c>
      <c r="B30" s="157" t="s">
        <v>473</v>
      </c>
      <c r="C30" s="157">
        <v>34</v>
      </c>
      <c r="D30" s="158">
        <f t="shared" si="0"/>
        <v>17</v>
      </c>
      <c r="E30" s="106">
        <v>5.1692307692307686</v>
      </c>
    </row>
    <row r="31" spans="1:5" x14ac:dyDescent="0.25">
      <c r="A31" s="157">
        <v>24</v>
      </c>
      <c r="B31" s="157" t="s">
        <v>474</v>
      </c>
      <c r="C31" s="157">
        <v>229</v>
      </c>
      <c r="D31" s="158">
        <f t="shared" si="0"/>
        <v>114.5</v>
      </c>
      <c r="E31" s="106">
        <v>5.252727272727272</v>
      </c>
    </row>
    <row r="32" spans="1:5" x14ac:dyDescent="0.25">
      <c r="A32" s="157">
        <v>8</v>
      </c>
      <c r="B32" s="157" t="s">
        <v>458</v>
      </c>
      <c r="C32" s="157">
        <v>23</v>
      </c>
      <c r="D32" s="158">
        <f t="shared" si="0"/>
        <v>11.5</v>
      </c>
      <c r="E32" s="106">
        <v>5.583333333333333</v>
      </c>
    </row>
    <row r="33" spans="1:5" x14ac:dyDescent="0.25">
      <c r="A33" s="157">
        <v>35</v>
      </c>
      <c r="B33" s="15" t="s">
        <v>449</v>
      </c>
      <c r="C33" s="157">
        <v>81</v>
      </c>
      <c r="D33" s="158">
        <f t="shared" si="0"/>
        <v>40.5</v>
      </c>
      <c r="E33" s="106">
        <v>5.8133333333333344</v>
      </c>
    </row>
    <row r="34" spans="1:5" x14ac:dyDescent="0.25">
      <c r="A34" s="157">
        <v>40</v>
      </c>
      <c r="B34" s="157" t="s">
        <v>488</v>
      </c>
      <c r="C34" s="157">
        <v>23</v>
      </c>
      <c r="D34" s="158">
        <f t="shared" si="0"/>
        <v>11.5</v>
      </c>
      <c r="E34" s="106">
        <v>5.95</v>
      </c>
    </row>
    <row r="35" spans="1:5" x14ac:dyDescent="0.25">
      <c r="A35" s="157">
        <v>11</v>
      </c>
      <c r="B35" s="157" t="s">
        <v>461</v>
      </c>
      <c r="C35" s="157">
        <v>196</v>
      </c>
      <c r="D35" s="158">
        <f t="shared" si="0"/>
        <v>98</v>
      </c>
      <c r="E35" s="106">
        <v>6.0124999999999993</v>
      </c>
    </row>
    <row r="36" spans="1:5" x14ac:dyDescent="0.25">
      <c r="A36" s="157">
        <v>63</v>
      </c>
      <c r="B36" s="157" t="s">
        <v>511</v>
      </c>
      <c r="C36" s="157">
        <v>115</v>
      </c>
      <c r="D36" s="158">
        <f t="shared" si="0"/>
        <v>57.5</v>
      </c>
      <c r="E36" s="106">
        <v>6.165909090909091</v>
      </c>
    </row>
    <row r="37" spans="1:5" x14ac:dyDescent="0.25">
      <c r="A37" s="157">
        <v>39</v>
      </c>
      <c r="B37" s="157" t="s">
        <v>487</v>
      </c>
      <c r="C37" s="157">
        <v>79</v>
      </c>
      <c r="D37" s="158">
        <f t="shared" si="0"/>
        <v>39.5</v>
      </c>
      <c r="E37" s="106">
        <v>6.7285714285714278</v>
      </c>
    </row>
    <row r="38" spans="1:5" x14ac:dyDescent="0.25">
      <c r="A38" s="157">
        <v>20</v>
      </c>
      <c r="B38" s="157" t="s">
        <v>470</v>
      </c>
      <c r="C38" s="157">
        <v>29</v>
      </c>
      <c r="D38" s="158">
        <f t="shared" si="0"/>
        <v>14.5</v>
      </c>
      <c r="E38" s="106">
        <v>6.9947368421052634</v>
      </c>
    </row>
    <row r="39" spans="1:5" x14ac:dyDescent="0.25">
      <c r="A39" s="157">
        <v>22</v>
      </c>
      <c r="B39" s="157" t="s">
        <v>472</v>
      </c>
      <c r="C39" s="157">
        <v>266</v>
      </c>
      <c r="D39" s="158">
        <f t="shared" si="0"/>
        <v>133</v>
      </c>
      <c r="E39" s="106">
        <v>7.0606796116504844</v>
      </c>
    </row>
    <row r="40" spans="1:5" x14ac:dyDescent="0.25">
      <c r="A40" s="157">
        <v>57</v>
      </c>
      <c r="B40" s="157" t="s">
        <v>505</v>
      </c>
      <c r="C40" s="157">
        <v>22</v>
      </c>
      <c r="D40" s="158">
        <f t="shared" si="0"/>
        <v>11</v>
      </c>
      <c r="E40" s="106">
        <v>7.1875</v>
      </c>
    </row>
    <row r="41" spans="1:5" x14ac:dyDescent="0.25">
      <c r="A41" s="157">
        <v>37</v>
      </c>
      <c r="B41" s="157" t="s">
        <v>485</v>
      </c>
      <c r="C41" s="157">
        <v>6</v>
      </c>
      <c r="D41" s="158">
        <f t="shared" si="0"/>
        <v>3</v>
      </c>
      <c r="E41" s="106">
        <v>7.3999999999999995</v>
      </c>
    </row>
    <row r="42" spans="1:5" x14ac:dyDescent="0.25">
      <c r="A42" s="157">
        <v>25</v>
      </c>
      <c r="B42" s="157" t="s">
        <v>475</v>
      </c>
      <c r="C42" s="157">
        <v>60</v>
      </c>
      <c r="D42" s="158">
        <f t="shared" si="0"/>
        <v>30</v>
      </c>
      <c r="E42" s="106">
        <v>7.4499999999999993</v>
      </c>
    </row>
    <row r="43" spans="1:5" x14ac:dyDescent="0.25">
      <c r="A43" s="157">
        <v>28</v>
      </c>
      <c r="B43" s="157" t="s">
        <v>478</v>
      </c>
      <c r="C43" s="157">
        <v>55</v>
      </c>
      <c r="D43" s="158">
        <f t="shared" si="0"/>
        <v>27.5</v>
      </c>
      <c r="E43" s="106">
        <v>7.4541666666666666</v>
      </c>
    </row>
    <row r="44" spans="1:5" x14ac:dyDescent="0.25">
      <c r="A44" s="157">
        <v>48</v>
      </c>
      <c r="B44" s="157" t="s">
        <v>495</v>
      </c>
      <c r="C44" s="157">
        <v>32</v>
      </c>
      <c r="D44" s="158">
        <f t="shared" si="0"/>
        <v>16</v>
      </c>
      <c r="E44" s="106">
        <v>7.5199999999999987</v>
      </c>
    </row>
    <row r="45" spans="1:5" x14ac:dyDescent="0.25">
      <c r="A45" s="157">
        <v>47</v>
      </c>
      <c r="B45" s="157" t="s">
        <v>494</v>
      </c>
      <c r="C45" s="157">
        <v>13</v>
      </c>
      <c r="D45" s="158">
        <f t="shared" si="0"/>
        <v>6.5</v>
      </c>
      <c r="E45" s="106">
        <v>7.5500000000000007</v>
      </c>
    </row>
    <row r="46" spans="1:5" x14ac:dyDescent="0.25">
      <c r="A46" s="157">
        <v>42</v>
      </c>
      <c r="B46" s="15" t="s">
        <v>448</v>
      </c>
      <c r="C46" s="157">
        <v>39</v>
      </c>
      <c r="D46" s="158">
        <f t="shared" si="0"/>
        <v>19.5</v>
      </c>
      <c r="E46" s="106">
        <v>7.8</v>
      </c>
    </row>
    <row r="47" spans="1:5" x14ac:dyDescent="0.25">
      <c r="A47" s="157">
        <v>14</v>
      </c>
      <c r="B47" s="157" t="s">
        <v>464</v>
      </c>
      <c r="C47" s="157">
        <v>105</v>
      </c>
      <c r="D47" s="158">
        <f t="shared" si="0"/>
        <v>52.5</v>
      </c>
      <c r="E47" s="106">
        <v>8.3285714285714292</v>
      </c>
    </row>
    <row r="48" spans="1:5" x14ac:dyDescent="0.25">
      <c r="A48" s="157">
        <v>62</v>
      </c>
      <c r="B48" s="157" t="s">
        <v>510</v>
      </c>
      <c r="C48" s="157">
        <v>3</v>
      </c>
      <c r="D48" s="158">
        <f t="shared" si="0"/>
        <v>1.5</v>
      </c>
      <c r="E48" s="106">
        <v>8.5</v>
      </c>
    </row>
    <row r="49" spans="1:6" x14ac:dyDescent="0.25">
      <c r="A49" s="157">
        <v>53</v>
      </c>
      <c r="B49" s="157" t="s">
        <v>500</v>
      </c>
      <c r="C49" s="157">
        <v>282</v>
      </c>
      <c r="D49" s="158">
        <f t="shared" si="0"/>
        <v>141</v>
      </c>
      <c r="E49" s="106">
        <v>8.5297872340425531</v>
      </c>
    </row>
    <row r="50" spans="1:6" x14ac:dyDescent="0.25">
      <c r="A50" s="157">
        <v>60</v>
      </c>
      <c r="B50" s="157" t="s">
        <v>508</v>
      </c>
      <c r="C50" s="157">
        <v>54</v>
      </c>
      <c r="D50" s="158">
        <f t="shared" si="0"/>
        <v>27</v>
      </c>
      <c r="E50" s="106">
        <v>8.7529411764705891</v>
      </c>
    </row>
    <row r="51" spans="1:6" x14ac:dyDescent="0.25">
      <c r="A51" s="157">
        <v>1</v>
      </c>
      <c r="B51" s="157" t="s">
        <v>451</v>
      </c>
      <c r="C51" s="157">
        <v>186</v>
      </c>
      <c r="D51" s="158">
        <f t="shared" si="0"/>
        <v>93</v>
      </c>
      <c r="E51" s="106">
        <v>8.9625000000000004</v>
      </c>
    </row>
    <row r="52" spans="1:6" x14ac:dyDescent="0.25">
      <c r="A52" s="157">
        <v>21</v>
      </c>
      <c r="B52" s="157" t="s">
        <v>471</v>
      </c>
      <c r="C52" s="157">
        <v>2</v>
      </c>
      <c r="D52" s="158">
        <f t="shared" si="0"/>
        <v>1</v>
      </c>
      <c r="E52" s="106">
        <v>9</v>
      </c>
    </row>
    <row r="53" spans="1:6" x14ac:dyDescent="0.25">
      <c r="A53" s="157">
        <v>30</v>
      </c>
      <c r="B53" s="157" t="s">
        <v>479</v>
      </c>
      <c r="C53" s="157">
        <v>9</v>
      </c>
      <c r="D53" s="158">
        <f t="shared" si="0"/>
        <v>4.5</v>
      </c>
      <c r="E53" s="106">
        <v>9</v>
      </c>
    </row>
    <row r="54" spans="1:6" x14ac:dyDescent="0.25">
      <c r="A54" s="157">
        <v>12</v>
      </c>
      <c r="B54" s="157" t="s">
        <v>462</v>
      </c>
      <c r="C54" s="157">
        <v>10</v>
      </c>
      <c r="D54" s="158">
        <f t="shared" si="0"/>
        <v>5</v>
      </c>
      <c r="E54" s="106">
        <v>9.3000000000000007</v>
      </c>
    </row>
    <row r="55" spans="1:6" x14ac:dyDescent="0.25">
      <c r="A55" s="157">
        <v>3</v>
      </c>
      <c r="B55" s="157" t="s">
        <v>453</v>
      </c>
      <c r="C55" s="157">
        <v>111</v>
      </c>
      <c r="D55" s="158">
        <f t="shared" si="0"/>
        <v>55.5</v>
      </c>
      <c r="E55" s="106">
        <v>9.4090909090909083</v>
      </c>
      <c r="F55">
        <f>SUM(D2:D55)</f>
        <v>3108.5</v>
      </c>
    </row>
    <row r="56" spans="1:6" x14ac:dyDescent="0.25">
      <c r="A56" s="157">
        <v>9</v>
      </c>
      <c r="B56" s="157" t="s">
        <v>459</v>
      </c>
      <c r="C56" s="157">
        <v>23</v>
      </c>
      <c r="D56" s="158">
        <f t="shared" si="0"/>
        <v>11.5</v>
      </c>
      <c r="E56" s="106">
        <v>11.5</v>
      </c>
    </row>
    <row r="57" spans="1:6" x14ac:dyDescent="0.25">
      <c r="A57" s="157">
        <v>58</v>
      </c>
      <c r="B57" s="157" t="s">
        <v>506</v>
      </c>
      <c r="C57" s="157">
        <v>15</v>
      </c>
      <c r="D57" s="158">
        <f t="shared" si="0"/>
        <v>7.5</v>
      </c>
      <c r="E57" s="106">
        <v>12.1875</v>
      </c>
    </row>
    <row r="58" spans="1:6" x14ac:dyDescent="0.25">
      <c r="A58" s="157">
        <v>2</v>
      </c>
      <c r="B58" s="157" t="s">
        <v>452</v>
      </c>
      <c r="C58" s="157">
        <v>9</v>
      </c>
      <c r="D58" s="158">
        <f t="shared" si="0"/>
        <v>4.5</v>
      </c>
      <c r="E58" s="106">
        <v>12.8</v>
      </c>
    </row>
    <row r="59" spans="1:6" x14ac:dyDescent="0.25">
      <c r="A59" s="157">
        <v>7</v>
      </c>
      <c r="B59" s="157" t="s">
        <v>457</v>
      </c>
      <c r="C59" s="157">
        <v>45</v>
      </c>
      <c r="D59" s="158">
        <f t="shared" si="0"/>
        <v>22.5</v>
      </c>
      <c r="E59" s="106">
        <v>14.7</v>
      </c>
    </row>
    <row r="60" spans="1:6" x14ac:dyDescent="0.25">
      <c r="A60" s="157">
        <v>49</v>
      </c>
      <c r="B60" s="157" t="s">
        <v>496</v>
      </c>
      <c r="C60" s="157">
        <v>90</v>
      </c>
      <c r="D60" s="158">
        <f t="shared" si="0"/>
        <v>45</v>
      </c>
      <c r="E60" s="106">
        <v>15.48</v>
      </c>
    </row>
    <row r="61" spans="1:6" x14ac:dyDescent="0.25">
      <c r="A61" s="157">
        <v>59</v>
      </c>
      <c r="B61" s="157" t="s">
        <v>507</v>
      </c>
      <c r="C61" s="157">
        <v>80</v>
      </c>
      <c r="D61" s="158">
        <f t="shared" si="0"/>
        <v>40</v>
      </c>
      <c r="E61" s="106">
        <v>16.02121212121212</v>
      </c>
    </row>
    <row r="62" spans="1:6" x14ac:dyDescent="0.25">
      <c r="A62" s="157">
        <v>32</v>
      </c>
      <c r="B62" s="157" t="s">
        <v>481</v>
      </c>
      <c r="C62" s="157">
        <v>7</v>
      </c>
      <c r="D62" s="158">
        <f t="shared" si="0"/>
        <v>3.5</v>
      </c>
      <c r="E62" s="106">
        <v>19.5</v>
      </c>
      <c r="F62">
        <f>SUM(D56:D62)</f>
        <v>134.5</v>
      </c>
    </row>
    <row r="63" spans="1:6" x14ac:dyDescent="0.25">
      <c r="A63" s="157">
        <v>31</v>
      </c>
      <c r="B63" s="157" t="s">
        <v>480</v>
      </c>
      <c r="C63" s="157">
        <v>3</v>
      </c>
      <c r="D63" s="158">
        <f t="shared" si="0"/>
        <v>1.5</v>
      </c>
      <c r="E63" s="106">
        <v>31.333333333333332</v>
      </c>
    </row>
    <row r="64" spans="1:6" x14ac:dyDescent="0.25">
      <c r="A64" s="157">
        <v>55</v>
      </c>
      <c r="B64" s="157" t="s">
        <v>503</v>
      </c>
      <c r="C64" s="157">
        <v>8</v>
      </c>
      <c r="D64" s="158">
        <f t="shared" si="0"/>
        <v>4</v>
      </c>
      <c r="E64" s="106">
        <v>36.4</v>
      </c>
    </row>
    <row r="65" spans="1:6" x14ac:dyDescent="0.25">
      <c r="A65" s="157">
        <v>33</v>
      </c>
      <c r="B65" s="157" t="s">
        <v>482</v>
      </c>
      <c r="C65" s="157">
        <v>8</v>
      </c>
      <c r="D65" s="158">
        <f t="shared" si="0"/>
        <v>4</v>
      </c>
      <c r="E65" s="106">
        <v>69.3</v>
      </c>
      <c r="F65" s="107">
        <f>SUM(D63:D65)</f>
        <v>9.5</v>
      </c>
    </row>
    <row r="66" spans="1:6" x14ac:dyDescent="0.25">
      <c r="A66" s="29"/>
      <c r="C66" s="157">
        <f>SUM(C2:C65)</f>
        <v>6505</v>
      </c>
      <c r="D66" s="158">
        <f t="shared" si="0"/>
        <v>3252.5</v>
      </c>
    </row>
  </sheetData>
  <sortState ref="A2:E1564">
    <sortCondition ref="E1"/>
  </sortState>
  <pageMargins left="0.7" right="0.7" top="0.75" bottom="0.75" header="0.3" footer="0.3"/>
  <pageSetup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B13" workbookViewId="0">
      <selection activeCell="I30" sqref="I30"/>
    </sheetView>
  </sheetViews>
  <sheetFormatPr defaultRowHeight="15" x14ac:dyDescent="0.25"/>
  <cols>
    <col min="1" max="1" width="9" style="117"/>
    <col min="2" max="2" width="32" style="129" customWidth="1"/>
    <col min="4" max="4" width="13.625" customWidth="1"/>
    <col min="5" max="5" width="13.625" style="122" customWidth="1"/>
    <col min="6" max="6" width="13.625" style="26" customWidth="1"/>
    <col min="7" max="7" width="13.625" style="122" customWidth="1"/>
    <col min="11" max="11" width="13" customWidth="1"/>
    <col min="12" max="12" width="15.25" customWidth="1"/>
  </cols>
  <sheetData>
    <row r="1" spans="1:13" x14ac:dyDescent="0.25">
      <c r="A1" s="50">
        <v>30</v>
      </c>
      <c r="B1" s="126" t="s">
        <v>333</v>
      </c>
      <c r="C1" s="50"/>
      <c r="D1" s="50">
        <v>1</v>
      </c>
      <c r="E1" s="50">
        <v>10</v>
      </c>
      <c r="F1" s="56">
        <v>2.5</v>
      </c>
      <c r="G1" s="95">
        <v>4</v>
      </c>
      <c r="H1" s="50">
        <v>10</v>
      </c>
      <c r="I1" s="50"/>
      <c r="J1" s="24" t="s">
        <v>530</v>
      </c>
      <c r="K1" s="109" t="s">
        <v>520</v>
      </c>
      <c r="L1" s="111" t="s">
        <v>529</v>
      </c>
    </row>
    <row r="2" spans="1:13" x14ac:dyDescent="0.25">
      <c r="A2" s="50">
        <v>30</v>
      </c>
      <c r="B2" s="126" t="s">
        <v>333</v>
      </c>
      <c r="C2" s="50"/>
      <c r="D2" s="50">
        <v>2</v>
      </c>
      <c r="E2" s="50">
        <v>1</v>
      </c>
      <c r="F2" s="56">
        <v>4</v>
      </c>
      <c r="G2" s="95">
        <v>4.5</v>
      </c>
      <c r="H2" s="50"/>
      <c r="I2" s="50"/>
      <c r="J2" s="109" t="s">
        <v>521</v>
      </c>
      <c r="K2" s="24">
        <v>10</v>
      </c>
      <c r="L2" s="111">
        <f>K2/45*100</f>
        <v>22.222222222222221</v>
      </c>
    </row>
    <row r="3" spans="1:13" x14ac:dyDescent="0.25">
      <c r="A3" s="50">
        <v>37</v>
      </c>
      <c r="B3" s="126" t="s">
        <v>333</v>
      </c>
      <c r="C3" s="50"/>
      <c r="D3" s="50">
        <v>2</v>
      </c>
      <c r="E3" s="50">
        <v>1</v>
      </c>
      <c r="F3" s="56">
        <v>4</v>
      </c>
      <c r="G3" s="95">
        <v>5</v>
      </c>
      <c r="H3" s="50"/>
      <c r="I3" s="50"/>
      <c r="J3" s="24" t="s">
        <v>522</v>
      </c>
      <c r="K3" s="24">
        <v>5</v>
      </c>
      <c r="L3" s="111">
        <f t="shared" ref="L3:L9" si="0">K3/45*100</f>
        <v>11.111111111111111</v>
      </c>
    </row>
    <row r="4" spans="1:13" x14ac:dyDescent="0.25">
      <c r="A4" s="50">
        <v>37</v>
      </c>
      <c r="B4" s="126" t="s">
        <v>333</v>
      </c>
      <c r="C4" s="50"/>
      <c r="D4" s="50">
        <v>2</v>
      </c>
      <c r="E4" s="50">
        <v>3</v>
      </c>
      <c r="F4" s="56">
        <v>4.5</v>
      </c>
      <c r="G4" s="95">
        <v>3.5</v>
      </c>
      <c r="H4" s="50">
        <v>5</v>
      </c>
      <c r="I4" s="50"/>
      <c r="J4" s="24" t="s">
        <v>523</v>
      </c>
      <c r="K4" s="24">
        <v>12</v>
      </c>
      <c r="L4" s="111">
        <f t="shared" si="0"/>
        <v>26.666666666666668</v>
      </c>
    </row>
    <row r="5" spans="1:13" x14ac:dyDescent="0.25">
      <c r="A5" s="50">
        <v>30</v>
      </c>
      <c r="B5" s="126" t="s">
        <v>333</v>
      </c>
      <c r="C5" s="50"/>
      <c r="D5" s="50">
        <v>2</v>
      </c>
      <c r="E5" s="50">
        <v>3</v>
      </c>
      <c r="F5" s="56">
        <v>5</v>
      </c>
      <c r="G5" s="95">
        <v>3</v>
      </c>
      <c r="H5" s="50"/>
      <c r="I5" s="50"/>
      <c r="J5" s="24" t="s">
        <v>524</v>
      </c>
      <c r="K5" s="24">
        <v>7</v>
      </c>
      <c r="L5" s="111">
        <f t="shared" si="0"/>
        <v>15.555555555555555</v>
      </c>
    </row>
    <row r="6" spans="1:13" x14ac:dyDescent="0.25">
      <c r="A6" s="50">
        <v>4</v>
      </c>
      <c r="B6" s="126" t="s">
        <v>35</v>
      </c>
      <c r="C6" s="50"/>
      <c r="D6" s="50">
        <v>2</v>
      </c>
      <c r="E6" s="50">
        <v>4</v>
      </c>
      <c r="F6" s="56">
        <v>7</v>
      </c>
      <c r="G6" s="95">
        <v>7</v>
      </c>
      <c r="H6" s="50"/>
      <c r="I6" s="50"/>
      <c r="J6" s="24" t="s">
        <v>525</v>
      </c>
      <c r="K6" s="24">
        <v>3</v>
      </c>
      <c r="L6" s="111">
        <f t="shared" si="0"/>
        <v>6.666666666666667</v>
      </c>
    </row>
    <row r="7" spans="1:13" x14ac:dyDescent="0.25">
      <c r="A7" s="50">
        <v>34</v>
      </c>
      <c r="B7" s="126" t="s">
        <v>35</v>
      </c>
      <c r="C7" s="50"/>
      <c r="D7" s="50">
        <v>5</v>
      </c>
      <c r="E7" s="50">
        <v>5</v>
      </c>
      <c r="F7" s="56">
        <v>12</v>
      </c>
      <c r="G7" s="95">
        <v>6</v>
      </c>
      <c r="H7" s="50">
        <v>12</v>
      </c>
      <c r="I7" s="50"/>
      <c r="J7" s="109" t="s">
        <v>526</v>
      </c>
      <c r="K7" s="24">
        <v>7</v>
      </c>
      <c r="L7" s="111">
        <f t="shared" si="0"/>
        <v>15.555555555555555</v>
      </c>
    </row>
    <row r="8" spans="1:13" ht="15.75" x14ac:dyDescent="0.25">
      <c r="A8" s="50">
        <v>21</v>
      </c>
      <c r="B8" s="126" t="s">
        <v>35</v>
      </c>
      <c r="C8" s="50"/>
      <c r="D8" s="63">
        <v>6</v>
      </c>
      <c r="E8" s="63">
        <v>6</v>
      </c>
      <c r="F8" s="55">
        <v>12.6</v>
      </c>
      <c r="G8" s="99">
        <v>5.5</v>
      </c>
      <c r="H8" s="63"/>
      <c r="I8" s="50"/>
      <c r="J8" s="110" t="s">
        <v>527</v>
      </c>
      <c r="K8" s="24">
        <v>1</v>
      </c>
      <c r="L8" s="111">
        <f t="shared" si="0"/>
        <v>2.2222222222222223</v>
      </c>
    </row>
    <row r="9" spans="1:13" x14ac:dyDescent="0.25">
      <c r="A9" s="63">
        <v>22</v>
      </c>
      <c r="B9" s="126" t="s">
        <v>35</v>
      </c>
      <c r="C9" s="63"/>
      <c r="D9" s="50">
        <v>10</v>
      </c>
      <c r="E9" s="50">
        <v>1</v>
      </c>
      <c r="F9" s="56">
        <v>15.5</v>
      </c>
      <c r="G9" s="95">
        <v>5</v>
      </c>
      <c r="H9" s="50">
        <v>7</v>
      </c>
      <c r="K9">
        <f>SUM(K2:K8)</f>
        <v>45</v>
      </c>
      <c r="L9" s="111">
        <f t="shared" si="0"/>
        <v>100</v>
      </c>
    </row>
    <row r="10" spans="1:13" x14ac:dyDescent="0.25">
      <c r="A10" s="50">
        <v>2</v>
      </c>
      <c r="B10" s="126" t="s">
        <v>35</v>
      </c>
      <c r="C10" s="50"/>
      <c r="D10" s="50">
        <v>12</v>
      </c>
      <c r="E10" s="50">
        <v>1</v>
      </c>
      <c r="F10" s="56">
        <v>16</v>
      </c>
      <c r="G10" s="95">
        <v>15</v>
      </c>
      <c r="H10" s="50"/>
    </row>
    <row r="11" spans="1:13" x14ac:dyDescent="0.25">
      <c r="A11" s="50">
        <v>34</v>
      </c>
      <c r="B11" s="126" t="s">
        <v>35</v>
      </c>
      <c r="C11" s="50"/>
      <c r="D11" s="55">
        <v>13</v>
      </c>
      <c r="E11" s="55">
        <v>2</v>
      </c>
      <c r="F11" s="55">
        <v>18</v>
      </c>
      <c r="G11" s="97">
        <v>4.5</v>
      </c>
      <c r="H11" s="55">
        <v>3</v>
      </c>
    </row>
    <row r="12" spans="1:13" x14ac:dyDescent="0.25">
      <c r="A12" s="55">
        <v>31</v>
      </c>
      <c r="B12" s="127" t="s">
        <v>35</v>
      </c>
      <c r="C12" s="55"/>
      <c r="D12" s="50">
        <v>15</v>
      </c>
      <c r="E12" s="50">
        <v>7</v>
      </c>
      <c r="F12" s="56">
        <v>32</v>
      </c>
      <c r="G12" s="95">
        <v>10</v>
      </c>
      <c r="H12" s="50">
        <v>7</v>
      </c>
    </row>
    <row r="13" spans="1:13" x14ac:dyDescent="0.25">
      <c r="A13" s="50">
        <v>14</v>
      </c>
      <c r="B13" s="126" t="s">
        <v>35</v>
      </c>
      <c r="C13" s="50"/>
      <c r="D13" s="50">
        <v>20</v>
      </c>
      <c r="E13" s="50">
        <v>1</v>
      </c>
      <c r="F13" s="56">
        <v>58</v>
      </c>
      <c r="G13" s="95">
        <v>15</v>
      </c>
      <c r="H13" s="50">
        <v>1</v>
      </c>
      <c r="I13">
        <f>SUM(H1:H13)</f>
        <v>45</v>
      </c>
    </row>
    <row r="14" spans="1:13" s="29" customFormat="1" x14ac:dyDescent="0.25">
      <c r="B14" s="128"/>
      <c r="F14" s="26"/>
    </row>
    <row r="15" spans="1:13" x14ac:dyDescent="0.25">
      <c r="E15" s="122">
        <f>SUM(E1:E13)</f>
        <v>45</v>
      </c>
      <c r="G15" s="81" t="s">
        <v>435</v>
      </c>
      <c r="H15" s="81" t="s">
        <v>436</v>
      </c>
      <c r="I15" s="81" t="s">
        <v>437</v>
      </c>
      <c r="J15" s="121" t="s">
        <v>438</v>
      </c>
      <c r="K15" s="121" t="s">
        <v>241</v>
      </c>
      <c r="L15" s="121" t="s">
        <v>532</v>
      </c>
      <c r="M15" s="121" t="s">
        <v>533</v>
      </c>
    </row>
    <row r="16" spans="1:13" x14ac:dyDescent="0.25">
      <c r="G16" s="121">
        <v>10</v>
      </c>
      <c r="H16" s="121">
        <v>5</v>
      </c>
      <c r="I16" s="123">
        <v>12</v>
      </c>
      <c r="J16" s="123">
        <v>7</v>
      </c>
      <c r="K16" s="123">
        <v>3</v>
      </c>
      <c r="L16" s="123">
        <v>7</v>
      </c>
      <c r="M16" s="123">
        <v>1</v>
      </c>
    </row>
    <row r="44" spans="2:6" s="29" customFormat="1" x14ac:dyDescent="0.25">
      <c r="B44" s="128"/>
      <c r="F44" s="26"/>
    </row>
    <row r="139" spans="2:7" s="29" customFormat="1" x14ac:dyDescent="0.25">
      <c r="B139" s="128"/>
      <c r="F139" s="26"/>
    </row>
    <row r="140" spans="2:7" s="117" customFormat="1" x14ac:dyDescent="0.25">
      <c r="B140" s="129"/>
      <c r="E140" s="122"/>
      <c r="F140" s="26"/>
      <c r="G140" s="122"/>
    </row>
    <row r="141" spans="2:7" s="117" customFormat="1" x14ac:dyDescent="0.25">
      <c r="B141" s="129"/>
      <c r="E141" s="122"/>
      <c r="F141" s="26"/>
      <c r="G141" s="122"/>
    </row>
    <row r="142" spans="2:7" s="117" customFormat="1" x14ac:dyDescent="0.25">
      <c r="B142" s="129"/>
      <c r="E142" s="122"/>
      <c r="F142" s="26"/>
      <c r="G142" s="122"/>
    </row>
    <row r="143" spans="2:7" s="117" customFormat="1" x14ac:dyDescent="0.25">
      <c r="B143" s="129"/>
      <c r="E143" s="122"/>
      <c r="F143" s="26"/>
      <c r="G143" s="122"/>
    </row>
    <row r="144" spans="2:7" s="117" customFormat="1" x14ac:dyDescent="0.25">
      <c r="B144" s="129"/>
      <c r="E144" s="122"/>
      <c r="F144" s="26"/>
      <c r="G144" s="122"/>
    </row>
    <row r="145" spans="2:7" s="117" customFormat="1" x14ac:dyDescent="0.25">
      <c r="B145" s="129"/>
      <c r="E145" s="122"/>
      <c r="F145" s="26"/>
      <c r="G145" s="122"/>
    </row>
    <row r="146" spans="2:7" s="117" customFormat="1" x14ac:dyDescent="0.25">
      <c r="B146" s="129"/>
      <c r="E146" s="122"/>
      <c r="F146" s="26"/>
      <c r="G146" s="122"/>
    </row>
    <row r="147" spans="2:7" s="117" customFormat="1" x14ac:dyDescent="0.25">
      <c r="B147" s="129"/>
      <c r="E147" s="122"/>
      <c r="F147" s="26"/>
      <c r="G147" s="122"/>
    </row>
    <row r="148" spans="2:7" s="29" customFormat="1" x14ac:dyDescent="0.25">
      <c r="B148" s="128"/>
      <c r="F148" s="26"/>
    </row>
    <row r="182" spans="2:6" s="29" customFormat="1" x14ac:dyDescent="0.25">
      <c r="B182" s="128"/>
      <c r="F182" s="26"/>
    </row>
    <row r="200" spans="2:6" s="29" customFormat="1" x14ac:dyDescent="0.25">
      <c r="B200" s="128"/>
      <c r="F200" s="26"/>
    </row>
  </sheetData>
  <sortState ref="D1:H200">
    <sortCondition ref="F1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opLeftCell="A14" workbookViewId="0">
      <selection activeCell="H13" sqref="H13"/>
    </sheetView>
  </sheetViews>
  <sheetFormatPr defaultRowHeight="15" x14ac:dyDescent="0.25"/>
  <cols>
    <col min="2" max="2" width="31.625" customWidth="1"/>
  </cols>
  <sheetData>
    <row r="1" spans="1:13" s="117" customFormat="1" x14ac:dyDescent="0.25">
      <c r="A1" s="50" t="s">
        <v>1</v>
      </c>
      <c r="B1" s="50" t="s">
        <v>2</v>
      </c>
      <c r="C1" s="50" t="s">
        <v>187</v>
      </c>
      <c r="D1" s="50" t="s">
        <v>189</v>
      </c>
      <c r="E1" s="56" t="s">
        <v>352</v>
      </c>
    </row>
    <row r="2" spans="1:13" x14ac:dyDescent="0.25">
      <c r="A2" s="50">
        <v>50</v>
      </c>
      <c r="B2" s="50" t="s">
        <v>137</v>
      </c>
      <c r="C2" s="50">
        <v>2</v>
      </c>
      <c r="D2" s="50">
        <v>3.8</v>
      </c>
      <c r="E2" s="50"/>
      <c r="G2" s="26"/>
      <c r="H2" s="56"/>
      <c r="I2" s="109" t="s">
        <v>530</v>
      </c>
      <c r="J2" s="109" t="s">
        <v>520</v>
      </c>
      <c r="K2" s="119" t="s">
        <v>529</v>
      </c>
      <c r="L2" s="26"/>
    </row>
    <row r="3" spans="1:13" x14ac:dyDescent="0.25">
      <c r="A3" s="50">
        <v>30</v>
      </c>
      <c r="B3" s="50" t="s">
        <v>137</v>
      </c>
      <c r="C3" s="50">
        <v>1</v>
      </c>
      <c r="D3" s="50">
        <v>4</v>
      </c>
      <c r="E3" s="50">
        <f>SUM(C2:C3)</f>
        <v>3</v>
      </c>
      <c r="G3" s="26"/>
      <c r="H3" s="56"/>
      <c r="I3" s="109" t="s">
        <v>521</v>
      </c>
      <c r="J3" s="109">
        <v>3</v>
      </c>
      <c r="K3" s="119">
        <f>J3/90*100</f>
        <v>3.3333333333333335</v>
      </c>
      <c r="L3" s="26"/>
    </row>
    <row r="4" spans="1:13" s="26" customFormat="1" x14ac:dyDescent="0.25">
      <c r="A4" s="56">
        <v>20</v>
      </c>
      <c r="B4" s="23" t="s">
        <v>137</v>
      </c>
      <c r="C4" s="23">
        <v>2</v>
      </c>
      <c r="D4" s="23">
        <v>5.2</v>
      </c>
      <c r="E4" s="56"/>
      <c r="H4" s="56"/>
      <c r="I4" s="109" t="s">
        <v>522</v>
      </c>
      <c r="J4" s="109">
        <v>7</v>
      </c>
      <c r="K4" s="119">
        <f t="shared" ref="K4:K10" si="0">J4/90*100</f>
        <v>7.7777777777777777</v>
      </c>
    </row>
    <row r="5" spans="1:13" x14ac:dyDescent="0.25">
      <c r="A5" s="50">
        <v>9</v>
      </c>
      <c r="B5" s="50" t="s">
        <v>137</v>
      </c>
      <c r="C5" s="50">
        <v>1</v>
      </c>
      <c r="D5" s="50">
        <v>5.6</v>
      </c>
      <c r="E5" s="50"/>
      <c r="G5" s="26"/>
      <c r="H5" s="56"/>
      <c r="I5" s="109" t="s">
        <v>523</v>
      </c>
      <c r="J5" s="81">
        <v>16</v>
      </c>
      <c r="K5" s="119">
        <f t="shared" si="0"/>
        <v>17.777777777777779</v>
      </c>
      <c r="L5" s="26"/>
    </row>
    <row r="6" spans="1:13" x14ac:dyDescent="0.25">
      <c r="A6" s="50">
        <v>9</v>
      </c>
      <c r="B6" s="50" t="s">
        <v>137</v>
      </c>
      <c r="C6" s="50">
        <v>2</v>
      </c>
      <c r="D6" s="50">
        <v>6.8</v>
      </c>
      <c r="E6" s="50"/>
      <c r="G6" s="26"/>
      <c r="H6" s="56"/>
      <c r="I6" s="109" t="s">
        <v>524</v>
      </c>
      <c r="J6" s="109">
        <v>39</v>
      </c>
      <c r="K6" s="119">
        <f t="shared" si="0"/>
        <v>43.333333333333336</v>
      </c>
      <c r="L6" s="26"/>
    </row>
    <row r="7" spans="1:13" x14ac:dyDescent="0.25">
      <c r="A7" s="50">
        <v>37</v>
      </c>
      <c r="B7" s="50" t="s">
        <v>137</v>
      </c>
      <c r="C7" s="50">
        <v>1</v>
      </c>
      <c r="D7" s="50">
        <v>8</v>
      </c>
      <c r="E7" s="50"/>
      <c r="G7" s="26"/>
      <c r="H7" s="56"/>
      <c r="I7" s="109" t="s">
        <v>525</v>
      </c>
      <c r="J7" s="81">
        <v>17</v>
      </c>
      <c r="K7" s="119">
        <f t="shared" si="0"/>
        <v>18.888888888888889</v>
      </c>
      <c r="L7" s="26"/>
    </row>
    <row r="8" spans="1:13" x14ac:dyDescent="0.25">
      <c r="A8" s="50">
        <v>30</v>
      </c>
      <c r="B8" s="50" t="s">
        <v>137</v>
      </c>
      <c r="C8" s="56">
        <v>1</v>
      </c>
      <c r="D8" s="56">
        <v>10</v>
      </c>
      <c r="E8" s="50">
        <f>SUM(C4:C8)</f>
        <v>7</v>
      </c>
      <c r="G8" s="26"/>
      <c r="H8" s="56"/>
      <c r="I8" s="109" t="s">
        <v>526</v>
      </c>
      <c r="J8" s="109">
        <v>7</v>
      </c>
      <c r="K8" s="119">
        <f t="shared" si="0"/>
        <v>7.7777777777777777</v>
      </c>
      <c r="L8" s="26"/>
    </row>
    <row r="9" spans="1:13" ht="15.75" x14ac:dyDescent="0.25">
      <c r="A9" s="50">
        <v>11</v>
      </c>
      <c r="B9" s="50" t="s">
        <v>137</v>
      </c>
      <c r="C9" s="50">
        <v>2</v>
      </c>
      <c r="D9" s="50">
        <v>10.199999999999999</v>
      </c>
      <c r="E9" s="50"/>
      <c r="G9" s="26"/>
      <c r="H9" s="56"/>
      <c r="I9" s="120" t="s">
        <v>527</v>
      </c>
      <c r="J9" s="81">
        <v>1</v>
      </c>
      <c r="K9" s="119">
        <f t="shared" si="0"/>
        <v>1.1111111111111112</v>
      </c>
      <c r="L9" s="26"/>
    </row>
    <row r="10" spans="1:13" x14ac:dyDescent="0.25">
      <c r="A10" s="50">
        <v>9</v>
      </c>
      <c r="B10" s="50" t="s">
        <v>137</v>
      </c>
      <c r="C10" s="50">
        <v>3</v>
      </c>
      <c r="D10" s="50">
        <v>10.4</v>
      </c>
      <c r="E10" s="50"/>
      <c r="G10" s="26"/>
      <c r="H10" s="26"/>
      <c r="I10" s="26"/>
      <c r="J10" s="26">
        <f>SUM(J3:J9)</f>
        <v>90</v>
      </c>
      <c r="K10" s="119">
        <f t="shared" si="0"/>
        <v>100</v>
      </c>
      <c r="L10" s="26"/>
    </row>
    <row r="11" spans="1:13" x14ac:dyDescent="0.25">
      <c r="A11" s="50">
        <v>9</v>
      </c>
      <c r="B11" s="50" t="s">
        <v>137</v>
      </c>
      <c r="C11" s="50">
        <v>3</v>
      </c>
      <c r="D11" s="50">
        <v>10.4</v>
      </c>
      <c r="E11" s="50"/>
    </row>
    <row r="12" spans="1:13" s="26" customFormat="1" x14ac:dyDescent="0.25">
      <c r="A12" s="56">
        <v>39</v>
      </c>
      <c r="B12" s="56" t="s">
        <v>137</v>
      </c>
      <c r="C12" s="56">
        <v>7</v>
      </c>
      <c r="D12" s="56">
        <v>10.5</v>
      </c>
      <c r="E12" s="56"/>
      <c r="G12" s="81" t="s">
        <v>435</v>
      </c>
      <c r="H12" s="81" t="s">
        <v>436</v>
      </c>
      <c r="I12" s="81" t="s">
        <v>437</v>
      </c>
      <c r="J12" s="121" t="s">
        <v>438</v>
      </c>
      <c r="K12" s="121" t="s">
        <v>241</v>
      </c>
      <c r="L12" s="121" t="s">
        <v>532</v>
      </c>
      <c r="M12" s="121" t="s">
        <v>533</v>
      </c>
    </row>
    <row r="13" spans="1:13" x14ac:dyDescent="0.25">
      <c r="A13" s="50">
        <v>39</v>
      </c>
      <c r="B13" s="50" t="s">
        <v>137</v>
      </c>
      <c r="C13" s="50">
        <v>1</v>
      </c>
      <c r="D13" s="50">
        <v>11.2</v>
      </c>
      <c r="E13" s="50">
        <f>SUM(C9:C13)</f>
        <v>16</v>
      </c>
      <c r="G13" s="116">
        <v>3</v>
      </c>
      <c r="H13" s="116">
        <v>7</v>
      </c>
      <c r="I13" s="116">
        <v>16</v>
      </c>
      <c r="J13" s="116">
        <v>39</v>
      </c>
      <c r="K13" s="116">
        <v>17</v>
      </c>
      <c r="L13" s="116">
        <v>7</v>
      </c>
      <c r="M13" s="116">
        <v>1</v>
      </c>
    </row>
    <row r="14" spans="1:13" x14ac:dyDescent="0.25">
      <c r="A14" s="50">
        <v>14</v>
      </c>
      <c r="B14" s="50" t="s">
        <v>137</v>
      </c>
      <c r="C14" s="50">
        <v>7</v>
      </c>
      <c r="D14" s="50">
        <v>15.6</v>
      </c>
      <c r="E14" s="50"/>
    </row>
    <row r="15" spans="1:13" x14ac:dyDescent="0.25">
      <c r="A15" s="50">
        <v>15</v>
      </c>
      <c r="B15" s="50" t="s">
        <v>137</v>
      </c>
      <c r="C15" s="56">
        <v>7</v>
      </c>
      <c r="D15" s="56">
        <v>15.8</v>
      </c>
      <c r="E15" s="50"/>
    </row>
    <row r="16" spans="1:13" x14ac:dyDescent="0.25">
      <c r="A16" s="50">
        <v>9</v>
      </c>
      <c r="B16" s="50" t="s">
        <v>137</v>
      </c>
      <c r="C16" s="56">
        <v>3</v>
      </c>
      <c r="D16" s="56">
        <v>15.9</v>
      </c>
      <c r="E16" s="50"/>
    </row>
    <row r="17" spans="1:5" x14ac:dyDescent="0.25">
      <c r="A17" s="50">
        <v>14</v>
      </c>
      <c r="B17" s="50" t="s">
        <v>137</v>
      </c>
      <c r="C17" s="50">
        <v>7</v>
      </c>
      <c r="D17" s="50">
        <v>16</v>
      </c>
      <c r="E17" s="50"/>
    </row>
    <row r="18" spans="1:5" x14ac:dyDescent="0.25">
      <c r="A18" s="50">
        <v>13</v>
      </c>
      <c r="B18" s="50" t="s">
        <v>137</v>
      </c>
      <c r="C18" s="56">
        <v>7</v>
      </c>
      <c r="D18" s="56">
        <v>16</v>
      </c>
      <c r="E18" s="50"/>
    </row>
    <row r="19" spans="1:5" x14ac:dyDescent="0.25">
      <c r="A19" s="50">
        <v>13</v>
      </c>
      <c r="B19" s="50" t="s">
        <v>137</v>
      </c>
      <c r="C19" s="56">
        <v>7</v>
      </c>
      <c r="D19" s="56">
        <v>17</v>
      </c>
      <c r="E19" s="50"/>
    </row>
    <row r="20" spans="1:5" x14ac:dyDescent="0.25">
      <c r="A20" s="50">
        <v>29</v>
      </c>
      <c r="B20" s="50" t="s">
        <v>137</v>
      </c>
      <c r="C20" s="56">
        <v>1</v>
      </c>
      <c r="D20" s="56">
        <v>17.5</v>
      </c>
      <c r="E20" s="50">
        <f>SUM(C14:C20)</f>
        <v>39</v>
      </c>
    </row>
    <row r="21" spans="1:5" x14ac:dyDescent="0.25">
      <c r="A21" s="50">
        <v>1</v>
      </c>
      <c r="B21" s="50" t="s">
        <v>137</v>
      </c>
      <c r="C21" s="50">
        <v>7</v>
      </c>
      <c r="D21" s="50">
        <v>20.3</v>
      </c>
      <c r="E21" s="50"/>
    </row>
    <row r="22" spans="1:5" x14ac:dyDescent="0.25">
      <c r="A22" s="50">
        <v>22</v>
      </c>
      <c r="B22" s="50" t="s">
        <v>137</v>
      </c>
      <c r="C22" s="56">
        <v>7</v>
      </c>
      <c r="D22" s="56">
        <v>21</v>
      </c>
      <c r="E22" s="50"/>
    </row>
    <row r="23" spans="1:5" x14ac:dyDescent="0.25">
      <c r="A23" s="50">
        <v>20</v>
      </c>
      <c r="B23" s="50" t="s">
        <v>137</v>
      </c>
      <c r="C23" s="56">
        <v>2</v>
      </c>
      <c r="D23" s="56">
        <v>28</v>
      </c>
      <c r="E23" s="50"/>
    </row>
    <row r="24" spans="1:5" x14ac:dyDescent="0.25">
      <c r="A24" s="50">
        <v>9</v>
      </c>
      <c r="B24" s="50" t="s">
        <v>137</v>
      </c>
      <c r="C24" s="50">
        <v>1</v>
      </c>
      <c r="D24" s="50">
        <v>28.6</v>
      </c>
      <c r="E24" s="50">
        <f>SUM(C21:C24)</f>
        <v>17</v>
      </c>
    </row>
    <row r="25" spans="1:5" x14ac:dyDescent="0.25">
      <c r="A25" s="50">
        <v>13</v>
      </c>
      <c r="B25" s="50" t="s">
        <v>137</v>
      </c>
      <c r="C25" s="50">
        <v>7</v>
      </c>
      <c r="D25" s="50">
        <v>38.200000000000003</v>
      </c>
      <c r="E25" s="50">
        <v>7</v>
      </c>
    </row>
    <row r="26" spans="1:5" x14ac:dyDescent="0.25">
      <c r="A26" s="50">
        <v>29</v>
      </c>
      <c r="B26" s="50" t="s">
        <v>137</v>
      </c>
      <c r="C26" s="56">
        <v>1</v>
      </c>
      <c r="D26" s="56">
        <v>41</v>
      </c>
      <c r="E26" s="50">
        <v>1</v>
      </c>
    </row>
    <row r="71" spans="1:1" x14ac:dyDescent="0.25">
      <c r="A71" s="124"/>
    </row>
    <row r="72" spans="1:1" x14ac:dyDescent="0.25">
      <c r="A72" s="124"/>
    </row>
    <row r="73" spans="1:1" x14ac:dyDescent="0.25">
      <c r="A73" s="124"/>
    </row>
    <row r="74" spans="1:1" x14ac:dyDescent="0.25">
      <c r="A74" s="124"/>
    </row>
    <row r="75" spans="1:1" x14ac:dyDescent="0.25">
      <c r="A75" s="124"/>
    </row>
    <row r="76" spans="1:1" x14ac:dyDescent="0.25">
      <c r="A76" s="124"/>
    </row>
    <row r="77" spans="1:1" x14ac:dyDescent="0.25">
      <c r="A77" s="124"/>
    </row>
    <row r="78" spans="1:1" x14ac:dyDescent="0.25">
      <c r="A78" s="124"/>
    </row>
    <row r="79" spans="1:1" x14ac:dyDescent="0.25">
      <c r="A79" s="124"/>
    </row>
    <row r="80" spans="1:1" x14ac:dyDescent="0.25">
      <c r="A80" s="124"/>
    </row>
    <row r="81" spans="1:1" x14ac:dyDescent="0.25">
      <c r="A81" s="124"/>
    </row>
    <row r="82" spans="1:1" x14ac:dyDescent="0.25">
      <c r="A82" s="124"/>
    </row>
    <row r="83" spans="1:1" x14ac:dyDescent="0.25">
      <c r="A83" s="124"/>
    </row>
    <row r="84" spans="1:1" x14ac:dyDescent="0.25">
      <c r="A84" s="124"/>
    </row>
    <row r="85" spans="1:1" x14ac:dyDescent="0.25">
      <c r="A85" s="124"/>
    </row>
    <row r="86" spans="1:1" x14ac:dyDescent="0.25">
      <c r="A86" s="124"/>
    </row>
    <row r="87" spans="1:1" x14ac:dyDescent="0.25">
      <c r="A87" s="124"/>
    </row>
    <row r="88" spans="1:1" x14ac:dyDescent="0.25">
      <c r="A88" s="124"/>
    </row>
    <row r="89" spans="1:1" x14ac:dyDescent="0.25">
      <c r="A89" s="124"/>
    </row>
    <row r="90" spans="1:1" x14ac:dyDescent="0.25">
      <c r="A90" s="124"/>
    </row>
    <row r="91" spans="1:1" x14ac:dyDescent="0.25">
      <c r="A91" s="124"/>
    </row>
    <row r="92" spans="1:1" x14ac:dyDescent="0.25">
      <c r="A92" s="124"/>
    </row>
    <row r="93" spans="1:1" x14ac:dyDescent="0.25">
      <c r="A93" s="124"/>
    </row>
    <row r="94" spans="1:1" x14ac:dyDescent="0.25">
      <c r="A94" s="124"/>
    </row>
    <row r="95" spans="1:1" x14ac:dyDescent="0.25">
      <c r="A95" s="124"/>
    </row>
    <row r="96" spans="1:1" x14ac:dyDescent="0.25">
      <c r="A96" s="124"/>
    </row>
    <row r="97" spans="1:1" x14ac:dyDescent="0.25">
      <c r="A97" s="124"/>
    </row>
    <row r="98" spans="1:1" x14ac:dyDescent="0.25">
      <c r="A98" s="124"/>
    </row>
    <row r="99" spans="1:1" x14ac:dyDescent="0.25">
      <c r="A99" s="124"/>
    </row>
    <row r="100" spans="1:1" x14ac:dyDescent="0.25">
      <c r="A100" s="124"/>
    </row>
    <row r="101" spans="1:1" x14ac:dyDescent="0.25">
      <c r="A101" s="124"/>
    </row>
    <row r="102" spans="1:1" x14ac:dyDescent="0.25">
      <c r="A102" s="124"/>
    </row>
    <row r="103" spans="1:1" x14ac:dyDescent="0.25">
      <c r="A103" s="124"/>
    </row>
    <row r="104" spans="1:1" x14ac:dyDescent="0.25">
      <c r="A104" s="124"/>
    </row>
    <row r="105" spans="1:1" x14ac:dyDescent="0.25">
      <c r="A105" s="124"/>
    </row>
    <row r="106" spans="1:1" x14ac:dyDescent="0.25">
      <c r="A106" s="124"/>
    </row>
    <row r="107" spans="1:1" x14ac:dyDescent="0.25">
      <c r="A107" s="124"/>
    </row>
    <row r="108" spans="1:1" x14ac:dyDescent="0.25">
      <c r="A108" s="124"/>
    </row>
    <row r="109" spans="1:1" x14ac:dyDescent="0.25">
      <c r="A109" s="124"/>
    </row>
    <row r="110" spans="1:1" x14ac:dyDescent="0.25">
      <c r="A110" s="124"/>
    </row>
    <row r="111" spans="1:1" x14ac:dyDescent="0.25">
      <c r="A111" s="124"/>
    </row>
    <row r="112" spans="1:1" x14ac:dyDescent="0.25">
      <c r="A112" s="124"/>
    </row>
    <row r="113" spans="1:1" x14ac:dyDescent="0.25">
      <c r="A113" s="124"/>
    </row>
    <row r="114" spans="1:1" x14ac:dyDescent="0.25">
      <c r="A114" s="124"/>
    </row>
    <row r="115" spans="1:1" x14ac:dyDescent="0.25">
      <c r="A115" s="124"/>
    </row>
    <row r="116" spans="1:1" x14ac:dyDescent="0.25">
      <c r="A116" s="124"/>
    </row>
    <row r="117" spans="1:1" x14ac:dyDescent="0.25">
      <c r="A117" s="124"/>
    </row>
    <row r="118" spans="1:1" x14ac:dyDescent="0.25">
      <c r="A118" s="124"/>
    </row>
    <row r="119" spans="1:1" x14ac:dyDescent="0.25">
      <c r="A119" s="124"/>
    </row>
    <row r="120" spans="1:1" x14ac:dyDescent="0.25">
      <c r="A120" s="124"/>
    </row>
    <row r="121" spans="1:1" x14ac:dyDescent="0.25">
      <c r="A121" s="124"/>
    </row>
    <row r="122" spans="1:1" x14ac:dyDescent="0.25">
      <c r="A122" s="124"/>
    </row>
    <row r="123" spans="1:1" x14ac:dyDescent="0.25">
      <c r="A123" s="124"/>
    </row>
    <row r="124" spans="1:1" x14ac:dyDescent="0.25">
      <c r="A124" s="124"/>
    </row>
    <row r="125" spans="1:1" x14ac:dyDescent="0.25">
      <c r="A125" s="124"/>
    </row>
    <row r="126" spans="1:1" x14ac:dyDescent="0.25">
      <c r="A126" s="124"/>
    </row>
    <row r="127" spans="1:1" x14ac:dyDescent="0.25">
      <c r="A127" s="124"/>
    </row>
    <row r="128" spans="1:1" x14ac:dyDescent="0.25">
      <c r="A128" s="124"/>
    </row>
    <row r="129" spans="1:1" x14ac:dyDescent="0.25">
      <c r="A129" s="124"/>
    </row>
    <row r="130" spans="1:1" x14ac:dyDescent="0.25">
      <c r="A130" s="124"/>
    </row>
    <row r="131" spans="1:1" x14ac:dyDescent="0.25">
      <c r="A131" s="124"/>
    </row>
    <row r="132" spans="1:1" x14ac:dyDescent="0.25">
      <c r="A132" s="124"/>
    </row>
    <row r="133" spans="1:1" x14ac:dyDescent="0.25">
      <c r="A133" s="124"/>
    </row>
    <row r="134" spans="1:1" x14ac:dyDescent="0.25">
      <c r="A134" s="124"/>
    </row>
    <row r="135" spans="1:1" x14ac:dyDescent="0.25">
      <c r="A135" s="124"/>
    </row>
    <row r="136" spans="1:1" x14ac:dyDescent="0.25">
      <c r="A136" s="124"/>
    </row>
    <row r="137" spans="1:1" x14ac:dyDescent="0.25">
      <c r="A137" s="124"/>
    </row>
    <row r="138" spans="1:1" x14ac:dyDescent="0.25">
      <c r="A138" s="124"/>
    </row>
    <row r="139" spans="1:1" x14ac:dyDescent="0.25">
      <c r="A139" s="124"/>
    </row>
    <row r="140" spans="1:1" x14ac:dyDescent="0.25">
      <c r="A140" s="12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0" workbookViewId="0">
      <selection activeCell="S13" sqref="S13"/>
    </sheetView>
  </sheetViews>
  <sheetFormatPr defaultRowHeight="15" x14ac:dyDescent="0.25"/>
  <cols>
    <col min="1" max="1" width="9" style="130" hidden="1" customWidth="1"/>
    <col min="2" max="2" width="5.75" style="118" customWidth="1"/>
    <col min="3" max="3" width="21.75" style="118" customWidth="1"/>
    <col min="4" max="4" width="7" style="118" hidden="1" customWidth="1"/>
    <col min="5" max="5" width="7" style="139" customWidth="1"/>
    <col min="6" max="6" width="6" style="118" customWidth="1"/>
    <col min="7" max="7" width="11.75" style="118" customWidth="1"/>
    <col min="8" max="8" width="9.375" style="118" customWidth="1"/>
    <col min="9" max="9" width="9.25" style="118" customWidth="1"/>
    <col min="10" max="10" width="4.375" style="118" customWidth="1"/>
    <col min="11" max="11" width="10.875" style="118" customWidth="1"/>
    <col min="12" max="12" width="9.125" style="118" customWidth="1"/>
    <col min="13" max="13" width="6.25" style="118" customWidth="1"/>
    <col min="14" max="14" width="9" style="107"/>
    <col min="15" max="15" width="9" style="118"/>
    <col min="16" max="16" width="9" style="117"/>
  </cols>
  <sheetData>
    <row r="1" spans="2:19" s="139" customFormat="1" x14ac:dyDescent="0.25">
      <c r="B1" s="50" t="s">
        <v>1</v>
      </c>
      <c r="C1" s="50" t="s">
        <v>2</v>
      </c>
      <c r="D1" s="50" t="s">
        <v>3</v>
      </c>
      <c r="E1" s="50"/>
      <c r="F1" s="50" t="s">
        <v>188</v>
      </c>
      <c r="G1" s="50" t="s">
        <v>187</v>
      </c>
      <c r="H1" s="50" t="s">
        <v>189</v>
      </c>
      <c r="I1" s="95" t="s">
        <v>190</v>
      </c>
    </row>
    <row r="2" spans="2:19" x14ac:dyDescent="0.25">
      <c r="B2" s="50">
        <v>40</v>
      </c>
      <c r="C2" s="50" t="s">
        <v>171</v>
      </c>
      <c r="D2" s="50"/>
      <c r="E2" s="50"/>
      <c r="F2" s="50">
        <v>1</v>
      </c>
      <c r="G2" s="50">
        <v>1</v>
      </c>
      <c r="H2" s="50">
        <v>3</v>
      </c>
      <c r="I2" s="95">
        <v>7.5</v>
      </c>
      <c r="J2" s="50"/>
      <c r="K2" s="23">
        <v>1</v>
      </c>
      <c r="L2"/>
      <c r="M2" s="26"/>
      <c r="N2" s="56"/>
      <c r="O2" s="109" t="s">
        <v>530</v>
      </c>
      <c r="P2" s="109" t="s">
        <v>520</v>
      </c>
      <c r="Q2" s="119" t="s">
        <v>529</v>
      </c>
      <c r="R2" s="26"/>
      <c r="S2" s="139"/>
    </row>
    <row r="3" spans="2:19" x14ac:dyDescent="0.25">
      <c r="B3" s="50">
        <v>46</v>
      </c>
      <c r="C3" s="50" t="s">
        <v>171</v>
      </c>
      <c r="D3" s="50"/>
      <c r="E3" s="50"/>
      <c r="F3" s="50">
        <v>1</v>
      </c>
      <c r="G3" s="50">
        <v>1</v>
      </c>
      <c r="H3" s="50">
        <v>5.5</v>
      </c>
      <c r="I3" s="95">
        <v>7.5</v>
      </c>
      <c r="J3" s="50"/>
      <c r="K3"/>
      <c r="L3"/>
      <c r="M3" s="26"/>
      <c r="N3" s="56"/>
      <c r="O3" s="109" t="s">
        <v>521</v>
      </c>
      <c r="P3" s="109">
        <v>1</v>
      </c>
      <c r="Q3" s="119">
        <f>P3/54*100</f>
        <v>1.8518518518518516</v>
      </c>
      <c r="R3" s="26"/>
      <c r="S3" s="139"/>
    </row>
    <row r="4" spans="2:19" x14ac:dyDescent="0.25">
      <c r="B4" s="50">
        <v>46</v>
      </c>
      <c r="C4" s="50" t="s">
        <v>171</v>
      </c>
      <c r="D4" s="50"/>
      <c r="E4" s="50"/>
      <c r="F4" s="50">
        <v>1</v>
      </c>
      <c r="G4" s="50">
        <v>1</v>
      </c>
      <c r="H4" s="50">
        <v>5.5</v>
      </c>
      <c r="I4" s="95">
        <v>7.5</v>
      </c>
      <c r="J4" s="50">
        <v>3</v>
      </c>
      <c r="K4" s="23">
        <v>2</v>
      </c>
      <c r="L4"/>
      <c r="M4" s="26"/>
      <c r="N4" s="56"/>
      <c r="O4" s="109" t="s">
        <v>522</v>
      </c>
      <c r="P4" s="109">
        <v>2</v>
      </c>
      <c r="Q4" s="119">
        <f t="shared" ref="Q4:Q10" si="0">P4/54*100</f>
        <v>3.7037037037037033</v>
      </c>
      <c r="R4" s="26"/>
      <c r="S4" s="26"/>
    </row>
    <row r="5" spans="2:19" x14ac:dyDescent="0.25">
      <c r="B5" s="50">
        <v>50</v>
      </c>
      <c r="C5" s="50" t="s">
        <v>171</v>
      </c>
      <c r="D5" s="50"/>
      <c r="E5" s="50"/>
      <c r="F5" s="50">
        <v>3</v>
      </c>
      <c r="G5" s="50">
        <v>1</v>
      </c>
      <c r="H5" s="50">
        <v>10.5</v>
      </c>
      <c r="I5" s="95">
        <v>7.5</v>
      </c>
      <c r="J5" s="50"/>
      <c r="K5"/>
      <c r="L5"/>
      <c r="M5" s="26"/>
      <c r="N5" s="56"/>
      <c r="O5" s="109" t="s">
        <v>523</v>
      </c>
      <c r="P5" s="80">
        <v>3</v>
      </c>
      <c r="Q5" s="119">
        <f t="shared" si="0"/>
        <v>5.5555555555555554</v>
      </c>
      <c r="R5" s="26"/>
      <c r="S5" s="139"/>
    </row>
    <row r="6" spans="2:19" x14ac:dyDescent="0.25">
      <c r="B6" s="50">
        <v>8</v>
      </c>
      <c r="C6" s="50" t="s">
        <v>171</v>
      </c>
      <c r="D6" s="50"/>
      <c r="E6" s="50"/>
      <c r="F6" s="50">
        <v>1</v>
      </c>
      <c r="G6" s="50">
        <v>1</v>
      </c>
      <c r="H6" s="50">
        <v>10.5</v>
      </c>
      <c r="I6" s="95">
        <v>7.5</v>
      </c>
      <c r="J6" s="50"/>
      <c r="K6"/>
      <c r="L6"/>
      <c r="M6" s="26"/>
      <c r="N6" s="56"/>
      <c r="O6" s="109" t="s">
        <v>524</v>
      </c>
      <c r="P6" s="141">
        <v>6</v>
      </c>
      <c r="Q6" s="119">
        <f t="shared" si="0"/>
        <v>11.111111111111111</v>
      </c>
      <c r="R6" s="26"/>
      <c r="S6" s="139"/>
    </row>
    <row r="7" spans="2:19" x14ac:dyDescent="0.25">
      <c r="B7" s="50">
        <v>15</v>
      </c>
      <c r="C7" s="50" t="s">
        <v>171</v>
      </c>
      <c r="D7" s="50"/>
      <c r="E7" s="50"/>
      <c r="F7" s="50">
        <v>3</v>
      </c>
      <c r="G7" s="50">
        <v>1</v>
      </c>
      <c r="H7" s="50">
        <v>10.5</v>
      </c>
      <c r="I7" s="95">
        <v>7.5</v>
      </c>
      <c r="J7" s="50">
        <v>3</v>
      </c>
      <c r="K7" s="23">
        <v>3</v>
      </c>
      <c r="L7"/>
      <c r="M7" s="26"/>
      <c r="N7" s="56"/>
      <c r="O7" s="109" t="s">
        <v>525</v>
      </c>
      <c r="P7" s="80">
        <v>6</v>
      </c>
      <c r="Q7" s="119">
        <f t="shared" si="0"/>
        <v>11.111111111111111</v>
      </c>
      <c r="R7" s="26"/>
      <c r="S7" s="139"/>
    </row>
    <row r="8" spans="2:19" x14ac:dyDescent="0.25">
      <c r="B8" s="50">
        <v>37</v>
      </c>
      <c r="C8" s="50" t="s">
        <v>171</v>
      </c>
      <c r="D8" s="50"/>
      <c r="E8" s="50"/>
      <c r="F8" s="50">
        <v>1</v>
      </c>
      <c r="G8" s="50">
        <v>2</v>
      </c>
      <c r="H8" s="50">
        <v>15.5</v>
      </c>
      <c r="I8" s="95">
        <v>7.5</v>
      </c>
      <c r="J8" s="50"/>
      <c r="K8"/>
      <c r="L8"/>
      <c r="M8" s="26"/>
      <c r="N8" s="56"/>
      <c r="O8" s="109" t="s">
        <v>526</v>
      </c>
      <c r="P8" s="141">
        <v>15</v>
      </c>
      <c r="Q8" s="119">
        <f t="shared" si="0"/>
        <v>27.777777777777779</v>
      </c>
      <c r="R8" s="26"/>
      <c r="S8" s="139"/>
    </row>
    <row r="9" spans="2:19" ht="15.75" x14ac:dyDescent="0.25">
      <c r="B9" s="50">
        <v>46</v>
      </c>
      <c r="C9" s="50" t="s">
        <v>171</v>
      </c>
      <c r="D9" s="50"/>
      <c r="E9" s="50"/>
      <c r="F9" s="50">
        <v>1</v>
      </c>
      <c r="G9" s="50">
        <v>2</v>
      </c>
      <c r="H9" s="50">
        <v>15.5</v>
      </c>
      <c r="I9" s="95">
        <v>7.5</v>
      </c>
      <c r="J9" s="50"/>
      <c r="K9"/>
      <c r="L9"/>
      <c r="M9" s="26"/>
      <c r="N9" s="56"/>
      <c r="O9" s="120" t="s">
        <v>527</v>
      </c>
      <c r="P9" s="80">
        <v>21</v>
      </c>
      <c r="Q9" s="119">
        <f t="shared" si="0"/>
        <v>38.888888888888893</v>
      </c>
      <c r="R9" s="26"/>
      <c r="S9" s="139"/>
    </row>
    <row r="10" spans="2:19" x14ac:dyDescent="0.25">
      <c r="B10" s="50">
        <v>49</v>
      </c>
      <c r="C10" s="50" t="s">
        <v>171</v>
      </c>
      <c r="D10" s="50"/>
      <c r="E10" s="50"/>
      <c r="F10" s="50">
        <v>1</v>
      </c>
      <c r="G10" s="50">
        <v>2</v>
      </c>
      <c r="H10" s="50">
        <v>15.5</v>
      </c>
      <c r="I10" s="95">
        <v>7.5</v>
      </c>
      <c r="J10" s="50">
        <v>6</v>
      </c>
      <c r="K10" s="23">
        <v>6</v>
      </c>
      <c r="L10"/>
      <c r="M10" s="26"/>
      <c r="N10" s="26"/>
      <c r="O10" s="26"/>
      <c r="P10" s="26">
        <f>SUM(P3:P9)</f>
        <v>54</v>
      </c>
      <c r="Q10" s="119">
        <f t="shared" si="0"/>
        <v>100</v>
      </c>
      <c r="R10" s="26"/>
      <c r="S10" s="139"/>
    </row>
    <row r="11" spans="2:19" x14ac:dyDescent="0.25">
      <c r="B11" s="50">
        <v>26</v>
      </c>
      <c r="C11" s="50" t="s">
        <v>171</v>
      </c>
      <c r="D11" s="50"/>
      <c r="E11" s="50"/>
      <c r="F11" s="50">
        <v>2</v>
      </c>
      <c r="G11" s="50">
        <v>1</v>
      </c>
      <c r="H11" s="50">
        <v>20.5</v>
      </c>
      <c r="I11" s="95">
        <v>7.5</v>
      </c>
      <c r="J11" s="50"/>
      <c r="K11"/>
      <c r="L11"/>
      <c r="M11" s="139"/>
      <c r="N11" s="139"/>
      <c r="O11" s="139"/>
      <c r="P11" s="139"/>
      <c r="Q11" s="139"/>
      <c r="R11" s="139"/>
      <c r="S11" s="139"/>
    </row>
    <row r="12" spans="2:19" x14ac:dyDescent="0.25">
      <c r="B12" s="50">
        <v>45</v>
      </c>
      <c r="C12" s="50" t="s">
        <v>171</v>
      </c>
      <c r="D12" s="50"/>
      <c r="E12" s="50"/>
      <c r="F12" s="50">
        <v>4</v>
      </c>
      <c r="G12" s="50">
        <v>2</v>
      </c>
      <c r="H12" s="50">
        <v>20.5</v>
      </c>
      <c r="I12" s="95">
        <v>7.5</v>
      </c>
      <c r="J12" s="50"/>
      <c r="K12"/>
      <c r="L12"/>
      <c r="M12" s="81" t="s">
        <v>435</v>
      </c>
      <c r="N12" s="81" t="s">
        <v>436</v>
      </c>
      <c r="O12" s="81" t="s">
        <v>437</v>
      </c>
      <c r="P12" s="121" t="s">
        <v>438</v>
      </c>
      <c r="Q12" s="121" t="s">
        <v>241</v>
      </c>
      <c r="R12" s="121" t="s">
        <v>532</v>
      </c>
      <c r="S12" s="121" t="s">
        <v>533</v>
      </c>
    </row>
    <row r="13" spans="2:19" x14ac:dyDescent="0.25">
      <c r="B13" s="50">
        <v>50</v>
      </c>
      <c r="C13" s="50" t="s">
        <v>171</v>
      </c>
      <c r="D13" s="50"/>
      <c r="E13" s="50"/>
      <c r="F13" s="50">
        <v>1</v>
      </c>
      <c r="G13" s="50">
        <v>3</v>
      </c>
      <c r="H13" s="50">
        <v>20.5</v>
      </c>
      <c r="I13" s="95">
        <v>7.5</v>
      </c>
      <c r="J13" s="50">
        <v>6</v>
      </c>
      <c r="K13" s="23">
        <v>6</v>
      </c>
      <c r="L13"/>
      <c r="M13" s="140">
        <v>1</v>
      </c>
      <c r="N13" s="140">
        <v>2</v>
      </c>
      <c r="O13" s="140">
        <v>3</v>
      </c>
      <c r="P13" s="140">
        <v>6</v>
      </c>
      <c r="Q13" s="140">
        <v>6</v>
      </c>
      <c r="R13" s="140">
        <v>15</v>
      </c>
      <c r="S13" s="140">
        <v>21</v>
      </c>
    </row>
    <row r="14" spans="2:19" x14ac:dyDescent="0.25">
      <c r="B14" s="50">
        <v>29</v>
      </c>
      <c r="C14" s="50" t="s">
        <v>171</v>
      </c>
      <c r="D14" s="50"/>
      <c r="E14" s="50"/>
      <c r="F14" s="50">
        <v>1</v>
      </c>
      <c r="G14" s="50">
        <v>7</v>
      </c>
      <c r="H14" s="50">
        <v>30.5</v>
      </c>
      <c r="I14" s="95">
        <v>7.5</v>
      </c>
      <c r="J14" s="50">
        <v>7</v>
      </c>
      <c r="K14"/>
      <c r="L14"/>
      <c r="M14"/>
      <c r="N14"/>
      <c r="O14"/>
      <c r="P14"/>
    </row>
    <row r="15" spans="2:19" x14ac:dyDescent="0.25">
      <c r="B15" s="50">
        <v>45</v>
      </c>
      <c r="C15" s="50" t="s">
        <v>171</v>
      </c>
      <c r="D15" s="50"/>
      <c r="E15" s="50"/>
      <c r="F15" s="50">
        <v>3</v>
      </c>
      <c r="G15" s="50">
        <v>8</v>
      </c>
      <c r="H15" s="50">
        <v>31</v>
      </c>
      <c r="I15" s="95">
        <v>7.5</v>
      </c>
      <c r="J15" s="50">
        <v>8</v>
      </c>
      <c r="K15" s="23">
        <v>15</v>
      </c>
      <c r="L15"/>
      <c r="M15"/>
      <c r="N15"/>
      <c r="O15"/>
      <c r="P15"/>
    </row>
    <row r="16" spans="2:19" x14ac:dyDescent="0.25">
      <c r="B16" s="50">
        <v>50</v>
      </c>
      <c r="C16" s="50" t="s">
        <v>171</v>
      </c>
      <c r="D16" s="50"/>
      <c r="E16" s="50"/>
      <c r="F16" s="50">
        <v>2</v>
      </c>
      <c r="G16" s="50">
        <v>7</v>
      </c>
      <c r="H16" s="50">
        <v>40.5</v>
      </c>
      <c r="I16" s="95">
        <v>7.5</v>
      </c>
      <c r="J16" s="50"/>
      <c r="K16"/>
      <c r="L16"/>
      <c r="M16"/>
      <c r="N16"/>
      <c r="O16"/>
      <c r="P16"/>
    </row>
    <row r="17" spans="2:16" x14ac:dyDescent="0.25">
      <c r="B17" s="50">
        <v>39</v>
      </c>
      <c r="C17" s="50" t="s">
        <v>171</v>
      </c>
      <c r="D17" s="50"/>
      <c r="E17" s="50"/>
      <c r="F17" s="56">
        <v>3</v>
      </c>
      <c r="G17" s="56">
        <v>7</v>
      </c>
      <c r="H17" s="56">
        <v>40.5</v>
      </c>
      <c r="I17" s="95">
        <v>7.5</v>
      </c>
      <c r="J17" s="50"/>
      <c r="K17"/>
      <c r="L17"/>
      <c r="M17"/>
      <c r="N17"/>
      <c r="O17"/>
      <c r="P17"/>
    </row>
    <row r="18" spans="2:16" x14ac:dyDescent="0.25">
      <c r="B18" s="50">
        <v>21</v>
      </c>
      <c r="C18" s="50" t="s">
        <v>171</v>
      </c>
      <c r="D18" s="50"/>
      <c r="E18" s="50"/>
      <c r="F18" s="50">
        <v>30</v>
      </c>
      <c r="G18" s="50">
        <v>7</v>
      </c>
      <c r="H18" s="50">
        <v>40.5</v>
      </c>
      <c r="I18" s="95">
        <v>7.5</v>
      </c>
      <c r="J18" s="50">
        <f>SUM(G2:G18)</f>
        <v>54</v>
      </c>
      <c r="K18" s="23">
        <v>21</v>
      </c>
      <c r="L18"/>
      <c r="M18"/>
      <c r="N18"/>
      <c r="O18"/>
      <c r="P18"/>
    </row>
    <row r="19" spans="2:16" x14ac:dyDescent="0.25">
      <c r="B19"/>
      <c r="C19"/>
      <c r="D19"/>
      <c r="F19"/>
      <c r="G19"/>
      <c r="H19">
        <f>SUM(H2:H18)</f>
        <v>336.5</v>
      </c>
      <c r="I19"/>
      <c r="J19"/>
      <c r="K19">
        <f>SUM(K2:K18)</f>
        <v>54</v>
      </c>
      <c r="L19"/>
      <c r="M19"/>
      <c r="N19"/>
      <c r="O19"/>
      <c r="P19"/>
    </row>
    <row r="20" spans="2:16" x14ac:dyDescent="0.25">
      <c r="B20"/>
      <c r="C20"/>
      <c r="D20"/>
      <c r="F20"/>
      <c r="G20"/>
      <c r="H20">
        <f>H19/17</f>
        <v>19.794117647058822</v>
      </c>
      <c r="I20"/>
      <c r="J20"/>
      <c r="K20"/>
      <c r="L20"/>
      <c r="M20"/>
      <c r="N20"/>
      <c r="O20"/>
      <c r="P20"/>
    </row>
    <row r="21" spans="2:16" x14ac:dyDescent="0.25">
      <c r="B21"/>
      <c r="C21"/>
      <c r="D21"/>
      <c r="F21"/>
      <c r="G21"/>
      <c r="H21"/>
      <c r="I21"/>
      <c r="J21"/>
      <c r="K21"/>
      <c r="L21"/>
      <c r="M21"/>
      <c r="N21"/>
      <c r="O21"/>
      <c r="P21"/>
    </row>
    <row r="22" spans="2:16" x14ac:dyDescent="0.25">
      <c r="B22"/>
      <c r="C22"/>
      <c r="D22"/>
      <c r="F22"/>
      <c r="G22"/>
      <c r="H22"/>
      <c r="I22"/>
      <c r="J22"/>
      <c r="K22"/>
      <c r="L22"/>
      <c r="M22"/>
      <c r="N22"/>
      <c r="O22"/>
      <c r="P22"/>
    </row>
    <row r="35" spans="2:20" s="29" customFormat="1" x14ac:dyDescent="0.25">
      <c r="B35" s="118"/>
      <c r="C35" s="118"/>
      <c r="D35" s="118"/>
      <c r="E35" s="139"/>
      <c r="F35" s="118"/>
      <c r="G35" s="118"/>
      <c r="H35" s="118"/>
      <c r="I35" s="118"/>
      <c r="J35" s="118"/>
      <c r="K35" s="118"/>
      <c r="L35" s="118"/>
      <c r="M35" s="118"/>
      <c r="N35" s="107"/>
      <c r="O35" s="118"/>
      <c r="P35" s="117"/>
      <c r="Q35"/>
      <c r="R35"/>
      <c r="S35"/>
      <c r="T35"/>
    </row>
    <row r="36" spans="2:20" s="29" customFormat="1" x14ac:dyDescent="0.25">
      <c r="B36" s="118"/>
      <c r="C36" s="118"/>
      <c r="D36" s="118"/>
      <c r="E36" s="139"/>
      <c r="F36" s="118"/>
      <c r="G36" s="118"/>
      <c r="H36" s="118"/>
      <c r="I36" s="118"/>
      <c r="J36" s="118"/>
      <c r="K36" s="118"/>
      <c r="L36" s="118"/>
      <c r="M36" s="118"/>
      <c r="N36" s="107"/>
      <c r="O36" s="118"/>
      <c r="P36" s="117"/>
      <c r="Q36"/>
      <c r="R36"/>
      <c r="S36"/>
      <c r="T36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A13" workbookViewId="0">
      <selection activeCell="G14" sqref="G14:N15"/>
    </sheetView>
  </sheetViews>
  <sheetFormatPr defaultRowHeight="15" x14ac:dyDescent="0.25"/>
  <cols>
    <col min="1" max="1" width="3.25" style="124" customWidth="1"/>
    <col min="2" max="2" width="21.625" style="124" customWidth="1"/>
    <col min="3" max="3" width="4.125" style="124" customWidth="1"/>
    <col min="5" max="5" width="5.75" customWidth="1"/>
    <col min="6" max="6" width="7.25" customWidth="1"/>
    <col min="8" max="8" width="25.375" customWidth="1"/>
    <col min="10" max="10" width="9" style="107"/>
    <col min="12" max="12" width="15.625" customWidth="1"/>
    <col min="13" max="13" width="8.875" customWidth="1"/>
    <col min="14" max="14" width="9" style="107"/>
  </cols>
  <sheetData>
    <row r="1" spans="1:44" s="26" customFormat="1" x14ac:dyDescent="0.25">
      <c r="A1" s="56">
        <v>4</v>
      </c>
      <c r="B1" s="30"/>
      <c r="J1" s="137"/>
    </row>
    <row r="2" spans="1:44" s="124" customFormat="1" x14ac:dyDescent="0.25">
      <c r="A2" s="50">
        <v>5</v>
      </c>
      <c r="B2" s="50" t="s">
        <v>17</v>
      </c>
      <c r="C2" s="65"/>
      <c r="D2" s="50">
        <v>2</v>
      </c>
      <c r="E2" s="50">
        <v>2</v>
      </c>
      <c r="F2" s="50">
        <v>2.8</v>
      </c>
      <c r="G2"/>
      <c r="H2" s="125" t="s">
        <v>530</v>
      </c>
      <c r="I2" s="125" t="s">
        <v>520</v>
      </c>
      <c r="J2" s="106" t="s">
        <v>529</v>
      </c>
    </row>
    <row r="3" spans="1:44" s="124" customFormat="1" x14ac:dyDescent="0.25">
      <c r="A3" s="50">
        <v>5</v>
      </c>
      <c r="B3" s="50" t="s">
        <v>17</v>
      </c>
      <c r="C3" s="65"/>
      <c r="D3" s="50">
        <v>2</v>
      </c>
      <c r="E3" s="50">
        <v>4</v>
      </c>
      <c r="F3" s="50">
        <v>3</v>
      </c>
      <c r="G3"/>
      <c r="H3" s="125" t="s">
        <v>521</v>
      </c>
      <c r="I3" s="125">
        <v>84</v>
      </c>
      <c r="J3" s="106">
        <f>I3/186*100</f>
        <v>45.161290322580641</v>
      </c>
    </row>
    <row r="4" spans="1:44" s="124" customFormat="1" x14ac:dyDescent="0.25">
      <c r="A4" s="50">
        <v>6</v>
      </c>
      <c r="B4" s="50" t="s">
        <v>17</v>
      </c>
      <c r="C4" s="50"/>
      <c r="D4" s="50">
        <v>2</v>
      </c>
      <c r="E4" s="50">
        <v>4</v>
      </c>
      <c r="F4" s="50">
        <v>3</v>
      </c>
      <c r="G4"/>
      <c r="H4" s="125" t="s">
        <v>522</v>
      </c>
      <c r="I4" s="81">
        <v>44</v>
      </c>
      <c r="J4" s="106">
        <f t="shared" ref="J4:J10" si="0">I4/186*100</f>
        <v>23.655913978494624</v>
      </c>
    </row>
    <row r="5" spans="1:44" s="124" customFormat="1" x14ac:dyDescent="0.25">
      <c r="A5" s="50">
        <v>8</v>
      </c>
      <c r="B5" s="50" t="s">
        <v>17</v>
      </c>
      <c r="C5" s="50"/>
      <c r="D5" s="50">
        <v>2</v>
      </c>
      <c r="E5" s="50">
        <v>2</v>
      </c>
      <c r="F5" s="50">
        <v>3</v>
      </c>
      <c r="G5"/>
      <c r="H5" s="125" t="s">
        <v>523</v>
      </c>
      <c r="I5" s="121">
        <v>21</v>
      </c>
      <c r="J5" s="106">
        <f t="shared" si="0"/>
        <v>11.29032258064516</v>
      </c>
    </row>
    <row r="6" spans="1:44" s="26" customFormat="1" x14ac:dyDescent="0.25">
      <c r="A6" s="30"/>
      <c r="B6" s="56" t="s">
        <v>17</v>
      </c>
      <c r="C6" s="56"/>
      <c r="D6" s="56">
        <v>2</v>
      </c>
      <c r="E6" s="56">
        <v>4</v>
      </c>
      <c r="F6" s="56">
        <v>3</v>
      </c>
      <c r="H6" s="81" t="s">
        <v>524</v>
      </c>
      <c r="I6" s="121">
        <v>17</v>
      </c>
      <c r="J6" s="138">
        <f t="shared" si="0"/>
        <v>9.1397849462365599</v>
      </c>
    </row>
    <row r="7" spans="1:44" s="124" customFormat="1" x14ac:dyDescent="0.25">
      <c r="A7" s="50">
        <v>32</v>
      </c>
      <c r="B7" s="50" t="s">
        <v>17</v>
      </c>
      <c r="C7" s="50"/>
      <c r="D7" s="50">
        <v>2</v>
      </c>
      <c r="E7" s="50">
        <v>3</v>
      </c>
      <c r="F7" s="50">
        <v>3</v>
      </c>
      <c r="G7"/>
      <c r="H7" s="125" t="s">
        <v>525</v>
      </c>
      <c r="I7" s="121">
        <v>10</v>
      </c>
      <c r="J7" s="106">
        <f t="shared" si="0"/>
        <v>5.376344086021505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s="124" customFormat="1" x14ac:dyDescent="0.25">
      <c r="A8" s="50">
        <v>17</v>
      </c>
      <c r="B8" s="50" t="s">
        <v>17</v>
      </c>
      <c r="C8" s="50"/>
      <c r="D8" s="50">
        <v>1</v>
      </c>
      <c r="E8" s="50">
        <v>2</v>
      </c>
      <c r="F8" s="50">
        <v>3.2</v>
      </c>
      <c r="G8"/>
      <c r="H8" s="125" t="s">
        <v>526</v>
      </c>
      <c r="I8" s="121">
        <v>7</v>
      </c>
      <c r="J8" s="106">
        <f t="shared" si="0"/>
        <v>3.763440860215054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s="124" customFormat="1" x14ac:dyDescent="0.25">
      <c r="A9" s="50">
        <v>38</v>
      </c>
      <c r="B9" s="50" t="s">
        <v>17</v>
      </c>
      <c r="C9" s="50"/>
      <c r="D9" s="50">
        <v>1</v>
      </c>
      <c r="E9" s="50">
        <v>7</v>
      </c>
      <c r="F9" s="50">
        <v>3.2</v>
      </c>
      <c r="G9"/>
      <c r="H9" s="125" t="s">
        <v>527</v>
      </c>
      <c r="I9" s="121">
        <v>3</v>
      </c>
      <c r="J9" s="106">
        <f t="shared" si="0"/>
        <v>1.6129032258064515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s="124" customFormat="1" x14ac:dyDescent="0.25">
      <c r="A10" s="50">
        <v>38</v>
      </c>
      <c r="B10" s="50" t="s">
        <v>17</v>
      </c>
      <c r="C10" s="50"/>
      <c r="D10" s="50">
        <v>2</v>
      </c>
      <c r="E10" s="50">
        <v>3</v>
      </c>
      <c r="F10" s="50">
        <v>3.4</v>
      </c>
      <c r="G10"/>
      <c r="H10" s="125"/>
      <c r="I10" s="125">
        <f>SUM(I3:I9)</f>
        <v>186</v>
      </c>
      <c r="J10" s="106">
        <f t="shared" si="0"/>
        <v>100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124" customFormat="1" x14ac:dyDescent="0.25">
      <c r="A11" s="50">
        <v>47</v>
      </c>
      <c r="B11" s="50" t="s">
        <v>17</v>
      </c>
      <c r="C11" s="50"/>
      <c r="D11" s="50">
        <v>2</v>
      </c>
      <c r="E11" s="50">
        <v>7</v>
      </c>
      <c r="F11" s="50">
        <v>3.5</v>
      </c>
      <c r="G11"/>
      <c r="H11"/>
      <c r="I11"/>
      <c r="J11" s="107"/>
      <c r="K11"/>
      <c r="L11"/>
      <c r="M11"/>
      <c r="N11" s="10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s="124" customFormat="1" x14ac:dyDescent="0.25">
      <c r="A12" s="50">
        <v>47</v>
      </c>
      <c r="B12" s="50" t="s">
        <v>17</v>
      </c>
      <c r="C12" s="50"/>
      <c r="D12" s="50">
        <v>4</v>
      </c>
      <c r="E12" s="50">
        <v>5</v>
      </c>
      <c r="F12" s="50">
        <v>3.5</v>
      </c>
      <c r="G12"/>
      <c r="H12"/>
      <c r="I12"/>
      <c r="J12" s="107"/>
      <c r="K12"/>
      <c r="L12"/>
      <c r="M12"/>
      <c r="N12" s="10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s="124" customFormat="1" x14ac:dyDescent="0.25">
      <c r="A13" s="50">
        <v>1</v>
      </c>
      <c r="B13" s="50" t="s">
        <v>17</v>
      </c>
      <c r="C13" s="50"/>
      <c r="D13" s="50">
        <v>3</v>
      </c>
      <c r="E13" s="50">
        <v>4</v>
      </c>
      <c r="F13" s="50">
        <v>3.8</v>
      </c>
      <c r="G13"/>
      <c r="H13"/>
      <c r="I13"/>
      <c r="J13" s="107"/>
      <c r="K13"/>
      <c r="L13"/>
      <c r="M13"/>
      <c r="N13" s="107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s="124" customFormat="1" x14ac:dyDescent="0.25">
      <c r="A14" s="50">
        <v>50</v>
      </c>
      <c r="B14" s="61" t="s">
        <v>17</v>
      </c>
      <c r="C14" s="50" t="s">
        <v>10</v>
      </c>
      <c r="D14" s="50">
        <v>2</v>
      </c>
      <c r="E14" s="50">
        <v>1</v>
      </c>
      <c r="F14" s="50">
        <v>4.2</v>
      </c>
      <c r="G14" s="274"/>
      <c r="H14" s="171" t="s">
        <v>435</v>
      </c>
      <c r="I14" s="171" t="s">
        <v>436</v>
      </c>
      <c r="J14" s="171" t="s">
        <v>437</v>
      </c>
      <c r="K14" s="275" t="s">
        <v>438</v>
      </c>
      <c r="L14" s="275" t="s">
        <v>241</v>
      </c>
      <c r="M14" s="275" t="s">
        <v>532</v>
      </c>
      <c r="N14" s="275" t="s">
        <v>533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s="124" customFormat="1" x14ac:dyDescent="0.25">
      <c r="A15" s="50">
        <v>16</v>
      </c>
      <c r="B15" s="50" t="s">
        <v>17</v>
      </c>
      <c r="C15" s="50"/>
      <c r="D15" s="50">
        <v>3</v>
      </c>
      <c r="E15" s="50">
        <v>3</v>
      </c>
      <c r="F15" s="50">
        <v>4.2</v>
      </c>
      <c r="G15" s="274"/>
      <c r="H15" s="276">
        <v>84</v>
      </c>
      <c r="I15" s="275">
        <v>44</v>
      </c>
      <c r="J15" s="276">
        <v>21</v>
      </c>
      <c r="K15" s="276">
        <v>17</v>
      </c>
      <c r="L15" s="276">
        <v>10</v>
      </c>
      <c r="M15" s="276">
        <v>7</v>
      </c>
      <c r="N15" s="276">
        <v>3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s="124" customFormat="1" x14ac:dyDescent="0.25">
      <c r="A16" s="50">
        <v>8</v>
      </c>
      <c r="B16" s="50" t="s">
        <v>17</v>
      </c>
      <c r="C16" s="50"/>
      <c r="D16" s="50">
        <v>2</v>
      </c>
      <c r="E16" s="50">
        <v>2</v>
      </c>
      <c r="F16" s="50">
        <v>4.5</v>
      </c>
      <c r="G16"/>
      <c r="H16"/>
      <c r="I16"/>
      <c r="J16" s="107"/>
      <c r="K16"/>
      <c r="L16"/>
      <c r="M16"/>
      <c r="N16" s="107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124" customFormat="1" x14ac:dyDescent="0.25">
      <c r="A17" s="50">
        <v>43</v>
      </c>
      <c r="B17" s="50" t="s">
        <v>17</v>
      </c>
      <c r="C17" s="50"/>
      <c r="D17" s="50">
        <v>2</v>
      </c>
      <c r="E17" s="50">
        <v>3</v>
      </c>
      <c r="F17" s="50">
        <v>4.5</v>
      </c>
      <c r="G17"/>
      <c r="H17"/>
      <c r="I17"/>
      <c r="J17" s="107"/>
      <c r="K17"/>
      <c r="L17"/>
      <c r="M17"/>
      <c r="N17" s="10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124" customFormat="1" x14ac:dyDescent="0.25">
      <c r="A18" s="50">
        <v>12</v>
      </c>
      <c r="B18" s="50" t="s">
        <v>17</v>
      </c>
      <c r="C18" s="50"/>
      <c r="D18" s="50">
        <v>2</v>
      </c>
      <c r="E18" s="50">
        <v>2</v>
      </c>
      <c r="F18" s="50">
        <v>4.5</v>
      </c>
      <c r="G18"/>
      <c r="H18"/>
      <c r="I18"/>
      <c r="J18" s="107"/>
      <c r="K18"/>
      <c r="L18"/>
      <c r="M18"/>
      <c r="N18" s="107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124" customFormat="1" x14ac:dyDescent="0.25">
      <c r="A19" s="50">
        <v>1</v>
      </c>
      <c r="B19" s="50" t="s">
        <v>17</v>
      </c>
      <c r="C19" s="50"/>
      <c r="D19" s="50">
        <v>3</v>
      </c>
      <c r="E19" s="50">
        <v>4</v>
      </c>
      <c r="F19" s="50">
        <v>4.8</v>
      </c>
      <c r="G19"/>
      <c r="H19"/>
      <c r="I19"/>
      <c r="J19" s="107"/>
      <c r="K19"/>
      <c r="L19"/>
      <c r="M19"/>
      <c r="N19" s="107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124" customFormat="1" x14ac:dyDescent="0.25">
      <c r="A20" s="50">
        <v>2</v>
      </c>
      <c r="B20" s="50" t="s">
        <v>17</v>
      </c>
      <c r="C20" s="50"/>
      <c r="D20" s="50">
        <v>3</v>
      </c>
      <c r="E20" s="50">
        <v>3</v>
      </c>
      <c r="F20" s="50">
        <v>4.8</v>
      </c>
      <c r="G20"/>
      <c r="H20"/>
      <c r="I20"/>
      <c r="J20" s="107"/>
      <c r="K20"/>
      <c r="L20"/>
      <c r="M20"/>
      <c r="N20" s="107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s="124" customFormat="1" x14ac:dyDescent="0.25">
      <c r="A21" s="50">
        <v>5</v>
      </c>
      <c r="B21" s="50" t="s">
        <v>17</v>
      </c>
      <c r="C21" s="50"/>
      <c r="D21" s="50">
        <v>2</v>
      </c>
      <c r="E21" s="50">
        <v>2</v>
      </c>
      <c r="F21" s="50">
        <v>5</v>
      </c>
      <c r="G21"/>
      <c r="H21"/>
      <c r="I21"/>
      <c r="J21" s="107"/>
      <c r="K21"/>
      <c r="L21"/>
      <c r="M21"/>
      <c r="N21" s="107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s="124" customFormat="1" x14ac:dyDescent="0.25">
      <c r="A22" s="50">
        <v>6</v>
      </c>
      <c r="B22" s="50" t="s">
        <v>17</v>
      </c>
      <c r="C22" s="50"/>
      <c r="D22" s="50">
        <v>1</v>
      </c>
      <c r="E22" s="50">
        <v>1</v>
      </c>
      <c r="F22" s="50">
        <v>5</v>
      </c>
      <c r="G22"/>
      <c r="H22"/>
      <c r="I22"/>
      <c r="J22" s="107"/>
      <c r="K22"/>
      <c r="L22"/>
      <c r="M22"/>
      <c r="N22" s="107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s="124" customFormat="1" x14ac:dyDescent="0.25">
      <c r="A23" s="50">
        <v>7</v>
      </c>
      <c r="B23" s="50" t="s">
        <v>17</v>
      </c>
      <c r="C23" s="50"/>
      <c r="D23" s="50">
        <v>6</v>
      </c>
      <c r="E23" s="50">
        <v>3</v>
      </c>
      <c r="F23" s="50">
        <v>5</v>
      </c>
      <c r="G23"/>
      <c r="H23"/>
      <c r="I23"/>
      <c r="J23" s="107"/>
      <c r="K23"/>
      <c r="L23"/>
      <c r="M23"/>
      <c r="N23" s="107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s="124" customFormat="1" x14ac:dyDescent="0.25">
      <c r="A24" s="50">
        <v>16</v>
      </c>
      <c r="B24" s="50" t="s">
        <v>17</v>
      </c>
      <c r="C24" s="50"/>
      <c r="D24" s="50">
        <v>2</v>
      </c>
      <c r="E24" s="50">
        <v>6</v>
      </c>
      <c r="F24" s="50">
        <v>5</v>
      </c>
      <c r="G24"/>
      <c r="H24"/>
      <c r="I24"/>
      <c r="J24" s="107"/>
      <c r="K24"/>
      <c r="L24"/>
      <c r="M24"/>
      <c r="N24" s="107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s="124" customFormat="1" x14ac:dyDescent="0.25">
      <c r="A25" s="50">
        <v>16</v>
      </c>
      <c r="B25" s="50" t="s">
        <v>17</v>
      </c>
      <c r="C25" s="50"/>
      <c r="D25" s="50">
        <v>1</v>
      </c>
      <c r="E25" s="50">
        <v>7</v>
      </c>
      <c r="F25" s="50">
        <v>5</v>
      </c>
      <c r="G25">
        <f>SUM(E2:E25)</f>
        <v>84</v>
      </c>
      <c r="H25"/>
      <c r="I25"/>
      <c r="J25" s="107"/>
      <c r="K25"/>
      <c r="L25"/>
      <c r="M25"/>
      <c r="N25" s="107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s="124" customFormat="1" x14ac:dyDescent="0.25">
      <c r="A26" s="50">
        <v>16</v>
      </c>
      <c r="B26" s="61" t="s">
        <v>17</v>
      </c>
      <c r="C26" s="50" t="s">
        <v>0</v>
      </c>
      <c r="D26" s="50">
        <v>1.5</v>
      </c>
      <c r="E26" s="50">
        <v>1</v>
      </c>
      <c r="F26" s="50">
        <v>5.2</v>
      </c>
      <c r="G26"/>
      <c r="H26"/>
      <c r="I26"/>
      <c r="J26" s="107"/>
      <c r="K26"/>
      <c r="L26"/>
      <c r="M26"/>
      <c r="N26" s="107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s="124" customFormat="1" x14ac:dyDescent="0.25">
      <c r="A27" s="50">
        <v>28</v>
      </c>
      <c r="B27" s="50" t="s">
        <v>17</v>
      </c>
      <c r="C27" s="50"/>
      <c r="D27" s="50">
        <v>2</v>
      </c>
      <c r="E27" s="50">
        <v>5</v>
      </c>
      <c r="F27" s="50">
        <v>5.2</v>
      </c>
      <c r="G27"/>
      <c r="H27"/>
      <c r="I27"/>
      <c r="J27" s="107"/>
      <c r="K27"/>
      <c r="L27"/>
      <c r="M27"/>
      <c r="N27" s="10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124" customFormat="1" x14ac:dyDescent="0.25">
      <c r="A28" s="50">
        <v>33</v>
      </c>
      <c r="B28" s="50" t="s">
        <v>17</v>
      </c>
      <c r="C28" s="50"/>
      <c r="D28" s="50">
        <v>3</v>
      </c>
      <c r="E28" s="50">
        <v>1</v>
      </c>
      <c r="F28" s="50">
        <v>5.2</v>
      </c>
      <c r="G28"/>
      <c r="H28"/>
      <c r="I28"/>
      <c r="J28" s="107"/>
      <c r="K28"/>
      <c r="L28"/>
      <c r="M28"/>
      <c r="N28" s="107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124" customFormat="1" x14ac:dyDescent="0.25">
      <c r="A29" s="50">
        <v>34</v>
      </c>
      <c r="B29" s="50" t="s">
        <v>17</v>
      </c>
      <c r="C29" s="50"/>
      <c r="D29" s="50">
        <v>2</v>
      </c>
      <c r="E29" s="50">
        <v>2</v>
      </c>
      <c r="F29" s="50">
        <v>5.2</v>
      </c>
      <c r="G29"/>
      <c r="H29"/>
      <c r="I29"/>
      <c r="J29" s="107"/>
      <c r="K29"/>
      <c r="L29"/>
      <c r="M29"/>
      <c r="N29" s="107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124" customFormat="1" x14ac:dyDescent="0.25">
      <c r="A30" s="50">
        <v>50</v>
      </c>
      <c r="B30" s="50" t="s">
        <v>17</v>
      </c>
      <c r="C30" s="50"/>
      <c r="D30" s="50">
        <v>2</v>
      </c>
      <c r="E30" s="50">
        <v>4</v>
      </c>
      <c r="F30" s="50">
        <v>5.2</v>
      </c>
      <c r="G30"/>
      <c r="H30"/>
      <c r="I30"/>
      <c r="J30" s="107"/>
      <c r="K30"/>
      <c r="L30"/>
      <c r="M30"/>
      <c r="N30" s="107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s="124" customFormat="1" x14ac:dyDescent="0.25">
      <c r="A31" s="50">
        <v>1</v>
      </c>
      <c r="B31" s="50" t="s">
        <v>17</v>
      </c>
      <c r="C31" s="50"/>
      <c r="D31" s="50">
        <v>2</v>
      </c>
      <c r="E31" s="50">
        <v>3</v>
      </c>
      <c r="F31" s="50">
        <v>5.4</v>
      </c>
      <c r="G31"/>
      <c r="H31"/>
      <c r="I31"/>
      <c r="J31" s="107"/>
      <c r="K31"/>
      <c r="L31"/>
      <c r="M31"/>
      <c r="N31" s="107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s="124" customFormat="1" x14ac:dyDescent="0.25">
      <c r="A32" s="50">
        <v>7</v>
      </c>
      <c r="B32" s="50" t="s">
        <v>17</v>
      </c>
      <c r="C32" s="50"/>
      <c r="D32" s="50">
        <v>3</v>
      </c>
      <c r="E32" s="50">
        <v>2</v>
      </c>
      <c r="F32" s="50">
        <v>5.8</v>
      </c>
      <c r="G32"/>
      <c r="H32"/>
      <c r="I32"/>
      <c r="J32" s="107"/>
      <c r="K32"/>
      <c r="L32"/>
      <c r="M32"/>
      <c r="N32" s="107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s="124" customFormat="1" x14ac:dyDescent="0.25">
      <c r="A33" s="50">
        <v>12</v>
      </c>
      <c r="B33" s="50" t="s">
        <v>17</v>
      </c>
      <c r="C33" s="50"/>
      <c r="D33" s="50">
        <v>2</v>
      </c>
      <c r="E33" s="50">
        <v>2</v>
      </c>
      <c r="F33" s="50">
        <v>6</v>
      </c>
      <c r="G33"/>
      <c r="H33"/>
      <c r="I33"/>
      <c r="J33" s="107"/>
      <c r="K33"/>
      <c r="L33"/>
      <c r="M33"/>
      <c r="N33" s="107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s="124" customFormat="1" x14ac:dyDescent="0.25">
      <c r="A34" s="50">
        <v>16</v>
      </c>
      <c r="B34" s="64" t="s">
        <v>17</v>
      </c>
      <c r="C34" s="64"/>
      <c r="D34" s="50">
        <v>3</v>
      </c>
      <c r="E34" s="50">
        <v>4</v>
      </c>
      <c r="F34" s="50">
        <v>6</v>
      </c>
      <c r="G34"/>
      <c r="H34"/>
      <c r="I34"/>
      <c r="J34" s="107"/>
      <c r="K34"/>
      <c r="L34"/>
      <c r="M34"/>
      <c r="N34" s="107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s="124" customFormat="1" x14ac:dyDescent="0.25">
      <c r="A35" s="50">
        <v>39</v>
      </c>
      <c r="B35" s="50" t="s">
        <v>17</v>
      </c>
      <c r="C35" s="50"/>
      <c r="D35" s="50">
        <v>5</v>
      </c>
      <c r="E35" s="50">
        <v>8</v>
      </c>
      <c r="F35" s="50">
        <v>6</v>
      </c>
      <c r="G35"/>
      <c r="H35"/>
      <c r="I35"/>
      <c r="J35" s="107"/>
      <c r="K35"/>
      <c r="L35"/>
      <c r="M35"/>
      <c r="N35" s="107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s="124" customFormat="1" x14ac:dyDescent="0.25">
      <c r="A36" s="50">
        <v>16</v>
      </c>
      <c r="B36" s="50" t="s">
        <v>17</v>
      </c>
      <c r="C36" s="50"/>
      <c r="D36" s="50">
        <v>1</v>
      </c>
      <c r="E36" s="50">
        <v>1</v>
      </c>
      <c r="F36" s="50">
        <v>6</v>
      </c>
      <c r="G36"/>
      <c r="H36"/>
      <c r="I36"/>
      <c r="J36" s="107"/>
      <c r="K36"/>
      <c r="L36"/>
      <c r="M36"/>
      <c r="N36" s="107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s="124" customFormat="1" x14ac:dyDescent="0.25">
      <c r="A37" s="50">
        <v>17</v>
      </c>
      <c r="B37" s="50" t="s">
        <v>17</v>
      </c>
      <c r="C37" s="50"/>
      <c r="D37" s="50">
        <v>1</v>
      </c>
      <c r="E37" s="50">
        <v>2</v>
      </c>
      <c r="F37" s="50">
        <v>6</v>
      </c>
      <c r="G37"/>
      <c r="H37"/>
      <c r="I37"/>
      <c r="J37" s="107"/>
      <c r="K37"/>
      <c r="L37"/>
      <c r="M37"/>
      <c r="N37" s="10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s="124" customFormat="1" x14ac:dyDescent="0.25">
      <c r="A38" s="50">
        <v>4</v>
      </c>
      <c r="B38" s="50" t="s">
        <v>17</v>
      </c>
      <c r="C38" s="50"/>
      <c r="D38" s="50">
        <v>4</v>
      </c>
      <c r="E38" s="50">
        <v>2</v>
      </c>
      <c r="F38" s="50">
        <v>6.2</v>
      </c>
      <c r="G38"/>
      <c r="H38"/>
      <c r="I38"/>
      <c r="J38" s="107"/>
      <c r="K38"/>
      <c r="L38"/>
      <c r="M38"/>
      <c r="N38" s="107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s="124" customFormat="1" x14ac:dyDescent="0.25">
      <c r="A39" s="50">
        <v>28</v>
      </c>
      <c r="B39" s="50" t="s">
        <v>17</v>
      </c>
      <c r="C39" s="50"/>
      <c r="D39" s="50">
        <v>2</v>
      </c>
      <c r="E39" s="50">
        <v>2</v>
      </c>
      <c r="F39" s="50">
        <v>6.4</v>
      </c>
      <c r="G39"/>
      <c r="H39"/>
      <c r="I39"/>
      <c r="J39" s="107"/>
      <c r="K39"/>
      <c r="L39"/>
      <c r="M39"/>
      <c r="N39" s="107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s="124" customFormat="1" x14ac:dyDescent="0.25">
      <c r="A40" s="50">
        <v>34</v>
      </c>
      <c r="B40" s="50" t="s">
        <v>17</v>
      </c>
      <c r="C40" s="50"/>
      <c r="D40" s="50">
        <v>2</v>
      </c>
      <c r="E40" s="50">
        <v>1</v>
      </c>
      <c r="F40" s="50">
        <v>7</v>
      </c>
      <c r="G40"/>
      <c r="H40"/>
      <c r="I40"/>
      <c r="J40" s="107"/>
      <c r="K40"/>
      <c r="L40"/>
      <c r="M40"/>
      <c r="N40" s="107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s="124" customFormat="1" x14ac:dyDescent="0.25">
      <c r="A41" s="50">
        <v>35</v>
      </c>
      <c r="B41" s="64" t="s">
        <v>17</v>
      </c>
      <c r="C41" s="64"/>
      <c r="D41" s="50">
        <v>3</v>
      </c>
      <c r="E41" s="50">
        <v>2</v>
      </c>
      <c r="F41" s="50">
        <v>7</v>
      </c>
      <c r="G41"/>
      <c r="H41"/>
      <c r="I41"/>
      <c r="J41" s="107"/>
      <c r="K41"/>
      <c r="L41"/>
      <c r="M41"/>
      <c r="N41" s="107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s="124" customFormat="1" x14ac:dyDescent="0.25">
      <c r="A42" s="50">
        <v>36</v>
      </c>
      <c r="B42" s="50" t="s">
        <v>17</v>
      </c>
      <c r="C42" s="50"/>
      <c r="D42" s="50">
        <v>5</v>
      </c>
      <c r="E42" s="50">
        <v>2</v>
      </c>
      <c r="F42" s="50">
        <v>7.2</v>
      </c>
      <c r="G42">
        <f>SUM(E26:E42)</f>
        <v>44</v>
      </c>
      <c r="H42"/>
      <c r="I42"/>
      <c r="J42" s="107"/>
      <c r="K42"/>
      <c r="L42"/>
      <c r="M42"/>
      <c r="N42" s="107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s="124" customFormat="1" x14ac:dyDescent="0.25">
      <c r="A43" s="50">
        <v>16</v>
      </c>
      <c r="B43" s="50" t="s">
        <v>17</v>
      </c>
      <c r="C43" s="50"/>
      <c r="D43" s="50">
        <v>3</v>
      </c>
      <c r="E43" s="50">
        <v>5</v>
      </c>
      <c r="F43" s="50">
        <v>10.5</v>
      </c>
      <c r="G43"/>
      <c r="H43"/>
      <c r="I43"/>
      <c r="J43" s="107"/>
      <c r="K43"/>
      <c r="L43"/>
      <c r="M43"/>
      <c r="N43" s="107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s="124" customFormat="1" x14ac:dyDescent="0.25">
      <c r="A44" s="50">
        <v>16</v>
      </c>
      <c r="B44" s="50" t="s">
        <v>17</v>
      </c>
      <c r="C44" s="50"/>
      <c r="D44" s="50">
        <v>4</v>
      </c>
      <c r="E44" s="50">
        <v>3</v>
      </c>
      <c r="F44" s="50">
        <v>10.5</v>
      </c>
      <c r="G44"/>
      <c r="H44"/>
      <c r="I44"/>
      <c r="J44" s="107"/>
      <c r="K44"/>
      <c r="L44"/>
      <c r="M44"/>
      <c r="N44" s="107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s="124" customFormat="1" x14ac:dyDescent="0.25">
      <c r="A45" s="50">
        <v>32</v>
      </c>
      <c r="B45" s="50" t="s">
        <v>17</v>
      </c>
      <c r="C45" s="50"/>
      <c r="D45" s="50">
        <v>1</v>
      </c>
      <c r="E45" s="50">
        <v>2</v>
      </c>
      <c r="F45" s="50">
        <v>11</v>
      </c>
      <c r="G45"/>
      <c r="H45"/>
      <c r="I45"/>
      <c r="J45" s="107"/>
      <c r="K45"/>
      <c r="L45"/>
      <c r="M45"/>
      <c r="N45" s="107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s="124" customFormat="1" x14ac:dyDescent="0.25">
      <c r="A46" s="50">
        <v>33</v>
      </c>
      <c r="B46" s="50" t="s">
        <v>17</v>
      </c>
      <c r="C46" s="50"/>
      <c r="D46" s="50">
        <v>2</v>
      </c>
      <c r="E46" s="50">
        <v>1</v>
      </c>
      <c r="F46" s="50">
        <v>14</v>
      </c>
      <c r="G46"/>
      <c r="H46"/>
      <c r="I46"/>
      <c r="J46" s="107"/>
      <c r="K46"/>
      <c r="L46"/>
      <c r="M46"/>
      <c r="N46" s="107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s="124" customFormat="1" x14ac:dyDescent="0.25">
      <c r="A47" s="50">
        <v>17</v>
      </c>
      <c r="B47" s="50" t="s">
        <v>17</v>
      </c>
      <c r="C47" s="50"/>
      <c r="D47" s="50">
        <v>15</v>
      </c>
      <c r="E47" s="50">
        <v>10</v>
      </c>
      <c r="F47" s="50">
        <v>15</v>
      </c>
      <c r="G47">
        <f>SUM(E43:E47)</f>
        <v>21</v>
      </c>
      <c r="H47"/>
      <c r="I47"/>
      <c r="J47" s="107"/>
      <c r="K47"/>
      <c r="L47"/>
      <c r="M47"/>
      <c r="N47" s="10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s="124" customFormat="1" x14ac:dyDescent="0.25">
      <c r="A48" s="50">
        <v>16</v>
      </c>
      <c r="B48" s="50" t="s">
        <v>17</v>
      </c>
      <c r="C48" s="50"/>
      <c r="D48" s="50">
        <v>4</v>
      </c>
      <c r="E48" s="50">
        <v>6</v>
      </c>
      <c r="F48" s="50">
        <v>15.5</v>
      </c>
      <c r="G48"/>
      <c r="H48"/>
      <c r="I48"/>
      <c r="J48" s="107"/>
      <c r="K48"/>
      <c r="L48"/>
      <c r="M48"/>
      <c r="N48" s="107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s="124" customFormat="1" x14ac:dyDescent="0.25">
      <c r="A49" s="50">
        <v>16</v>
      </c>
      <c r="B49" s="50" t="s">
        <v>17</v>
      </c>
      <c r="C49" s="50"/>
      <c r="D49" s="50">
        <v>5</v>
      </c>
      <c r="E49" s="50">
        <v>3</v>
      </c>
      <c r="F49" s="50">
        <v>16</v>
      </c>
      <c r="G49"/>
      <c r="H49" t="s">
        <v>186</v>
      </c>
      <c r="I49"/>
      <c r="J49" s="107"/>
      <c r="K49"/>
      <c r="L49"/>
      <c r="M49"/>
      <c r="N49" s="107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s="124" customFormat="1" x14ac:dyDescent="0.25">
      <c r="A50" s="50">
        <v>27</v>
      </c>
      <c r="B50" s="50" t="s">
        <v>17</v>
      </c>
      <c r="C50" s="50"/>
      <c r="D50" s="50">
        <v>14</v>
      </c>
      <c r="E50" s="50">
        <v>8</v>
      </c>
      <c r="F50" s="50">
        <v>15.5</v>
      </c>
      <c r="G50">
        <f>SUM(E48:E50)</f>
        <v>17</v>
      </c>
      <c r="H50"/>
      <c r="I50"/>
      <c r="J50" s="107"/>
      <c r="K50"/>
      <c r="L50"/>
      <c r="M50"/>
      <c r="N50" s="107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s="124" customFormat="1" x14ac:dyDescent="0.25">
      <c r="A51" s="50">
        <v>27</v>
      </c>
      <c r="B51" s="50" t="s">
        <v>17</v>
      </c>
      <c r="C51" s="50"/>
      <c r="D51" s="50">
        <v>5</v>
      </c>
      <c r="E51" s="50">
        <v>2</v>
      </c>
      <c r="F51" s="50">
        <v>20.5</v>
      </c>
      <c r="G51"/>
      <c r="H51"/>
      <c r="I51"/>
      <c r="J51" s="107"/>
      <c r="K51"/>
      <c r="L51"/>
      <c r="M51"/>
      <c r="N51" s="107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s="124" customFormat="1" x14ac:dyDescent="0.25">
      <c r="A52" s="50">
        <v>28</v>
      </c>
      <c r="B52" s="50" t="s">
        <v>17</v>
      </c>
      <c r="C52" s="50"/>
      <c r="D52" s="50">
        <v>2</v>
      </c>
      <c r="E52" s="50">
        <v>2</v>
      </c>
      <c r="F52" s="50">
        <v>22</v>
      </c>
      <c r="G52"/>
      <c r="H52"/>
      <c r="I52"/>
      <c r="J52" s="107"/>
      <c r="K52"/>
      <c r="L52"/>
      <c r="M52"/>
      <c r="N52" s="107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s="124" customFormat="1" x14ac:dyDescent="0.25">
      <c r="A53" s="50">
        <v>34</v>
      </c>
      <c r="B53" s="50" t="s">
        <v>17</v>
      </c>
      <c r="C53" s="50"/>
      <c r="D53" s="50">
        <v>8</v>
      </c>
      <c r="E53" s="50">
        <v>6</v>
      </c>
      <c r="F53" s="50">
        <v>21</v>
      </c>
      <c r="G53">
        <f>SUM(E51:E53)</f>
        <v>10</v>
      </c>
      <c r="H53"/>
      <c r="I53"/>
      <c r="J53" s="107"/>
      <c r="K53"/>
      <c r="L53"/>
      <c r="M53"/>
      <c r="N53" s="107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s="124" customFormat="1" x14ac:dyDescent="0.25">
      <c r="A54" s="50">
        <v>43</v>
      </c>
      <c r="B54" s="50" t="s">
        <v>17</v>
      </c>
      <c r="C54" s="50"/>
      <c r="D54" s="50">
        <v>5</v>
      </c>
      <c r="E54" s="50">
        <v>4</v>
      </c>
      <c r="F54" s="50">
        <v>30.5</v>
      </c>
      <c r="G54"/>
      <c r="H54"/>
      <c r="I54"/>
      <c r="J54" s="107"/>
      <c r="K54"/>
      <c r="L54"/>
      <c r="M54"/>
      <c r="N54" s="107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s="124" customFormat="1" x14ac:dyDescent="0.25">
      <c r="A55" s="50">
        <v>27</v>
      </c>
      <c r="B55" s="50" t="s">
        <v>17</v>
      </c>
      <c r="C55" s="50"/>
      <c r="D55" s="50">
        <v>2</v>
      </c>
      <c r="E55" s="50">
        <v>2</v>
      </c>
      <c r="F55" s="50">
        <v>31</v>
      </c>
      <c r="G55"/>
      <c r="H55"/>
      <c r="I55"/>
      <c r="J55" s="107"/>
      <c r="K55"/>
      <c r="L55"/>
      <c r="M55"/>
      <c r="N55" s="107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s="124" customFormat="1" x14ac:dyDescent="0.25">
      <c r="A56" s="50">
        <v>33</v>
      </c>
      <c r="B56" s="50" t="s">
        <v>17</v>
      </c>
      <c r="C56" s="50"/>
      <c r="D56" s="50">
        <v>2</v>
      </c>
      <c r="E56" s="50">
        <v>1</v>
      </c>
      <c r="F56" s="50">
        <v>32</v>
      </c>
      <c r="G56">
        <f>SUM(E54:E56)</f>
        <v>7</v>
      </c>
      <c r="H56"/>
      <c r="I56"/>
      <c r="J56" s="107"/>
      <c r="K56"/>
      <c r="L56"/>
      <c r="M56"/>
      <c r="N56" s="107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s="124" customFormat="1" x14ac:dyDescent="0.25">
      <c r="A57" s="50">
        <v>16</v>
      </c>
      <c r="B57" s="50" t="s">
        <v>17</v>
      </c>
      <c r="C57" s="50"/>
      <c r="D57" s="50">
        <v>3</v>
      </c>
      <c r="E57" s="50">
        <v>3</v>
      </c>
      <c r="F57" s="50">
        <v>41</v>
      </c>
      <c r="G57">
        <f>SUM(E57)</f>
        <v>3</v>
      </c>
      <c r="H57"/>
      <c r="I57"/>
      <c r="J57" s="107"/>
      <c r="K57"/>
      <c r="L57"/>
      <c r="M57"/>
      <c r="N57" s="10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24" customFormat="1" x14ac:dyDescent="0.25">
      <c r="A58" s="50">
        <v>17</v>
      </c>
      <c r="D58"/>
      <c r="E58">
        <f>SUM(E2:E57)</f>
        <v>186</v>
      </c>
      <c r="F58"/>
      <c r="G58">
        <f>SUM(G2:G57)</f>
        <v>186</v>
      </c>
      <c r="H58"/>
      <c r="I58"/>
      <c r="J58" s="107"/>
      <c r="K58"/>
      <c r="L58"/>
      <c r="M58"/>
      <c r="N58" s="107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24" customFormat="1" x14ac:dyDescent="0.25">
      <c r="A59" s="50">
        <v>33</v>
      </c>
      <c r="D59"/>
      <c r="E59"/>
      <c r="F59"/>
      <c r="G59"/>
      <c r="H59"/>
      <c r="I59"/>
      <c r="J59" s="107"/>
      <c r="K59"/>
      <c r="L59"/>
      <c r="M59"/>
      <c r="N59" s="107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24" customFormat="1" x14ac:dyDescent="0.25">
      <c r="A60" s="50">
        <v>43</v>
      </c>
      <c r="D60"/>
      <c r="E60"/>
      <c r="F60"/>
      <c r="G60"/>
      <c r="H60"/>
      <c r="I60"/>
      <c r="J60" s="107"/>
      <c r="K60"/>
      <c r="L60"/>
      <c r="M60"/>
      <c r="N60" s="107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24" customFormat="1" x14ac:dyDescent="0.25">
      <c r="A61" s="50">
        <v>43</v>
      </c>
      <c r="D61"/>
      <c r="E61"/>
      <c r="F61"/>
      <c r="G61"/>
      <c r="H61"/>
      <c r="I61"/>
      <c r="J61" s="107"/>
      <c r="K61"/>
      <c r="L61"/>
      <c r="M61"/>
      <c r="N61" s="107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s="124" customFormat="1" x14ac:dyDescent="0.25">
      <c r="A62" s="50">
        <v>40</v>
      </c>
      <c r="D62"/>
      <c r="E62"/>
      <c r="F62"/>
      <c r="G62"/>
      <c r="H62"/>
      <c r="I62"/>
      <c r="J62" s="107"/>
      <c r="K62"/>
      <c r="L62"/>
      <c r="M62"/>
      <c r="N62" s="107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s="124" customFormat="1" x14ac:dyDescent="0.25">
      <c r="D63"/>
      <c r="E63"/>
      <c r="F63"/>
      <c r="G63"/>
      <c r="H63"/>
      <c r="I63"/>
      <c r="J63" s="107"/>
      <c r="K63"/>
      <c r="L63"/>
      <c r="M63"/>
      <c r="N63" s="107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s="124" customFormat="1" x14ac:dyDescent="0.25">
      <c r="D64"/>
      <c r="E64"/>
      <c r="F64"/>
      <c r="G64"/>
      <c r="H64"/>
      <c r="I64"/>
      <c r="J64" s="107"/>
      <c r="K64"/>
      <c r="L64"/>
      <c r="M64"/>
      <c r="N64" s="107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4:44" s="124" customFormat="1" x14ac:dyDescent="0.25">
      <c r="D65"/>
      <c r="E65"/>
      <c r="F65"/>
      <c r="G65"/>
      <c r="H65"/>
      <c r="I65"/>
      <c r="J65" s="107"/>
      <c r="K65"/>
      <c r="L65"/>
      <c r="M65"/>
      <c r="N65" s="107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4:44" s="124" customFormat="1" x14ac:dyDescent="0.25">
      <c r="D66"/>
      <c r="E66"/>
      <c r="F66"/>
      <c r="G66"/>
      <c r="H66"/>
      <c r="I66"/>
      <c r="J66" s="107"/>
      <c r="K66"/>
      <c r="L66"/>
      <c r="M66"/>
      <c r="N66" s="107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4:44" s="124" customFormat="1" x14ac:dyDescent="0.25">
      <c r="D67"/>
      <c r="E67"/>
      <c r="F67"/>
      <c r="G67"/>
      <c r="H67"/>
      <c r="I67"/>
      <c r="J67" s="107"/>
      <c r="K67"/>
      <c r="L67"/>
      <c r="M67"/>
      <c r="N67" s="10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4:44" s="124" customFormat="1" x14ac:dyDescent="0.25">
      <c r="D68"/>
      <c r="E68"/>
      <c r="F68"/>
      <c r="G68"/>
      <c r="H68"/>
      <c r="I68"/>
      <c r="J68" s="107"/>
      <c r="K68"/>
      <c r="L68"/>
      <c r="M68"/>
      <c r="N68" s="107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4:44" s="124" customFormat="1" x14ac:dyDescent="0.25">
      <c r="D69"/>
      <c r="E69"/>
      <c r="F69"/>
      <c r="G69"/>
      <c r="H69"/>
      <c r="I69"/>
      <c r="J69" s="107"/>
      <c r="K69"/>
      <c r="L69"/>
      <c r="M69"/>
      <c r="N69" s="107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4:44" s="124" customFormat="1" x14ac:dyDescent="0.25">
      <c r="D70"/>
      <c r="E70"/>
      <c r="F70"/>
      <c r="G70"/>
      <c r="H70"/>
      <c r="I70"/>
      <c r="J70" s="107"/>
      <c r="K70"/>
      <c r="L70"/>
      <c r="M70"/>
      <c r="N70" s="107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4:44" s="124" customFormat="1" x14ac:dyDescent="0.25">
      <c r="D71"/>
      <c r="E71"/>
      <c r="F71"/>
      <c r="G71"/>
      <c r="H71"/>
      <c r="I71"/>
      <c r="J71" s="107"/>
      <c r="K71"/>
      <c r="L71"/>
      <c r="M71"/>
      <c r="N71" s="107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4:44" s="124" customFormat="1" x14ac:dyDescent="0.25">
      <c r="D72"/>
      <c r="E72"/>
      <c r="F72"/>
      <c r="G72"/>
      <c r="H72"/>
      <c r="I72"/>
      <c r="J72" s="107"/>
      <c r="K72"/>
      <c r="L72"/>
      <c r="M72"/>
      <c r="N72" s="107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4:44" s="124" customFormat="1" x14ac:dyDescent="0.25">
      <c r="D73"/>
      <c r="E73"/>
      <c r="F73"/>
      <c r="G73"/>
      <c r="H73"/>
      <c r="I73"/>
      <c r="J73" s="107"/>
      <c r="K73"/>
      <c r="L73"/>
      <c r="M73"/>
      <c r="N73" s="107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4:44" s="124" customFormat="1" x14ac:dyDescent="0.25">
      <c r="D74"/>
      <c r="E74"/>
      <c r="F74"/>
      <c r="G74"/>
      <c r="H74"/>
      <c r="I74"/>
      <c r="J74" s="107"/>
      <c r="K74"/>
      <c r="L74"/>
      <c r="M74"/>
      <c r="N74" s="107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4:44" s="124" customFormat="1" x14ac:dyDescent="0.25">
      <c r="D75"/>
      <c r="E75"/>
      <c r="F75"/>
      <c r="G75"/>
      <c r="H75"/>
      <c r="I75"/>
      <c r="J75" s="107"/>
      <c r="K75"/>
      <c r="L75"/>
      <c r="M75"/>
      <c r="N75" s="107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4:44" s="124" customFormat="1" x14ac:dyDescent="0.25">
      <c r="D76"/>
      <c r="E76"/>
      <c r="F76"/>
      <c r="G76"/>
      <c r="H76"/>
      <c r="I76"/>
      <c r="J76" s="107"/>
      <c r="K76"/>
      <c r="L76"/>
      <c r="M76"/>
      <c r="N76" s="107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4:44" s="124" customFormat="1" x14ac:dyDescent="0.25">
      <c r="D77"/>
      <c r="E77"/>
      <c r="F77"/>
      <c r="G77"/>
      <c r="H77"/>
      <c r="I77"/>
      <c r="J77" s="107"/>
      <c r="K77"/>
      <c r="L77"/>
      <c r="M77"/>
      <c r="N77" s="10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4:44" s="124" customFormat="1" x14ac:dyDescent="0.25">
      <c r="D78"/>
      <c r="E78"/>
      <c r="F78"/>
      <c r="G78"/>
      <c r="H78"/>
      <c r="I78"/>
      <c r="J78" s="107"/>
      <c r="K78"/>
      <c r="L78"/>
      <c r="M78"/>
      <c r="N78" s="107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4:44" s="124" customFormat="1" x14ac:dyDescent="0.25">
      <c r="D79"/>
      <c r="E79"/>
      <c r="F79"/>
      <c r="G79"/>
      <c r="H79"/>
      <c r="I79"/>
      <c r="J79" s="107"/>
      <c r="K79"/>
      <c r="L79"/>
      <c r="M79"/>
      <c r="N79" s="107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4:44" s="124" customFormat="1" x14ac:dyDescent="0.25">
      <c r="D80"/>
      <c r="E80"/>
      <c r="F80"/>
      <c r="G80"/>
      <c r="H80"/>
      <c r="I80"/>
      <c r="J80" s="107"/>
      <c r="K80"/>
      <c r="L80"/>
      <c r="M80"/>
      <c r="N80" s="107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s="124" customFormat="1" x14ac:dyDescent="0.25">
      <c r="D81"/>
      <c r="E81"/>
      <c r="F81"/>
      <c r="G81"/>
      <c r="H81"/>
      <c r="I81"/>
      <c r="J81" s="107"/>
      <c r="K81"/>
      <c r="L81"/>
      <c r="M81"/>
      <c r="N81" s="107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s="124" customFormat="1" x14ac:dyDescent="0.25">
      <c r="D82"/>
      <c r="E82"/>
      <c r="F82"/>
      <c r="G82"/>
      <c r="H82"/>
      <c r="I82"/>
      <c r="J82" s="107"/>
      <c r="K82"/>
      <c r="L82"/>
      <c r="M82"/>
      <c r="N82" s="107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s="124" customFormat="1" x14ac:dyDescent="0.25">
      <c r="D83"/>
      <c r="E83"/>
      <c r="F83"/>
      <c r="G83"/>
      <c r="H83"/>
      <c r="I83"/>
      <c r="J83" s="107"/>
      <c r="K83"/>
      <c r="L83"/>
      <c r="M83"/>
      <c r="N83" s="107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s="124" customFormat="1" x14ac:dyDescent="0.25">
      <c r="D84"/>
      <c r="E84"/>
      <c r="F84"/>
      <c r="G84"/>
      <c r="H84"/>
      <c r="I84"/>
      <c r="J84" s="107"/>
      <c r="K84"/>
      <c r="L84"/>
      <c r="M84"/>
      <c r="N84" s="107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s="124" customFormat="1" x14ac:dyDescent="0.25">
      <c r="D85"/>
      <c r="E85"/>
      <c r="F85"/>
      <c r="G85"/>
      <c r="H85"/>
      <c r="I85"/>
      <c r="J85" s="107"/>
      <c r="K85"/>
      <c r="L85"/>
      <c r="M85"/>
      <c r="N85" s="107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s="124" customFormat="1" x14ac:dyDescent="0.25">
      <c r="D86"/>
      <c r="E86"/>
      <c r="F86"/>
      <c r="G86"/>
      <c r="H86"/>
      <c r="I86"/>
      <c r="J86" s="107"/>
      <c r="K86"/>
      <c r="L86"/>
      <c r="M86"/>
      <c r="N86" s="107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s="124" customFormat="1" x14ac:dyDescent="0.25">
      <c r="D87"/>
      <c r="E87"/>
      <c r="F87"/>
      <c r="G87"/>
      <c r="H87"/>
      <c r="I87"/>
      <c r="J87" s="107"/>
      <c r="K87"/>
      <c r="L87"/>
      <c r="M87"/>
      <c r="N87" s="10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s="124" customFormat="1" x14ac:dyDescent="0.25">
      <c r="D88"/>
      <c r="E88"/>
      <c r="F88"/>
      <c r="G88"/>
      <c r="H88"/>
      <c r="I88"/>
      <c r="J88" s="107"/>
      <c r="K88"/>
      <c r="L88"/>
      <c r="M88"/>
      <c r="N88" s="107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s="124" customFormat="1" x14ac:dyDescent="0.25">
      <c r="D89"/>
      <c r="E89"/>
      <c r="F89"/>
      <c r="G89"/>
      <c r="H89"/>
      <c r="I89"/>
      <c r="J89" s="107"/>
      <c r="K89"/>
      <c r="L89"/>
      <c r="M89"/>
      <c r="N89" s="107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s="124" customFormat="1" x14ac:dyDescent="0.25">
      <c r="D90"/>
      <c r="E90"/>
      <c r="F90"/>
      <c r="G90"/>
      <c r="H90"/>
      <c r="I90"/>
      <c r="J90" s="107"/>
      <c r="K90"/>
      <c r="L90"/>
      <c r="M90"/>
      <c r="N90" s="107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s="124" customFormat="1" x14ac:dyDescent="0.25">
      <c r="D91"/>
      <c r="E91"/>
      <c r="F91"/>
      <c r="G91"/>
      <c r="H91"/>
      <c r="I91"/>
      <c r="J91" s="107"/>
      <c r="K91"/>
      <c r="L91"/>
      <c r="M91"/>
      <c r="N91" s="107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s="124" customFormat="1" x14ac:dyDescent="0.25">
      <c r="D92"/>
      <c r="E92"/>
      <c r="F92"/>
      <c r="G92"/>
      <c r="H92"/>
      <c r="I92"/>
      <c r="J92" s="107"/>
      <c r="K92"/>
      <c r="L92"/>
      <c r="M92"/>
      <c r="N92" s="107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s="124" customFormat="1" x14ac:dyDescent="0.25">
      <c r="D93"/>
      <c r="E93"/>
      <c r="F93"/>
      <c r="G93"/>
      <c r="H93"/>
      <c r="I93"/>
      <c r="J93" s="107"/>
      <c r="K93"/>
      <c r="L93"/>
      <c r="M93"/>
      <c r="N93" s="107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124" customFormat="1" x14ac:dyDescent="0.25">
      <c r="D94"/>
      <c r="E94"/>
      <c r="F94"/>
      <c r="G94"/>
      <c r="H94"/>
      <c r="I94"/>
      <c r="J94" s="107"/>
      <c r="K94"/>
      <c r="L94"/>
      <c r="M94"/>
      <c r="N94" s="107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6" spans="1:44" s="29" customFormat="1" x14ac:dyDescent="0.25">
      <c r="A96" s="124"/>
      <c r="B96" s="124"/>
      <c r="C96" s="124"/>
      <c r="D96"/>
      <c r="E96"/>
      <c r="F96"/>
      <c r="G96"/>
      <c r="H96"/>
      <c r="I96"/>
      <c r="J96" s="107"/>
      <c r="K96"/>
      <c r="L96"/>
      <c r="M96"/>
      <c r="N96" s="107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29" customFormat="1" x14ac:dyDescent="0.25">
      <c r="A97" s="124"/>
      <c r="B97" s="124"/>
      <c r="C97" s="124"/>
      <c r="D97"/>
      <c r="E97"/>
      <c r="F97"/>
      <c r="G97"/>
      <c r="H97"/>
      <c r="I97"/>
      <c r="J97" s="107"/>
      <c r="K97"/>
      <c r="L97"/>
      <c r="M97"/>
      <c r="N97" s="10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29" customFormat="1" x14ac:dyDescent="0.25">
      <c r="A98" s="124"/>
      <c r="B98" s="124"/>
      <c r="C98" s="124"/>
      <c r="D98"/>
      <c r="E98"/>
      <c r="F98"/>
      <c r="G98"/>
      <c r="H98"/>
      <c r="I98"/>
      <c r="J98" s="107"/>
      <c r="K98"/>
      <c r="L98"/>
      <c r="M98"/>
      <c r="N98" s="107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</sheetData>
  <sortState ref="A1:B155">
    <sortCondition ref="B1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topLeftCell="C42" workbookViewId="0">
      <selection activeCell="I14" sqref="I14"/>
    </sheetView>
  </sheetViews>
  <sheetFormatPr defaultRowHeight="15" x14ac:dyDescent="0.25"/>
  <cols>
    <col min="1" max="1" width="6" style="177" customWidth="1"/>
    <col min="2" max="2" width="7.625" style="177" customWidth="1"/>
    <col min="3" max="5" width="14.125" style="177" customWidth="1"/>
    <col min="6" max="6" width="10" style="177" customWidth="1"/>
    <col min="7" max="7" width="11.125" style="177" customWidth="1"/>
    <col min="8" max="8" width="19.5" style="177" customWidth="1"/>
    <col min="9" max="9" width="38.5" style="177" customWidth="1"/>
    <col min="10" max="10" width="15.625" style="177" customWidth="1"/>
    <col min="11" max="11" width="8.125" style="177" customWidth="1"/>
    <col min="12" max="12" width="12.625" style="177" customWidth="1"/>
    <col min="13" max="13" width="33.75" style="177" customWidth="1"/>
  </cols>
  <sheetData>
    <row r="2" spans="1:13" ht="15.75" x14ac:dyDescent="0.25">
      <c r="A2" s="277" t="s">
        <v>11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9"/>
    </row>
    <row r="3" spans="1:13" ht="15.75" x14ac:dyDescent="0.25">
      <c r="A3" s="280" t="s">
        <v>340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</row>
    <row r="4" spans="1:13" ht="15.75" x14ac:dyDescent="0.25">
      <c r="A4" s="282"/>
      <c r="B4" s="282"/>
      <c r="C4" s="282"/>
      <c r="D4" s="282"/>
      <c r="E4" s="282"/>
      <c r="F4" s="282"/>
      <c r="G4" s="282"/>
      <c r="H4" s="282"/>
      <c r="I4" s="282"/>
      <c r="J4" s="282"/>
      <c r="K4" s="49"/>
      <c r="L4" s="50"/>
    </row>
    <row r="5" spans="1:13" ht="15.75" x14ac:dyDescent="0.25">
      <c r="A5" s="3" t="s">
        <v>12</v>
      </c>
      <c r="B5" s="3" t="s">
        <v>731</v>
      </c>
      <c r="C5" s="3" t="s">
        <v>732</v>
      </c>
      <c r="D5" s="18" t="s">
        <v>195</v>
      </c>
      <c r="E5" s="177" t="s">
        <v>194</v>
      </c>
      <c r="F5" s="18" t="s">
        <v>199</v>
      </c>
      <c r="G5" s="18" t="s">
        <v>738</v>
      </c>
      <c r="H5" s="3" t="s">
        <v>361</v>
      </c>
      <c r="I5" s="3" t="s">
        <v>360</v>
      </c>
      <c r="J5" s="3" t="s">
        <v>13</v>
      </c>
      <c r="K5" s="3" t="s">
        <v>14</v>
      </c>
      <c r="L5" s="88" t="s">
        <v>15</v>
      </c>
    </row>
    <row r="6" spans="1:13" ht="15.75" x14ac:dyDescent="0.25">
      <c r="A6" s="71">
        <v>1</v>
      </c>
      <c r="B6" s="71" t="s">
        <v>733</v>
      </c>
      <c r="C6" s="71" t="s">
        <v>734</v>
      </c>
      <c r="D6" s="71"/>
      <c r="E6" s="71"/>
      <c r="F6" s="71">
        <v>1968</v>
      </c>
      <c r="G6" s="71" t="s">
        <v>739</v>
      </c>
      <c r="H6" s="71" t="s">
        <v>444</v>
      </c>
      <c r="I6" s="46" t="s">
        <v>445</v>
      </c>
      <c r="J6" s="71" t="s">
        <v>18</v>
      </c>
      <c r="K6" s="71" t="s">
        <v>19</v>
      </c>
      <c r="L6" s="28" t="s">
        <v>662</v>
      </c>
      <c r="M6" s="89" t="s">
        <v>443</v>
      </c>
    </row>
    <row r="7" spans="1:13" ht="15.75" x14ac:dyDescent="0.25">
      <c r="A7" s="49">
        <v>2</v>
      </c>
      <c r="B7" s="178">
        <v>1</v>
      </c>
      <c r="C7" s="49" t="s">
        <v>735</v>
      </c>
      <c r="D7" s="17" t="s">
        <v>197</v>
      </c>
      <c r="E7" s="177" t="s">
        <v>198</v>
      </c>
      <c r="F7" s="18">
        <v>1973</v>
      </c>
      <c r="G7" s="182" t="s">
        <v>742</v>
      </c>
      <c r="H7" s="49" t="s">
        <v>16</v>
      </c>
      <c r="I7" s="51" t="s">
        <v>353</v>
      </c>
      <c r="J7" s="49" t="s">
        <v>18</v>
      </c>
      <c r="K7" s="49" t="s">
        <v>19</v>
      </c>
      <c r="L7" s="50" t="s">
        <v>663</v>
      </c>
    </row>
    <row r="8" spans="1:13" ht="15.75" x14ac:dyDescent="0.25">
      <c r="A8" s="49">
        <v>3</v>
      </c>
      <c r="B8" s="49">
        <v>35</v>
      </c>
      <c r="C8" s="49" t="s">
        <v>734</v>
      </c>
      <c r="D8" s="17" t="s">
        <v>276</v>
      </c>
      <c r="E8" s="177" t="s">
        <v>275</v>
      </c>
      <c r="F8" s="18">
        <v>2014</v>
      </c>
      <c r="G8" s="182" t="s">
        <v>743</v>
      </c>
      <c r="H8" s="49" t="s">
        <v>20</v>
      </c>
      <c r="I8" s="51" t="s">
        <v>354</v>
      </c>
      <c r="J8" s="49" t="s">
        <v>22</v>
      </c>
      <c r="K8" s="49" t="s">
        <v>19</v>
      </c>
      <c r="L8" s="50" t="s">
        <v>669</v>
      </c>
    </row>
    <row r="9" spans="1:13" ht="15.75" x14ac:dyDescent="0.25">
      <c r="A9" s="49">
        <v>4</v>
      </c>
      <c r="B9" s="49">
        <v>4</v>
      </c>
      <c r="C9" s="49" t="s">
        <v>736</v>
      </c>
      <c r="D9" s="17" t="s">
        <v>210</v>
      </c>
      <c r="E9" s="177" t="s">
        <v>211</v>
      </c>
      <c r="F9" s="184">
        <v>2011</v>
      </c>
      <c r="G9" s="18" t="s">
        <v>744</v>
      </c>
      <c r="H9" s="49" t="s">
        <v>23</v>
      </c>
      <c r="I9" s="51" t="s">
        <v>355</v>
      </c>
      <c r="J9" s="49" t="s">
        <v>22</v>
      </c>
      <c r="K9" s="49" t="s">
        <v>19</v>
      </c>
      <c r="L9" s="50" t="s">
        <v>665</v>
      </c>
    </row>
    <row r="10" spans="1:13" ht="15.75" x14ac:dyDescent="0.25">
      <c r="A10" s="49">
        <v>5</v>
      </c>
      <c r="B10" s="49">
        <v>29</v>
      </c>
      <c r="C10" s="49" t="s">
        <v>737</v>
      </c>
      <c r="D10" s="17" t="s">
        <v>265</v>
      </c>
      <c r="E10" s="177" t="s">
        <v>266</v>
      </c>
      <c r="F10" s="18">
        <v>2031</v>
      </c>
      <c r="G10" s="182" t="s">
        <v>745</v>
      </c>
      <c r="H10" s="49" t="s">
        <v>25</v>
      </c>
      <c r="I10" s="51" t="s">
        <v>356</v>
      </c>
      <c r="J10" s="49" t="s">
        <v>27</v>
      </c>
      <c r="K10" s="49" t="s">
        <v>28</v>
      </c>
      <c r="L10" s="50" t="s">
        <v>670</v>
      </c>
    </row>
    <row r="11" spans="1:13" ht="15.75" x14ac:dyDescent="0.25">
      <c r="A11" s="49">
        <v>6</v>
      </c>
      <c r="B11" s="49">
        <v>10</v>
      </c>
      <c r="C11" s="49" t="s">
        <v>736</v>
      </c>
      <c r="D11" s="17" t="s">
        <v>226</v>
      </c>
      <c r="E11" s="177" t="s">
        <v>227</v>
      </c>
      <c r="F11" s="18">
        <v>1992</v>
      </c>
      <c r="G11" s="182" t="s">
        <v>746</v>
      </c>
      <c r="H11" s="49" t="s">
        <v>185</v>
      </c>
      <c r="I11" s="51" t="s">
        <v>357</v>
      </c>
      <c r="J11" s="49" t="s">
        <v>27</v>
      </c>
      <c r="K11" s="49" t="s">
        <v>30</v>
      </c>
      <c r="L11" s="50" t="s">
        <v>667</v>
      </c>
    </row>
    <row r="12" spans="1:13" ht="15.75" x14ac:dyDescent="0.25">
      <c r="A12" s="53">
        <v>7</v>
      </c>
      <c r="B12" s="53">
        <v>41</v>
      </c>
      <c r="C12" s="49" t="s">
        <v>734</v>
      </c>
      <c r="D12" s="17" t="s">
        <v>286</v>
      </c>
      <c r="E12" s="177" t="s">
        <v>287</v>
      </c>
      <c r="F12" s="18">
        <v>2031</v>
      </c>
      <c r="G12" s="182" t="s">
        <v>747</v>
      </c>
      <c r="H12" s="49" t="s">
        <v>31</v>
      </c>
      <c r="I12" s="51" t="s">
        <v>358</v>
      </c>
      <c r="J12" s="49" t="s">
        <v>33</v>
      </c>
      <c r="K12" s="49" t="s">
        <v>28</v>
      </c>
      <c r="L12" s="50" t="s">
        <v>671</v>
      </c>
    </row>
    <row r="13" spans="1:13" ht="15.75" x14ac:dyDescent="0.25">
      <c r="A13" s="49">
        <v>8</v>
      </c>
      <c r="B13" s="49">
        <v>26</v>
      </c>
      <c r="C13" s="49" t="s">
        <v>737</v>
      </c>
      <c r="D13" s="17" t="s">
        <v>260</v>
      </c>
      <c r="E13" s="177" t="s">
        <v>259</v>
      </c>
      <c r="F13" s="18">
        <v>1984</v>
      </c>
      <c r="G13" s="182" t="s">
        <v>748</v>
      </c>
      <c r="H13" s="53" t="s">
        <v>34</v>
      </c>
      <c r="I13" s="54" t="s">
        <v>359</v>
      </c>
      <c r="J13" s="53" t="s">
        <v>22</v>
      </c>
      <c r="K13" s="53" t="s">
        <v>19</v>
      </c>
      <c r="L13" s="56" t="s">
        <v>672</v>
      </c>
      <c r="M13" s="26"/>
    </row>
    <row r="14" spans="1:13" ht="15.75" x14ac:dyDescent="0.25">
      <c r="A14" s="49">
        <v>9</v>
      </c>
      <c r="B14" s="49">
        <v>6</v>
      </c>
      <c r="C14" s="49" t="s">
        <v>736</v>
      </c>
      <c r="D14" s="17" t="s">
        <v>216</v>
      </c>
      <c r="E14" s="177" t="s">
        <v>217</v>
      </c>
      <c r="F14" s="18">
        <v>2004</v>
      </c>
      <c r="G14" s="18"/>
      <c r="H14" s="49" t="s">
        <v>36</v>
      </c>
      <c r="I14" s="39" t="s">
        <v>749</v>
      </c>
      <c r="J14" s="49" t="s">
        <v>22</v>
      </c>
      <c r="K14" s="49" t="s">
        <v>28</v>
      </c>
      <c r="L14" s="50" t="s">
        <v>673</v>
      </c>
    </row>
    <row r="15" spans="1:13" ht="15.75" x14ac:dyDescent="0.25">
      <c r="A15" s="49">
        <v>10</v>
      </c>
      <c r="B15" s="49">
        <v>25</v>
      </c>
      <c r="C15" s="49" t="s">
        <v>737</v>
      </c>
      <c r="D15" s="17" t="s">
        <v>258</v>
      </c>
      <c r="E15" s="177" t="s">
        <v>259</v>
      </c>
      <c r="F15" s="18">
        <v>1993</v>
      </c>
      <c r="G15" s="18"/>
      <c r="H15" s="49" t="s">
        <v>37</v>
      </c>
      <c r="I15" s="51" t="s">
        <v>365</v>
      </c>
      <c r="J15" s="49" t="s">
        <v>22</v>
      </c>
      <c r="K15" s="49" t="s">
        <v>19</v>
      </c>
      <c r="L15" s="50" t="s">
        <v>674</v>
      </c>
    </row>
    <row r="16" spans="1:13" ht="15.75" x14ac:dyDescent="0.25">
      <c r="A16" s="49">
        <v>11</v>
      </c>
      <c r="B16" s="49">
        <v>36</v>
      </c>
      <c r="C16" s="49" t="s">
        <v>734</v>
      </c>
      <c r="D16" s="17" t="s">
        <v>277</v>
      </c>
      <c r="E16" s="177" t="s">
        <v>278</v>
      </c>
      <c r="F16" s="18">
        <v>2043</v>
      </c>
      <c r="G16" s="18"/>
      <c r="H16" s="49" t="s">
        <v>39</v>
      </c>
      <c r="I16" s="51" t="s">
        <v>366</v>
      </c>
      <c r="J16" s="49" t="s">
        <v>41</v>
      </c>
      <c r="K16" s="49" t="s">
        <v>19</v>
      </c>
      <c r="L16" s="50" t="s">
        <v>675</v>
      </c>
    </row>
    <row r="17" spans="1:13" ht="15.75" x14ac:dyDescent="0.25">
      <c r="A17" s="49">
        <v>12</v>
      </c>
      <c r="B17" s="49">
        <v>49</v>
      </c>
      <c r="C17" s="49" t="s">
        <v>734</v>
      </c>
      <c r="D17" s="17" t="s">
        <v>256</v>
      </c>
      <c r="E17" s="177" t="s">
        <v>302</v>
      </c>
      <c r="F17" s="18">
        <v>2007</v>
      </c>
      <c r="G17" s="18"/>
      <c r="H17" s="49" t="s">
        <v>42</v>
      </c>
      <c r="I17" s="51" t="s">
        <v>367</v>
      </c>
      <c r="J17" s="49" t="s">
        <v>44</v>
      </c>
      <c r="K17" s="49" t="s">
        <v>28</v>
      </c>
      <c r="L17" s="50" t="s">
        <v>676</v>
      </c>
    </row>
    <row r="18" spans="1:13" ht="15.75" x14ac:dyDescent="0.25">
      <c r="A18" s="49">
        <v>13</v>
      </c>
      <c r="B18" s="49">
        <v>33</v>
      </c>
      <c r="C18" s="49" t="s">
        <v>737</v>
      </c>
      <c r="D18" s="17" t="s">
        <v>272</v>
      </c>
      <c r="E18" s="177" t="s">
        <v>273</v>
      </c>
      <c r="F18" s="18">
        <v>1978</v>
      </c>
      <c r="G18" s="18"/>
      <c r="H18" s="49" t="s">
        <v>45</v>
      </c>
      <c r="I18" s="51" t="s">
        <v>368</v>
      </c>
      <c r="J18" s="49" t="s">
        <v>47</v>
      </c>
      <c r="K18" s="49" t="s">
        <v>19</v>
      </c>
      <c r="L18" s="50" t="s">
        <v>677</v>
      </c>
    </row>
    <row r="19" spans="1:13" ht="15.75" x14ac:dyDescent="0.25">
      <c r="A19" s="49">
        <v>14</v>
      </c>
      <c r="B19" s="49">
        <v>20</v>
      </c>
      <c r="C19" s="49" t="s">
        <v>737</v>
      </c>
      <c r="D19" s="17" t="s">
        <v>248</v>
      </c>
      <c r="E19" s="177" t="s">
        <v>249</v>
      </c>
      <c r="F19" s="18">
        <v>2003</v>
      </c>
      <c r="G19" s="18"/>
      <c r="H19" s="49" t="s">
        <v>307</v>
      </c>
      <c r="I19" s="51" t="s">
        <v>369</v>
      </c>
      <c r="J19" s="59" t="s">
        <v>308</v>
      </c>
      <c r="K19" s="49" t="s">
        <v>28</v>
      </c>
      <c r="L19" s="50" t="s">
        <v>678</v>
      </c>
    </row>
    <row r="20" spans="1:13" ht="15.75" x14ac:dyDescent="0.25">
      <c r="A20" s="49">
        <v>15</v>
      </c>
      <c r="B20" s="49">
        <v>22</v>
      </c>
      <c r="C20" s="49" t="s">
        <v>737</v>
      </c>
      <c r="D20" s="17" t="s">
        <v>252</v>
      </c>
      <c r="E20" s="177" t="s">
        <v>253</v>
      </c>
      <c r="F20" s="18">
        <v>2059</v>
      </c>
      <c r="G20" s="18"/>
      <c r="H20" s="49" t="s">
        <v>48</v>
      </c>
      <c r="I20" s="51" t="s">
        <v>370</v>
      </c>
      <c r="J20" s="49" t="s">
        <v>50</v>
      </c>
      <c r="K20" s="49" t="s">
        <v>28</v>
      </c>
      <c r="L20" s="50" t="s">
        <v>679</v>
      </c>
    </row>
    <row r="21" spans="1:13" ht="15.75" x14ac:dyDescent="0.25">
      <c r="A21" s="49">
        <v>16</v>
      </c>
      <c r="B21" s="49">
        <v>40</v>
      </c>
      <c r="C21" s="49" t="s">
        <v>734</v>
      </c>
      <c r="D21" s="17" t="s">
        <v>284</v>
      </c>
      <c r="E21" s="177" t="s">
        <v>285</v>
      </c>
      <c r="F21" s="18">
        <v>2006</v>
      </c>
      <c r="G21" s="18"/>
      <c r="H21" s="49" t="s">
        <v>51</v>
      </c>
      <c r="I21" s="51" t="s">
        <v>371</v>
      </c>
      <c r="J21" s="49" t="s">
        <v>22</v>
      </c>
      <c r="K21" s="49" t="s">
        <v>28</v>
      </c>
      <c r="L21" s="50" t="s">
        <v>668</v>
      </c>
    </row>
    <row r="22" spans="1:13" ht="15.75" x14ac:dyDescent="0.25">
      <c r="A22" s="49">
        <v>17</v>
      </c>
      <c r="B22" s="49">
        <v>50</v>
      </c>
      <c r="C22" s="49" t="s">
        <v>734</v>
      </c>
      <c r="D22" s="17" t="s">
        <v>303</v>
      </c>
      <c r="E22" s="177" t="s">
        <v>304</v>
      </c>
      <c r="F22" s="18">
        <v>1985</v>
      </c>
      <c r="G22" s="18"/>
      <c r="H22" s="49" t="s">
        <v>53</v>
      </c>
      <c r="I22" s="51" t="s">
        <v>372</v>
      </c>
      <c r="J22" s="49" t="s">
        <v>55</v>
      </c>
      <c r="K22" s="49" t="s">
        <v>28</v>
      </c>
      <c r="L22" s="50" t="s">
        <v>680</v>
      </c>
    </row>
    <row r="23" spans="1:13" ht="15.75" x14ac:dyDescent="0.25">
      <c r="A23" s="49">
        <v>18</v>
      </c>
      <c r="B23" s="49">
        <v>1</v>
      </c>
      <c r="C23" s="49" t="s">
        <v>736</v>
      </c>
      <c r="D23" s="17" t="s">
        <v>197</v>
      </c>
      <c r="E23" s="177" t="s">
        <v>198</v>
      </c>
      <c r="F23" s="18">
        <v>1973</v>
      </c>
      <c r="G23" s="18"/>
      <c r="H23" s="49" t="s">
        <v>56</v>
      </c>
      <c r="I23" s="51" t="s">
        <v>373</v>
      </c>
      <c r="J23" s="49" t="s">
        <v>58</v>
      </c>
      <c r="K23" s="49" t="s">
        <v>28</v>
      </c>
      <c r="L23" s="50" t="s">
        <v>681</v>
      </c>
    </row>
    <row r="24" spans="1:13" ht="15.75" x14ac:dyDescent="0.25">
      <c r="A24" s="49">
        <v>19</v>
      </c>
      <c r="B24" s="49">
        <v>27</v>
      </c>
      <c r="C24" s="49" t="s">
        <v>737</v>
      </c>
      <c r="D24" s="17" t="s">
        <v>261</v>
      </c>
      <c r="E24" s="177" t="s">
        <v>262</v>
      </c>
      <c r="F24" s="18">
        <v>1983</v>
      </c>
      <c r="G24" s="18"/>
      <c r="H24" s="49" t="s">
        <v>59</v>
      </c>
      <c r="I24" s="51" t="s">
        <v>374</v>
      </c>
      <c r="J24" s="68" t="s">
        <v>61</v>
      </c>
      <c r="K24" s="49" t="s">
        <v>19</v>
      </c>
      <c r="L24" s="50" t="s">
        <v>682</v>
      </c>
    </row>
    <row r="25" spans="1:13" ht="15.75" x14ac:dyDescent="0.25">
      <c r="A25" s="49">
        <v>20</v>
      </c>
      <c r="B25" s="49">
        <v>34</v>
      </c>
      <c r="C25" s="49" t="s">
        <v>734</v>
      </c>
      <c r="D25" s="17" t="s">
        <v>274</v>
      </c>
      <c r="E25" s="177" t="s">
        <v>275</v>
      </c>
      <c r="F25" s="18">
        <v>1995</v>
      </c>
      <c r="G25" s="18"/>
      <c r="H25" s="49" t="s">
        <v>62</v>
      </c>
      <c r="I25" s="51" t="s">
        <v>375</v>
      </c>
      <c r="J25" s="49" t="s">
        <v>64</v>
      </c>
      <c r="K25" s="49" t="s">
        <v>28</v>
      </c>
      <c r="L25" s="50" t="s">
        <v>683</v>
      </c>
    </row>
    <row r="26" spans="1:13" s="29" customFormat="1" ht="15.75" x14ac:dyDescent="0.25">
      <c r="A26" s="71">
        <v>21</v>
      </c>
      <c r="B26" s="71">
        <v>19</v>
      </c>
      <c r="C26" s="71" t="s">
        <v>737</v>
      </c>
      <c r="D26" s="180" t="s">
        <v>246</v>
      </c>
      <c r="E26" s="29" t="s">
        <v>247</v>
      </c>
      <c r="F26" s="179">
        <v>1984</v>
      </c>
      <c r="G26" s="179"/>
      <c r="H26" s="71" t="s">
        <v>134</v>
      </c>
      <c r="I26" s="45" t="s">
        <v>396</v>
      </c>
      <c r="J26" s="46" t="s">
        <v>127</v>
      </c>
      <c r="K26" s="71" t="s">
        <v>28</v>
      </c>
      <c r="L26" s="28" t="s">
        <v>684</v>
      </c>
      <c r="M26" s="87" t="s">
        <v>443</v>
      </c>
    </row>
    <row r="27" spans="1:13" ht="15.75" x14ac:dyDescent="0.25">
      <c r="A27" s="49">
        <v>22</v>
      </c>
      <c r="B27" s="49">
        <v>50</v>
      </c>
      <c r="C27" s="49" t="s">
        <v>734</v>
      </c>
      <c r="D27" s="17" t="s">
        <v>303</v>
      </c>
      <c r="E27" s="177" t="s">
        <v>304</v>
      </c>
      <c r="F27" s="18">
        <v>1985</v>
      </c>
      <c r="G27" s="18"/>
      <c r="H27" s="49" t="s">
        <v>65</v>
      </c>
      <c r="I27" s="51" t="s">
        <v>376</v>
      </c>
      <c r="J27" s="49" t="s">
        <v>67</v>
      </c>
      <c r="K27" s="49" t="s">
        <v>19</v>
      </c>
      <c r="L27" s="50" t="s">
        <v>685</v>
      </c>
    </row>
    <row r="28" spans="1:13" ht="15.75" x14ac:dyDescent="0.25">
      <c r="A28" s="49">
        <v>23</v>
      </c>
      <c r="B28" s="49">
        <v>38</v>
      </c>
      <c r="C28" s="49" t="s">
        <v>734</v>
      </c>
      <c r="D28" s="17" t="s">
        <v>281</v>
      </c>
      <c r="E28" s="177" t="s">
        <v>273</v>
      </c>
      <c r="F28" s="18">
        <v>1985</v>
      </c>
      <c r="G28" s="18"/>
      <c r="H28" s="49" t="s">
        <v>68</v>
      </c>
      <c r="I28" s="51" t="s">
        <v>377</v>
      </c>
      <c r="J28" s="49" t="s">
        <v>70</v>
      </c>
      <c r="K28" s="49" t="s">
        <v>19</v>
      </c>
      <c r="L28" s="50" t="s">
        <v>686</v>
      </c>
    </row>
    <row r="29" spans="1:13" ht="15.75" x14ac:dyDescent="0.25">
      <c r="A29" s="49">
        <v>24</v>
      </c>
      <c r="B29" s="49">
        <v>7</v>
      </c>
      <c r="C29" s="49" t="s">
        <v>736</v>
      </c>
      <c r="D29" s="17" t="s">
        <v>219</v>
      </c>
      <c r="E29" s="177" t="s">
        <v>204</v>
      </c>
      <c r="F29" s="18">
        <v>1988</v>
      </c>
      <c r="G29" s="18"/>
      <c r="H29" s="49" t="s">
        <v>71</v>
      </c>
      <c r="I29" s="51" t="s">
        <v>378</v>
      </c>
      <c r="J29" s="49" t="s">
        <v>47</v>
      </c>
      <c r="K29" s="49" t="s">
        <v>19</v>
      </c>
      <c r="L29" s="50" t="s">
        <v>687</v>
      </c>
    </row>
    <row r="30" spans="1:13" ht="15.75" x14ac:dyDescent="0.25">
      <c r="A30" s="49">
        <v>25</v>
      </c>
      <c r="B30" s="49">
        <v>32</v>
      </c>
      <c r="C30" s="49" t="s">
        <v>737</v>
      </c>
      <c r="D30" s="17" t="s">
        <v>239</v>
      </c>
      <c r="E30" s="177" t="s">
        <v>271</v>
      </c>
      <c r="F30" s="18">
        <v>1996</v>
      </c>
      <c r="G30" s="18"/>
      <c r="H30" s="49" t="s">
        <v>73</v>
      </c>
      <c r="I30" s="51" t="s">
        <v>379</v>
      </c>
      <c r="J30" s="49" t="s">
        <v>22</v>
      </c>
      <c r="K30" s="49" t="s">
        <v>28</v>
      </c>
      <c r="L30" s="50" t="s">
        <v>688</v>
      </c>
    </row>
    <row r="31" spans="1:13" ht="15.75" x14ac:dyDescent="0.25">
      <c r="A31" s="53">
        <v>26</v>
      </c>
      <c r="B31" s="53">
        <v>4</v>
      </c>
      <c r="C31" s="49" t="s">
        <v>736</v>
      </c>
      <c r="D31" s="17" t="s">
        <v>210</v>
      </c>
      <c r="E31" s="177" t="s">
        <v>211</v>
      </c>
      <c r="F31" s="18">
        <v>2011</v>
      </c>
      <c r="G31" s="18"/>
      <c r="H31" s="49" t="s">
        <v>75</v>
      </c>
      <c r="I31" s="51" t="s">
        <v>380</v>
      </c>
      <c r="J31" s="49" t="s">
        <v>41</v>
      </c>
      <c r="K31" s="49" t="s">
        <v>28</v>
      </c>
      <c r="L31" s="50" t="s">
        <v>689</v>
      </c>
    </row>
    <row r="32" spans="1:13" ht="15.75" x14ac:dyDescent="0.25">
      <c r="A32" s="49">
        <v>27</v>
      </c>
      <c r="B32" s="49">
        <v>34</v>
      </c>
      <c r="C32" s="49" t="s">
        <v>734</v>
      </c>
      <c r="D32" s="17" t="s">
        <v>274</v>
      </c>
      <c r="E32" s="177" t="s">
        <v>275</v>
      </c>
      <c r="F32" s="18">
        <v>1995</v>
      </c>
      <c r="G32" s="18"/>
      <c r="H32" s="49" t="s">
        <v>77</v>
      </c>
      <c r="I32" s="51" t="s">
        <v>381</v>
      </c>
      <c r="J32" s="49" t="s">
        <v>79</v>
      </c>
      <c r="K32" s="49" t="s">
        <v>28</v>
      </c>
      <c r="L32" s="50" t="s">
        <v>690</v>
      </c>
    </row>
    <row r="33" spans="1:13" ht="15.75" x14ac:dyDescent="0.25">
      <c r="A33" s="49">
        <v>28</v>
      </c>
      <c r="B33" s="49">
        <v>15</v>
      </c>
      <c r="C33" s="49" t="s">
        <v>737</v>
      </c>
      <c r="D33" s="17" t="s">
        <v>236</v>
      </c>
      <c r="E33" s="177" t="s">
        <v>237</v>
      </c>
      <c r="F33" s="18">
        <v>2012</v>
      </c>
      <c r="G33" s="18"/>
      <c r="H33" s="53" t="s">
        <v>320</v>
      </c>
      <c r="I33" s="25" t="s">
        <v>382</v>
      </c>
      <c r="J33" s="53" t="s">
        <v>351</v>
      </c>
      <c r="K33" s="53" t="s">
        <v>109</v>
      </c>
      <c r="L33" s="56" t="s">
        <v>691</v>
      </c>
      <c r="M33" s="26"/>
    </row>
    <row r="34" spans="1:13" ht="15.75" x14ac:dyDescent="0.25">
      <c r="A34" s="57">
        <v>29</v>
      </c>
      <c r="B34" s="57">
        <v>46</v>
      </c>
      <c r="C34" s="49" t="s">
        <v>734</v>
      </c>
      <c r="D34" s="17" t="s">
        <v>296</v>
      </c>
      <c r="E34" s="177" t="s">
        <v>297</v>
      </c>
      <c r="F34" s="18">
        <v>2001</v>
      </c>
      <c r="G34" s="18"/>
      <c r="H34" s="49" t="s">
        <v>80</v>
      </c>
      <c r="I34" s="51" t="s">
        <v>409</v>
      </c>
      <c r="J34" s="49" t="s">
        <v>22</v>
      </c>
      <c r="K34" s="49" t="s">
        <v>19</v>
      </c>
      <c r="L34" s="50" t="s">
        <v>692</v>
      </c>
    </row>
    <row r="35" spans="1:13" ht="15.75" x14ac:dyDescent="0.25">
      <c r="A35" s="49">
        <v>30</v>
      </c>
      <c r="B35" s="49">
        <v>37</v>
      </c>
      <c r="C35" s="49" t="s">
        <v>734</v>
      </c>
      <c r="D35" s="17" t="s">
        <v>279</v>
      </c>
      <c r="E35" s="177" t="s">
        <v>278</v>
      </c>
      <c r="F35" s="18">
        <v>2025</v>
      </c>
      <c r="G35" s="18"/>
      <c r="H35" s="49" t="s">
        <v>82</v>
      </c>
      <c r="I35" s="51" t="s">
        <v>408</v>
      </c>
      <c r="J35" s="49" t="s">
        <v>22</v>
      </c>
      <c r="K35" s="49" t="s">
        <v>19</v>
      </c>
      <c r="L35" s="50" t="s">
        <v>693</v>
      </c>
    </row>
    <row r="36" spans="1:13" ht="15.75" x14ac:dyDescent="0.25">
      <c r="A36" s="49">
        <v>31</v>
      </c>
      <c r="B36" s="49">
        <v>7</v>
      </c>
      <c r="C36" s="49" t="s">
        <v>736</v>
      </c>
      <c r="D36" s="17" t="s">
        <v>219</v>
      </c>
      <c r="E36" s="177" t="s">
        <v>204</v>
      </c>
      <c r="F36" s="18">
        <v>1988</v>
      </c>
      <c r="G36" s="18"/>
      <c r="H36" s="57" t="s">
        <v>84</v>
      </c>
      <c r="I36" s="58" t="s">
        <v>407</v>
      </c>
      <c r="J36" s="57" t="s">
        <v>86</v>
      </c>
      <c r="K36" s="57" t="s">
        <v>28</v>
      </c>
      <c r="L36" s="14" t="s">
        <v>694</v>
      </c>
      <c r="M36" s="15"/>
    </row>
    <row r="37" spans="1:13" ht="15.75" x14ac:dyDescent="0.25">
      <c r="A37" s="49">
        <v>32</v>
      </c>
      <c r="B37" s="49">
        <v>44</v>
      </c>
      <c r="C37" s="49" t="s">
        <v>734</v>
      </c>
      <c r="D37" s="17" t="s">
        <v>292</v>
      </c>
      <c r="E37" s="177" t="s">
        <v>293</v>
      </c>
      <c r="F37" s="18">
        <v>1997</v>
      </c>
      <c r="G37" s="18"/>
      <c r="H37" s="49" t="s">
        <v>87</v>
      </c>
      <c r="I37" s="52" t="s">
        <v>406</v>
      </c>
      <c r="J37" s="49" t="s">
        <v>89</v>
      </c>
      <c r="K37" s="49" t="s">
        <v>19</v>
      </c>
      <c r="L37" s="50" t="s">
        <v>695</v>
      </c>
    </row>
    <row r="38" spans="1:13" ht="15.75" x14ac:dyDescent="0.25">
      <c r="A38" s="49">
        <v>33</v>
      </c>
      <c r="B38" s="49">
        <v>7</v>
      </c>
      <c r="C38" s="49" t="s">
        <v>736</v>
      </c>
      <c r="D38" s="17" t="s">
        <v>219</v>
      </c>
      <c r="E38" s="177" t="s">
        <v>204</v>
      </c>
      <c r="F38" s="18">
        <v>1988</v>
      </c>
      <c r="G38" s="18"/>
      <c r="H38" s="49" t="s">
        <v>90</v>
      </c>
      <c r="I38" s="51" t="s">
        <v>405</v>
      </c>
      <c r="J38" s="49" t="s">
        <v>89</v>
      </c>
      <c r="K38" s="49" t="s">
        <v>19</v>
      </c>
      <c r="L38" s="50" t="s">
        <v>698</v>
      </c>
    </row>
    <row r="39" spans="1:13" ht="15.75" x14ac:dyDescent="0.25">
      <c r="A39" s="49">
        <v>34</v>
      </c>
      <c r="B39" s="49">
        <v>6</v>
      </c>
      <c r="C39" s="49" t="s">
        <v>736</v>
      </c>
      <c r="D39" s="17" t="s">
        <v>216</v>
      </c>
      <c r="E39" s="177" t="s">
        <v>217</v>
      </c>
      <c r="F39" s="18">
        <v>2004</v>
      </c>
      <c r="G39" s="18"/>
      <c r="H39" s="49" t="s">
        <v>92</v>
      </c>
      <c r="I39" s="51" t="s">
        <v>404</v>
      </c>
      <c r="J39" s="49" t="s">
        <v>94</v>
      </c>
      <c r="K39" s="49" t="s">
        <v>19</v>
      </c>
      <c r="L39" s="50" t="s">
        <v>697</v>
      </c>
    </row>
    <row r="40" spans="1:13" ht="15.75" x14ac:dyDescent="0.25">
      <c r="A40" s="57">
        <v>35</v>
      </c>
      <c r="B40" s="57">
        <v>13</v>
      </c>
      <c r="C40" s="49" t="s">
        <v>736</v>
      </c>
      <c r="D40" s="17" t="s">
        <v>232</v>
      </c>
      <c r="E40" s="177" t="s">
        <v>233</v>
      </c>
      <c r="F40" s="18">
        <v>2052</v>
      </c>
      <c r="G40" s="18"/>
      <c r="H40" s="49" t="s">
        <v>95</v>
      </c>
      <c r="I40" s="51" t="s">
        <v>410</v>
      </c>
      <c r="J40" s="49" t="s">
        <v>94</v>
      </c>
      <c r="K40" s="49" t="s">
        <v>19</v>
      </c>
      <c r="L40" s="50" t="s">
        <v>696</v>
      </c>
    </row>
    <row r="41" spans="1:13" ht="15.75" x14ac:dyDescent="0.25">
      <c r="A41" s="49">
        <v>36</v>
      </c>
      <c r="B41" s="49">
        <v>47</v>
      </c>
      <c r="C41" s="49" t="s">
        <v>734</v>
      </c>
      <c r="D41" s="17" t="s">
        <v>298</v>
      </c>
      <c r="E41" s="177" t="s">
        <v>299</v>
      </c>
      <c r="F41" s="18">
        <v>1983</v>
      </c>
      <c r="G41" s="18"/>
      <c r="H41" s="49" t="s">
        <v>97</v>
      </c>
      <c r="I41" s="51" t="s">
        <v>411</v>
      </c>
      <c r="J41" s="49" t="s">
        <v>47</v>
      </c>
      <c r="K41" s="49" t="s">
        <v>28</v>
      </c>
      <c r="L41" s="50" t="s">
        <v>699</v>
      </c>
    </row>
    <row r="42" spans="1:13" ht="15.75" x14ac:dyDescent="0.25">
      <c r="A42" s="49">
        <v>37</v>
      </c>
      <c r="B42" s="49">
        <v>8</v>
      </c>
      <c r="C42" s="49" t="s">
        <v>736</v>
      </c>
      <c r="D42" s="17" t="s">
        <v>221</v>
      </c>
      <c r="E42" s="177" t="s">
        <v>222</v>
      </c>
      <c r="F42" s="18">
        <v>1984</v>
      </c>
      <c r="G42" s="18"/>
      <c r="H42" s="57" t="s">
        <v>99</v>
      </c>
      <c r="I42" s="58" t="s">
        <v>403</v>
      </c>
      <c r="J42" s="57" t="s">
        <v>100</v>
      </c>
      <c r="K42" s="57" t="s">
        <v>19</v>
      </c>
      <c r="L42" s="11" t="s">
        <v>700</v>
      </c>
      <c r="M42" s="12"/>
    </row>
    <row r="43" spans="1:13" ht="15.75" x14ac:dyDescent="0.25">
      <c r="A43" s="49">
        <v>38</v>
      </c>
      <c r="B43" s="49">
        <v>30</v>
      </c>
      <c r="C43" s="49" t="s">
        <v>737</v>
      </c>
      <c r="D43" s="17" t="s">
        <v>268</v>
      </c>
      <c r="E43" s="177" t="s">
        <v>269</v>
      </c>
      <c r="F43" s="18">
        <v>2045</v>
      </c>
      <c r="G43" s="18"/>
      <c r="H43" s="49" t="s">
        <v>101</v>
      </c>
      <c r="I43" s="51" t="s">
        <v>412</v>
      </c>
      <c r="J43" s="49" t="s">
        <v>103</v>
      </c>
      <c r="K43" s="49" t="s">
        <v>28</v>
      </c>
      <c r="L43" s="50" t="s">
        <v>702</v>
      </c>
    </row>
    <row r="44" spans="1:13" ht="15.75" x14ac:dyDescent="0.25">
      <c r="A44" s="49">
        <v>39</v>
      </c>
      <c r="B44" s="49">
        <v>37</v>
      </c>
      <c r="C44" s="49" t="s">
        <v>734</v>
      </c>
      <c r="D44" s="17" t="s">
        <v>279</v>
      </c>
      <c r="E44" s="177" t="s">
        <v>278</v>
      </c>
      <c r="F44" s="18">
        <v>2025</v>
      </c>
      <c r="G44" s="18"/>
      <c r="H44" s="49" t="s">
        <v>104</v>
      </c>
      <c r="I44" s="51" t="s">
        <v>414</v>
      </c>
      <c r="J44" s="53" t="s">
        <v>413</v>
      </c>
      <c r="K44" s="49" t="s">
        <v>28</v>
      </c>
      <c r="L44" s="50" t="s">
        <v>704</v>
      </c>
    </row>
    <row r="45" spans="1:13" ht="15.75" x14ac:dyDescent="0.25">
      <c r="A45" s="49">
        <v>40</v>
      </c>
      <c r="B45" s="49">
        <v>12</v>
      </c>
      <c r="C45" s="49" t="s">
        <v>736</v>
      </c>
      <c r="D45" s="19" t="s">
        <v>230</v>
      </c>
      <c r="E45" s="177" t="s">
        <v>231</v>
      </c>
      <c r="F45" s="18">
        <v>2032</v>
      </c>
      <c r="G45" s="18"/>
      <c r="H45" s="49" t="s">
        <v>106</v>
      </c>
      <c r="I45" s="51" t="s">
        <v>402</v>
      </c>
      <c r="J45" s="53" t="s">
        <v>108</v>
      </c>
      <c r="K45" s="49" t="s">
        <v>109</v>
      </c>
      <c r="L45" s="50" t="s">
        <v>703</v>
      </c>
    </row>
    <row r="46" spans="1:13" ht="15.75" x14ac:dyDescent="0.25">
      <c r="A46" s="49">
        <v>41</v>
      </c>
      <c r="B46" s="49">
        <v>10</v>
      </c>
      <c r="C46" s="49" t="s">
        <v>736</v>
      </c>
      <c r="D46" s="17" t="s">
        <v>226</v>
      </c>
      <c r="E46" s="177" t="s">
        <v>227</v>
      </c>
      <c r="F46" s="18">
        <v>1992</v>
      </c>
      <c r="G46" s="18"/>
      <c r="H46" s="49" t="s">
        <v>110</v>
      </c>
      <c r="I46" s="51" t="s">
        <v>401</v>
      </c>
      <c r="J46" s="53" t="s">
        <v>112</v>
      </c>
      <c r="K46" s="49" t="s">
        <v>28</v>
      </c>
      <c r="L46" s="50" t="s">
        <v>705</v>
      </c>
    </row>
    <row r="47" spans="1:13" ht="15.75" x14ac:dyDescent="0.25">
      <c r="A47" s="49">
        <v>42</v>
      </c>
      <c r="B47" s="49">
        <v>40</v>
      </c>
      <c r="C47" s="49" t="s">
        <v>734</v>
      </c>
      <c r="D47" s="17" t="s">
        <v>284</v>
      </c>
      <c r="E47" s="177" t="s">
        <v>285</v>
      </c>
      <c r="F47" s="18">
        <v>2006</v>
      </c>
      <c r="G47" s="18"/>
      <c r="H47" s="49" t="s">
        <v>113</v>
      </c>
      <c r="I47" s="51" t="s">
        <v>400</v>
      </c>
      <c r="J47" s="53" t="s">
        <v>112</v>
      </c>
      <c r="K47" s="49" t="s">
        <v>28</v>
      </c>
      <c r="L47" s="50" t="s">
        <v>706</v>
      </c>
    </row>
    <row r="48" spans="1:13" ht="15.75" x14ac:dyDescent="0.25">
      <c r="A48" s="53">
        <v>43</v>
      </c>
      <c r="B48" s="53">
        <v>35</v>
      </c>
      <c r="C48" s="49" t="s">
        <v>734</v>
      </c>
      <c r="D48" s="17" t="s">
        <v>276</v>
      </c>
      <c r="E48" s="177" t="s">
        <v>275</v>
      </c>
      <c r="F48" s="18">
        <v>2014</v>
      </c>
      <c r="G48" s="18"/>
      <c r="H48" s="49" t="s">
        <v>115</v>
      </c>
      <c r="I48" s="51" t="s">
        <v>415</v>
      </c>
      <c r="J48" s="70" t="s">
        <v>22</v>
      </c>
      <c r="K48" s="49" t="s">
        <v>19</v>
      </c>
      <c r="L48" s="50" t="s">
        <v>664</v>
      </c>
    </row>
    <row r="49" spans="1:13" ht="15.75" x14ac:dyDescent="0.25">
      <c r="A49" s="49">
        <v>44</v>
      </c>
      <c r="B49" s="49">
        <v>37</v>
      </c>
      <c r="C49" s="49" t="s">
        <v>734</v>
      </c>
      <c r="D49" s="17" t="s">
        <v>279</v>
      </c>
      <c r="E49" s="177" t="s">
        <v>278</v>
      </c>
      <c r="F49" s="18">
        <v>2025</v>
      </c>
      <c r="G49" s="18"/>
      <c r="H49" s="49" t="s">
        <v>117</v>
      </c>
      <c r="I49" s="51" t="s">
        <v>416</v>
      </c>
      <c r="J49" s="53" t="s">
        <v>119</v>
      </c>
      <c r="K49" s="49" t="s">
        <v>19</v>
      </c>
      <c r="L49" s="50" t="s">
        <v>707</v>
      </c>
    </row>
    <row r="50" spans="1:13" ht="15.75" x14ac:dyDescent="0.25">
      <c r="A50" s="49">
        <v>45</v>
      </c>
      <c r="B50" s="49">
        <v>18</v>
      </c>
      <c r="C50" s="49" t="s">
        <v>737</v>
      </c>
      <c r="D50" s="17" t="s">
        <v>244</v>
      </c>
      <c r="E50" s="177" t="s">
        <v>245</v>
      </c>
      <c r="F50" s="18">
        <v>1978</v>
      </c>
      <c r="G50" s="18"/>
      <c r="H50" s="53" t="s">
        <v>120</v>
      </c>
      <c r="I50" s="54" t="s">
        <v>399</v>
      </c>
      <c r="J50" s="53" t="s">
        <v>351</v>
      </c>
      <c r="K50" s="53" t="s">
        <v>28</v>
      </c>
      <c r="L50" s="55" t="s">
        <v>708</v>
      </c>
    </row>
    <row r="51" spans="1:13" ht="15.75" x14ac:dyDescent="0.25">
      <c r="A51" s="49">
        <v>46</v>
      </c>
      <c r="B51" s="49">
        <v>11</v>
      </c>
      <c r="C51" s="49" t="s">
        <v>736</v>
      </c>
      <c r="D51" s="17" t="s">
        <v>228</v>
      </c>
      <c r="E51" s="177" t="s">
        <v>211</v>
      </c>
      <c r="F51" s="18">
        <v>2007</v>
      </c>
      <c r="G51" s="18"/>
      <c r="H51" s="49" t="s">
        <v>122</v>
      </c>
      <c r="I51" s="54" t="s">
        <v>417</v>
      </c>
      <c r="J51" s="53" t="s">
        <v>351</v>
      </c>
      <c r="K51" s="49" t="s">
        <v>28</v>
      </c>
      <c r="L51" s="50" t="s">
        <v>709</v>
      </c>
    </row>
    <row r="52" spans="1:13" ht="15.75" x14ac:dyDescent="0.25">
      <c r="A52" s="49">
        <v>47</v>
      </c>
      <c r="B52" s="49">
        <v>4</v>
      </c>
      <c r="C52" s="49" t="s">
        <v>736</v>
      </c>
      <c r="D52" s="17" t="s">
        <v>210</v>
      </c>
      <c r="E52" s="177" t="s">
        <v>211</v>
      </c>
      <c r="F52" s="18">
        <v>2011</v>
      </c>
      <c r="G52" s="18"/>
      <c r="H52" s="49" t="s">
        <v>125</v>
      </c>
      <c r="I52" s="51" t="s">
        <v>398</v>
      </c>
      <c r="J52" s="53" t="s">
        <v>127</v>
      </c>
      <c r="K52" s="49" t="s">
        <v>28</v>
      </c>
      <c r="L52" s="50" t="s">
        <v>710</v>
      </c>
    </row>
    <row r="53" spans="1:13" ht="15.75" x14ac:dyDescent="0.25">
      <c r="A53" s="57">
        <v>48</v>
      </c>
      <c r="B53" s="57">
        <v>14</v>
      </c>
      <c r="C53" s="49" t="s">
        <v>737</v>
      </c>
      <c r="D53" s="17" t="s">
        <v>234</v>
      </c>
      <c r="E53" s="177" t="s">
        <v>235</v>
      </c>
      <c r="F53" s="18">
        <v>2041</v>
      </c>
      <c r="G53" s="18"/>
      <c r="H53" s="49" t="s">
        <v>128</v>
      </c>
      <c r="I53" s="51" t="s">
        <v>418</v>
      </c>
      <c r="J53" s="53" t="s">
        <v>130</v>
      </c>
      <c r="K53" s="49" t="s">
        <v>28</v>
      </c>
      <c r="L53" s="50" t="s">
        <v>711</v>
      </c>
    </row>
    <row r="54" spans="1:13" ht="15.75" x14ac:dyDescent="0.25">
      <c r="A54" s="53">
        <v>49</v>
      </c>
      <c r="B54" s="53">
        <v>29</v>
      </c>
      <c r="C54" s="49" t="s">
        <v>737</v>
      </c>
      <c r="D54" s="17" t="s">
        <v>265</v>
      </c>
      <c r="E54" s="177" t="s">
        <v>266</v>
      </c>
      <c r="F54" s="18">
        <v>2031</v>
      </c>
      <c r="G54" s="18"/>
      <c r="H54" s="49" t="s">
        <v>131</v>
      </c>
      <c r="I54" s="51" t="s">
        <v>397</v>
      </c>
      <c r="J54" s="53" t="s">
        <v>133</v>
      </c>
      <c r="K54" s="49" t="s">
        <v>19</v>
      </c>
      <c r="L54" s="50" t="s">
        <v>666</v>
      </c>
    </row>
    <row r="55" spans="1:13" ht="15.75" x14ac:dyDescent="0.25">
      <c r="A55" s="71">
        <v>50</v>
      </c>
      <c r="B55" s="71" t="s">
        <v>733</v>
      </c>
      <c r="C55" s="71" t="s">
        <v>734</v>
      </c>
      <c r="D55" s="71"/>
      <c r="E55" s="71"/>
      <c r="F55" s="71">
        <v>1967</v>
      </c>
      <c r="G55" s="71" t="s">
        <v>740</v>
      </c>
      <c r="H55" s="47" t="s">
        <v>135</v>
      </c>
      <c r="I55" s="72" t="s">
        <v>419</v>
      </c>
      <c r="J55" s="47" t="s">
        <v>22</v>
      </c>
      <c r="K55" s="47" t="s">
        <v>19</v>
      </c>
      <c r="L55" s="73" t="s">
        <v>712</v>
      </c>
      <c r="M55" s="74" t="s">
        <v>443</v>
      </c>
    </row>
    <row r="56" spans="1:13" ht="15.75" x14ac:dyDescent="0.25">
      <c r="A56" s="49">
        <v>51</v>
      </c>
      <c r="B56" s="49">
        <v>5</v>
      </c>
      <c r="C56" s="49" t="s">
        <v>736</v>
      </c>
      <c r="D56" s="17" t="s">
        <v>213</v>
      </c>
      <c r="E56" s="177" t="s">
        <v>214</v>
      </c>
      <c r="F56" s="18">
        <v>2016</v>
      </c>
      <c r="G56" s="18"/>
      <c r="H56" s="49" t="s">
        <v>136</v>
      </c>
      <c r="I56" s="51" t="s">
        <v>395</v>
      </c>
      <c r="J56" s="49" t="s">
        <v>138</v>
      </c>
      <c r="K56" s="49" t="s">
        <v>19</v>
      </c>
      <c r="L56" s="50" t="s">
        <v>714</v>
      </c>
    </row>
    <row r="57" spans="1:13" ht="15.75" x14ac:dyDescent="0.25">
      <c r="A57" s="49">
        <v>52</v>
      </c>
      <c r="B57" s="49">
        <v>24</v>
      </c>
      <c r="C57" s="49" t="s">
        <v>737</v>
      </c>
      <c r="D57" s="17" t="s">
        <v>256</v>
      </c>
      <c r="E57" s="177" t="s">
        <v>257</v>
      </c>
      <c r="F57" s="18">
        <v>2013</v>
      </c>
      <c r="G57" s="18"/>
      <c r="H57" s="49" t="s">
        <v>139</v>
      </c>
      <c r="I57" s="51" t="s">
        <v>394</v>
      </c>
      <c r="J57" s="49" t="s">
        <v>138</v>
      </c>
      <c r="K57" s="49" t="s">
        <v>28</v>
      </c>
      <c r="L57" s="50" t="s">
        <v>713</v>
      </c>
    </row>
    <row r="58" spans="1:13" ht="15.75" x14ac:dyDescent="0.25">
      <c r="A58" s="49">
        <v>53</v>
      </c>
      <c r="B58" s="49">
        <v>30</v>
      </c>
      <c r="C58" s="49" t="s">
        <v>737</v>
      </c>
      <c r="D58" s="17" t="s">
        <v>268</v>
      </c>
      <c r="E58" s="177" t="s">
        <v>269</v>
      </c>
      <c r="F58" s="18">
        <v>2045</v>
      </c>
      <c r="G58" s="18"/>
      <c r="H58" s="49" t="s">
        <v>141</v>
      </c>
      <c r="I58" s="51" t="s">
        <v>420</v>
      </c>
      <c r="J58" s="49" t="s">
        <v>143</v>
      </c>
      <c r="K58" s="49" t="s">
        <v>28</v>
      </c>
      <c r="L58" s="50" t="s">
        <v>715</v>
      </c>
    </row>
    <row r="59" spans="1:13" ht="15.75" x14ac:dyDescent="0.25">
      <c r="A59" s="90">
        <v>54</v>
      </c>
      <c r="B59" s="90">
        <v>13</v>
      </c>
      <c r="C59" s="49" t="s">
        <v>736</v>
      </c>
      <c r="D59" s="17" t="s">
        <v>232</v>
      </c>
      <c r="E59" s="177" t="s">
        <v>233</v>
      </c>
      <c r="F59" s="18">
        <v>2052</v>
      </c>
      <c r="G59" s="18"/>
      <c r="H59" s="49" t="s">
        <v>144</v>
      </c>
      <c r="I59" s="51" t="s">
        <v>393</v>
      </c>
      <c r="J59" s="49" t="s">
        <v>22</v>
      </c>
      <c r="K59" s="49" t="s">
        <v>28</v>
      </c>
      <c r="L59" s="50" t="s">
        <v>716</v>
      </c>
    </row>
    <row r="60" spans="1:13" s="29" customFormat="1" ht="15.75" x14ac:dyDescent="0.25">
      <c r="A60" s="71">
        <v>55</v>
      </c>
      <c r="B60" s="71">
        <v>28</v>
      </c>
      <c r="C60" s="71" t="s">
        <v>737</v>
      </c>
      <c r="D60" s="181" t="s">
        <v>263</v>
      </c>
      <c r="E60" s="29" t="s">
        <v>264</v>
      </c>
      <c r="F60" s="179">
        <v>2000</v>
      </c>
      <c r="G60" s="179"/>
      <c r="H60" s="71" t="s">
        <v>310</v>
      </c>
      <c r="I60" s="45" t="s">
        <v>392</v>
      </c>
      <c r="J60" s="71" t="s">
        <v>312</v>
      </c>
      <c r="K60" s="71" t="s">
        <v>28</v>
      </c>
      <c r="L60" s="28" t="s">
        <v>717</v>
      </c>
      <c r="M60" s="74" t="s">
        <v>660</v>
      </c>
    </row>
    <row r="61" spans="1:13" ht="15.75" x14ac:dyDescent="0.25">
      <c r="A61" s="49">
        <v>56</v>
      </c>
      <c r="B61" s="49">
        <v>28</v>
      </c>
      <c r="C61" s="49" t="s">
        <v>737</v>
      </c>
      <c r="D61" s="19" t="s">
        <v>263</v>
      </c>
      <c r="E61" s="177" t="s">
        <v>264</v>
      </c>
      <c r="F61" s="18">
        <v>2000</v>
      </c>
      <c r="G61" s="18"/>
      <c r="H61" s="57" t="s">
        <v>146</v>
      </c>
      <c r="I61" s="58" t="s">
        <v>421</v>
      </c>
      <c r="J61" s="57" t="s">
        <v>124</v>
      </c>
      <c r="K61" s="57" t="s">
        <v>109</v>
      </c>
      <c r="L61" s="11" t="s">
        <v>718</v>
      </c>
      <c r="M61" s="12"/>
    </row>
    <row r="62" spans="1:13" ht="15.75" x14ac:dyDescent="0.25">
      <c r="A62" s="49">
        <v>57</v>
      </c>
      <c r="B62" s="49">
        <v>33</v>
      </c>
      <c r="C62" s="49" t="s">
        <v>737</v>
      </c>
      <c r="D62" s="17" t="s">
        <v>272</v>
      </c>
      <c r="E62" s="177" t="s">
        <v>273</v>
      </c>
      <c r="F62" s="18">
        <v>1978</v>
      </c>
      <c r="G62" s="18"/>
      <c r="H62" s="49" t="s">
        <v>148</v>
      </c>
      <c r="I62" s="51" t="s">
        <v>391</v>
      </c>
      <c r="J62" s="49" t="s">
        <v>150</v>
      </c>
      <c r="K62" s="49" t="s">
        <v>28</v>
      </c>
      <c r="L62" s="50" t="s">
        <v>719</v>
      </c>
    </row>
    <row r="63" spans="1:13" ht="15.75" x14ac:dyDescent="0.25">
      <c r="A63" s="49">
        <v>58</v>
      </c>
      <c r="B63" s="49">
        <v>46</v>
      </c>
      <c r="C63" s="53" t="s">
        <v>734</v>
      </c>
      <c r="D63" s="17" t="s">
        <v>296</v>
      </c>
      <c r="E63" s="177" t="s">
        <v>297</v>
      </c>
      <c r="F63" s="18">
        <v>2001</v>
      </c>
      <c r="G63" s="18"/>
      <c r="H63" s="49" t="s">
        <v>151</v>
      </c>
      <c r="I63" s="51" t="s">
        <v>390</v>
      </c>
      <c r="J63" s="49" t="s">
        <v>153</v>
      </c>
      <c r="K63" s="49" t="s">
        <v>154</v>
      </c>
      <c r="L63" s="50" t="s">
        <v>720</v>
      </c>
    </row>
    <row r="64" spans="1:13" ht="15.75" x14ac:dyDescent="0.25">
      <c r="A64" s="49">
        <v>59</v>
      </c>
      <c r="B64" s="49">
        <v>38</v>
      </c>
      <c r="C64" s="53" t="s">
        <v>734</v>
      </c>
      <c r="D64" s="17" t="s">
        <v>281</v>
      </c>
      <c r="E64" s="177" t="s">
        <v>273</v>
      </c>
      <c r="F64" s="18">
        <v>1985</v>
      </c>
      <c r="G64" s="18"/>
      <c r="H64" s="49" t="s">
        <v>155</v>
      </c>
      <c r="I64" s="51" t="s">
        <v>422</v>
      </c>
      <c r="J64" s="49" t="s">
        <v>157</v>
      </c>
      <c r="K64" s="49" t="s">
        <v>158</v>
      </c>
      <c r="L64" s="50" t="s">
        <v>721</v>
      </c>
    </row>
    <row r="65" spans="1:13" s="29" customFormat="1" ht="15.75" x14ac:dyDescent="0.25">
      <c r="A65" s="146">
        <v>60</v>
      </c>
      <c r="B65" s="146" t="s">
        <v>733</v>
      </c>
      <c r="C65" s="71" t="s">
        <v>734</v>
      </c>
      <c r="D65" s="71"/>
      <c r="E65" s="71"/>
      <c r="F65" s="71">
        <v>1970</v>
      </c>
      <c r="G65" s="183" t="s">
        <v>741</v>
      </c>
      <c r="H65" s="146" t="s">
        <v>567</v>
      </c>
      <c r="I65" s="46" t="s">
        <v>568</v>
      </c>
      <c r="J65" s="147" t="s">
        <v>79</v>
      </c>
      <c r="K65" s="146" t="s">
        <v>28</v>
      </c>
      <c r="L65" s="148" t="s">
        <v>722</v>
      </c>
      <c r="M65" s="147" t="s">
        <v>443</v>
      </c>
    </row>
    <row r="66" spans="1:13" ht="15.75" x14ac:dyDescent="0.25">
      <c r="A66" s="49">
        <v>61</v>
      </c>
      <c r="B66" s="49">
        <v>23</v>
      </c>
      <c r="C66" s="49" t="s">
        <v>737</v>
      </c>
      <c r="D66" s="17" t="s">
        <v>254</v>
      </c>
      <c r="E66" s="177" t="s">
        <v>255</v>
      </c>
      <c r="F66" s="18">
        <v>2064</v>
      </c>
      <c r="G66" s="18"/>
      <c r="H66" s="49" t="s">
        <v>159</v>
      </c>
      <c r="I66" s="51" t="s">
        <v>423</v>
      </c>
      <c r="J66" s="49" t="s">
        <v>22</v>
      </c>
      <c r="K66" s="49" t="s">
        <v>28</v>
      </c>
      <c r="L66" s="50" t="s">
        <v>724</v>
      </c>
    </row>
    <row r="67" spans="1:13" ht="15.75" x14ac:dyDescent="0.25">
      <c r="A67" s="49">
        <v>62</v>
      </c>
      <c r="B67" s="49">
        <v>31</v>
      </c>
      <c r="C67" s="49" t="s">
        <v>737</v>
      </c>
      <c r="D67" s="17" t="s">
        <v>236</v>
      </c>
      <c r="E67" s="177" t="s">
        <v>270</v>
      </c>
      <c r="F67" s="18">
        <v>2025</v>
      </c>
      <c r="G67" s="18"/>
      <c r="H67" s="49" t="s">
        <v>161</v>
      </c>
      <c r="I67" s="51" t="s">
        <v>389</v>
      </c>
      <c r="J67" s="49" t="s">
        <v>163</v>
      </c>
      <c r="K67" s="49" t="s">
        <v>19</v>
      </c>
      <c r="L67" s="50" t="s">
        <v>723</v>
      </c>
    </row>
    <row r="68" spans="1:13" ht="15.75" x14ac:dyDescent="0.25">
      <c r="A68" s="49">
        <v>63</v>
      </c>
      <c r="B68" s="49">
        <v>15</v>
      </c>
      <c r="C68" s="49" t="s">
        <v>737</v>
      </c>
      <c r="D68" s="17" t="s">
        <v>236</v>
      </c>
      <c r="E68" s="177" t="s">
        <v>237</v>
      </c>
      <c r="F68" s="18">
        <v>2012</v>
      </c>
      <c r="G68" s="18"/>
      <c r="H68" s="49" t="s">
        <v>164</v>
      </c>
      <c r="I68" s="51" t="s">
        <v>388</v>
      </c>
      <c r="J68" s="49" t="s">
        <v>166</v>
      </c>
      <c r="K68" s="49" t="s">
        <v>19</v>
      </c>
      <c r="L68" s="50" t="s">
        <v>725</v>
      </c>
    </row>
    <row r="69" spans="1:13" ht="15.75" x14ac:dyDescent="0.25">
      <c r="A69" s="53">
        <v>64</v>
      </c>
      <c r="B69" s="53">
        <v>9</v>
      </c>
      <c r="C69" s="49" t="s">
        <v>736</v>
      </c>
      <c r="D69" s="17" t="s">
        <v>224</v>
      </c>
      <c r="E69" s="177" t="s">
        <v>225</v>
      </c>
      <c r="F69" s="18">
        <v>1977</v>
      </c>
      <c r="G69" s="18"/>
      <c r="H69" s="49" t="s">
        <v>167</v>
      </c>
      <c r="I69" s="51" t="s">
        <v>387</v>
      </c>
      <c r="J69" s="49" t="s">
        <v>169</v>
      </c>
      <c r="K69" s="49" t="s">
        <v>19</v>
      </c>
      <c r="L69" s="50" t="s">
        <v>701</v>
      </c>
    </row>
    <row r="70" spans="1:13" ht="15.75" x14ac:dyDescent="0.25">
      <c r="A70" s="49">
        <v>65</v>
      </c>
      <c r="B70" s="49">
        <v>16</v>
      </c>
      <c r="C70" s="49" t="s">
        <v>737</v>
      </c>
      <c r="D70" s="17" t="s">
        <v>239</v>
      </c>
      <c r="E70" s="177" t="s">
        <v>240</v>
      </c>
      <c r="F70" s="18">
        <v>1991</v>
      </c>
      <c r="G70" s="18"/>
      <c r="H70" s="49" t="s">
        <v>170</v>
      </c>
      <c r="I70" s="51" t="s">
        <v>424</v>
      </c>
      <c r="J70" s="49" t="s">
        <v>67</v>
      </c>
      <c r="K70" s="49" t="s">
        <v>19</v>
      </c>
      <c r="L70" s="50" t="s">
        <v>726</v>
      </c>
    </row>
    <row r="71" spans="1:13" ht="15.75" x14ac:dyDescent="0.25">
      <c r="A71" s="49">
        <v>66</v>
      </c>
      <c r="B71" s="49">
        <v>45</v>
      </c>
      <c r="C71" s="53" t="s">
        <v>734</v>
      </c>
      <c r="D71" s="17" t="s">
        <v>294</v>
      </c>
      <c r="E71" s="177" t="s">
        <v>295</v>
      </c>
      <c r="F71" s="18">
        <v>2027</v>
      </c>
      <c r="G71" s="18"/>
      <c r="H71" s="53" t="s">
        <v>172</v>
      </c>
      <c r="I71" s="54" t="s">
        <v>386</v>
      </c>
      <c r="J71" s="53" t="s">
        <v>174</v>
      </c>
      <c r="K71" s="53" t="s">
        <v>28</v>
      </c>
      <c r="L71" s="56" t="s">
        <v>727</v>
      </c>
    </row>
    <row r="72" spans="1:13" ht="15.75" x14ac:dyDescent="0.25">
      <c r="A72" s="49">
        <v>67</v>
      </c>
      <c r="B72" s="49">
        <v>17</v>
      </c>
      <c r="C72" s="49" t="s">
        <v>737</v>
      </c>
      <c r="D72" s="17" t="s">
        <v>242</v>
      </c>
      <c r="E72" s="177" t="s">
        <v>243</v>
      </c>
      <c r="F72" s="18">
        <v>1975</v>
      </c>
      <c r="G72" s="18"/>
      <c r="H72" s="49" t="s">
        <v>175</v>
      </c>
      <c r="I72" s="51" t="s">
        <v>385</v>
      </c>
      <c r="J72" s="49" t="s">
        <v>177</v>
      </c>
      <c r="K72" s="49" t="s">
        <v>28</v>
      </c>
      <c r="L72" s="50" t="s">
        <v>728</v>
      </c>
    </row>
    <row r="73" spans="1:13" ht="15.75" x14ac:dyDescent="0.25">
      <c r="A73" s="67">
        <v>68</v>
      </c>
      <c r="B73" s="67">
        <v>28</v>
      </c>
      <c r="C73" s="49" t="s">
        <v>737</v>
      </c>
      <c r="D73" s="19" t="s">
        <v>263</v>
      </c>
      <c r="E73" s="177" t="s">
        <v>264</v>
      </c>
      <c r="F73" s="18">
        <v>2000</v>
      </c>
      <c r="G73" s="18"/>
      <c r="H73" s="49" t="s">
        <v>178</v>
      </c>
      <c r="I73" s="51" t="s">
        <v>384</v>
      </c>
      <c r="J73" s="49" t="s">
        <v>177</v>
      </c>
      <c r="K73" s="49" t="s">
        <v>28</v>
      </c>
      <c r="L73" s="50" t="s">
        <v>729</v>
      </c>
    </row>
    <row r="74" spans="1:13" ht="15.75" x14ac:dyDescent="0.25">
      <c r="A74" s="67">
        <v>69</v>
      </c>
      <c r="B74" s="67">
        <v>3</v>
      </c>
      <c r="C74" s="49" t="s">
        <v>736</v>
      </c>
      <c r="D74" s="17" t="s">
        <v>207</v>
      </c>
      <c r="E74" s="177" t="s">
        <v>208</v>
      </c>
      <c r="F74" s="18">
        <v>1996</v>
      </c>
      <c r="G74" s="18"/>
      <c r="H74" s="49" t="s">
        <v>180</v>
      </c>
      <c r="I74" s="51" t="s">
        <v>383</v>
      </c>
      <c r="J74" s="49" t="s">
        <v>182</v>
      </c>
      <c r="K74" s="49" t="s">
        <v>28</v>
      </c>
      <c r="L74" s="50" t="s">
        <v>730</v>
      </c>
    </row>
    <row r="75" spans="1:13" ht="15.75" x14ac:dyDescent="0.25">
      <c r="K75" s="67" t="s">
        <v>186</v>
      </c>
    </row>
    <row r="76" spans="1:13" ht="15.75" x14ac:dyDescent="0.25">
      <c r="I76" s="34" t="s">
        <v>186</v>
      </c>
    </row>
    <row r="78" spans="1:13" x14ac:dyDescent="0.25">
      <c r="J78" s="177" t="s">
        <v>186</v>
      </c>
    </row>
  </sheetData>
  <mergeCells count="3">
    <mergeCell ref="A2:L2"/>
    <mergeCell ref="A3:L3"/>
    <mergeCell ref="A4:J4"/>
  </mergeCells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I18" sqref="I18"/>
    </sheetView>
  </sheetViews>
  <sheetFormatPr defaultRowHeight="15" x14ac:dyDescent="0.25"/>
  <cols>
    <col min="1" max="1" width="9" style="177"/>
    <col min="2" max="2" width="12.625" style="17" customWidth="1"/>
    <col min="3" max="3" width="14" style="177" customWidth="1"/>
    <col min="4" max="4" width="14" style="18" customWidth="1"/>
  </cols>
  <sheetData>
    <row r="1" spans="1:4" x14ac:dyDescent="0.25">
      <c r="A1" s="177" t="s">
        <v>6</v>
      </c>
      <c r="B1" s="18" t="s">
        <v>195</v>
      </c>
      <c r="C1" s="177" t="s">
        <v>194</v>
      </c>
      <c r="D1" s="18" t="s">
        <v>199</v>
      </c>
    </row>
    <row r="2" spans="1:4" ht="15.75" x14ac:dyDescent="0.25">
      <c r="A2" s="49">
        <v>1</v>
      </c>
      <c r="B2" s="17" t="s">
        <v>197</v>
      </c>
      <c r="C2" s="177" t="s">
        <v>198</v>
      </c>
      <c r="D2" s="18">
        <v>1973</v>
      </c>
    </row>
    <row r="3" spans="1:4" ht="15.75" x14ac:dyDescent="0.25">
      <c r="A3" s="49">
        <v>2</v>
      </c>
      <c r="B3" s="17" t="s">
        <v>203</v>
      </c>
      <c r="C3" s="16" t="s">
        <v>204</v>
      </c>
      <c r="D3" s="18">
        <v>1988</v>
      </c>
    </row>
    <row r="4" spans="1:4" ht="15.75" x14ac:dyDescent="0.25">
      <c r="A4" s="49">
        <v>3</v>
      </c>
      <c r="B4" s="17" t="s">
        <v>207</v>
      </c>
      <c r="C4" s="177" t="s">
        <v>208</v>
      </c>
      <c r="D4" s="18">
        <v>1996</v>
      </c>
    </row>
    <row r="5" spans="1:4" ht="15.75" x14ac:dyDescent="0.25">
      <c r="A5" s="49">
        <v>4</v>
      </c>
      <c r="B5" s="17" t="s">
        <v>210</v>
      </c>
      <c r="C5" s="177" t="s">
        <v>211</v>
      </c>
      <c r="D5" s="18">
        <v>2011</v>
      </c>
    </row>
    <row r="6" spans="1:4" ht="15.75" x14ac:dyDescent="0.25">
      <c r="A6" s="49">
        <v>5</v>
      </c>
      <c r="B6" s="17" t="s">
        <v>213</v>
      </c>
      <c r="C6" s="177" t="s">
        <v>214</v>
      </c>
      <c r="D6" s="18">
        <v>2016</v>
      </c>
    </row>
    <row r="7" spans="1:4" ht="15.75" x14ac:dyDescent="0.25">
      <c r="A7" s="49">
        <v>6</v>
      </c>
      <c r="B7" s="17" t="s">
        <v>216</v>
      </c>
      <c r="C7" s="177" t="s">
        <v>217</v>
      </c>
      <c r="D7" s="18">
        <v>2004</v>
      </c>
    </row>
    <row r="8" spans="1:4" ht="15.75" x14ac:dyDescent="0.25">
      <c r="A8" s="49">
        <v>7</v>
      </c>
      <c r="B8" s="17" t="s">
        <v>219</v>
      </c>
      <c r="C8" s="177" t="s">
        <v>204</v>
      </c>
      <c r="D8" s="18">
        <v>1988</v>
      </c>
    </row>
    <row r="9" spans="1:4" ht="15.75" x14ac:dyDescent="0.25">
      <c r="A9" s="49">
        <v>8</v>
      </c>
      <c r="B9" s="17" t="s">
        <v>221</v>
      </c>
      <c r="C9" s="177" t="s">
        <v>222</v>
      </c>
      <c r="D9" s="18">
        <v>1984</v>
      </c>
    </row>
    <row r="10" spans="1:4" ht="15.75" x14ac:dyDescent="0.25">
      <c r="A10" s="49">
        <v>9</v>
      </c>
      <c r="B10" s="17" t="s">
        <v>224</v>
      </c>
      <c r="C10" s="177" t="s">
        <v>225</v>
      </c>
      <c r="D10" s="18">
        <v>1977</v>
      </c>
    </row>
    <row r="11" spans="1:4" ht="15.75" x14ac:dyDescent="0.25">
      <c r="A11" s="49">
        <v>10</v>
      </c>
      <c r="B11" s="17" t="s">
        <v>226</v>
      </c>
      <c r="C11" s="177" t="s">
        <v>227</v>
      </c>
      <c r="D11" s="18">
        <v>1992</v>
      </c>
    </row>
    <row r="12" spans="1:4" ht="15.75" x14ac:dyDescent="0.25">
      <c r="A12" s="49">
        <v>11</v>
      </c>
      <c r="B12" s="17" t="s">
        <v>228</v>
      </c>
      <c r="C12" s="177" t="s">
        <v>211</v>
      </c>
      <c r="D12" s="18">
        <v>2007</v>
      </c>
    </row>
    <row r="13" spans="1:4" ht="15.75" x14ac:dyDescent="0.25">
      <c r="A13" s="49">
        <v>12</v>
      </c>
      <c r="B13" s="19" t="s">
        <v>230</v>
      </c>
      <c r="C13" s="177" t="s">
        <v>231</v>
      </c>
      <c r="D13" s="18">
        <v>2032</v>
      </c>
    </row>
    <row r="14" spans="1:4" ht="15.75" x14ac:dyDescent="0.25">
      <c r="A14" s="49">
        <v>13</v>
      </c>
      <c r="B14" s="17" t="s">
        <v>232</v>
      </c>
      <c r="C14" s="177" t="s">
        <v>233</v>
      </c>
      <c r="D14" s="18">
        <v>2052</v>
      </c>
    </row>
    <row r="15" spans="1:4" ht="15.75" x14ac:dyDescent="0.25">
      <c r="A15" s="49">
        <v>14</v>
      </c>
      <c r="B15" s="17" t="s">
        <v>234</v>
      </c>
      <c r="C15" s="177" t="s">
        <v>235</v>
      </c>
      <c r="D15" s="18">
        <v>2041</v>
      </c>
    </row>
    <row r="16" spans="1:4" ht="15.75" x14ac:dyDescent="0.25">
      <c r="A16" s="49">
        <v>15</v>
      </c>
      <c r="B16" s="17" t="s">
        <v>236</v>
      </c>
      <c r="C16" s="177" t="s">
        <v>237</v>
      </c>
      <c r="D16" s="18">
        <v>2012</v>
      </c>
    </row>
    <row r="17" spans="1:4" ht="15.75" x14ac:dyDescent="0.25">
      <c r="A17" s="49">
        <v>16</v>
      </c>
      <c r="B17" s="17" t="s">
        <v>239</v>
      </c>
      <c r="C17" s="177" t="s">
        <v>240</v>
      </c>
      <c r="D17" s="18">
        <v>1991</v>
      </c>
    </row>
    <row r="18" spans="1:4" ht="15.75" x14ac:dyDescent="0.25">
      <c r="A18" s="49">
        <v>17</v>
      </c>
      <c r="B18" s="17" t="s">
        <v>242</v>
      </c>
      <c r="C18" s="177" t="s">
        <v>243</v>
      </c>
      <c r="D18" s="18">
        <v>1975</v>
      </c>
    </row>
    <row r="19" spans="1:4" ht="15.75" x14ac:dyDescent="0.25">
      <c r="A19" s="49">
        <v>18</v>
      </c>
      <c r="B19" s="17" t="s">
        <v>244</v>
      </c>
      <c r="C19" s="177" t="s">
        <v>245</v>
      </c>
      <c r="D19" s="18">
        <v>1978</v>
      </c>
    </row>
    <row r="20" spans="1:4" ht="15.75" x14ac:dyDescent="0.25">
      <c r="A20" s="49">
        <v>19</v>
      </c>
      <c r="B20" s="17" t="s">
        <v>246</v>
      </c>
      <c r="C20" s="177" t="s">
        <v>247</v>
      </c>
      <c r="D20" s="18">
        <v>1984</v>
      </c>
    </row>
    <row r="21" spans="1:4" ht="15.75" x14ac:dyDescent="0.25">
      <c r="A21" s="49">
        <v>20</v>
      </c>
      <c r="B21" s="17" t="s">
        <v>248</v>
      </c>
      <c r="C21" s="177" t="s">
        <v>249</v>
      </c>
      <c r="D21" s="18">
        <v>2003</v>
      </c>
    </row>
    <row r="22" spans="1:4" ht="15.75" x14ac:dyDescent="0.25">
      <c r="A22" s="49">
        <v>21</v>
      </c>
      <c r="B22" s="17" t="s">
        <v>250</v>
      </c>
      <c r="C22" s="177" t="s">
        <v>251</v>
      </c>
      <c r="D22" s="18">
        <v>2025</v>
      </c>
    </row>
    <row r="23" spans="1:4" ht="15.75" x14ac:dyDescent="0.25">
      <c r="A23" s="49">
        <v>22</v>
      </c>
      <c r="B23" s="17" t="s">
        <v>252</v>
      </c>
      <c r="C23" s="177" t="s">
        <v>253</v>
      </c>
      <c r="D23" s="18">
        <v>2059</v>
      </c>
    </row>
    <row r="24" spans="1:4" ht="15.75" x14ac:dyDescent="0.25">
      <c r="A24" s="49">
        <v>23</v>
      </c>
      <c r="B24" s="17" t="s">
        <v>254</v>
      </c>
      <c r="C24" s="177" t="s">
        <v>255</v>
      </c>
      <c r="D24" s="18">
        <v>2064</v>
      </c>
    </row>
    <row r="25" spans="1:4" ht="15.75" x14ac:dyDescent="0.25">
      <c r="A25" s="49">
        <v>24</v>
      </c>
      <c r="B25" s="17" t="s">
        <v>256</v>
      </c>
      <c r="C25" s="177" t="s">
        <v>257</v>
      </c>
      <c r="D25" s="18">
        <v>2013</v>
      </c>
    </row>
    <row r="26" spans="1:4" ht="15.75" x14ac:dyDescent="0.25">
      <c r="A26" s="49">
        <v>25</v>
      </c>
      <c r="B26" s="17" t="s">
        <v>258</v>
      </c>
      <c r="C26" s="177" t="s">
        <v>259</v>
      </c>
      <c r="D26" s="18">
        <v>1993</v>
      </c>
    </row>
    <row r="27" spans="1:4" ht="15.75" x14ac:dyDescent="0.25">
      <c r="A27" s="49">
        <v>26</v>
      </c>
      <c r="B27" s="17" t="s">
        <v>260</v>
      </c>
      <c r="C27" s="177" t="s">
        <v>259</v>
      </c>
      <c r="D27" s="18">
        <v>1984</v>
      </c>
    </row>
    <row r="28" spans="1:4" ht="15.75" x14ac:dyDescent="0.25">
      <c r="A28" s="57">
        <v>27</v>
      </c>
      <c r="B28" s="17" t="s">
        <v>261</v>
      </c>
      <c r="C28" s="177" t="s">
        <v>262</v>
      </c>
      <c r="D28" s="18">
        <v>1983</v>
      </c>
    </row>
    <row r="29" spans="1:4" ht="15.75" x14ac:dyDescent="0.25">
      <c r="A29" s="49">
        <v>28</v>
      </c>
      <c r="B29" s="19" t="s">
        <v>263</v>
      </c>
      <c r="C29" s="177" t="s">
        <v>264</v>
      </c>
      <c r="D29" s="18">
        <v>2000</v>
      </c>
    </row>
    <row r="30" spans="1:4" ht="15.75" x14ac:dyDescent="0.25">
      <c r="A30" s="49">
        <v>29</v>
      </c>
      <c r="B30" s="17" t="s">
        <v>265</v>
      </c>
      <c r="C30" s="177" t="s">
        <v>266</v>
      </c>
      <c r="D30" s="18">
        <v>2031</v>
      </c>
    </row>
    <row r="31" spans="1:4" ht="15.75" x14ac:dyDescent="0.25">
      <c r="A31" s="49">
        <v>30</v>
      </c>
      <c r="B31" s="17" t="s">
        <v>268</v>
      </c>
      <c r="C31" s="177" t="s">
        <v>269</v>
      </c>
      <c r="D31" s="18">
        <v>2045</v>
      </c>
    </row>
    <row r="32" spans="1:4" ht="15.75" x14ac:dyDescent="0.25">
      <c r="A32" s="49">
        <v>31</v>
      </c>
      <c r="B32" s="17" t="s">
        <v>236</v>
      </c>
      <c r="C32" s="177" t="s">
        <v>270</v>
      </c>
      <c r="D32" s="18">
        <v>2025</v>
      </c>
    </row>
    <row r="33" spans="1:4" ht="15.75" x14ac:dyDescent="0.25">
      <c r="A33" s="49">
        <v>32</v>
      </c>
      <c r="B33" s="17" t="s">
        <v>239</v>
      </c>
      <c r="C33" s="177" t="s">
        <v>271</v>
      </c>
      <c r="D33" s="18">
        <v>1996</v>
      </c>
    </row>
    <row r="34" spans="1:4" ht="15.75" x14ac:dyDescent="0.25">
      <c r="A34" s="57">
        <v>33</v>
      </c>
      <c r="B34" s="17" t="s">
        <v>272</v>
      </c>
      <c r="C34" s="177" t="s">
        <v>273</v>
      </c>
      <c r="D34" s="18">
        <v>1978</v>
      </c>
    </row>
    <row r="35" spans="1:4" ht="15.75" x14ac:dyDescent="0.25">
      <c r="A35" s="49">
        <v>34</v>
      </c>
      <c r="B35" s="17" t="s">
        <v>274</v>
      </c>
      <c r="C35" s="177" t="s">
        <v>275</v>
      </c>
      <c r="D35" s="18">
        <v>1995</v>
      </c>
    </row>
    <row r="36" spans="1:4" ht="15.75" x14ac:dyDescent="0.25">
      <c r="A36" s="49">
        <v>35</v>
      </c>
      <c r="B36" s="17" t="s">
        <v>276</v>
      </c>
      <c r="C36" s="177" t="s">
        <v>275</v>
      </c>
      <c r="D36" s="18">
        <v>2014</v>
      </c>
    </row>
    <row r="37" spans="1:4" ht="15.75" x14ac:dyDescent="0.25">
      <c r="A37" s="49">
        <v>36</v>
      </c>
      <c r="B37" s="17" t="s">
        <v>277</v>
      </c>
      <c r="C37" s="177" t="s">
        <v>278</v>
      </c>
      <c r="D37" s="18">
        <v>2043</v>
      </c>
    </row>
    <row r="38" spans="1:4" ht="15.75" x14ac:dyDescent="0.25">
      <c r="A38" s="49">
        <v>37</v>
      </c>
      <c r="B38" s="17" t="s">
        <v>279</v>
      </c>
      <c r="C38" s="177" t="s">
        <v>278</v>
      </c>
      <c r="D38" s="18">
        <v>2025</v>
      </c>
    </row>
    <row r="39" spans="1:4" ht="15.75" x14ac:dyDescent="0.25">
      <c r="A39" s="49">
        <v>38</v>
      </c>
      <c r="B39" s="17" t="s">
        <v>281</v>
      </c>
      <c r="C39" s="177" t="s">
        <v>273</v>
      </c>
      <c r="D39" s="18">
        <v>1985</v>
      </c>
    </row>
    <row r="40" spans="1:4" ht="15.75" x14ac:dyDescent="0.25">
      <c r="A40" s="49">
        <v>39</v>
      </c>
      <c r="B40" s="17" t="s">
        <v>282</v>
      </c>
      <c r="C40" s="177" t="s">
        <v>283</v>
      </c>
      <c r="D40" s="18">
        <v>1984</v>
      </c>
    </row>
    <row r="41" spans="1:4" ht="15.75" x14ac:dyDescent="0.25">
      <c r="A41" s="49">
        <v>40</v>
      </c>
      <c r="B41" s="17" t="s">
        <v>284</v>
      </c>
      <c r="C41" s="177" t="s">
        <v>285</v>
      </c>
      <c r="D41" s="18">
        <v>2006</v>
      </c>
    </row>
    <row r="42" spans="1:4" ht="15.75" x14ac:dyDescent="0.25">
      <c r="A42" s="53">
        <v>41</v>
      </c>
      <c r="B42" s="17" t="s">
        <v>286</v>
      </c>
      <c r="C42" s="177" t="s">
        <v>287</v>
      </c>
      <c r="D42" s="18">
        <v>2031</v>
      </c>
    </row>
    <row r="43" spans="1:4" ht="15.75" x14ac:dyDescent="0.25">
      <c r="A43" s="49">
        <v>42</v>
      </c>
      <c r="B43" s="17" t="s">
        <v>288</v>
      </c>
      <c r="C43" s="177" t="s">
        <v>289</v>
      </c>
      <c r="D43" s="18">
        <v>1991</v>
      </c>
    </row>
    <row r="44" spans="1:4" ht="15.75" x14ac:dyDescent="0.25">
      <c r="A44" s="49">
        <v>43</v>
      </c>
      <c r="B44" s="17" t="s">
        <v>290</v>
      </c>
      <c r="C44" s="177" t="s">
        <v>291</v>
      </c>
      <c r="D44" s="18">
        <v>1972</v>
      </c>
    </row>
    <row r="45" spans="1:4" ht="15.75" x14ac:dyDescent="0.25">
      <c r="A45" s="49">
        <v>44</v>
      </c>
      <c r="B45" s="17" t="s">
        <v>292</v>
      </c>
      <c r="C45" s="177" t="s">
        <v>293</v>
      </c>
      <c r="D45" s="18">
        <v>1997</v>
      </c>
    </row>
    <row r="46" spans="1:4" ht="15.75" x14ac:dyDescent="0.25">
      <c r="A46" s="49">
        <v>45</v>
      </c>
      <c r="B46" s="17" t="s">
        <v>294</v>
      </c>
      <c r="C46" s="177" t="s">
        <v>295</v>
      </c>
      <c r="D46" s="18">
        <v>2027</v>
      </c>
    </row>
    <row r="47" spans="1:4" ht="15.75" x14ac:dyDescent="0.25">
      <c r="A47" s="53">
        <v>46</v>
      </c>
      <c r="B47" s="17" t="s">
        <v>296</v>
      </c>
      <c r="C47" s="177" t="s">
        <v>297</v>
      </c>
      <c r="D47" s="18">
        <v>2001</v>
      </c>
    </row>
    <row r="48" spans="1:4" ht="15.75" x14ac:dyDescent="0.25">
      <c r="A48" s="57">
        <v>47</v>
      </c>
      <c r="B48" s="17" t="s">
        <v>298</v>
      </c>
      <c r="C48" s="177" t="s">
        <v>299</v>
      </c>
      <c r="D48" s="18">
        <v>1983</v>
      </c>
    </row>
    <row r="49" spans="1:4" ht="15.75" x14ac:dyDescent="0.25">
      <c r="A49" s="49">
        <v>48</v>
      </c>
      <c r="B49" s="17" t="s">
        <v>300</v>
      </c>
      <c r="C49" s="177" t="s">
        <v>301</v>
      </c>
      <c r="D49" s="18">
        <v>2004</v>
      </c>
    </row>
    <row r="50" spans="1:4" ht="15.75" x14ac:dyDescent="0.25">
      <c r="A50" s="49">
        <v>49</v>
      </c>
      <c r="B50" s="17" t="s">
        <v>256</v>
      </c>
      <c r="C50" s="177" t="s">
        <v>302</v>
      </c>
      <c r="D50" s="18">
        <v>2007</v>
      </c>
    </row>
    <row r="51" spans="1:4" ht="15.75" x14ac:dyDescent="0.25">
      <c r="A51" s="49">
        <v>50</v>
      </c>
      <c r="B51" s="17" t="s">
        <v>303</v>
      </c>
      <c r="C51" s="177" t="s">
        <v>304</v>
      </c>
      <c r="D51" s="18">
        <v>1985</v>
      </c>
    </row>
  </sheetData>
  <sortState ref="A2:D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2" workbookViewId="0">
      <selection activeCell="F30" sqref="F30"/>
    </sheetView>
  </sheetViews>
  <sheetFormatPr defaultRowHeight="15" x14ac:dyDescent="0.25"/>
  <cols>
    <col min="1" max="1" width="9" style="48"/>
    <col min="2" max="2" width="16.75" style="48" customWidth="1"/>
    <col min="3" max="3" width="44.5" style="48" customWidth="1"/>
    <col min="4" max="16384" width="9" style="48"/>
  </cols>
  <sheetData>
    <row r="1" spans="1:13" s="86" customFormat="1" ht="15.75" x14ac:dyDescent="0.25">
      <c r="A1" s="76">
        <v>1</v>
      </c>
      <c r="B1" s="71" t="s">
        <v>444</v>
      </c>
      <c r="C1" s="46" t="s">
        <v>445</v>
      </c>
      <c r="D1" s="71" t="s">
        <v>18</v>
      </c>
      <c r="E1" s="71" t="s">
        <v>19</v>
      </c>
    </row>
    <row r="2" spans="1:13" ht="15.75" x14ac:dyDescent="0.25">
      <c r="A2" s="49">
        <v>2</v>
      </c>
      <c r="B2" s="76" t="s">
        <v>16</v>
      </c>
      <c r="C2" s="75" t="s">
        <v>353</v>
      </c>
      <c r="D2" s="76" t="s">
        <v>18</v>
      </c>
      <c r="E2" s="76" t="s">
        <v>19</v>
      </c>
    </row>
    <row r="3" spans="1:13" ht="15.75" x14ac:dyDescent="0.25">
      <c r="A3" s="49">
        <v>3</v>
      </c>
      <c r="B3" s="49" t="s">
        <v>20</v>
      </c>
      <c r="C3" s="51" t="s">
        <v>354</v>
      </c>
      <c r="D3" s="49" t="s">
        <v>22</v>
      </c>
      <c r="E3" s="49" t="s">
        <v>19</v>
      </c>
    </row>
    <row r="4" spans="1:13" ht="15.75" x14ac:dyDescent="0.25">
      <c r="A4" s="49">
        <v>4</v>
      </c>
      <c r="B4" s="49" t="s">
        <v>23</v>
      </c>
      <c r="C4" s="51" t="s">
        <v>355</v>
      </c>
      <c r="D4" s="49" t="s">
        <v>22</v>
      </c>
      <c r="E4" s="49" t="s">
        <v>19</v>
      </c>
      <c r="G4" s="53" t="s">
        <v>425</v>
      </c>
      <c r="H4" s="50" t="s">
        <v>426</v>
      </c>
      <c r="I4" s="56" t="s">
        <v>427</v>
      </c>
      <c r="J4" s="50"/>
    </row>
    <row r="5" spans="1:13" ht="15.75" x14ac:dyDescent="0.25">
      <c r="A5" s="49">
        <v>5</v>
      </c>
      <c r="B5" s="49" t="s">
        <v>25</v>
      </c>
      <c r="C5" s="51" t="s">
        <v>356</v>
      </c>
      <c r="D5" s="49" t="s">
        <v>27</v>
      </c>
      <c r="E5" s="49" t="s">
        <v>28</v>
      </c>
      <c r="G5" s="50">
        <v>3</v>
      </c>
      <c r="H5" s="50">
        <v>37</v>
      </c>
      <c r="I5" s="50">
        <v>29</v>
      </c>
      <c r="J5" s="50">
        <f>SUM(G5:I5)</f>
        <v>69</v>
      </c>
      <c r="L5" s="48">
        <f>H5/69*100</f>
        <v>53.623188405797109</v>
      </c>
    </row>
    <row r="6" spans="1:13" ht="15.75" x14ac:dyDescent="0.25">
      <c r="A6" s="49">
        <v>6</v>
      </c>
      <c r="B6" s="49" t="s">
        <v>185</v>
      </c>
      <c r="C6" s="51" t="s">
        <v>357</v>
      </c>
      <c r="D6" s="49" t="s">
        <v>27</v>
      </c>
      <c r="E6" s="49" t="s">
        <v>30</v>
      </c>
      <c r="F6" s="48">
        <v>36</v>
      </c>
      <c r="G6" s="111">
        <f>G5/69*100</f>
        <v>4.3478260869565215</v>
      </c>
      <c r="H6" s="111">
        <f>H5/69*100</f>
        <v>53.623188405797109</v>
      </c>
      <c r="I6" s="111">
        <f>I5/69*100</f>
        <v>42.028985507246375</v>
      </c>
      <c r="J6" s="111">
        <f>SUM(G6:I6)</f>
        <v>100</v>
      </c>
    </row>
    <row r="7" spans="1:13" ht="15.75" x14ac:dyDescent="0.25">
      <c r="A7" s="53">
        <v>7</v>
      </c>
      <c r="B7" s="49" t="s">
        <v>31</v>
      </c>
      <c r="C7" s="51" t="s">
        <v>358</v>
      </c>
      <c r="D7" s="49" t="s">
        <v>33</v>
      </c>
      <c r="E7" s="49" t="s">
        <v>28</v>
      </c>
      <c r="F7" s="67" t="s">
        <v>429</v>
      </c>
    </row>
    <row r="8" spans="1:13" ht="15.75" x14ac:dyDescent="0.25">
      <c r="A8" s="49">
        <v>8</v>
      </c>
      <c r="B8" s="53" t="s">
        <v>34</v>
      </c>
      <c r="C8" s="54" t="s">
        <v>359</v>
      </c>
      <c r="D8" s="53" t="s">
        <v>22</v>
      </c>
      <c r="E8" s="53" t="s">
        <v>19</v>
      </c>
    </row>
    <row r="9" spans="1:13" ht="15.75" x14ac:dyDescent="0.25">
      <c r="A9" s="49">
        <v>9</v>
      </c>
      <c r="B9" s="49" t="s">
        <v>36</v>
      </c>
      <c r="C9" s="68" t="s">
        <v>364</v>
      </c>
      <c r="D9" s="49" t="s">
        <v>22</v>
      </c>
      <c r="E9" s="49" t="s">
        <v>28</v>
      </c>
    </row>
    <row r="10" spans="1:13" ht="15.75" x14ac:dyDescent="0.25">
      <c r="A10" s="49">
        <v>10</v>
      </c>
      <c r="B10" s="49" t="s">
        <v>37</v>
      </c>
      <c r="C10" s="75" t="s">
        <v>365</v>
      </c>
      <c r="D10" s="49" t="s">
        <v>22</v>
      </c>
      <c r="E10" s="49" t="s">
        <v>19</v>
      </c>
    </row>
    <row r="11" spans="1:13" ht="15.75" x14ac:dyDescent="0.25">
      <c r="A11" s="49">
        <v>11</v>
      </c>
      <c r="B11" s="49" t="s">
        <v>39</v>
      </c>
      <c r="C11" s="51" t="s">
        <v>366</v>
      </c>
      <c r="D11" s="49" t="s">
        <v>41</v>
      </c>
      <c r="E11" s="49" t="s">
        <v>19</v>
      </c>
    </row>
    <row r="12" spans="1:13" ht="15.75" x14ac:dyDescent="0.25">
      <c r="A12" s="49">
        <v>12</v>
      </c>
      <c r="B12" s="49" t="s">
        <v>42</v>
      </c>
      <c r="C12" s="51" t="s">
        <v>367</v>
      </c>
      <c r="D12" s="49" t="s">
        <v>44</v>
      </c>
      <c r="E12" s="49" t="s">
        <v>28</v>
      </c>
      <c r="G12" s="92" t="s">
        <v>426</v>
      </c>
      <c r="H12" s="92" t="s">
        <v>427</v>
      </c>
      <c r="I12" s="92" t="s">
        <v>425</v>
      </c>
    </row>
    <row r="13" spans="1:13" ht="15.75" x14ac:dyDescent="0.25">
      <c r="A13" s="49">
        <v>13</v>
      </c>
      <c r="B13" s="49" t="s">
        <v>45</v>
      </c>
      <c r="C13" s="51" t="s">
        <v>368</v>
      </c>
      <c r="D13" s="49" t="s">
        <v>47</v>
      </c>
      <c r="E13" s="49" t="s">
        <v>19</v>
      </c>
      <c r="G13" s="24">
        <v>53.62</v>
      </c>
      <c r="H13" s="24">
        <v>42.03</v>
      </c>
      <c r="I13" s="24">
        <v>4.3499999999999996</v>
      </c>
    </row>
    <row r="14" spans="1:13" ht="15.75" x14ac:dyDescent="0.25">
      <c r="A14" s="49">
        <v>14</v>
      </c>
      <c r="B14" s="49" t="s">
        <v>307</v>
      </c>
      <c r="C14" s="51" t="s">
        <v>369</v>
      </c>
      <c r="D14" s="59" t="s">
        <v>308</v>
      </c>
      <c r="E14" s="49" t="s">
        <v>28</v>
      </c>
    </row>
    <row r="15" spans="1:13" ht="15.75" x14ac:dyDescent="0.25">
      <c r="A15" s="49">
        <v>15</v>
      </c>
      <c r="B15" s="49" t="s">
        <v>48</v>
      </c>
      <c r="C15" s="51" t="s">
        <v>370</v>
      </c>
      <c r="D15" s="49" t="s">
        <v>50</v>
      </c>
      <c r="E15" s="49" t="s">
        <v>28</v>
      </c>
      <c r="G15" s="107">
        <v>1</v>
      </c>
      <c r="H15" s="107">
        <v>2</v>
      </c>
      <c r="I15" s="107">
        <v>3</v>
      </c>
      <c r="J15" s="107">
        <v>4</v>
      </c>
      <c r="K15" s="107">
        <v>5</v>
      </c>
      <c r="L15" s="107">
        <v>6</v>
      </c>
      <c r="M15" s="107">
        <v>7</v>
      </c>
    </row>
    <row r="16" spans="1:13" ht="15.75" x14ac:dyDescent="0.25">
      <c r="A16" s="49">
        <v>16</v>
      </c>
      <c r="B16" s="49" t="s">
        <v>51</v>
      </c>
      <c r="C16" s="51" t="s">
        <v>371</v>
      </c>
      <c r="D16" s="49" t="s">
        <v>22</v>
      </c>
      <c r="E16" s="49" t="s">
        <v>28</v>
      </c>
      <c r="G16" s="107">
        <v>61.813989239046883</v>
      </c>
      <c r="H16" s="107">
        <v>30.991544965411222</v>
      </c>
      <c r="I16" s="107">
        <v>4.8116833205226754</v>
      </c>
      <c r="J16" s="107">
        <v>0.66102997694081478</v>
      </c>
      <c r="K16" s="107">
        <v>0.92236740968485775</v>
      </c>
      <c r="L16" s="107">
        <v>0.46118370484242888</v>
      </c>
      <c r="M16" s="107">
        <v>0.33820138355111451</v>
      </c>
    </row>
    <row r="17" spans="1:5" ht="15.75" x14ac:dyDescent="0.25">
      <c r="A17" s="49">
        <v>17</v>
      </c>
      <c r="B17" s="49" t="s">
        <v>53</v>
      </c>
      <c r="C17" s="51" t="s">
        <v>372</v>
      </c>
      <c r="D17" s="49" t="s">
        <v>55</v>
      </c>
      <c r="E17" s="49" t="s">
        <v>28</v>
      </c>
    </row>
    <row r="18" spans="1:5" ht="15.75" x14ac:dyDescent="0.25">
      <c r="A18" s="49">
        <v>18</v>
      </c>
      <c r="B18" s="49" t="s">
        <v>56</v>
      </c>
      <c r="C18" s="51" t="s">
        <v>373</v>
      </c>
      <c r="D18" s="49" t="s">
        <v>58</v>
      </c>
      <c r="E18" s="49" t="s">
        <v>28</v>
      </c>
    </row>
    <row r="19" spans="1:5" ht="15.75" x14ac:dyDescent="0.25">
      <c r="A19" s="49">
        <v>19</v>
      </c>
      <c r="B19" s="49" t="s">
        <v>59</v>
      </c>
      <c r="C19" s="51" t="s">
        <v>374</v>
      </c>
      <c r="D19" s="68" t="s">
        <v>61</v>
      </c>
      <c r="E19" s="49" t="s">
        <v>19</v>
      </c>
    </row>
    <row r="20" spans="1:5" ht="15.75" x14ac:dyDescent="0.25">
      <c r="A20" s="49">
        <v>20</v>
      </c>
      <c r="B20" s="49" t="s">
        <v>62</v>
      </c>
      <c r="C20" s="51" t="s">
        <v>375</v>
      </c>
      <c r="D20" s="49" t="s">
        <v>64</v>
      </c>
      <c r="E20" s="49" t="s">
        <v>28</v>
      </c>
    </row>
    <row r="21" spans="1:5" ht="15.75" x14ac:dyDescent="0.25">
      <c r="A21" s="49">
        <v>21</v>
      </c>
      <c r="B21" s="49" t="s">
        <v>65</v>
      </c>
      <c r="C21" s="51" t="s">
        <v>376</v>
      </c>
      <c r="D21" s="49" t="s">
        <v>67</v>
      </c>
      <c r="E21" s="49" t="s">
        <v>19</v>
      </c>
    </row>
    <row r="22" spans="1:5" ht="15.75" x14ac:dyDescent="0.25">
      <c r="A22" s="49">
        <v>22</v>
      </c>
      <c r="B22" s="49" t="s">
        <v>68</v>
      </c>
      <c r="C22" s="51" t="s">
        <v>377</v>
      </c>
      <c r="D22" s="49" t="s">
        <v>70</v>
      </c>
      <c r="E22" s="49" t="s">
        <v>19</v>
      </c>
    </row>
    <row r="23" spans="1:5" ht="15.75" x14ac:dyDescent="0.25">
      <c r="A23" s="49">
        <v>23</v>
      </c>
      <c r="B23" s="49" t="s">
        <v>71</v>
      </c>
      <c r="C23" s="51" t="s">
        <v>378</v>
      </c>
      <c r="D23" s="49" t="s">
        <v>47</v>
      </c>
      <c r="E23" s="49" t="s">
        <v>19</v>
      </c>
    </row>
    <row r="24" spans="1:5" ht="15.75" x14ac:dyDescent="0.25">
      <c r="A24" s="49">
        <v>24</v>
      </c>
      <c r="B24" s="49" t="s">
        <v>73</v>
      </c>
      <c r="C24" s="51" t="s">
        <v>379</v>
      </c>
      <c r="D24" s="49" t="s">
        <v>22</v>
      </c>
      <c r="E24" s="49" t="s">
        <v>28</v>
      </c>
    </row>
    <row r="25" spans="1:5" ht="15.75" x14ac:dyDescent="0.25">
      <c r="A25" s="49">
        <v>25</v>
      </c>
      <c r="B25" s="49" t="s">
        <v>75</v>
      </c>
      <c r="C25" s="51" t="s">
        <v>380</v>
      </c>
      <c r="D25" s="49" t="s">
        <v>41</v>
      </c>
      <c r="E25" s="49" t="s">
        <v>28</v>
      </c>
    </row>
    <row r="26" spans="1:5" ht="15.75" x14ac:dyDescent="0.25">
      <c r="A26" s="53">
        <v>26</v>
      </c>
      <c r="B26" s="49" t="s">
        <v>77</v>
      </c>
      <c r="C26" s="51" t="s">
        <v>381</v>
      </c>
      <c r="D26" s="49" t="s">
        <v>79</v>
      </c>
      <c r="E26" s="49" t="s">
        <v>28</v>
      </c>
    </row>
    <row r="27" spans="1:5" ht="15.75" x14ac:dyDescent="0.25">
      <c r="A27" s="49">
        <v>27</v>
      </c>
      <c r="B27" s="53" t="s">
        <v>320</v>
      </c>
      <c r="C27" s="78" t="s">
        <v>382</v>
      </c>
      <c r="D27" s="53" t="s">
        <v>351</v>
      </c>
      <c r="E27" s="53" t="s">
        <v>109</v>
      </c>
    </row>
    <row r="28" spans="1:5" ht="15.75" x14ac:dyDescent="0.25">
      <c r="A28" s="49">
        <v>28</v>
      </c>
      <c r="B28" s="49" t="s">
        <v>80</v>
      </c>
      <c r="C28" s="75" t="s">
        <v>409</v>
      </c>
      <c r="D28" s="49" t="s">
        <v>22</v>
      </c>
      <c r="E28" s="49" t="s">
        <v>19</v>
      </c>
    </row>
    <row r="29" spans="1:5" ht="15.75" x14ac:dyDescent="0.25">
      <c r="A29" s="57">
        <v>29</v>
      </c>
      <c r="B29" s="49" t="s">
        <v>82</v>
      </c>
      <c r="C29" s="51" t="s">
        <v>408</v>
      </c>
      <c r="D29" s="49" t="s">
        <v>22</v>
      </c>
      <c r="E29" s="49" t="s">
        <v>19</v>
      </c>
    </row>
    <row r="30" spans="1:5" ht="15.75" x14ac:dyDescent="0.25">
      <c r="A30" s="49">
        <v>30</v>
      </c>
      <c r="B30" s="57" t="s">
        <v>84</v>
      </c>
      <c r="C30" s="58" t="s">
        <v>407</v>
      </c>
      <c r="D30" s="57" t="s">
        <v>86</v>
      </c>
      <c r="E30" s="57" t="s">
        <v>28</v>
      </c>
    </row>
    <row r="31" spans="1:5" ht="15.75" x14ac:dyDescent="0.25">
      <c r="A31" s="49">
        <v>31</v>
      </c>
      <c r="B31" s="49" t="s">
        <v>87</v>
      </c>
      <c r="C31" s="52" t="s">
        <v>406</v>
      </c>
      <c r="D31" s="49" t="s">
        <v>89</v>
      </c>
      <c r="E31" s="49" t="s">
        <v>19</v>
      </c>
    </row>
    <row r="32" spans="1:5" ht="15.75" x14ac:dyDescent="0.25">
      <c r="A32" s="49">
        <v>32</v>
      </c>
      <c r="B32" s="49" t="s">
        <v>90</v>
      </c>
      <c r="C32" s="51" t="s">
        <v>405</v>
      </c>
      <c r="D32" s="49" t="s">
        <v>89</v>
      </c>
      <c r="E32" s="49" t="s">
        <v>19</v>
      </c>
    </row>
    <row r="33" spans="1:5" ht="15.75" x14ac:dyDescent="0.25">
      <c r="A33" s="49">
        <v>33</v>
      </c>
      <c r="B33" s="49" t="s">
        <v>92</v>
      </c>
      <c r="C33" s="51" t="s">
        <v>404</v>
      </c>
      <c r="D33" s="49" t="s">
        <v>94</v>
      </c>
      <c r="E33" s="49" t="s">
        <v>19</v>
      </c>
    </row>
    <row r="34" spans="1:5" ht="15.75" x14ac:dyDescent="0.25">
      <c r="A34" s="49">
        <v>34</v>
      </c>
      <c r="B34" s="49" t="s">
        <v>95</v>
      </c>
      <c r="C34" s="51" t="s">
        <v>410</v>
      </c>
      <c r="D34" s="49" t="s">
        <v>94</v>
      </c>
      <c r="E34" s="49" t="s">
        <v>19</v>
      </c>
    </row>
    <row r="35" spans="1:5" ht="15.75" x14ac:dyDescent="0.25">
      <c r="A35" s="57">
        <v>35</v>
      </c>
      <c r="B35" s="49" t="s">
        <v>97</v>
      </c>
      <c r="C35" s="51" t="s">
        <v>411</v>
      </c>
      <c r="D35" s="49" t="s">
        <v>47</v>
      </c>
      <c r="E35" s="49" t="s">
        <v>28</v>
      </c>
    </row>
    <row r="36" spans="1:5" ht="15.75" x14ac:dyDescent="0.25">
      <c r="A36" s="49">
        <v>36</v>
      </c>
      <c r="B36" s="57" t="s">
        <v>99</v>
      </c>
      <c r="C36" s="58" t="s">
        <v>403</v>
      </c>
      <c r="D36" s="57" t="s">
        <v>100</v>
      </c>
      <c r="E36" s="57" t="s">
        <v>19</v>
      </c>
    </row>
    <row r="37" spans="1:5" ht="15.75" x14ac:dyDescent="0.25">
      <c r="A37" s="49">
        <v>37</v>
      </c>
      <c r="B37" s="49" t="s">
        <v>101</v>
      </c>
      <c r="C37" s="51" t="s">
        <v>412</v>
      </c>
      <c r="D37" s="49" t="s">
        <v>103</v>
      </c>
      <c r="E37" s="49" t="s">
        <v>28</v>
      </c>
    </row>
    <row r="38" spans="1:5" ht="15.75" x14ac:dyDescent="0.25">
      <c r="A38" s="49">
        <v>38</v>
      </c>
      <c r="B38" s="49" t="s">
        <v>104</v>
      </c>
      <c r="C38" s="51" t="s">
        <v>414</v>
      </c>
      <c r="D38" s="53" t="s">
        <v>413</v>
      </c>
      <c r="E38" s="49" t="s">
        <v>28</v>
      </c>
    </row>
    <row r="39" spans="1:5" ht="15.75" x14ac:dyDescent="0.25">
      <c r="A39" s="49">
        <v>39</v>
      </c>
      <c r="B39" s="49" t="s">
        <v>106</v>
      </c>
      <c r="C39" s="51" t="s">
        <v>402</v>
      </c>
      <c r="D39" s="53" t="s">
        <v>108</v>
      </c>
      <c r="E39" s="49" t="s">
        <v>109</v>
      </c>
    </row>
    <row r="40" spans="1:5" ht="15.75" x14ac:dyDescent="0.25">
      <c r="A40" s="49">
        <v>40</v>
      </c>
      <c r="B40" s="49" t="s">
        <v>110</v>
      </c>
      <c r="C40" s="51" t="s">
        <v>401</v>
      </c>
      <c r="D40" s="53" t="s">
        <v>112</v>
      </c>
      <c r="E40" s="49" t="s">
        <v>28</v>
      </c>
    </row>
    <row r="41" spans="1:5" ht="15.75" x14ac:dyDescent="0.25">
      <c r="A41" s="49">
        <v>41</v>
      </c>
      <c r="B41" s="49" t="s">
        <v>113</v>
      </c>
      <c r="C41" s="51" t="s">
        <v>400</v>
      </c>
      <c r="D41" s="53" t="s">
        <v>112</v>
      </c>
      <c r="E41" s="49" t="s">
        <v>28</v>
      </c>
    </row>
    <row r="42" spans="1:5" ht="15.75" x14ac:dyDescent="0.25">
      <c r="A42" s="49">
        <v>42</v>
      </c>
      <c r="B42" s="49" t="s">
        <v>115</v>
      </c>
      <c r="C42" s="51" t="s">
        <v>415</v>
      </c>
      <c r="D42" s="70" t="s">
        <v>22</v>
      </c>
      <c r="E42" s="49" t="s">
        <v>19</v>
      </c>
    </row>
    <row r="43" spans="1:5" ht="15.75" x14ac:dyDescent="0.25">
      <c r="A43" s="53">
        <v>43</v>
      </c>
      <c r="B43" s="49" t="s">
        <v>117</v>
      </c>
      <c r="C43" s="51" t="s">
        <v>416</v>
      </c>
      <c r="D43" s="53" t="s">
        <v>119</v>
      </c>
      <c r="E43" s="49" t="s">
        <v>19</v>
      </c>
    </row>
    <row r="44" spans="1:5" ht="15.75" x14ac:dyDescent="0.25">
      <c r="A44" s="49">
        <v>44</v>
      </c>
      <c r="B44" s="53" t="s">
        <v>120</v>
      </c>
      <c r="C44" s="54" t="s">
        <v>399</v>
      </c>
      <c r="D44" s="53" t="s">
        <v>351</v>
      </c>
      <c r="E44" s="53" t="s">
        <v>28</v>
      </c>
    </row>
    <row r="45" spans="1:5" ht="15.75" x14ac:dyDescent="0.25">
      <c r="A45" s="49">
        <v>45</v>
      </c>
      <c r="B45" s="49" t="s">
        <v>122</v>
      </c>
      <c r="C45" s="54" t="s">
        <v>417</v>
      </c>
      <c r="D45" s="53" t="s">
        <v>351</v>
      </c>
      <c r="E45" s="49" t="s">
        <v>28</v>
      </c>
    </row>
    <row r="46" spans="1:5" ht="15.75" x14ac:dyDescent="0.25">
      <c r="A46" s="49">
        <v>46</v>
      </c>
      <c r="B46" s="49" t="s">
        <v>125</v>
      </c>
      <c r="C46" s="51" t="s">
        <v>398</v>
      </c>
      <c r="D46" s="53" t="s">
        <v>127</v>
      </c>
      <c r="E46" s="49" t="s">
        <v>28</v>
      </c>
    </row>
    <row r="47" spans="1:5" ht="15.75" x14ac:dyDescent="0.25">
      <c r="A47" s="49">
        <v>47</v>
      </c>
      <c r="B47" s="49" t="s">
        <v>128</v>
      </c>
      <c r="C47" s="51" t="s">
        <v>418</v>
      </c>
      <c r="D47" s="53" t="s">
        <v>130</v>
      </c>
      <c r="E47" s="49" t="s">
        <v>28</v>
      </c>
    </row>
    <row r="48" spans="1:5" ht="15.75" x14ac:dyDescent="0.25">
      <c r="A48" s="53">
        <v>48</v>
      </c>
      <c r="B48" s="49" t="s">
        <v>131</v>
      </c>
      <c r="C48" s="51" t="s">
        <v>397</v>
      </c>
      <c r="D48" s="53" t="s">
        <v>133</v>
      </c>
      <c r="E48" s="49" t="s">
        <v>19</v>
      </c>
    </row>
    <row r="49" spans="1:6" ht="15.75" x14ac:dyDescent="0.25">
      <c r="A49" s="57">
        <v>49</v>
      </c>
      <c r="B49" s="53" t="s">
        <v>134</v>
      </c>
      <c r="C49" s="54" t="s">
        <v>396</v>
      </c>
      <c r="D49" s="69" t="s">
        <v>127</v>
      </c>
      <c r="E49" s="53" t="s">
        <v>28</v>
      </c>
    </row>
    <row r="50" spans="1:6" ht="15.75" x14ac:dyDescent="0.25">
      <c r="A50" s="49">
        <v>50</v>
      </c>
      <c r="B50" s="57" t="s">
        <v>135</v>
      </c>
      <c r="C50" s="58" t="s">
        <v>419</v>
      </c>
      <c r="D50" s="79" t="s">
        <v>22</v>
      </c>
      <c r="E50" s="57" t="s">
        <v>19</v>
      </c>
    </row>
    <row r="51" spans="1:6" ht="15.75" x14ac:dyDescent="0.25">
      <c r="A51" s="49">
        <v>51</v>
      </c>
      <c r="B51" s="49" t="s">
        <v>136</v>
      </c>
      <c r="C51" s="51" t="s">
        <v>395</v>
      </c>
      <c r="D51" s="49" t="s">
        <v>138</v>
      </c>
      <c r="E51" s="49" t="s">
        <v>19</v>
      </c>
    </row>
    <row r="52" spans="1:6" ht="15.75" x14ac:dyDescent="0.25">
      <c r="A52" s="49">
        <v>52</v>
      </c>
      <c r="B52" s="49" t="s">
        <v>139</v>
      </c>
      <c r="C52" s="51" t="s">
        <v>394</v>
      </c>
      <c r="D52" s="49" t="s">
        <v>138</v>
      </c>
      <c r="E52" s="49" t="s">
        <v>28</v>
      </c>
    </row>
    <row r="53" spans="1:6" ht="15.75" x14ac:dyDescent="0.25">
      <c r="A53" s="49">
        <v>53</v>
      </c>
      <c r="B53" s="49" t="s">
        <v>141</v>
      </c>
      <c r="C53" s="51" t="s">
        <v>420</v>
      </c>
      <c r="D53" s="49" t="s">
        <v>143</v>
      </c>
      <c r="E53" s="49" t="s">
        <v>28</v>
      </c>
    </row>
    <row r="54" spans="1:6" ht="15.75" x14ac:dyDescent="0.25">
      <c r="A54" s="49">
        <v>54</v>
      </c>
      <c r="B54" s="49" t="s">
        <v>144</v>
      </c>
      <c r="C54" s="51" t="s">
        <v>393</v>
      </c>
      <c r="D54" s="49" t="s">
        <v>22</v>
      </c>
      <c r="E54" s="49" t="s">
        <v>28</v>
      </c>
    </row>
    <row r="55" spans="1:6" ht="15.75" x14ac:dyDescent="0.25">
      <c r="A55" s="57">
        <v>55</v>
      </c>
      <c r="B55" s="49" t="s">
        <v>310</v>
      </c>
      <c r="C55" s="51" t="s">
        <v>392</v>
      </c>
      <c r="D55" s="49" t="s">
        <v>312</v>
      </c>
      <c r="E55" s="49" t="s">
        <v>28</v>
      </c>
    </row>
    <row r="56" spans="1:6" ht="15.75" x14ac:dyDescent="0.25">
      <c r="A56" s="49">
        <v>56</v>
      </c>
      <c r="B56" s="57" t="s">
        <v>146</v>
      </c>
      <c r="C56" s="58" t="s">
        <v>421</v>
      </c>
      <c r="D56" s="57" t="s">
        <v>124</v>
      </c>
      <c r="E56" s="57" t="s">
        <v>109</v>
      </c>
      <c r="F56" s="48">
        <v>3</v>
      </c>
    </row>
    <row r="57" spans="1:6" ht="15.75" x14ac:dyDescent="0.25">
      <c r="A57" s="49">
        <v>57</v>
      </c>
      <c r="B57" s="49" t="s">
        <v>148</v>
      </c>
      <c r="C57" s="51" t="s">
        <v>391</v>
      </c>
      <c r="D57" s="49" t="s">
        <v>150</v>
      </c>
      <c r="E57" s="49" t="s">
        <v>28</v>
      </c>
    </row>
    <row r="58" spans="1:6" ht="15.75" x14ac:dyDescent="0.25">
      <c r="A58" s="49">
        <v>58</v>
      </c>
      <c r="B58" s="49" t="s">
        <v>151</v>
      </c>
      <c r="C58" s="51" t="s">
        <v>390</v>
      </c>
      <c r="D58" s="49" t="s">
        <v>153</v>
      </c>
      <c r="E58" s="49" t="s">
        <v>28</v>
      </c>
    </row>
    <row r="59" spans="1:6" ht="15.75" x14ac:dyDescent="0.25">
      <c r="A59" s="49">
        <v>59</v>
      </c>
      <c r="B59" s="49" t="s">
        <v>155</v>
      </c>
      <c r="C59" s="51" t="s">
        <v>422</v>
      </c>
      <c r="D59" s="49" t="s">
        <v>157</v>
      </c>
      <c r="E59" s="49" t="s">
        <v>158</v>
      </c>
      <c r="F59" s="48">
        <v>28</v>
      </c>
    </row>
    <row r="60" spans="1:6" ht="15.75" x14ac:dyDescent="0.25">
      <c r="A60" s="49">
        <v>60</v>
      </c>
      <c r="B60" s="49" t="s">
        <v>159</v>
      </c>
      <c r="C60" s="51" t="s">
        <v>423</v>
      </c>
      <c r="D60" s="49" t="s">
        <v>22</v>
      </c>
      <c r="E60" s="49" t="s">
        <v>28</v>
      </c>
    </row>
    <row r="61" spans="1:6" ht="15.75" x14ac:dyDescent="0.25">
      <c r="A61" s="49">
        <v>61</v>
      </c>
      <c r="B61" s="49" t="s">
        <v>161</v>
      </c>
      <c r="C61" s="51" t="s">
        <v>389</v>
      </c>
      <c r="D61" s="49" t="s">
        <v>163</v>
      </c>
      <c r="E61" s="49" t="s">
        <v>19</v>
      </c>
    </row>
    <row r="62" spans="1:6" ht="15.75" x14ac:dyDescent="0.25">
      <c r="A62" s="49">
        <v>62</v>
      </c>
      <c r="B62" s="49" t="s">
        <v>164</v>
      </c>
      <c r="C62" s="51" t="s">
        <v>388</v>
      </c>
      <c r="D62" s="49" t="s">
        <v>166</v>
      </c>
      <c r="E62" s="49" t="s">
        <v>19</v>
      </c>
    </row>
    <row r="63" spans="1:6" ht="15.75" x14ac:dyDescent="0.25">
      <c r="A63" s="49">
        <v>63</v>
      </c>
      <c r="B63" s="49" t="s">
        <v>167</v>
      </c>
      <c r="C63" s="51" t="s">
        <v>387</v>
      </c>
      <c r="D63" s="49" t="s">
        <v>169</v>
      </c>
      <c r="E63" s="49" t="s">
        <v>19</v>
      </c>
    </row>
    <row r="64" spans="1:6" ht="15.75" x14ac:dyDescent="0.25">
      <c r="A64" s="53">
        <v>64</v>
      </c>
      <c r="B64" s="49" t="s">
        <v>170</v>
      </c>
      <c r="C64" s="51" t="s">
        <v>424</v>
      </c>
      <c r="D64" s="49" t="s">
        <v>67</v>
      </c>
      <c r="E64" s="49" t="s">
        <v>19</v>
      </c>
    </row>
    <row r="65" spans="1:5" ht="15.75" x14ac:dyDescent="0.25">
      <c r="A65" s="49">
        <v>65</v>
      </c>
      <c r="B65" s="53" t="s">
        <v>172</v>
      </c>
      <c r="C65" s="54" t="s">
        <v>386</v>
      </c>
      <c r="D65" s="53" t="s">
        <v>174</v>
      </c>
      <c r="E65" s="53" t="s">
        <v>28</v>
      </c>
    </row>
    <row r="66" spans="1:5" ht="15.75" x14ac:dyDescent="0.25">
      <c r="A66" s="49">
        <v>66</v>
      </c>
      <c r="B66" s="49" t="s">
        <v>175</v>
      </c>
      <c r="C66" s="51" t="s">
        <v>385</v>
      </c>
      <c r="D66" s="49" t="s">
        <v>177</v>
      </c>
      <c r="E66" s="49" t="s">
        <v>28</v>
      </c>
    </row>
    <row r="67" spans="1:5" ht="15.75" x14ac:dyDescent="0.25">
      <c r="A67" s="49">
        <v>67</v>
      </c>
      <c r="B67" s="49" t="s">
        <v>178</v>
      </c>
      <c r="C67" s="51" t="s">
        <v>384</v>
      </c>
      <c r="D67" s="49" t="s">
        <v>177</v>
      </c>
      <c r="E67" s="49" t="s">
        <v>28</v>
      </c>
    </row>
    <row r="68" spans="1:5" ht="15.75" x14ac:dyDescent="0.25">
      <c r="A68" s="67">
        <v>68</v>
      </c>
      <c r="B68" s="49" t="s">
        <v>180</v>
      </c>
      <c r="C68" s="51" t="s">
        <v>383</v>
      </c>
      <c r="D68" s="49" t="s">
        <v>182</v>
      </c>
      <c r="E68" s="49" t="s">
        <v>28</v>
      </c>
    </row>
    <row r="69" spans="1:5" x14ac:dyDescent="0.25">
      <c r="A69" s="50"/>
      <c r="B69" s="50"/>
      <c r="C69" s="50"/>
      <c r="D69" s="50"/>
      <c r="E69" s="50"/>
    </row>
  </sheetData>
  <sortState ref="A1:J6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4"/>
  <sheetViews>
    <sheetView workbookViewId="0">
      <selection activeCell="B19" sqref="B19"/>
    </sheetView>
  </sheetViews>
  <sheetFormatPr defaultRowHeight="15" x14ac:dyDescent="0.25"/>
  <cols>
    <col min="1" max="1" width="8.125" style="17" customWidth="1"/>
    <col min="2" max="2" width="42.5" style="17" customWidth="1"/>
    <col min="3" max="3" width="9.5" style="17" customWidth="1"/>
    <col min="4" max="4" width="9" style="17"/>
    <col min="5" max="5" width="12" style="124" customWidth="1"/>
    <col min="6" max="7" width="9" style="124"/>
    <col min="8" max="8" width="23" style="65" customWidth="1"/>
    <col min="9" max="9" width="11.75" customWidth="1"/>
  </cols>
  <sheetData>
    <row r="1" spans="1:9" x14ac:dyDescent="0.25">
      <c r="A1" s="225" t="s">
        <v>1</v>
      </c>
      <c r="B1" s="225" t="s">
        <v>2</v>
      </c>
      <c r="C1" s="225" t="s">
        <v>3</v>
      </c>
      <c r="D1" s="225" t="s">
        <v>188</v>
      </c>
      <c r="E1" s="50" t="s">
        <v>187</v>
      </c>
      <c r="F1" s="50" t="s">
        <v>189</v>
      </c>
      <c r="G1" s="95" t="s">
        <v>190</v>
      </c>
      <c r="H1" s="30" t="s">
        <v>352</v>
      </c>
      <c r="I1" s="101"/>
    </row>
    <row r="2" spans="1:9" x14ac:dyDescent="0.25">
      <c r="A2" s="225">
        <v>1</v>
      </c>
      <c r="B2" s="225" t="s">
        <v>17</v>
      </c>
      <c r="C2" s="237" t="s">
        <v>556</v>
      </c>
      <c r="D2" s="225">
        <v>1</v>
      </c>
      <c r="E2" s="50">
        <v>2</v>
      </c>
      <c r="F2" s="50">
        <v>3.2</v>
      </c>
      <c r="G2" s="95">
        <v>2.5</v>
      </c>
      <c r="I2" s="93"/>
    </row>
    <row r="3" spans="1:9" x14ac:dyDescent="0.25">
      <c r="A3" s="225">
        <v>1</v>
      </c>
      <c r="B3" s="225" t="s">
        <v>17</v>
      </c>
      <c r="C3" s="237" t="s">
        <v>556</v>
      </c>
      <c r="D3" s="225">
        <v>2</v>
      </c>
      <c r="E3" s="50">
        <v>1</v>
      </c>
      <c r="F3" s="50">
        <v>4.2</v>
      </c>
      <c r="G3" s="95">
        <v>3</v>
      </c>
    </row>
    <row r="4" spans="1:9" x14ac:dyDescent="0.25">
      <c r="A4" s="225">
        <v>1</v>
      </c>
      <c r="B4" s="225" t="s">
        <v>17</v>
      </c>
      <c r="C4" s="225" t="s">
        <v>556</v>
      </c>
      <c r="D4" s="225">
        <v>1.5</v>
      </c>
      <c r="E4" s="50">
        <v>1</v>
      </c>
      <c r="F4" s="50">
        <v>5.2</v>
      </c>
      <c r="G4" s="95">
        <v>3</v>
      </c>
    </row>
    <row r="5" spans="1:9" x14ac:dyDescent="0.25">
      <c r="A5" s="225">
        <v>1</v>
      </c>
      <c r="B5" s="225" t="s">
        <v>309</v>
      </c>
      <c r="C5" s="225" t="s">
        <v>560</v>
      </c>
      <c r="D5" s="225">
        <v>4</v>
      </c>
      <c r="E5" s="50">
        <v>8</v>
      </c>
      <c r="F5" s="50">
        <v>2.9</v>
      </c>
      <c r="G5" s="95">
        <v>3.5</v>
      </c>
    </row>
    <row r="6" spans="1:9" x14ac:dyDescent="0.25">
      <c r="A6" s="225">
        <v>1</v>
      </c>
      <c r="B6" s="225" t="s">
        <v>54</v>
      </c>
      <c r="C6" s="225" t="s">
        <v>566</v>
      </c>
      <c r="D6" s="225">
        <v>3</v>
      </c>
      <c r="E6" s="50">
        <v>2</v>
      </c>
      <c r="F6" s="50">
        <v>4.5999999999999996</v>
      </c>
      <c r="G6" s="95">
        <v>4.5</v>
      </c>
    </row>
    <row r="7" spans="1:9" x14ac:dyDescent="0.25">
      <c r="A7" s="225">
        <v>1</v>
      </c>
      <c r="B7" s="225" t="s">
        <v>57</v>
      </c>
      <c r="C7" s="225" t="s">
        <v>569</v>
      </c>
      <c r="D7" s="225">
        <v>2</v>
      </c>
      <c r="E7" s="50">
        <v>3</v>
      </c>
      <c r="F7" s="50">
        <v>2.5</v>
      </c>
      <c r="G7" s="95">
        <v>2.8</v>
      </c>
      <c r="I7" s="93"/>
    </row>
    <row r="8" spans="1:9" x14ac:dyDescent="0.25">
      <c r="A8" s="225">
        <v>1</v>
      </c>
      <c r="B8" s="225" t="s">
        <v>57</v>
      </c>
      <c r="C8" s="225" t="s">
        <v>569</v>
      </c>
      <c r="D8" s="225">
        <v>2</v>
      </c>
      <c r="E8" s="50">
        <v>2</v>
      </c>
      <c r="F8" s="50">
        <v>3.2</v>
      </c>
      <c r="G8" s="95">
        <v>3.5</v>
      </c>
    </row>
    <row r="9" spans="1:9" x14ac:dyDescent="0.25">
      <c r="A9" s="225">
        <v>1</v>
      </c>
      <c r="B9" s="225" t="s">
        <v>57</v>
      </c>
      <c r="C9" s="225" t="s">
        <v>569</v>
      </c>
      <c r="D9" s="225">
        <v>2</v>
      </c>
      <c r="E9" s="50">
        <v>4</v>
      </c>
      <c r="F9" s="50">
        <v>3.3</v>
      </c>
      <c r="G9" s="95">
        <v>3</v>
      </c>
    </row>
    <row r="10" spans="1:9" x14ac:dyDescent="0.25">
      <c r="A10" s="225">
        <v>1</v>
      </c>
      <c r="B10" s="225" t="s">
        <v>57</v>
      </c>
      <c r="C10" s="225" t="s">
        <v>569</v>
      </c>
      <c r="D10" s="225">
        <v>2</v>
      </c>
      <c r="E10" s="50">
        <v>4</v>
      </c>
      <c r="F10" s="50">
        <v>3.4</v>
      </c>
      <c r="G10" s="95">
        <v>3</v>
      </c>
    </row>
    <row r="11" spans="1:9" x14ac:dyDescent="0.25">
      <c r="A11" s="225">
        <v>1</v>
      </c>
      <c r="B11" s="225" t="s">
        <v>57</v>
      </c>
      <c r="C11" s="225" t="s">
        <v>569</v>
      </c>
      <c r="D11" s="225">
        <v>1</v>
      </c>
      <c r="E11" s="50">
        <v>5</v>
      </c>
      <c r="F11" s="50">
        <v>3.8</v>
      </c>
      <c r="G11" s="95">
        <v>3</v>
      </c>
    </row>
    <row r="12" spans="1:9" x14ac:dyDescent="0.25">
      <c r="A12" s="225">
        <v>1</v>
      </c>
      <c r="B12" s="225" t="s">
        <v>66</v>
      </c>
      <c r="C12" s="225" t="s">
        <v>572</v>
      </c>
      <c r="D12" s="225">
        <v>1</v>
      </c>
      <c r="E12" s="50">
        <v>1</v>
      </c>
      <c r="F12" s="50">
        <v>3</v>
      </c>
      <c r="G12" s="95">
        <v>4</v>
      </c>
    </row>
    <row r="13" spans="1:9" x14ac:dyDescent="0.25">
      <c r="A13" s="225">
        <v>1</v>
      </c>
      <c r="B13" s="225" t="s">
        <v>72</v>
      </c>
      <c r="C13" s="225" t="s">
        <v>574</v>
      </c>
      <c r="D13" s="225">
        <v>2</v>
      </c>
      <c r="E13" s="50">
        <v>2</v>
      </c>
      <c r="F13" s="50">
        <v>5.5</v>
      </c>
      <c r="G13" s="95">
        <v>4</v>
      </c>
    </row>
    <row r="14" spans="1:9" x14ac:dyDescent="0.25">
      <c r="A14" s="225">
        <v>1</v>
      </c>
      <c r="B14" s="225" t="s">
        <v>76</v>
      </c>
      <c r="C14" s="225" t="s">
        <v>576</v>
      </c>
      <c r="D14" s="225">
        <v>2.5</v>
      </c>
      <c r="E14" s="50">
        <v>5</v>
      </c>
      <c r="F14" s="50">
        <v>2.7</v>
      </c>
      <c r="G14" s="95">
        <v>2.5</v>
      </c>
    </row>
    <row r="15" spans="1:9" x14ac:dyDescent="0.25">
      <c r="A15" s="225">
        <v>1</v>
      </c>
      <c r="B15" s="225" t="s">
        <v>76</v>
      </c>
      <c r="C15" s="225" t="s">
        <v>576</v>
      </c>
      <c r="D15" s="225">
        <v>1</v>
      </c>
      <c r="E15" s="50">
        <v>2</v>
      </c>
      <c r="F15" s="50">
        <v>2.8</v>
      </c>
      <c r="G15" s="95">
        <v>2.5</v>
      </c>
    </row>
    <row r="16" spans="1:9" x14ac:dyDescent="0.25">
      <c r="A16" s="225">
        <v>1</v>
      </c>
      <c r="B16" s="225" t="s">
        <v>85</v>
      </c>
      <c r="C16" s="225" t="s">
        <v>581</v>
      </c>
      <c r="D16" s="225">
        <v>1</v>
      </c>
      <c r="E16" s="50">
        <v>1</v>
      </c>
      <c r="F16" s="50">
        <v>2.8</v>
      </c>
      <c r="G16" s="95">
        <v>2.8</v>
      </c>
    </row>
    <row r="17" spans="1:9" x14ac:dyDescent="0.25">
      <c r="A17" s="225">
        <v>1</v>
      </c>
      <c r="B17" s="225" t="s">
        <v>85</v>
      </c>
      <c r="C17" s="225" t="s">
        <v>581</v>
      </c>
      <c r="D17" s="225">
        <v>2</v>
      </c>
      <c r="E17" s="50">
        <v>3</v>
      </c>
      <c r="F17" s="50">
        <v>3.2</v>
      </c>
      <c r="G17" s="95">
        <v>3.5</v>
      </c>
    </row>
    <row r="18" spans="1:9" x14ac:dyDescent="0.25">
      <c r="A18" s="225">
        <v>1</v>
      </c>
      <c r="B18" s="225" t="s">
        <v>85</v>
      </c>
      <c r="C18" s="225" t="s">
        <v>581</v>
      </c>
      <c r="D18" s="225">
        <v>1</v>
      </c>
      <c r="E18" s="50">
        <v>2</v>
      </c>
      <c r="F18" s="50">
        <v>3.4</v>
      </c>
      <c r="G18" s="95">
        <v>2.8</v>
      </c>
      <c r="I18" s="93"/>
    </row>
    <row r="19" spans="1:9" x14ac:dyDescent="0.25">
      <c r="A19" s="225">
        <v>1</v>
      </c>
      <c r="B19" s="225" t="s">
        <v>107</v>
      </c>
      <c r="C19" s="225" t="s">
        <v>590</v>
      </c>
      <c r="D19" s="225">
        <v>1</v>
      </c>
      <c r="E19" s="50">
        <v>2</v>
      </c>
      <c r="F19" s="50">
        <v>2.5</v>
      </c>
      <c r="G19" s="95">
        <v>2.5</v>
      </c>
    </row>
    <row r="20" spans="1:9" x14ac:dyDescent="0.25">
      <c r="A20" s="225">
        <v>1</v>
      </c>
      <c r="B20" s="225" t="s">
        <v>111</v>
      </c>
      <c r="C20" s="225" t="s">
        <v>593</v>
      </c>
      <c r="D20" s="225">
        <v>2</v>
      </c>
      <c r="E20" s="50">
        <v>3</v>
      </c>
      <c r="F20" s="50">
        <v>2.9</v>
      </c>
      <c r="G20" s="95">
        <v>2</v>
      </c>
    </row>
    <row r="21" spans="1:9" x14ac:dyDescent="0.25">
      <c r="A21" s="225">
        <v>1</v>
      </c>
      <c r="B21" s="225" t="s">
        <v>111</v>
      </c>
      <c r="C21" s="225" t="s">
        <v>593</v>
      </c>
      <c r="D21" s="225">
        <v>1</v>
      </c>
      <c r="E21" s="50">
        <v>3</v>
      </c>
      <c r="F21" s="50">
        <v>3.2</v>
      </c>
      <c r="G21" s="95">
        <v>3</v>
      </c>
    </row>
    <row r="22" spans="1:9" x14ac:dyDescent="0.25">
      <c r="A22" s="225">
        <v>1</v>
      </c>
      <c r="B22" s="225" t="s">
        <v>111</v>
      </c>
      <c r="C22" s="225" t="s">
        <v>593</v>
      </c>
      <c r="D22" s="225">
        <v>2</v>
      </c>
      <c r="E22" s="50">
        <v>4</v>
      </c>
      <c r="F22" s="50">
        <v>3.3</v>
      </c>
      <c r="G22" s="95">
        <v>3.5</v>
      </c>
    </row>
    <row r="23" spans="1:9" x14ac:dyDescent="0.25">
      <c r="A23" s="225">
        <v>1</v>
      </c>
      <c r="B23" s="225" t="s">
        <v>111</v>
      </c>
      <c r="C23" s="225" t="s">
        <v>593</v>
      </c>
      <c r="D23" s="225">
        <v>2</v>
      </c>
      <c r="E23" s="50">
        <v>4</v>
      </c>
      <c r="F23" s="50">
        <v>3.5</v>
      </c>
      <c r="G23" s="95">
        <v>3</v>
      </c>
    </row>
    <row r="24" spans="1:9" x14ac:dyDescent="0.25">
      <c r="A24" s="225">
        <v>1</v>
      </c>
      <c r="B24" s="225" t="s">
        <v>111</v>
      </c>
      <c r="C24" s="225" t="s">
        <v>593</v>
      </c>
      <c r="D24" s="225">
        <v>2</v>
      </c>
      <c r="E24" s="50">
        <v>4</v>
      </c>
      <c r="F24" s="50">
        <v>4.2</v>
      </c>
      <c r="G24" s="95">
        <v>3</v>
      </c>
    </row>
    <row r="25" spans="1:9" x14ac:dyDescent="0.25">
      <c r="A25" s="225">
        <v>1</v>
      </c>
      <c r="B25" s="225" t="s">
        <v>118</v>
      </c>
      <c r="C25" s="225" t="s">
        <v>595</v>
      </c>
      <c r="D25" s="225">
        <v>1</v>
      </c>
      <c r="E25" s="50">
        <v>1</v>
      </c>
      <c r="F25" s="50">
        <v>3</v>
      </c>
      <c r="G25" s="95">
        <v>3</v>
      </c>
    </row>
    <row r="26" spans="1:9" x14ac:dyDescent="0.25">
      <c r="A26" s="225">
        <v>1</v>
      </c>
      <c r="B26" s="225" t="s">
        <v>129</v>
      </c>
      <c r="C26" s="225" t="s">
        <v>598</v>
      </c>
      <c r="D26" s="225">
        <v>1.5</v>
      </c>
      <c r="E26" s="50">
        <v>3</v>
      </c>
      <c r="F26" s="50">
        <v>3.2</v>
      </c>
      <c r="G26" s="95">
        <v>3</v>
      </c>
    </row>
    <row r="27" spans="1:9" x14ac:dyDescent="0.25">
      <c r="A27" s="225">
        <v>1</v>
      </c>
      <c r="B27" s="225" t="s">
        <v>129</v>
      </c>
      <c r="C27" s="225" t="s">
        <v>598</v>
      </c>
      <c r="D27" s="225">
        <v>1</v>
      </c>
      <c r="E27" s="50">
        <v>3</v>
      </c>
      <c r="F27" s="50">
        <v>3.6</v>
      </c>
      <c r="G27" s="95">
        <v>3</v>
      </c>
    </row>
    <row r="28" spans="1:9" x14ac:dyDescent="0.25">
      <c r="A28" s="225">
        <v>1</v>
      </c>
      <c r="B28" s="225" t="s">
        <v>137</v>
      </c>
      <c r="C28" s="225" t="s">
        <v>601</v>
      </c>
      <c r="D28" s="225">
        <v>3</v>
      </c>
      <c r="E28" s="50">
        <v>7</v>
      </c>
      <c r="F28" s="50">
        <v>20.3</v>
      </c>
      <c r="G28" s="95">
        <v>6</v>
      </c>
      <c r="I28" s="93"/>
    </row>
    <row r="29" spans="1:9" x14ac:dyDescent="0.25">
      <c r="A29" s="225">
        <v>1</v>
      </c>
      <c r="B29" s="225" t="s">
        <v>145</v>
      </c>
      <c r="C29" s="225" t="s">
        <v>603</v>
      </c>
      <c r="D29" s="225">
        <v>2</v>
      </c>
      <c r="E29" s="50">
        <v>3</v>
      </c>
      <c r="F29" s="50">
        <v>2.8</v>
      </c>
      <c r="G29" s="95">
        <v>2.8</v>
      </c>
    </row>
    <row r="30" spans="1:9" x14ac:dyDescent="0.25">
      <c r="A30" s="225">
        <v>1</v>
      </c>
      <c r="B30" s="225" t="s">
        <v>152</v>
      </c>
      <c r="C30" s="225" t="s">
        <v>605</v>
      </c>
      <c r="D30" s="225">
        <v>1</v>
      </c>
      <c r="E30" s="50">
        <v>2</v>
      </c>
      <c r="F30" s="50">
        <v>3</v>
      </c>
      <c r="G30" s="95">
        <v>7.5</v>
      </c>
    </row>
    <row r="31" spans="1:9" x14ac:dyDescent="0.25">
      <c r="A31" s="225">
        <v>1</v>
      </c>
      <c r="B31" s="225" t="s">
        <v>160</v>
      </c>
      <c r="C31" s="225" t="s">
        <v>607</v>
      </c>
      <c r="D31" s="225">
        <v>1</v>
      </c>
      <c r="E31" s="50">
        <v>2</v>
      </c>
      <c r="F31" s="50">
        <v>3.5</v>
      </c>
      <c r="G31" s="95">
        <v>7.5</v>
      </c>
    </row>
    <row r="32" spans="1:9" x14ac:dyDescent="0.25">
      <c r="A32" s="225">
        <v>2</v>
      </c>
      <c r="B32" s="225" t="s">
        <v>17</v>
      </c>
      <c r="C32" s="225" t="s">
        <v>556</v>
      </c>
      <c r="D32" s="225">
        <v>3</v>
      </c>
      <c r="E32" s="50">
        <v>3</v>
      </c>
      <c r="F32" s="50">
        <v>4.2</v>
      </c>
      <c r="G32" s="95">
        <v>3.5</v>
      </c>
    </row>
    <row r="33" spans="1:9" x14ac:dyDescent="0.25">
      <c r="A33" s="225">
        <v>2</v>
      </c>
      <c r="B33" s="225" t="s">
        <v>35</v>
      </c>
      <c r="C33" s="225" t="s">
        <v>559</v>
      </c>
      <c r="D33" s="225">
        <v>10</v>
      </c>
      <c r="E33" s="50">
        <v>1</v>
      </c>
      <c r="F33" s="56">
        <v>16</v>
      </c>
      <c r="G33" s="95">
        <v>10</v>
      </c>
    </row>
    <row r="34" spans="1:9" x14ac:dyDescent="0.25">
      <c r="A34" s="225">
        <v>2</v>
      </c>
      <c r="B34" s="246" t="s">
        <v>52</v>
      </c>
      <c r="C34" s="246" t="s">
        <v>616</v>
      </c>
      <c r="D34" s="225">
        <v>1</v>
      </c>
      <c r="E34" s="50">
        <v>1</v>
      </c>
      <c r="F34" s="50">
        <v>4.2</v>
      </c>
      <c r="G34" s="95">
        <v>4</v>
      </c>
      <c r="I34" s="93"/>
    </row>
    <row r="35" spans="1:9" x14ac:dyDescent="0.25">
      <c r="A35" s="225">
        <v>2</v>
      </c>
      <c r="B35" s="225" t="s">
        <v>57</v>
      </c>
      <c r="C35" s="225" t="s">
        <v>569</v>
      </c>
      <c r="D35" s="225">
        <v>2</v>
      </c>
      <c r="E35" s="50">
        <v>3</v>
      </c>
      <c r="F35" s="50">
        <v>2.5</v>
      </c>
      <c r="G35" s="95">
        <v>3.5</v>
      </c>
    </row>
    <row r="36" spans="1:9" x14ac:dyDescent="0.25">
      <c r="A36" s="225">
        <v>2</v>
      </c>
      <c r="B36" s="225" t="s">
        <v>57</v>
      </c>
      <c r="C36" s="225" t="s">
        <v>569</v>
      </c>
      <c r="D36" s="225">
        <v>2</v>
      </c>
      <c r="E36" s="50">
        <v>3</v>
      </c>
      <c r="F36" s="50">
        <v>3.2</v>
      </c>
      <c r="G36" s="95">
        <v>3.5</v>
      </c>
    </row>
    <row r="37" spans="1:9" x14ac:dyDescent="0.25">
      <c r="A37" s="225">
        <v>2</v>
      </c>
      <c r="B37" s="225" t="s">
        <v>57</v>
      </c>
      <c r="C37" s="225" t="s">
        <v>569</v>
      </c>
      <c r="D37" s="225">
        <v>2</v>
      </c>
      <c r="E37" s="50">
        <v>3</v>
      </c>
      <c r="F37" s="50">
        <v>3.2</v>
      </c>
      <c r="G37" s="95">
        <v>3.5</v>
      </c>
    </row>
    <row r="38" spans="1:9" x14ac:dyDescent="0.25">
      <c r="A38" s="225">
        <v>2</v>
      </c>
      <c r="B38" s="225" t="s">
        <v>57</v>
      </c>
      <c r="C38" s="225" t="s">
        <v>569</v>
      </c>
      <c r="D38" s="225">
        <v>2</v>
      </c>
      <c r="E38" s="50">
        <v>1</v>
      </c>
      <c r="F38" s="50">
        <v>3.5</v>
      </c>
      <c r="G38" s="95">
        <v>4</v>
      </c>
    </row>
    <row r="39" spans="1:9" x14ac:dyDescent="0.25">
      <c r="A39" s="225">
        <v>2</v>
      </c>
      <c r="B39" s="225" t="s">
        <v>57</v>
      </c>
      <c r="C39" s="225" t="s">
        <v>569</v>
      </c>
      <c r="D39" s="225">
        <v>3</v>
      </c>
      <c r="E39" s="50">
        <v>6</v>
      </c>
      <c r="F39" s="50">
        <v>4.5</v>
      </c>
      <c r="G39" s="95">
        <v>4.5</v>
      </c>
    </row>
    <row r="40" spans="1:9" x14ac:dyDescent="0.25">
      <c r="A40" s="225">
        <v>2</v>
      </c>
      <c r="B40" s="225" t="s">
        <v>72</v>
      </c>
      <c r="C40" s="225" t="s">
        <v>574</v>
      </c>
      <c r="D40" s="225">
        <v>2</v>
      </c>
      <c r="E40" s="50">
        <v>1</v>
      </c>
      <c r="F40" s="50">
        <v>6.5</v>
      </c>
      <c r="G40" s="95">
        <v>6</v>
      </c>
    </row>
    <row r="41" spans="1:9" x14ac:dyDescent="0.25">
      <c r="A41" s="225">
        <v>2</v>
      </c>
      <c r="B41" s="246" t="s">
        <v>72</v>
      </c>
      <c r="C41" s="246" t="s">
        <v>574</v>
      </c>
      <c r="D41" s="225">
        <v>4</v>
      </c>
      <c r="E41" s="50">
        <v>7</v>
      </c>
      <c r="F41" s="50">
        <v>12.2</v>
      </c>
      <c r="G41" s="95">
        <v>5</v>
      </c>
    </row>
    <row r="42" spans="1:9" x14ac:dyDescent="0.25">
      <c r="A42" s="225">
        <v>2</v>
      </c>
      <c r="B42" s="225" t="s">
        <v>85</v>
      </c>
      <c r="C42" s="225" t="s">
        <v>581</v>
      </c>
      <c r="D42" s="225">
        <v>2</v>
      </c>
      <c r="E42" s="50">
        <v>4</v>
      </c>
      <c r="F42" s="50">
        <v>2.8</v>
      </c>
      <c r="G42" s="95">
        <v>3</v>
      </c>
    </row>
    <row r="43" spans="1:9" x14ac:dyDescent="0.25">
      <c r="A43" s="225">
        <v>2</v>
      </c>
      <c r="B43" s="225" t="s">
        <v>85</v>
      </c>
      <c r="C43" s="225" t="s">
        <v>581</v>
      </c>
      <c r="D43" s="225">
        <v>2</v>
      </c>
      <c r="E43" s="50">
        <v>1</v>
      </c>
      <c r="F43" s="50">
        <v>3</v>
      </c>
      <c r="G43" s="95">
        <v>4</v>
      </c>
    </row>
    <row r="44" spans="1:9" x14ac:dyDescent="0.25">
      <c r="A44" s="225">
        <v>2</v>
      </c>
      <c r="B44" s="225" t="s">
        <v>85</v>
      </c>
      <c r="C44" s="225" t="s">
        <v>581</v>
      </c>
      <c r="D44" s="225">
        <v>1</v>
      </c>
      <c r="E44" s="50">
        <v>1</v>
      </c>
      <c r="F44" s="50">
        <v>4.2</v>
      </c>
      <c r="G44" s="95">
        <v>3.1</v>
      </c>
    </row>
    <row r="45" spans="1:9" x14ac:dyDescent="0.25">
      <c r="A45" s="225">
        <v>2</v>
      </c>
      <c r="B45" s="225" t="s">
        <v>85</v>
      </c>
      <c r="C45" s="225" t="s">
        <v>581</v>
      </c>
      <c r="D45" s="225">
        <v>2</v>
      </c>
      <c r="E45" s="50">
        <v>3</v>
      </c>
      <c r="F45" s="50">
        <v>4.2</v>
      </c>
      <c r="G45" s="95">
        <v>3.5</v>
      </c>
    </row>
    <row r="46" spans="1:9" x14ac:dyDescent="0.25">
      <c r="A46" s="225">
        <v>2</v>
      </c>
      <c r="B46" s="225" t="s">
        <v>85</v>
      </c>
      <c r="C46" s="225" t="s">
        <v>581</v>
      </c>
      <c r="D46" s="225">
        <v>1</v>
      </c>
      <c r="E46" s="50">
        <v>1</v>
      </c>
      <c r="F46" s="50">
        <v>4.8</v>
      </c>
      <c r="G46" s="95">
        <v>2.5</v>
      </c>
    </row>
    <row r="47" spans="1:9" x14ac:dyDescent="0.25">
      <c r="A47" s="225">
        <v>2</v>
      </c>
      <c r="B47" s="225" t="s">
        <v>85</v>
      </c>
      <c r="C47" s="225" t="s">
        <v>581</v>
      </c>
      <c r="D47" s="225">
        <v>3</v>
      </c>
      <c r="E47" s="50">
        <v>3</v>
      </c>
      <c r="F47" s="50">
        <v>4.8</v>
      </c>
      <c r="G47" s="95">
        <v>4</v>
      </c>
    </row>
    <row r="48" spans="1:9" x14ac:dyDescent="0.25">
      <c r="A48" s="225">
        <v>2</v>
      </c>
      <c r="B48" s="225" t="s">
        <v>107</v>
      </c>
      <c r="C48" s="225" t="s">
        <v>590</v>
      </c>
      <c r="D48" s="225">
        <v>2</v>
      </c>
      <c r="E48" s="50">
        <v>1</v>
      </c>
      <c r="F48" s="50">
        <v>2.8</v>
      </c>
      <c r="G48" s="95">
        <v>3.5</v>
      </c>
    </row>
    <row r="49" spans="1:9" x14ac:dyDescent="0.25">
      <c r="A49" s="225">
        <v>2</v>
      </c>
      <c r="B49" s="225" t="s">
        <v>111</v>
      </c>
      <c r="C49" s="225" t="s">
        <v>593</v>
      </c>
      <c r="D49" s="225">
        <v>1</v>
      </c>
      <c r="E49" s="50">
        <v>4</v>
      </c>
      <c r="F49" s="50">
        <v>2.6</v>
      </c>
      <c r="G49" s="95">
        <v>4</v>
      </c>
    </row>
    <row r="50" spans="1:9" x14ac:dyDescent="0.25">
      <c r="A50" s="225">
        <v>2</v>
      </c>
      <c r="B50" s="225" t="s">
        <v>111</v>
      </c>
      <c r="C50" s="225" t="s">
        <v>593</v>
      </c>
      <c r="D50" s="225">
        <v>2</v>
      </c>
      <c r="E50" s="50">
        <v>4</v>
      </c>
      <c r="F50" s="50">
        <v>2.8</v>
      </c>
      <c r="G50" s="95">
        <v>3</v>
      </c>
      <c r="I50" s="93"/>
    </row>
    <row r="51" spans="1:9" x14ac:dyDescent="0.25">
      <c r="A51" s="225">
        <v>2</v>
      </c>
      <c r="B51" s="225" t="s">
        <v>111</v>
      </c>
      <c r="C51" s="225" t="s">
        <v>593</v>
      </c>
      <c r="D51" s="225">
        <v>3</v>
      </c>
      <c r="E51" s="50">
        <v>6</v>
      </c>
      <c r="F51" s="50">
        <v>3.2</v>
      </c>
      <c r="G51" s="95">
        <v>3.5</v>
      </c>
    </row>
    <row r="52" spans="1:9" x14ac:dyDescent="0.25">
      <c r="A52" s="225">
        <v>2</v>
      </c>
      <c r="B52" s="247" t="s">
        <v>111</v>
      </c>
      <c r="C52" s="247" t="s">
        <v>593</v>
      </c>
      <c r="D52" s="225">
        <v>1</v>
      </c>
      <c r="E52" s="50">
        <v>8</v>
      </c>
      <c r="F52" s="50">
        <v>3.2</v>
      </c>
      <c r="G52" s="95">
        <v>4</v>
      </c>
    </row>
    <row r="53" spans="1:9" x14ac:dyDescent="0.25">
      <c r="A53" s="225">
        <v>2</v>
      </c>
      <c r="B53" s="225" t="s">
        <v>111</v>
      </c>
      <c r="C53" s="225" t="s">
        <v>593</v>
      </c>
      <c r="D53" s="225">
        <v>2</v>
      </c>
      <c r="E53" s="50">
        <v>4</v>
      </c>
      <c r="F53" s="50">
        <v>3.6</v>
      </c>
      <c r="G53" s="95">
        <v>3.5</v>
      </c>
      <c r="I53" s="93"/>
    </row>
    <row r="54" spans="1:9" x14ac:dyDescent="0.25">
      <c r="A54" s="225">
        <v>2</v>
      </c>
      <c r="B54" s="225" t="s">
        <v>111</v>
      </c>
      <c r="C54" s="225" t="s">
        <v>593</v>
      </c>
      <c r="D54" s="225">
        <v>3</v>
      </c>
      <c r="E54" s="50">
        <v>3</v>
      </c>
      <c r="F54" s="50">
        <v>4.5999999999999996</v>
      </c>
      <c r="G54" s="95">
        <v>4.5</v>
      </c>
    </row>
    <row r="55" spans="1:9" x14ac:dyDescent="0.25">
      <c r="A55" s="225">
        <v>2</v>
      </c>
      <c r="B55" s="225" t="s">
        <v>111</v>
      </c>
      <c r="C55" s="225" t="s">
        <v>593</v>
      </c>
      <c r="D55" s="225">
        <v>3</v>
      </c>
      <c r="E55" s="50">
        <v>2</v>
      </c>
      <c r="F55" s="50">
        <v>5</v>
      </c>
      <c r="G55" s="95">
        <v>4</v>
      </c>
      <c r="I55" s="93"/>
    </row>
    <row r="56" spans="1:9" x14ac:dyDescent="0.25">
      <c r="A56" s="225">
        <v>2</v>
      </c>
      <c r="B56" s="225" t="s">
        <v>111</v>
      </c>
      <c r="C56" s="225" t="s">
        <v>593</v>
      </c>
      <c r="D56" s="225">
        <v>2</v>
      </c>
      <c r="E56" s="50">
        <v>6</v>
      </c>
      <c r="F56" s="50">
        <v>5.2</v>
      </c>
      <c r="G56" s="95">
        <v>4.5</v>
      </c>
    </row>
    <row r="57" spans="1:9" x14ac:dyDescent="0.25">
      <c r="A57" s="225">
        <v>2</v>
      </c>
      <c r="B57" s="225" t="s">
        <v>111</v>
      </c>
      <c r="C57" s="225" t="s">
        <v>593</v>
      </c>
      <c r="D57" s="225">
        <v>3</v>
      </c>
      <c r="E57" s="50">
        <v>4</v>
      </c>
      <c r="F57" s="50">
        <v>5.2</v>
      </c>
      <c r="G57" s="95">
        <v>4.5</v>
      </c>
    </row>
    <row r="58" spans="1:9" s="26" customFormat="1" x14ac:dyDescent="0.25">
      <c r="A58" s="225">
        <v>2</v>
      </c>
      <c r="B58" s="225" t="s">
        <v>129</v>
      </c>
      <c r="C58" s="225" t="s">
        <v>598</v>
      </c>
      <c r="D58" s="225">
        <v>1</v>
      </c>
      <c r="E58" s="50">
        <v>3</v>
      </c>
      <c r="F58" s="50">
        <v>2.8</v>
      </c>
      <c r="G58" s="95">
        <v>3</v>
      </c>
      <c r="H58" s="65"/>
      <c r="I58" s="93"/>
    </row>
    <row r="59" spans="1:9" x14ac:dyDescent="0.25">
      <c r="A59" s="225">
        <v>2</v>
      </c>
      <c r="B59" s="225" t="s">
        <v>129</v>
      </c>
      <c r="C59" s="225" t="s">
        <v>598</v>
      </c>
      <c r="D59" s="225">
        <v>3</v>
      </c>
      <c r="E59" s="50">
        <v>3</v>
      </c>
      <c r="F59" s="50">
        <v>5.2</v>
      </c>
      <c r="G59" s="95">
        <v>3.5</v>
      </c>
    </row>
    <row r="60" spans="1:9" x14ac:dyDescent="0.25">
      <c r="A60" s="225">
        <v>2</v>
      </c>
      <c r="B60" s="225" t="s">
        <v>149</v>
      </c>
      <c r="C60" s="225" t="s">
        <v>621</v>
      </c>
      <c r="D60" s="225">
        <v>2</v>
      </c>
      <c r="E60" s="50">
        <v>1</v>
      </c>
      <c r="F60" s="50">
        <v>4</v>
      </c>
      <c r="G60" s="95">
        <v>7.5</v>
      </c>
    </row>
    <row r="61" spans="1:9" x14ac:dyDescent="0.25">
      <c r="A61" s="225">
        <v>2</v>
      </c>
      <c r="B61" s="225" t="s">
        <v>149</v>
      </c>
      <c r="C61" s="225" t="s">
        <v>621</v>
      </c>
      <c r="D61" s="225">
        <v>2</v>
      </c>
      <c r="E61" s="50">
        <v>1</v>
      </c>
      <c r="F61" s="50">
        <v>5</v>
      </c>
      <c r="G61" s="95">
        <v>7.5</v>
      </c>
      <c r="I61" s="245"/>
    </row>
    <row r="62" spans="1:9" x14ac:dyDescent="0.25">
      <c r="A62" s="225">
        <v>2</v>
      </c>
      <c r="B62" s="247" t="s">
        <v>149</v>
      </c>
      <c r="C62" s="247" t="s">
        <v>621</v>
      </c>
      <c r="D62" s="225">
        <v>2</v>
      </c>
      <c r="E62" s="50">
        <v>3</v>
      </c>
      <c r="F62" s="50">
        <v>6.2</v>
      </c>
      <c r="G62" s="95">
        <v>7.5</v>
      </c>
    </row>
    <row r="63" spans="1:9" s="33" customFormat="1" x14ac:dyDescent="0.25">
      <c r="A63" s="225">
        <v>2</v>
      </c>
      <c r="B63" s="225" t="s">
        <v>168</v>
      </c>
      <c r="C63" s="225" t="s">
        <v>610</v>
      </c>
      <c r="D63" s="225">
        <v>5</v>
      </c>
      <c r="E63" s="50">
        <v>1</v>
      </c>
      <c r="F63" s="50">
        <v>18</v>
      </c>
      <c r="G63" s="95">
        <v>7</v>
      </c>
      <c r="H63" s="65"/>
      <c r="I63" s="93"/>
    </row>
    <row r="64" spans="1:9" s="26" customFormat="1" x14ac:dyDescent="0.25">
      <c r="A64" s="225">
        <v>2</v>
      </c>
      <c r="B64" s="225" t="s">
        <v>176</v>
      </c>
      <c r="C64" s="225" t="s">
        <v>614</v>
      </c>
      <c r="D64" s="225">
        <v>1</v>
      </c>
      <c r="E64" s="50">
        <v>1</v>
      </c>
      <c r="F64" s="50">
        <v>4.5</v>
      </c>
      <c r="G64" s="95">
        <v>7.5</v>
      </c>
      <c r="H64" s="65"/>
      <c r="I64" s="93"/>
    </row>
    <row r="65" spans="1:9" x14ac:dyDescent="0.25">
      <c r="A65" s="225">
        <v>2</v>
      </c>
      <c r="B65" s="225" t="s">
        <v>181</v>
      </c>
      <c r="C65" s="225" t="s">
        <v>615</v>
      </c>
      <c r="D65" s="225">
        <v>3</v>
      </c>
      <c r="E65" s="50">
        <v>4</v>
      </c>
      <c r="F65" s="50">
        <v>3.8</v>
      </c>
      <c r="G65" s="95">
        <v>7.5</v>
      </c>
      <c r="I65" s="93"/>
    </row>
    <row r="66" spans="1:9" x14ac:dyDescent="0.25">
      <c r="A66" s="225">
        <v>3</v>
      </c>
      <c r="B66" s="225" t="s">
        <v>43</v>
      </c>
      <c r="C66" s="225" t="s">
        <v>563</v>
      </c>
      <c r="D66" s="225">
        <v>3</v>
      </c>
      <c r="E66" s="50">
        <v>15</v>
      </c>
      <c r="F66" s="50">
        <v>2.5</v>
      </c>
      <c r="G66" s="95">
        <v>2.5</v>
      </c>
    </row>
    <row r="67" spans="1:9" x14ac:dyDescent="0.25">
      <c r="A67" s="225">
        <v>3</v>
      </c>
      <c r="B67" s="225" t="s">
        <v>43</v>
      </c>
      <c r="C67" s="225" t="s">
        <v>563</v>
      </c>
      <c r="D67" s="225">
        <v>1</v>
      </c>
      <c r="E67" s="50">
        <v>3</v>
      </c>
      <c r="F67" s="50">
        <v>2.5</v>
      </c>
      <c r="G67" s="95">
        <v>2.9</v>
      </c>
    </row>
    <row r="68" spans="1:9" x14ac:dyDescent="0.25">
      <c r="A68" s="225">
        <v>3</v>
      </c>
      <c r="B68" s="225" t="s">
        <v>306</v>
      </c>
      <c r="C68" s="225" t="s">
        <v>565</v>
      </c>
      <c r="D68" s="225">
        <v>1</v>
      </c>
      <c r="E68" s="50">
        <v>1</v>
      </c>
      <c r="F68" s="50">
        <v>2.5</v>
      </c>
      <c r="G68" s="95">
        <v>2.5</v>
      </c>
      <c r="I68" s="26"/>
    </row>
    <row r="69" spans="1:9" x14ac:dyDescent="0.25">
      <c r="A69" s="225">
        <v>3</v>
      </c>
      <c r="B69" s="225" t="s">
        <v>57</v>
      </c>
      <c r="C69" s="225" t="s">
        <v>569</v>
      </c>
      <c r="D69" s="225">
        <v>1</v>
      </c>
      <c r="E69" s="50">
        <v>3</v>
      </c>
      <c r="F69" s="50">
        <v>2.5</v>
      </c>
      <c r="G69" s="95">
        <v>2.5</v>
      </c>
      <c r="I69" s="245"/>
    </row>
    <row r="70" spans="1:9" x14ac:dyDescent="0.25">
      <c r="A70" s="225">
        <v>3</v>
      </c>
      <c r="B70" s="225" t="s">
        <v>57</v>
      </c>
      <c r="C70" s="225" t="s">
        <v>569</v>
      </c>
      <c r="D70" s="225">
        <v>2</v>
      </c>
      <c r="E70" s="50">
        <v>5</v>
      </c>
      <c r="F70" s="50">
        <v>2.5</v>
      </c>
      <c r="G70" s="95">
        <v>3.5</v>
      </c>
      <c r="I70" s="245"/>
    </row>
    <row r="71" spans="1:9" x14ac:dyDescent="0.25">
      <c r="A71" s="225">
        <v>3</v>
      </c>
      <c r="B71" s="225" t="s">
        <v>57</v>
      </c>
      <c r="C71" s="225" t="s">
        <v>569</v>
      </c>
      <c r="D71" s="225">
        <v>2</v>
      </c>
      <c r="E71" s="50">
        <v>4</v>
      </c>
      <c r="F71" s="50">
        <v>2.5</v>
      </c>
      <c r="G71" s="95">
        <v>3.5</v>
      </c>
    </row>
    <row r="72" spans="1:9" x14ac:dyDescent="0.25">
      <c r="A72" s="225">
        <v>3</v>
      </c>
      <c r="B72" s="247" t="s">
        <v>66</v>
      </c>
      <c r="C72" s="247" t="s">
        <v>572</v>
      </c>
      <c r="D72" s="247">
        <v>1.5</v>
      </c>
      <c r="E72" s="56">
        <v>1</v>
      </c>
      <c r="F72" s="56">
        <v>2.7</v>
      </c>
      <c r="G72" s="96">
        <v>3</v>
      </c>
      <c r="H72" s="30"/>
    </row>
    <row r="73" spans="1:9" x14ac:dyDescent="0.25">
      <c r="A73" s="225">
        <v>3</v>
      </c>
      <c r="B73" s="225" t="s">
        <v>83</v>
      </c>
      <c r="C73" s="225" t="s">
        <v>580</v>
      </c>
      <c r="D73" s="225">
        <v>1</v>
      </c>
      <c r="E73" s="50">
        <v>1</v>
      </c>
      <c r="F73" s="50">
        <v>4.5</v>
      </c>
      <c r="G73" s="95">
        <v>2.5</v>
      </c>
    </row>
    <row r="74" spans="1:9" x14ac:dyDescent="0.25">
      <c r="A74" s="225">
        <v>3</v>
      </c>
      <c r="B74" s="225" t="s">
        <v>318</v>
      </c>
      <c r="C74" s="225" t="s">
        <v>586</v>
      </c>
      <c r="D74" s="225">
        <v>2</v>
      </c>
      <c r="E74" s="50">
        <v>5</v>
      </c>
      <c r="F74" s="50">
        <v>3.5</v>
      </c>
      <c r="G74" s="95">
        <v>4</v>
      </c>
    </row>
    <row r="75" spans="1:9" x14ac:dyDescent="0.25">
      <c r="A75" s="225">
        <v>3</v>
      </c>
      <c r="B75" s="225" t="s">
        <v>318</v>
      </c>
      <c r="C75" s="225" t="s">
        <v>586</v>
      </c>
      <c r="D75" s="225">
        <v>3</v>
      </c>
      <c r="E75" s="50">
        <v>4</v>
      </c>
      <c r="F75" s="50">
        <v>4</v>
      </c>
      <c r="G75" s="95">
        <v>3</v>
      </c>
      <c r="H75" s="65">
        <f>SUM(E69:E75)</f>
        <v>23</v>
      </c>
    </row>
    <row r="76" spans="1:9" x14ac:dyDescent="0.25">
      <c r="A76" s="225">
        <v>3</v>
      </c>
      <c r="B76" s="225" t="s">
        <v>121</v>
      </c>
      <c r="C76" s="225" t="s">
        <v>591</v>
      </c>
      <c r="D76" s="225">
        <v>3</v>
      </c>
      <c r="E76" s="50">
        <v>9</v>
      </c>
      <c r="F76" s="50">
        <v>2.5</v>
      </c>
      <c r="G76" s="95">
        <v>2.5</v>
      </c>
    </row>
    <row r="77" spans="1:9" x14ac:dyDescent="0.25">
      <c r="A77" s="225">
        <v>3</v>
      </c>
      <c r="B77" s="225" t="s">
        <v>111</v>
      </c>
      <c r="C77" s="225" t="s">
        <v>593</v>
      </c>
      <c r="D77" s="225">
        <v>2</v>
      </c>
      <c r="E77" s="50">
        <v>13</v>
      </c>
      <c r="F77" s="50">
        <v>2.5</v>
      </c>
      <c r="G77" s="95">
        <v>2.5</v>
      </c>
    </row>
    <row r="78" spans="1:9" x14ac:dyDescent="0.25">
      <c r="A78" s="225">
        <v>3</v>
      </c>
      <c r="B78" s="225" t="s">
        <v>111</v>
      </c>
      <c r="C78" s="225" t="s">
        <v>593</v>
      </c>
      <c r="D78" s="225">
        <v>1</v>
      </c>
      <c r="E78" s="50">
        <v>4</v>
      </c>
      <c r="F78" s="50">
        <v>2.5</v>
      </c>
      <c r="G78" s="95">
        <v>3.5</v>
      </c>
    </row>
    <row r="79" spans="1:9" x14ac:dyDescent="0.25">
      <c r="A79" s="225">
        <v>3</v>
      </c>
      <c r="B79" s="225" t="s">
        <v>111</v>
      </c>
      <c r="C79" s="225" t="s">
        <v>593</v>
      </c>
      <c r="D79" s="225">
        <v>7</v>
      </c>
      <c r="E79" s="50">
        <v>11</v>
      </c>
      <c r="F79" s="50">
        <v>3.5</v>
      </c>
      <c r="G79" s="95">
        <v>4</v>
      </c>
    </row>
    <row r="80" spans="1:9" x14ac:dyDescent="0.25">
      <c r="A80" s="225">
        <v>3</v>
      </c>
      <c r="B80" s="225" t="s">
        <v>129</v>
      </c>
      <c r="C80" s="225" t="s">
        <v>598</v>
      </c>
      <c r="D80" s="225">
        <v>2</v>
      </c>
      <c r="E80" s="50">
        <v>4</v>
      </c>
      <c r="F80" s="50">
        <v>3.5</v>
      </c>
      <c r="G80" s="95">
        <v>4</v>
      </c>
    </row>
    <row r="81" spans="1:9" x14ac:dyDescent="0.25">
      <c r="A81" s="225">
        <v>3</v>
      </c>
      <c r="B81" s="225" t="s">
        <v>145</v>
      </c>
      <c r="C81" s="225" t="s">
        <v>603</v>
      </c>
      <c r="D81" s="225">
        <v>1</v>
      </c>
      <c r="E81" s="50">
        <v>1</v>
      </c>
      <c r="F81" s="50">
        <v>2.5</v>
      </c>
      <c r="G81" s="95">
        <v>2.5</v>
      </c>
    </row>
    <row r="82" spans="1:9" x14ac:dyDescent="0.25">
      <c r="A82" s="225">
        <v>3</v>
      </c>
      <c r="B82" s="225" t="s">
        <v>168</v>
      </c>
      <c r="C82" s="225" t="s">
        <v>610</v>
      </c>
      <c r="D82" s="225">
        <v>4</v>
      </c>
      <c r="E82" s="50">
        <v>1</v>
      </c>
      <c r="F82" s="50">
        <v>40</v>
      </c>
      <c r="G82" s="95">
        <v>7</v>
      </c>
    </row>
    <row r="83" spans="1:9" x14ac:dyDescent="0.25">
      <c r="A83" s="225">
        <v>4</v>
      </c>
      <c r="B83" s="225" t="s">
        <v>17</v>
      </c>
      <c r="C83" s="225" t="s">
        <v>556</v>
      </c>
      <c r="D83" s="225">
        <v>2</v>
      </c>
      <c r="E83" s="50">
        <v>2</v>
      </c>
      <c r="F83" s="50">
        <v>6</v>
      </c>
      <c r="G83" s="95">
        <v>6.5</v>
      </c>
    </row>
    <row r="84" spans="1:9" x14ac:dyDescent="0.25">
      <c r="A84" s="225">
        <v>4</v>
      </c>
      <c r="B84" s="225" t="s">
        <v>35</v>
      </c>
      <c r="C84" s="225" t="s">
        <v>559</v>
      </c>
      <c r="D84" s="225">
        <v>2</v>
      </c>
      <c r="E84" s="50">
        <v>4</v>
      </c>
      <c r="F84" s="56">
        <v>7</v>
      </c>
      <c r="G84" s="95">
        <v>3.5</v>
      </c>
    </row>
    <row r="85" spans="1:9" x14ac:dyDescent="0.25">
      <c r="A85" s="225">
        <v>4</v>
      </c>
      <c r="B85" s="225" t="s">
        <v>43</v>
      </c>
      <c r="C85" s="225" t="s">
        <v>563</v>
      </c>
      <c r="D85" s="225">
        <v>2</v>
      </c>
      <c r="E85" s="50">
        <v>5</v>
      </c>
      <c r="F85" s="50">
        <v>2.5</v>
      </c>
      <c r="G85" s="95">
        <v>2.5</v>
      </c>
    </row>
    <row r="86" spans="1:9" x14ac:dyDescent="0.25">
      <c r="A86" s="225">
        <v>4</v>
      </c>
      <c r="B86" s="225" t="s">
        <v>43</v>
      </c>
      <c r="C86" s="225" t="s">
        <v>563</v>
      </c>
      <c r="D86" s="225">
        <v>2</v>
      </c>
      <c r="E86" s="50">
        <v>4</v>
      </c>
      <c r="F86" s="50">
        <v>3.5</v>
      </c>
      <c r="G86" s="95">
        <v>4</v>
      </c>
    </row>
    <row r="87" spans="1:9" x14ac:dyDescent="0.25">
      <c r="A87" s="225">
        <v>4</v>
      </c>
      <c r="B87" s="225" t="s">
        <v>52</v>
      </c>
      <c r="C87" s="225" t="s">
        <v>616</v>
      </c>
      <c r="D87" s="225">
        <v>1</v>
      </c>
      <c r="E87" s="50">
        <v>2</v>
      </c>
      <c r="F87" s="50">
        <v>2.5</v>
      </c>
      <c r="G87" s="95">
        <v>2.5</v>
      </c>
    </row>
    <row r="88" spans="1:9" x14ac:dyDescent="0.25">
      <c r="A88" s="225">
        <v>4</v>
      </c>
      <c r="B88" s="225" t="s">
        <v>52</v>
      </c>
      <c r="C88" s="225" t="s">
        <v>616</v>
      </c>
      <c r="D88" s="225">
        <v>1</v>
      </c>
      <c r="E88" s="50">
        <v>2</v>
      </c>
      <c r="F88" s="50">
        <v>2.5</v>
      </c>
      <c r="G88" s="95">
        <v>3.5</v>
      </c>
    </row>
    <row r="89" spans="1:9" x14ac:dyDescent="0.25">
      <c r="A89" s="225">
        <v>4</v>
      </c>
      <c r="B89" s="225" t="s">
        <v>57</v>
      </c>
      <c r="C89" s="225" t="s">
        <v>569</v>
      </c>
      <c r="D89" s="225">
        <v>1</v>
      </c>
      <c r="E89" s="50">
        <v>3</v>
      </c>
      <c r="F89" s="50">
        <v>3.5</v>
      </c>
      <c r="G89" s="95">
        <v>3.5</v>
      </c>
    </row>
    <row r="90" spans="1:9" x14ac:dyDescent="0.25">
      <c r="A90" s="225">
        <v>4</v>
      </c>
      <c r="B90" s="225" t="s">
        <v>72</v>
      </c>
      <c r="C90" s="225" t="s">
        <v>574</v>
      </c>
      <c r="D90" s="225">
        <v>2</v>
      </c>
      <c r="E90" s="50">
        <v>7</v>
      </c>
      <c r="F90" s="50">
        <v>5.2</v>
      </c>
      <c r="G90" s="95">
        <v>3.5</v>
      </c>
    </row>
    <row r="91" spans="1:9" x14ac:dyDescent="0.25">
      <c r="A91" s="225">
        <v>4</v>
      </c>
      <c r="B91" s="225" t="s">
        <v>76</v>
      </c>
      <c r="C91" s="225" t="s">
        <v>576</v>
      </c>
      <c r="D91" s="225">
        <v>1</v>
      </c>
      <c r="E91" s="50">
        <v>2</v>
      </c>
      <c r="F91" s="50">
        <v>2.5</v>
      </c>
      <c r="G91" s="95">
        <v>2.5</v>
      </c>
    </row>
    <row r="92" spans="1:9" x14ac:dyDescent="0.25">
      <c r="A92" s="225">
        <v>4</v>
      </c>
      <c r="B92" s="225" t="s">
        <v>85</v>
      </c>
      <c r="C92" s="225" t="s">
        <v>581</v>
      </c>
      <c r="D92" s="225">
        <v>2</v>
      </c>
      <c r="E92" s="50">
        <v>1</v>
      </c>
      <c r="F92" s="50">
        <v>3</v>
      </c>
      <c r="G92" s="95">
        <v>2.5</v>
      </c>
    </row>
    <row r="93" spans="1:9" x14ac:dyDescent="0.25">
      <c r="A93" s="225">
        <v>4</v>
      </c>
      <c r="B93" s="225" t="s">
        <v>318</v>
      </c>
      <c r="C93" s="225" t="s">
        <v>586</v>
      </c>
      <c r="D93" s="225">
        <v>2</v>
      </c>
      <c r="E93" s="50">
        <v>5</v>
      </c>
      <c r="F93" s="50">
        <v>2.5</v>
      </c>
      <c r="G93" s="95">
        <v>2.5</v>
      </c>
    </row>
    <row r="94" spans="1:9" x14ac:dyDescent="0.25">
      <c r="A94" s="225">
        <v>4</v>
      </c>
      <c r="B94" s="225" t="s">
        <v>102</v>
      </c>
      <c r="C94" s="225" t="s">
        <v>588</v>
      </c>
      <c r="D94" s="225">
        <v>2</v>
      </c>
      <c r="E94" s="50">
        <v>2</v>
      </c>
      <c r="F94" s="50">
        <v>3.5</v>
      </c>
      <c r="G94" s="95">
        <v>4.5</v>
      </c>
    </row>
    <row r="95" spans="1:9" x14ac:dyDescent="0.25">
      <c r="A95" s="225">
        <v>4</v>
      </c>
      <c r="B95" s="225" t="s">
        <v>107</v>
      </c>
      <c r="C95" s="225" t="s">
        <v>590</v>
      </c>
      <c r="D95" s="225">
        <v>2</v>
      </c>
      <c r="E95" s="50">
        <v>3</v>
      </c>
      <c r="F95" s="50">
        <v>2.5</v>
      </c>
      <c r="G95" s="95">
        <v>2.5</v>
      </c>
    </row>
    <row r="96" spans="1:9" s="26" customFormat="1" x14ac:dyDescent="0.25">
      <c r="A96" s="225">
        <v>4</v>
      </c>
      <c r="B96" s="225" t="s">
        <v>111</v>
      </c>
      <c r="C96" s="225" t="s">
        <v>593</v>
      </c>
      <c r="D96" s="225">
        <v>2</v>
      </c>
      <c r="E96" s="50">
        <v>5</v>
      </c>
      <c r="F96" s="50">
        <v>2.5</v>
      </c>
      <c r="G96" s="95">
        <v>2.5</v>
      </c>
      <c r="H96" s="65"/>
      <c r="I96" s="245"/>
    </row>
    <row r="97" spans="1:9" x14ac:dyDescent="0.25">
      <c r="A97" s="225">
        <v>4</v>
      </c>
      <c r="B97" s="225" t="s">
        <v>111</v>
      </c>
      <c r="C97" s="225" t="s">
        <v>593</v>
      </c>
      <c r="D97" s="225">
        <v>2</v>
      </c>
      <c r="E97" s="50">
        <v>7</v>
      </c>
      <c r="F97" s="50">
        <v>2.5</v>
      </c>
      <c r="G97" s="95">
        <v>3</v>
      </c>
    </row>
    <row r="98" spans="1:9" x14ac:dyDescent="0.25">
      <c r="A98" s="225">
        <v>4</v>
      </c>
      <c r="B98" s="225" t="s">
        <v>111</v>
      </c>
      <c r="C98" s="225" t="s">
        <v>593</v>
      </c>
      <c r="D98" s="225">
        <v>1</v>
      </c>
      <c r="E98" s="50">
        <v>6</v>
      </c>
      <c r="F98" s="50">
        <v>2.5</v>
      </c>
      <c r="G98" s="95">
        <v>3</v>
      </c>
    </row>
    <row r="99" spans="1:9" x14ac:dyDescent="0.25">
      <c r="A99" s="225">
        <v>4</v>
      </c>
      <c r="B99" s="225" t="s">
        <v>126</v>
      </c>
      <c r="C99" s="225" t="s">
        <v>597</v>
      </c>
      <c r="D99" s="225">
        <v>2</v>
      </c>
      <c r="E99" s="50">
        <v>4</v>
      </c>
      <c r="F99" s="50">
        <v>2.5</v>
      </c>
      <c r="G99" s="95">
        <v>2.5</v>
      </c>
    </row>
    <row r="100" spans="1:9" x14ac:dyDescent="0.25">
      <c r="A100" s="225">
        <v>4</v>
      </c>
      <c r="B100" s="225" t="s">
        <v>126</v>
      </c>
      <c r="C100" s="225" t="s">
        <v>597</v>
      </c>
      <c r="D100" s="225">
        <v>2</v>
      </c>
      <c r="E100" s="50">
        <v>2</v>
      </c>
      <c r="F100" s="50">
        <v>2.5</v>
      </c>
      <c r="G100" s="95">
        <v>2.5</v>
      </c>
    </row>
    <row r="101" spans="1:9" x14ac:dyDescent="0.25">
      <c r="A101" s="225">
        <v>4</v>
      </c>
      <c r="B101" s="225" t="s">
        <v>129</v>
      </c>
      <c r="C101" s="225" t="s">
        <v>598</v>
      </c>
      <c r="D101" s="225">
        <v>1</v>
      </c>
      <c r="E101" s="50">
        <v>1</v>
      </c>
      <c r="F101" s="50">
        <v>2.5</v>
      </c>
      <c r="G101" s="95">
        <v>2.5</v>
      </c>
    </row>
    <row r="102" spans="1:9" x14ac:dyDescent="0.25">
      <c r="A102" s="225">
        <v>4</v>
      </c>
      <c r="B102" s="225" t="s">
        <v>129</v>
      </c>
      <c r="C102" s="225" t="s">
        <v>598</v>
      </c>
      <c r="D102" s="225">
        <v>1</v>
      </c>
      <c r="E102" s="50">
        <v>1</v>
      </c>
      <c r="F102" s="50">
        <v>2.5</v>
      </c>
      <c r="G102" s="95">
        <v>2.5</v>
      </c>
    </row>
    <row r="103" spans="1:9" x14ac:dyDescent="0.25">
      <c r="A103" s="225">
        <v>4</v>
      </c>
      <c r="B103" s="225" t="s">
        <v>149</v>
      </c>
      <c r="C103" s="225" t="s">
        <v>621</v>
      </c>
      <c r="D103" s="225">
        <v>2</v>
      </c>
      <c r="E103" s="50">
        <v>7</v>
      </c>
      <c r="F103" s="50">
        <v>2.5</v>
      </c>
      <c r="G103" s="95">
        <v>7.5</v>
      </c>
    </row>
    <row r="104" spans="1:9" x14ac:dyDescent="0.25">
      <c r="A104" s="225">
        <v>4</v>
      </c>
      <c r="B104" s="225" t="s">
        <v>149</v>
      </c>
      <c r="C104" s="225" t="s">
        <v>621</v>
      </c>
      <c r="D104" s="225">
        <v>1</v>
      </c>
      <c r="E104" s="50">
        <v>1</v>
      </c>
      <c r="F104" s="50">
        <v>3.5</v>
      </c>
      <c r="G104" s="95">
        <v>7.5</v>
      </c>
    </row>
    <row r="105" spans="1:9" x14ac:dyDescent="0.25">
      <c r="A105" s="225">
        <v>4</v>
      </c>
      <c r="B105" s="225" t="s">
        <v>149</v>
      </c>
      <c r="C105" s="225" t="s">
        <v>621</v>
      </c>
      <c r="D105" s="225">
        <v>2</v>
      </c>
      <c r="E105" s="50">
        <v>2</v>
      </c>
      <c r="F105" s="50">
        <v>4.5</v>
      </c>
      <c r="G105" s="95">
        <v>7.5</v>
      </c>
    </row>
    <row r="106" spans="1:9" x14ac:dyDescent="0.25">
      <c r="A106" s="225">
        <v>4</v>
      </c>
      <c r="B106" s="225" t="s">
        <v>149</v>
      </c>
      <c r="C106" s="225" t="s">
        <v>621</v>
      </c>
      <c r="D106" s="225">
        <v>2</v>
      </c>
      <c r="E106" s="50">
        <v>1</v>
      </c>
      <c r="F106" s="50">
        <v>5</v>
      </c>
      <c r="G106" s="95">
        <v>7.5</v>
      </c>
      <c r="I106" s="93"/>
    </row>
    <row r="107" spans="1:9" x14ac:dyDescent="0.25">
      <c r="A107" s="225">
        <v>4</v>
      </c>
      <c r="B107" s="225" t="s">
        <v>162</v>
      </c>
      <c r="C107" s="225" t="s">
        <v>608</v>
      </c>
      <c r="D107" s="225">
        <v>1</v>
      </c>
      <c r="E107" s="50">
        <v>1</v>
      </c>
      <c r="F107" s="50">
        <v>9</v>
      </c>
      <c r="G107" s="95">
        <v>7.5</v>
      </c>
    </row>
    <row r="108" spans="1:9" x14ac:dyDescent="0.25">
      <c r="A108" s="225">
        <v>4</v>
      </c>
      <c r="B108" s="225" t="s">
        <v>168</v>
      </c>
      <c r="C108" s="225" t="s">
        <v>610</v>
      </c>
      <c r="D108" s="225">
        <v>6</v>
      </c>
      <c r="E108" s="50">
        <v>1</v>
      </c>
      <c r="F108" s="50">
        <v>2</v>
      </c>
      <c r="G108" s="95">
        <v>8</v>
      </c>
    </row>
    <row r="109" spans="1:9" x14ac:dyDescent="0.25">
      <c r="A109" s="225">
        <v>5</v>
      </c>
      <c r="B109" s="225" t="s">
        <v>17</v>
      </c>
      <c r="C109" s="225" t="s">
        <v>556</v>
      </c>
      <c r="D109" s="225">
        <v>2</v>
      </c>
      <c r="E109" s="50">
        <v>2</v>
      </c>
      <c r="F109" s="50">
        <v>4.5</v>
      </c>
      <c r="G109" s="98">
        <v>5</v>
      </c>
    </row>
    <row r="110" spans="1:9" x14ac:dyDescent="0.25">
      <c r="A110" s="247">
        <v>5</v>
      </c>
      <c r="B110" s="247" t="s">
        <v>29</v>
      </c>
      <c r="C110" s="247" t="s">
        <v>618</v>
      </c>
      <c r="D110" s="247">
        <v>1</v>
      </c>
      <c r="E110" s="56">
        <v>7</v>
      </c>
      <c r="F110" s="56">
        <v>2.5</v>
      </c>
      <c r="G110" s="96">
        <v>2.5</v>
      </c>
      <c r="H110" s="30"/>
      <c r="I110" s="26"/>
    </row>
    <row r="111" spans="1:9" x14ac:dyDescent="0.25">
      <c r="A111" s="225">
        <v>5</v>
      </c>
      <c r="B111" s="225" t="s">
        <v>43</v>
      </c>
      <c r="C111" s="225" t="s">
        <v>563</v>
      </c>
      <c r="D111" s="225">
        <v>3</v>
      </c>
      <c r="E111" s="50">
        <v>6</v>
      </c>
      <c r="F111" s="50">
        <v>8</v>
      </c>
      <c r="G111" s="95">
        <v>4.5</v>
      </c>
    </row>
    <row r="112" spans="1:9" x14ac:dyDescent="0.25">
      <c r="A112" s="225">
        <v>5</v>
      </c>
      <c r="B112" s="225" t="s">
        <v>52</v>
      </c>
      <c r="C112" s="225" t="s">
        <v>616</v>
      </c>
      <c r="D112" s="225">
        <v>2</v>
      </c>
      <c r="E112" s="50">
        <v>1</v>
      </c>
      <c r="F112" s="50">
        <v>2.5</v>
      </c>
      <c r="G112" s="95">
        <v>3</v>
      </c>
    </row>
    <row r="113" spans="1:9" x14ac:dyDescent="0.25">
      <c r="A113" s="225">
        <v>5</v>
      </c>
      <c r="B113" s="225" t="s">
        <v>52</v>
      </c>
      <c r="C113" s="225" t="s">
        <v>616</v>
      </c>
      <c r="D113" s="225">
        <v>1</v>
      </c>
      <c r="E113" s="50">
        <v>4</v>
      </c>
      <c r="F113" s="50">
        <v>2.5</v>
      </c>
      <c r="G113" s="95">
        <v>3</v>
      </c>
      <c r="I113" s="93"/>
    </row>
    <row r="114" spans="1:9" x14ac:dyDescent="0.25">
      <c r="A114" s="225">
        <v>5</v>
      </c>
      <c r="B114" s="225" t="s">
        <v>52</v>
      </c>
      <c r="C114" s="225" t="s">
        <v>616</v>
      </c>
      <c r="D114" s="225">
        <v>1</v>
      </c>
      <c r="E114" s="50">
        <v>5</v>
      </c>
      <c r="F114" s="50">
        <v>3.5</v>
      </c>
      <c r="G114" s="96">
        <v>2</v>
      </c>
    </row>
    <row r="115" spans="1:9" x14ac:dyDescent="0.25">
      <c r="A115" s="225">
        <v>5</v>
      </c>
      <c r="B115" s="225" t="s">
        <v>52</v>
      </c>
      <c r="C115" s="225" t="s">
        <v>616</v>
      </c>
      <c r="D115" s="225">
        <v>2</v>
      </c>
      <c r="E115" s="50">
        <v>8</v>
      </c>
      <c r="F115" s="50">
        <v>4.5</v>
      </c>
      <c r="G115" s="95">
        <v>2.5</v>
      </c>
      <c r="I115" s="93"/>
    </row>
    <row r="116" spans="1:9" x14ac:dyDescent="0.25">
      <c r="A116" s="225">
        <v>5</v>
      </c>
      <c r="B116" s="225" t="s">
        <v>57</v>
      </c>
      <c r="C116" s="225" t="s">
        <v>569</v>
      </c>
      <c r="D116" s="225">
        <v>3</v>
      </c>
      <c r="E116" s="50">
        <v>5</v>
      </c>
      <c r="F116" s="50">
        <v>3.5</v>
      </c>
      <c r="G116" s="95">
        <v>4.5</v>
      </c>
    </row>
    <row r="117" spans="1:9" x14ac:dyDescent="0.25">
      <c r="A117" s="225">
        <v>5</v>
      </c>
      <c r="B117" s="225" t="s">
        <v>57</v>
      </c>
      <c r="C117" s="225" t="s">
        <v>569</v>
      </c>
      <c r="D117" s="225">
        <v>2</v>
      </c>
      <c r="E117" s="50">
        <v>4</v>
      </c>
      <c r="F117" s="50">
        <v>5.6</v>
      </c>
      <c r="G117" s="95">
        <v>4.3</v>
      </c>
    </row>
    <row r="118" spans="1:9" x14ac:dyDescent="0.25">
      <c r="A118" s="247">
        <v>5</v>
      </c>
      <c r="B118" s="247" t="s">
        <v>60</v>
      </c>
      <c r="C118" s="247" t="s">
        <v>570</v>
      </c>
      <c r="D118" s="247">
        <v>2</v>
      </c>
      <c r="E118" s="56">
        <v>1</v>
      </c>
      <c r="F118" s="56">
        <v>2.5</v>
      </c>
      <c r="G118" s="96">
        <v>3.5</v>
      </c>
      <c r="H118" s="30"/>
      <c r="I118" s="26"/>
    </row>
    <row r="119" spans="1:9" x14ac:dyDescent="0.25">
      <c r="A119" s="225">
        <v>5</v>
      </c>
      <c r="B119" s="225" t="s">
        <v>66</v>
      </c>
      <c r="C119" s="225" t="s">
        <v>572</v>
      </c>
      <c r="D119" s="225">
        <v>3</v>
      </c>
      <c r="E119" s="50">
        <v>2</v>
      </c>
      <c r="F119" s="50">
        <v>2.5</v>
      </c>
      <c r="G119" s="95">
        <v>2.9</v>
      </c>
    </row>
    <row r="120" spans="1:9" s="26" customFormat="1" x14ac:dyDescent="0.25">
      <c r="A120" s="225">
        <v>5</v>
      </c>
      <c r="B120" s="247" t="s">
        <v>66</v>
      </c>
      <c r="C120" s="247" t="s">
        <v>572</v>
      </c>
      <c r="D120" s="247">
        <v>1</v>
      </c>
      <c r="E120" s="56">
        <v>2</v>
      </c>
      <c r="F120" s="56">
        <v>2.5</v>
      </c>
      <c r="G120" s="95">
        <v>3</v>
      </c>
      <c r="H120" s="65"/>
      <c r="I120" s="245"/>
    </row>
    <row r="121" spans="1:9" x14ac:dyDescent="0.25">
      <c r="A121" s="225">
        <v>5</v>
      </c>
      <c r="B121" s="225" t="s">
        <v>72</v>
      </c>
      <c r="C121" s="225" t="s">
        <v>574</v>
      </c>
      <c r="D121" s="225">
        <v>4</v>
      </c>
      <c r="E121" s="50">
        <v>4</v>
      </c>
      <c r="F121" s="50">
        <v>8.1999999999999993</v>
      </c>
      <c r="G121" s="95">
        <v>5</v>
      </c>
    </row>
    <row r="122" spans="1:9" x14ac:dyDescent="0.25">
      <c r="A122" s="225">
        <v>5</v>
      </c>
      <c r="B122" s="225" t="s">
        <v>72</v>
      </c>
      <c r="C122" s="225" t="s">
        <v>574</v>
      </c>
      <c r="D122" s="225">
        <v>2</v>
      </c>
      <c r="E122" s="50">
        <v>1</v>
      </c>
      <c r="F122" s="50">
        <v>10.5</v>
      </c>
      <c r="G122" s="95">
        <v>5</v>
      </c>
      <c r="I122" s="93"/>
    </row>
    <row r="123" spans="1:9" x14ac:dyDescent="0.25">
      <c r="A123" s="225">
        <v>5</v>
      </c>
      <c r="B123" s="225" t="s">
        <v>72</v>
      </c>
      <c r="C123" s="225" t="s">
        <v>574</v>
      </c>
      <c r="D123" s="225">
        <v>4</v>
      </c>
      <c r="E123" s="50">
        <v>2</v>
      </c>
      <c r="F123" s="50">
        <v>12</v>
      </c>
      <c r="G123" s="95">
        <v>8</v>
      </c>
    </row>
    <row r="124" spans="1:9" x14ac:dyDescent="0.25">
      <c r="A124" s="225">
        <v>5</v>
      </c>
      <c r="B124" s="225" t="s">
        <v>334</v>
      </c>
      <c r="C124" s="225" t="s">
        <v>574</v>
      </c>
      <c r="D124" s="225">
        <v>2</v>
      </c>
      <c r="E124" s="50">
        <v>2</v>
      </c>
      <c r="F124" s="50">
        <v>8</v>
      </c>
      <c r="G124" s="95">
        <v>7</v>
      </c>
    </row>
    <row r="125" spans="1:9" x14ac:dyDescent="0.25">
      <c r="A125" s="225">
        <v>5</v>
      </c>
      <c r="B125" s="225" t="s">
        <v>74</v>
      </c>
      <c r="C125" s="225" t="s">
        <v>575</v>
      </c>
      <c r="D125" s="225">
        <v>1</v>
      </c>
      <c r="E125" s="50">
        <v>1</v>
      </c>
      <c r="F125" s="50">
        <v>2.5</v>
      </c>
      <c r="G125" s="95">
        <v>2.5</v>
      </c>
    </row>
    <row r="126" spans="1:9" x14ac:dyDescent="0.25">
      <c r="A126" s="225">
        <v>5</v>
      </c>
      <c r="B126" s="225" t="s">
        <v>111</v>
      </c>
      <c r="C126" s="225" t="s">
        <v>593</v>
      </c>
      <c r="D126" s="225">
        <v>2</v>
      </c>
      <c r="E126" s="50">
        <v>5</v>
      </c>
      <c r="F126" s="50">
        <v>2.5</v>
      </c>
      <c r="G126" s="95">
        <v>2.5</v>
      </c>
    </row>
    <row r="127" spans="1:9" x14ac:dyDescent="0.25">
      <c r="A127" s="225">
        <v>5</v>
      </c>
      <c r="B127" s="225" t="s">
        <v>111</v>
      </c>
      <c r="C127" s="225" t="s">
        <v>593</v>
      </c>
      <c r="D127" s="225">
        <v>2</v>
      </c>
      <c r="E127" s="50">
        <v>3</v>
      </c>
      <c r="F127" s="50">
        <v>2.5</v>
      </c>
      <c r="G127" s="95">
        <v>2.5</v>
      </c>
    </row>
    <row r="128" spans="1:9" x14ac:dyDescent="0.25">
      <c r="A128" s="225">
        <v>5</v>
      </c>
      <c r="B128" s="225" t="s">
        <v>111</v>
      </c>
      <c r="C128" s="225" t="s">
        <v>593</v>
      </c>
      <c r="D128" s="225">
        <v>2</v>
      </c>
      <c r="E128" s="50">
        <v>12</v>
      </c>
      <c r="F128" s="50">
        <v>2.5</v>
      </c>
      <c r="G128" s="95">
        <v>2.5</v>
      </c>
    </row>
    <row r="129" spans="1:9" x14ac:dyDescent="0.25">
      <c r="A129" s="225">
        <v>5</v>
      </c>
      <c r="B129" s="225" t="s">
        <v>111</v>
      </c>
      <c r="C129" s="225" t="s">
        <v>593</v>
      </c>
      <c r="D129" s="225">
        <v>2</v>
      </c>
      <c r="E129" s="50">
        <v>5</v>
      </c>
      <c r="F129" s="50">
        <v>4.5</v>
      </c>
      <c r="G129" s="95">
        <v>3</v>
      </c>
    </row>
    <row r="130" spans="1:9" x14ac:dyDescent="0.25">
      <c r="A130" s="225">
        <v>5</v>
      </c>
      <c r="B130" s="225" t="s">
        <v>145</v>
      </c>
      <c r="C130" s="225" t="s">
        <v>603</v>
      </c>
      <c r="D130" s="225">
        <v>2</v>
      </c>
      <c r="E130" s="50">
        <v>3</v>
      </c>
      <c r="F130" s="50">
        <v>4.5</v>
      </c>
      <c r="G130" s="95">
        <v>4.5</v>
      </c>
    </row>
    <row r="131" spans="1:9" x14ac:dyDescent="0.25">
      <c r="A131" s="225">
        <v>5</v>
      </c>
      <c r="B131" s="225" t="s">
        <v>149</v>
      </c>
      <c r="C131" s="225" t="s">
        <v>621</v>
      </c>
      <c r="D131" s="225">
        <v>1</v>
      </c>
      <c r="E131" s="50">
        <v>1</v>
      </c>
      <c r="F131" s="50">
        <v>2.5</v>
      </c>
      <c r="G131" s="95">
        <v>7.5</v>
      </c>
    </row>
    <row r="132" spans="1:9" x14ac:dyDescent="0.25">
      <c r="A132" s="225">
        <v>5</v>
      </c>
      <c r="B132" s="225" t="s">
        <v>149</v>
      </c>
      <c r="C132" s="225" t="s">
        <v>621</v>
      </c>
      <c r="D132" s="225">
        <v>2</v>
      </c>
      <c r="E132" s="50">
        <v>2</v>
      </c>
      <c r="F132" s="50">
        <v>2.5</v>
      </c>
      <c r="G132" s="95">
        <v>7.5</v>
      </c>
    </row>
    <row r="133" spans="1:9" x14ac:dyDescent="0.25">
      <c r="A133" s="225">
        <v>5</v>
      </c>
      <c r="B133" s="225" t="s">
        <v>152</v>
      </c>
      <c r="C133" s="225" t="s">
        <v>605</v>
      </c>
      <c r="D133" s="225">
        <v>2</v>
      </c>
      <c r="E133" s="50">
        <v>4</v>
      </c>
      <c r="F133" s="50">
        <v>2.5</v>
      </c>
      <c r="G133" s="95">
        <v>7.5</v>
      </c>
    </row>
    <row r="134" spans="1:9" x14ac:dyDescent="0.25">
      <c r="A134" s="225">
        <v>5</v>
      </c>
      <c r="B134" s="225" t="s">
        <v>160</v>
      </c>
      <c r="C134" s="225" t="s">
        <v>607</v>
      </c>
      <c r="D134" s="225">
        <v>1</v>
      </c>
      <c r="E134" s="50">
        <v>1</v>
      </c>
      <c r="F134" s="50">
        <v>3</v>
      </c>
      <c r="G134" s="95">
        <v>7.5</v>
      </c>
    </row>
    <row r="135" spans="1:9" x14ac:dyDescent="0.25">
      <c r="A135" s="225">
        <v>6</v>
      </c>
      <c r="B135" s="225" t="s">
        <v>17</v>
      </c>
      <c r="C135" s="225" t="s">
        <v>556</v>
      </c>
      <c r="D135" s="225">
        <v>2</v>
      </c>
      <c r="E135" s="50">
        <v>3</v>
      </c>
      <c r="F135" s="50">
        <v>4.5</v>
      </c>
      <c r="G135" s="95">
        <v>4.5</v>
      </c>
    </row>
    <row r="136" spans="1:9" x14ac:dyDescent="0.25">
      <c r="A136" s="225">
        <v>6</v>
      </c>
      <c r="B136" s="225" t="s">
        <v>29</v>
      </c>
      <c r="C136" s="225" t="s">
        <v>618</v>
      </c>
      <c r="D136" s="225">
        <v>1</v>
      </c>
      <c r="E136" s="50">
        <v>5</v>
      </c>
      <c r="F136" s="50">
        <v>2.5</v>
      </c>
      <c r="G136" s="95">
        <v>2</v>
      </c>
      <c r="I136" s="245"/>
    </row>
    <row r="137" spans="1:9" x14ac:dyDescent="0.25">
      <c r="A137" s="225">
        <v>6</v>
      </c>
      <c r="B137" s="225" t="s">
        <v>29</v>
      </c>
      <c r="C137" s="225" t="s">
        <v>618</v>
      </c>
      <c r="D137" s="225">
        <v>1</v>
      </c>
      <c r="E137" s="50">
        <v>4</v>
      </c>
      <c r="F137" s="50">
        <v>2.5</v>
      </c>
      <c r="G137" s="95">
        <v>2</v>
      </c>
    </row>
    <row r="138" spans="1:9" x14ac:dyDescent="0.25">
      <c r="A138" s="225">
        <v>6</v>
      </c>
      <c r="B138" s="225" t="s">
        <v>29</v>
      </c>
      <c r="C138" s="248" t="s">
        <v>618</v>
      </c>
      <c r="D138" s="225">
        <v>2</v>
      </c>
      <c r="E138" s="50">
        <v>1</v>
      </c>
      <c r="F138" s="50">
        <v>3.5</v>
      </c>
      <c r="G138" s="95">
        <v>4.5</v>
      </c>
    </row>
    <row r="139" spans="1:9" x14ac:dyDescent="0.25">
      <c r="A139" s="225">
        <v>6</v>
      </c>
      <c r="B139" s="225" t="s">
        <v>309</v>
      </c>
      <c r="C139" s="225" t="s">
        <v>560</v>
      </c>
      <c r="D139" s="225">
        <v>1</v>
      </c>
      <c r="E139" s="50">
        <v>4</v>
      </c>
      <c r="F139" s="50">
        <v>3.5</v>
      </c>
      <c r="G139" s="95">
        <v>3</v>
      </c>
    </row>
    <row r="140" spans="1:9" x14ac:dyDescent="0.25">
      <c r="A140" s="225">
        <v>6</v>
      </c>
      <c r="B140" s="225" t="s">
        <v>43</v>
      </c>
      <c r="C140" s="225" t="s">
        <v>563</v>
      </c>
      <c r="D140" s="225">
        <v>2</v>
      </c>
      <c r="E140" s="50">
        <v>3</v>
      </c>
      <c r="F140" s="50">
        <v>3.5</v>
      </c>
      <c r="G140" s="95">
        <v>3</v>
      </c>
    </row>
    <row r="141" spans="1:9" x14ac:dyDescent="0.25">
      <c r="A141" s="225">
        <v>6</v>
      </c>
      <c r="B141" s="225" t="s">
        <v>43</v>
      </c>
      <c r="C141" s="225" t="s">
        <v>563</v>
      </c>
      <c r="D141" s="225">
        <v>2</v>
      </c>
      <c r="E141" s="50">
        <v>1</v>
      </c>
      <c r="F141" s="50">
        <v>4.5</v>
      </c>
      <c r="G141" s="95">
        <v>4.5</v>
      </c>
    </row>
    <row r="142" spans="1:9" x14ac:dyDescent="0.25">
      <c r="A142" s="225">
        <v>6</v>
      </c>
      <c r="B142" s="225" t="s">
        <v>52</v>
      </c>
      <c r="C142" s="225" t="s">
        <v>616</v>
      </c>
      <c r="D142" s="225">
        <v>2</v>
      </c>
      <c r="E142" s="50">
        <v>3</v>
      </c>
      <c r="F142" s="50">
        <v>3.5</v>
      </c>
      <c r="G142" s="95">
        <v>4.5</v>
      </c>
    </row>
    <row r="143" spans="1:9" x14ac:dyDescent="0.25">
      <c r="A143" s="225">
        <v>6</v>
      </c>
      <c r="B143" s="225" t="s">
        <v>57</v>
      </c>
      <c r="C143" s="225" t="s">
        <v>569</v>
      </c>
      <c r="D143" s="225">
        <v>2</v>
      </c>
      <c r="E143" s="50">
        <v>12</v>
      </c>
      <c r="F143" s="50">
        <v>3.5</v>
      </c>
      <c r="G143" s="95">
        <v>3</v>
      </c>
    </row>
    <row r="144" spans="1:9" s="26" customFormat="1" x14ac:dyDescent="0.25">
      <c r="A144" s="225">
        <v>6</v>
      </c>
      <c r="B144" s="225" t="s">
        <v>57</v>
      </c>
      <c r="C144" s="225" t="s">
        <v>569</v>
      </c>
      <c r="D144" s="225">
        <v>2</v>
      </c>
      <c r="E144" s="50">
        <v>4</v>
      </c>
      <c r="F144" s="50">
        <v>5.5</v>
      </c>
      <c r="G144" s="95">
        <v>4.5</v>
      </c>
      <c r="H144" s="65"/>
      <c r="I144" s="93"/>
    </row>
    <row r="145" spans="1:9" x14ac:dyDescent="0.25">
      <c r="A145" s="225">
        <v>6</v>
      </c>
      <c r="B145" s="225" t="s">
        <v>66</v>
      </c>
      <c r="C145" s="225" t="s">
        <v>572</v>
      </c>
      <c r="D145" s="225">
        <v>1</v>
      </c>
      <c r="E145" s="50">
        <v>1</v>
      </c>
      <c r="F145" s="50">
        <v>2.9</v>
      </c>
      <c r="G145" s="95">
        <v>2.8</v>
      </c>
      <c r="I145" s="93"/>
    </row>
    <row r="146" spans="1:9" x14ac:dyDescent="0.25">
      <c r="A146" s="225">
        <v>6</v>
      </c>
      <c r="B146" s="225" t="s">
        <v>66</v>
      </c>
      <c r="C146" s="225" t="s">
        <v>572</v>
      </c>
      <c r="D146" s="225">
        <v>2</v>
      </c>
      <c r="E146" s="50">
        <v>1</v>
      </c>
      <c r="F146" s="50">
        <v>6</v>
      </c>
      <c r="G146" s="95">
        <v>3.5</v>
      </c>
    </row>
    <row r="147" spans="1:9" x14ac:dyDescent="0.25">
      <c r="A147" s="225">
        <v>6</v>
      </c>
      <c r="B147" s="225" t="s">
        <v>72</v>
      </c>
      <c r="C147" s="225" t="s">
        <v>574</v>
      </c>
      <c r="D147" s="225">
        <v>2</v>
      </c>
      <c r="E147" s="50">
        <v>2</v>
      </c>
      <c r="F147" s="50">
        <v>8.5</v>
      </c>
      <c r="G147" s="95">
        <v>5</v>
      </c>
      <c r="I147" s="245"/>
    </row>
    <row r="148" spans="1:9" x14ac:dyDescent="0.25">
      <c r="A148" s="225">
        <v>6</v>
      </c>
      <c r="B148" s="225" t="s">
        <v>72</v>
      </c>
      <c r="C148" s="225" t="s">
        <v>574</v>
      </c>
      <c r="D148" s="225">
        <v>1</v>
      </c>
      <c r="E148" s="50">
        <v>1</v>
      </c>
      <c r="F148" s="50">
        <v>5</v>
      </c>
      <c r="G148" s="95">
        <v>4.5</v>
      </c>
    </row>
    <row r="149" spans="1:9" s="26" customFormat="1" x14ac:dyDescent="0.25">
      <c r="A149" s="225">
        <v>6</v>
      </c>
      <c r="B149" s="225" t="s">
        <v>72</v>
      </c>
      <c r="C149" s="225" t="s">
        <v>574</v>
      </c>
      <c r="D149" s="225">
        <v>3</v>
      </c>
      <c r="E149" s="50">
        <v>1</v>
      </c>
      <c r="F149" s="50">
        <v>8</v>
      </c>
      <c r="G149" s="95">
        <v>6</v>
      </c>
      <c r="H149" s="65"/>
      <c r="I149" s="93"/>
    </row>
    <row r="150" spans="1:9" x14ac:dyDescent="0.25">
      <c r="A150" s="225">
        <v>6</v>
      </c>
      <c r="B150" s="225" t="s">
        <v>76</v>
      </c>
      <c r="C150" s="225" t="s">
        <v>576</v>
      </c>
      <c r="D150" s="225">
        <v>2</v>
      </c>
      <c r="E150" s="50">
        <v>7</v>
      </c>
      <c r="F150" s="50">
        <v>2.5</v>
      </c>
      <c r="G150" s="95">
        <v>3</v>
      </c>
    </row>
    <row r="151" spans="1:9" x14ac:dyDescent="0.25">
      <c r="A151" s="225">
        <v>6</v>
      </c>
      <c r="B151" s="225" t="s">
        <v>85</v>
      </c>
      <c r="C151" s="225" t="s">
        <v>581</v>
      </c>
      <c r="D151" s="225">
        <v>1</v>
      </c>
      <c r="E151" s="50">
        <v>10</v>
      </c>
      <c r="F151" s="50">
        <v>2.5</v>
      </c>
      <c r="G151" s="95">
        <v>2.5</v>
      </c>
    </row>
    <row r="152" spans="1:9" x14ac:dyDescent="0.25">
      <c r="A152" s="225">
        <v>6</v>
      </c>
      <c r="B152" s="225" t="s">
        <v>93</v>
      </c>
      <c r="C152" s="225" t="s">
        <v>584</v>
      </c>
      <c r="D152" s="225">
        <v>5</v>
      </c>
      <c r="E152" s="50">
        <v>5</v>
      </c>
      <c r="F152" s="50">
        <v>7.5</v>
      </c>
      <c r="G152" s="95">
        <v>10</v>
      </c>
    </row>
    <row r="153" spans="1:9" x14ac:dyDescent="0.25">
      <c r="A153" s="225">
        <v>6</v>
      </c>
      <c r="B153" s="225" t="s">
        <v>93</v>
      </c>
      <c r="C153" s="225" t="s">
        <v>584</v>
      </c>
      <c r="D153" s="225">
        <v>15</v>
      </c>
      <c r="E153" s="50">
        <v>1</v>
      </c>
      <c r="F153" s="50">
        <v>40</v>
      </c>
      <c r="G153" s="95">
        <v>9</v>
      </c>
      <c r="H153" s="65">
        <f>SUM(E151:E153)</f>
        <v>16</v>
      </c>
    </row>
    <row r="154" spans="1:9" x14ac:dyDescent="0.25">
      <c r="A154" s="225">
        <v>6</v>
      </c>
      <c r="B154" s="225" t="s">
        <v>111</v>
      </c>
      <c r="C154" s="225" t="s">
        <v>593</v>
      </c>
      <c r="D154" s="225">
        <v>2</v>
      </c>
      <c r="E154" s="50">
        <v>10</v>
      </c>
      <c r="F154" s="50">
        <v>2.5</v>
      </c>
      <c r="G154" s="95">
        <v>3</v>
      </c>
    </row>
    <row r="155" spans="1:9" x14ac:dyDescent="0.25">
      <c r="A155" s="225">
        <v>6</v>
      </c>
      <c r="B155" s="225" t="s">
        <v>111</v>
      </c>
      <c r="C155" s="225" t="s">
        <v>593</v>
      </c>
      <c r="D155" s="225">
        <v>2</v>
      </c>
      <c r="E155" s="50">
        <v>12</v>
      </c>
      <c r="F155" s="50">
        <v>2.5</v>
      </c>
      <c r="G155" s="95">
        <v>4.5</v>
      </c>
    </row>
    <row r="156" spans="1:9" x14ac:dyDescent="0.25">
      <c r="A156" s="225">
        <v>6</v>
      </c>
      <c r="B156" s="225" t="s">
        <v>126</v>
      </c>
      <c r="C156" s="225" t="s">
        <v>597</v>
      </c>
      <c r="D156" s="225">
        <v>1</v>
      </c>
      <c r="E156" s="50">
        <v>3</v>
      </c>
      <c r="F156" s="50">
        <v>2.5</v>
      </c>
      <c r="G156" s="95">
        <v>2.5</v>
      </c>
    </row>
    <row r="157" spans="1:9" x14ac:dyDescent="0.25">
      <c r="A157" s="225">
        <v>6</v>
      </c>
      <c r="B157" s="225" t="s">
        <v>142</v>
      </c>
      <c r="C157" s="225" t="s">
        <v>602</v>
      </c>
      <c r="D157" s="225">
        <v>3</v>
      </c>
      <c r="E157" s="50">
        <v>1</v>
      </c>
      <c r="F157" s="50">
        <v>5</v>
      </c>
      <c r="G157" s="95">
        <v>3.5</v>
      </c>
    </row>
    <row r="158" spans="1:9" x14ac:dyDescent="0.25">
      <c r="A158" s="225">
        <v>6</v>
      </c>
      <c r="B158" s="225" t="s">
        <v>145</v>
      </c>
      <c r="C158" s="225" t="s">
        <v>603</v>
      </c>
      <c r="D158" s="225">
        <v>2</v>
      </c>
      <c r="E158" s="50">
        <v>1</v>
      </c>
      <c r="F158" s="50">
        <v>2.5</v>
      </c>
      <c r="G158" s="95">
        <v>4.5</v>
      </c>
      <c r="I158" s="245"/>
    </row>
    <row r="159" spans="1:9" s="32" customFormat="1" x14ac:dyDescent="0.25">
      <c r="A159" s="225">
        <v>6</v>
      </c>
      <c r="B159" s="225" t="s">
        <v>149</v>
      </c>
      <c r="C159" s="225" t="s">
        <v>621</v>
      </c>
      <c r="D159" s="225">
        <v>1</v>
      </c>
      <c r="E159" s="50">
        <v>1</v>
      </c>
      <c r="F159" s="50">
        <v>2.5</v>
      </c>
      <c r="G159" s="95">
        <v>7.5</v>
      </c>
      <c r="H159" s="65"/>
      <c r="I159" s="93"/>
    </row>
    <row r="160" spans="1:9" s="31" customFormat="1" x14ac:dyDescent="0.25">
      <c r="A160" s="225">
        <v>6</v>
      </c>
      <c r="B160" s="225" t="s">
        <v>165</v>
      </c>
      <c r="C160" s="225" t="s">
        <v>609</v>
      </c>
      <c r="D160" s="225">
        <v>10</v>
      </c>
      <c r="E160" s="50">
        <v>1</v>
      </c>
      <c r="F160" s="50">
        <v>25</v>
      </c>
      <c r="G160" s="95">
        <v>7.5</v>
      </c>
      <c r="H160" s="65"/>
      <c r="I160" s="93"/>
    </row>
    <row r="161" spans="1:9" x14ac:dyDescent="0.25">
      <c r="A161" s="225">
        <v>7</v>
      </c>
      <c r="B161" s="225" t="s">
        <v>17</v>
      </c>
      <c r="C161" s="225" t="s">
        <v>556</v>
      </c>
      <c r="D161" s="225">
        <v>2</v>
      </c>
      <c r="E161" s="50">
        <v>2</v>
      </c>
      <c r="F161" s="50">
        <v>4.5</v>
      </c>
      <c r="G161" s="95">
        <v>3.5</v>
      </c>
      <c r="I161" s="245"/>
    </row>
    <row r="162" spans="1:9" x14ac:dyDescent="0.25">
      <c r="A162" s="225">
        <v>7</v>
      </c>
      <c r="B162" s="225" t="s">
        <v>17</v>
      </c>
      <c r="C162" s="225" t="s">
        <v>556</v>
      </c>
      <c r="D162" s="225">
        <v>2</v>
      </c>
      <c r="E162" s="50">
        <v>5</v>
      </c>
      <c r="F162" s="50">
        <v>5.2</v>
      </c>
      <c r="G162" s="95">
        <v>4.5</v>
      </c>
    </row>
    <row r="163" spans="1:9" x14ac:dyDescent="0.25">
      <c r="A163" s="225">
        <v>7</v>
      </c>
      <c r="B163" s="225" t="s">
        <v>29</v>
      </c>
      <c r="C163" s="225" t="s">
        <v>618</v>
      </c>
      <c r="D163" s="225">
        <v>2</v>
      </c>
      <c r="E163" s="50">
        <v>6</v>
      </c>
      <c r="F163" s="50">
        <v>2.5</v>
      </c>
      <c r="G163" s="95">
        <v>2.5</v>
      </c>
    </row>
    <row r="164" spans="1:9" x14ac:dyDescent="0.25">
      <c r="A164" s="247">
        <v>7</v>
      </c>
      <c r="B164" s="247" t="s">
        <v>26</v>
      </c>
      <c r="C164" s="247" t="s">
        <v>619</v>
      </c>
      <c r="D164" s="247">
        <v>1</v>
      </c>
      <c r="E164" s="56">
        <v>4</v>
      </c>
      <c r="F164" s="56">
        <v>2.5</v>
      </c>
      <c r="G164" s="96">
        <v>3.5</v>
      </c>
      <c r="H164" s="30"/>
      <c r="I164" s="26"/>
    </row>
    <row r="165" spans="1:9" x14ac:dyDescent="0.25">
      <c r="A165" s="225">
        <v>7</v>
      </c>
      <c r="B165" s="225" t="s">
        <v>43</v>
      </c>
      <c r="C165" s="225" t="s">
        <v>563</v>
      </c>
      <c r="D165" s="225">
        <v>2</v>
      </c>
      <c r="E165" s="50">
        <v>5</v>
      </c>
      <c r="F165" s="50">
        <v>2.5</v>
      </c>
      <c r="G165" s="95">
        <v>4</v>
      </c>
      <c r="I165" s="245"/>
    </row>
    <row r="166" spans="1:9" s="26" customFormat="1" x14ac:dyDescent="0.25">
      <c r="A166" s="225">
        <v>7</v>
      </c>
      <c r="B166" s="225" t="s">
        <v>43</v>
      </c>
      <c r="C166" s="225" t="s">
        <v>563</v>
      </c>
      <c r="D166" s="225">
        <v>2</v>
      </c>
      <c r="E166" s="50">
        <v>3</v>
      </c>
      <c r="F166" s="50">
        <v>4.5</v>
      </c>
      <c r="G166" s="95">
        <v>3.5</v>
      </c>
      <c r="H166" s="65"/>
      <c r="I166" s="93"/>
    </row>
    <row r="167" spans="1:9" x14ac:dyDescent="0.25">
      <c r="A167" s="225">
        <v>7</v>
      </c>
      <c r="B167" s="225" t="s">
        <v>52</v>
      </c>
      <c r="C167" s="225" t="s">
        <v>616</v>
      </c>
      <c r="D167" s="225">
        <v>1</v>
      </c>
      <c r="E167" s="50">
        <v>11</v>
      </c>
      <c r="F167" s="50">
        <v>2.5</v>
      </c>
      <c r="G167" s="95">
        <v>3</v>
      </c>
      <c r="I167" s="245"/>
    </row>
    <row r="168" spans="1:9" s="26" customFormat="1" x14ac:dyDescent="0.25">
      <c r="A168" s="225">
        <v>7</v>
      </c>
      <c r="B168" s="225" t="s">
        <v>52</v>
      </c>
      <c r="C168" s="225" t="s">
        <v>616</v>
      </c>
      <c r="D168" s="225">
        <v>1</v>
      </c>
      <c r="E168" s="50">
        <v>6</v>
      </c>
      <c r="F168" s="50">
        <v>2.5</v>
      </c>
      <c r="G168" s="95">
        <v>3.5</v>
      </c>
      <c r="H168" s="65"/>
      <c r="I168" s="93"/>
    </row>
    <row r="169" spans="1:9" x14ac:dyDescent="0.25">
      <c r="A169" s="225">
        <v>7</v>
      </c>
      <c r="B169" s="225" t="s">
        <v>52</v>
      </c>
      <c r="C169" s="225" t="s">
        <v>616</v>
      </c>
      <c r="D169" s="225">
        <v>2</v>
      </c>
      <c r="E169" s="50">
        <v>15</v>
      </c>
      <c r="F169" s="50">
        <v>3.5</v>
      </c>
      <c r="G169" s="95">
        <v>4</v>
      </c>
      <c r="I169" s="245"/>
    </row>
    <row r="170" spans="1:9" x14ac:dyDescent="0.25">
      <c r="A170" s="225">
        <v>7</v>
      </c>
      <c r="B170" s="225" t="s">
        <v>54</v>
      </c>
      <c r="C170" s="225" t="s">
        <v>566</v>
      </c>
      <c r="D170" s="225">
        <v>2</v>
      </c>
      <c r="E170" s="50">
        <v>1</v>
      </c>
      <c r="F170" s="50">
        <v>2.5</v>
      </c>
      <c r="G170" s="95">
        <v>2.5</v>
      </c>
    </row>
    <row r="171" spans="1:9" x14ac:dyDescent="0.25">
      <c r="A171" s="225">
        <v>7</v>
      </c>
      <c r="B171" s="225" t="s">
        <v>63</v>
      </c>
      <c r="C171" s="225" t="s">
        <v>571</v>
      </c>
      <c r="D171" s="225">
        <v>1</v>
      </c>
      <c r="E171" s="50">
        <v>2</v>
      </c>
      <c r="F171" s="50">
        <v>2.5</v>
      </c>
      <c r="G171" s="95">
        <v>2.5</v>
      </c>
    </row>
    <row r="172" spans="1:9" x14ac:dyDescent="0.25">
      <c r="A172" s="225">
        <v>7</v>
      </c>
      <c r="B172" s="225" t="s">
        <v>72</v>
      </c>
      <c r="C172" s="225" t="s">
        <v>574</v>
      </c>
      <c r="D172" s="225">
        <v>1</v>
      </c>
      <c r="E172" s="50">
        <v>1</v>
      </c>
      <c r="F172" s="50">
        <v>4.2</v>
      </c>
      <c r="G172" s="95">
        <v>4</v>
      </c>
    </row>
    <row r="173" spans="1:9" x14ac:dyDescent="0.25">
      <c r="A173" s="225">
        <v>7</v>
      </c>
      <c r="B173" s="225" t="s">
        <v>72</v>
      </c>
      <c r="C173" s="225" t="s">
        <v>574</v>
      </c>
      <c r="D173" s="225">
        <v>7</v>
      </c>
      <c r="E173" s="50">
        <v>5</v>
      </c>
      <c r="F173" s="50">
        <v>6.5</v>
      </c>
      <c r="G173" s="95">
        <v>7</v>
      </c>
    </row>
    <row r="174" spans="1:9" x14ac:dyDescent="0.25">
      <c r="A174" s="225">
        <v>7</v>
      </c>
      <c r="B174" s="225" t="s">
        <v>72</v>
      </c>
      <c r="C174" s="225" t="s">
        <v>574</v>
      </c>
      <c r="D174" s="225">
        <v>6</v>
      </c>
      <c r="E174" s="50">
        <v>5</v>
      </c>
      <c r="F174" s="50">
        <v>6.2</v>
      </c>
      <c r="G174" s="95">
        <v>5.5</v>
      </c>
      <c r="I174" s="245"/>
    </row>
    <row r="175" spans="1:9" x14ac:dyDescent="0.25">
      <c r="A175" s="225">
        <v>7</v>
      </c>
      <c r="B175" s="225" t="s">
        <v>76</v>
      </c>
      <c r="C175" s="225" t="s">
        <v>576</v>
      </c>
      <c r="D175" s="225">
        <v>2</v>
      </c>
      <c r="E175" s="50">
        <v>1</v>
      </c>
      <c r="F175" s="50">
        <v>2.5</v>
      </c>
      <c r="G175" s="95">
        <v>2.5</v>
      </c>
    </row>
    <row r="176" spans="1:9" x14ac:dyDescent="0.25">
      <c r="A176" s="225">
        <v>7</v>
      </c>
      <c r="B176" s="225" t="s">
        <v>85</v>
      </c>
      <c r="C176" s="225" t="s">
        <v>581</v>
      </c>
      <c r="D176" s="225">
        <v>1</v>
      </c>
      <c r="E176" s="50">
        <v>4</v>
      </c>
      <c r="F176" s="50">
        <v>3.5</v>
      </c>
      <c r="G176" s="95">
        <v>4</v>
      </c>
    </row>
    <row r="177" spans="1:9" x14ac:dyDescent="0.25">
      <c r="A177" s="225">
        <v>7</v>
      </c>
      <c r="B177" s="225" t="s">
        <v>91</v>
      </c>
      <c r="C177" s="225" t="s">
        <v>583</v>
      </c>
      <c r="D177" s="225">
        <v>60</v>
      </c>
      <c r="E177" s="50">
        <v>1</v>
      </c>
      <c r="F177" s="50">
        <v>12</v>
      </c>
      <c r="G177" s="95">
        <v>20</v>
      </c>
      <c r="I177" s="245"/>
    </row>
    <row r="178" spans="1:9" s="26" customFormat="1" x14ac:dyDescent="0.25">
      <c r="A178" s="225">
        <v>7</v>
      </c>
      <c r="B178" s="225" t="s">
        <v>93</v>
      </c>
      <c r="C178" s="225" t="s">
        <v>584</v>
      </c>
      <c r="D178" s="225">
        <v>10</v>
      </c>
      <c r="E178" s="50">
        <v>1</v>
      </c>
      <c r="F178" s="50">
        <v>11</v>
      </c>
      <c r="G178" s="95">
        <v>15</v>
      </c>
      <c r="H178" s="65"/>
      <c r="I178" s="93"/>
    </row>
    <row r="179" spans="1:9" s="26" customFormat="1" x14ac:dyDescent="0.25">
      <c r="A179" s="225">
        <v>7</v>
      </c>
      <c r="B179" s="225" t="s">
        <v>102</v>
      </c>
      <c r="C179" s="225" t="s">
        <v>588</v>
      </c>
      <c r="D179" s="225">
        <v>1</v>
      </c>
      <c r="E179" s="50">
        <v>1</v>
      </c>
      <c r="F179" s="50">
        <v>2.5</v>
      </c>
      <c r="G179" s="95">
        <v>3.5</v>
      </c>
      <c r="H179" s="65"/>
      <c r="I179" s="93"/>
    </row>
    <row r="180" spans="1:9" s="26" customFormat="1" x14ac:dyDescent="0.25">
      <c r="A180" s="225">
        <v>7</v>
      </c>
      <c r="B180" s="225" t="s">
        <v>102</v>
      </c>
      <c r="C180" s="225" t="s">
        <v>588</v>
      </c>
      <c r="D180" s="225">
        <v>2</v>
      </c>
      <c r="E180" s="50">
        <v>4</v>
      </c>
      <c r="F180" s="50">
        <v>4.5</v>
      </c>
      <c r="G180" s="95">
        <v>3.5</v>
      </c>
      <c r="H180" s="65"/>
      <c r="I180" s="93"/>
    </row>
    <row r="181" spans="1:9" s="29" customFormat="1" x14ac:dyDescent="0.25">
      <c r="A181" s="225">
        <v>7</v>
      </c>
      <c r="B181" s="225" t="s">
        <v>107</v>
      </c>
      <c r="C181" s="225" t="s">
        <v>590</v>
      </c>
      <c r="D181" s="225">
        <v>2</v>
      </c>
      <c r="E181" s="50">
        <v>3</v>
      </c>
      <c r="F181" s="50">
        <v>3.5</v>
      </c>
      <c r="G181" s="95">
        <v>3.5</v>
      </c>
      <c r="H181" s="65"/>
      <c r="I181" s="245"/>
    </row>
    <row r="182" spans="1:9" x14ac:dyDescent="0.25">
      <c r="A182" s="225">
        <v>7</v>
      </c>
      <c r="B182" s="225" t="s">
        <v>160</v>
      </c>
      <c r="C182" s="225" t="s">
        <v>607</v>
      </c>
      <c r="D182" s="225">
        <v>1</v>
      </c>
      <c r="E182" s="50">
        <v>1</v>
      </c>
      <c r="F182" s="50">
        <v>2.5</v>
      </c>
      <c r="G182" s="95">
        <v>7.5</v>
      </c>
    </row>
    <row r="183" spans="1:9" x14ac:dyDescent="0.25">
      <c r="A183" s="225">
        <v>7</v>
      </c>
      <c r="B183" s="225" t="s">
        <v>176</v>
      </c>
      <c r="C183" s="225" t="s">
        <v>614</v>
      </c>
      <c r="D183" s="225">
        <v>1</v>
      </c>
      <c r="E183" s="50">
        <v>1</v>
      </c>
      <c r="F183" s="50">
        <v>2.5</v>
      </c>
      <c r="G183" s="95">
        <v>7.5</v>
      </c>
    </row>
    <row r="184" spans="1:9" x14ac:dyDescent="0.25">
      <c r="A184" s="225">
        <v>8</v>
      </c>
      <c r="B184" s="225" t="s">
        <v>17</v>
      </c>
      <c r="C184" s="225" t="s">
        <v>556</v>
      </c>
      <c r="D184" s="225">
        <v>2</v>
      </c>
      <c r="E184" s="50">
        <v>7</v>
      </c>
      <c r="F184" s="50">
        <v>3.5</v>
      </c>
      <c r="G184" s="95">
        <v>5</v>
      </c>
    </row>
    <row r="185" spans="1:9" ht="15.75" x14ac:dyDescent="0.25">
      <c r="A185" s="225">
        <v>8</v>
      </c>
      <c r="B185" s="51" t="s">
        <v>38</v>
      </c>
      <c r="C185" s="51" t="s">
        <v>561</v>
      </c>
      <c r="D185" s="225">
        <v>2</v>
      </c>
      <c r="E185" s="50">
        <v>1</v>
      </c>
      <c r="F185" s="50">
        <v>4.5</v>
      </c>
      <c r="G185" s="95">
        <v>5</v>
      </c>
    </row>
    <row r="186" spans="1:9" x14ac:dyDescent="0.25">
      <c r="A186" s="225">
        <v>8</v>
      </c>
      <c r="B186" s="225" t="s">
        <v>57</v>
      </c>
      <c r="C186" s="225" t="s">
        <v>569</v>
      </c>
      <c r="D186" s="225">
        <v>2</v>
      </c>
      <c r="E186" s="50">
        <v>5</v>
      </c>
      <c r="F186" s="50">
        <v>2.5</v>
      </c>
      <c r="G186" s="95">
        <v>3.5</v>
      </c>
    </row>
    <row r="187" spans="1:9" x14ac:dyDescent="0.25">
      <c r="A187" s="225">
        <v>8</v>
      </c>
      <c r="B187" s="225" t="s">
        <v>57</v>
      </c>
      <c r="C187" s="225" t="s">
        <v>569</v>
      </c>
      <c r="D187" s="225">
        <v>1</v>
      </c>
      <c r="E187" s="50">
        <v>1</v>
      </c>
      <c r="F187" s="50">
        <v>2.5</v>
      </c>
      <c r="G187" s="95">
        <v>3.5</v>
      </c>
    </row>
    <row r="188" spans="1:9" x14ac:dyDescent="0.25">
      <c r="A188" s="225">
        <v>8</v>
      </c>
      <c r="B188" s="225" t="s">
        <v>57</v>
      </c>
      <c r="C188" s="225" t="s">
        <v>569</v>
      </c>
      <c r="D188" s="225">
        <v>2</v>
      </c>
      <c r="E188" s="50">
        <v>12</v>
      </c>
      <c r="F188" s="50">
        <v>2.5</v>
      </c>
      <c r="G188" s="95">
        <v>3.5</v>
      </c>
    </row>
    <row r="189" spans="1:9" x14ac:dyDescent="0.25">
      <c r="A189" s="225">
        <v>8</v>
      </c>
      <c r="B189" s="225" t="s">
        <v>66</v>
      </c>
      <c r="C189" s="225" t="s">
        <v>572</v>
      </c>
      <c r="D189" s="225">
        <v>15</v>
      </c>
      <c r="E189" s="50">
        <v>2</v>
      </c>
      <c r="F189" s="50">
        <v>25</v>
      </c>
      <c r="G189" s="95">
        <v>7</v>
      </c>
    </row>
    <row r="190" spans="1:9" x14ac:dyDescent="0.25">
      <c r="A190" s="225">
        <v>8</v>
      </c>
      <c r="B190" s="225" t="s">
        <v>66</v>
      </c>
      <c r="C190" s="225" t="s">
        <v>572</v>
      </c>
      <c r="D190" s="225">
        <v>2</v>
      </c>
      <c r="E190" s="50">
        <v>4</v>
      </c>
      <c r="F190" s="50">
        <v>3</v>
      </c>
      <c r="G190" s="95">
        <v>2.5</v>
      </c>
      <c r="I190" s="93"/>
    </row>
    <row r="191" spans="1:9" x14ac:dyDescent="0.25">
      <c r="A191" s="225">
        <v>8</v>
      </c>
      <c r="B191" s="225" t="s">
        <v>66</v>
      </c>
      <c r="C191" s="225" t="s">
        <v>572</v>
      </c>
      <c r="D191" s="225">
        <v>1</v>
      </c>
      <c r="E191" s="50">
        <v>2</v>
      </c>
      <c r="F191" s="50">
        <v>2.7</v>
      </c>
      <c r="G191" s="95">
        <v>3.6</v>
      </c>
    </row>
    <row r="192" spans="1:9" x14ac:dyDescent="0.25">
      <c r="A192" s="225">
        <v>8</v>
      </c>
      <c r="B192" s="225" t="s">
        <v>74</v>
      </c>
      <c r="C192" s="225" t="s">
        <v>575</v>
      </c>
      <c r="D192" s="225">
        <v>1</v>
      </c>
      <c r="E192" s="50">
        <v>1</v>
      </c>
      <c r="F192" s="50">
        <v>2.5</v>
      </c>
      <c r="G192" s="95">
        <v>3</v>
      </c>
      <c r="H192" s="30"/>
    </row>
    <row r="193" spans="1:9" x14ac:dyDescent="0.25">
      <c r="A193" s="225">
        <v>8</v>
      </c>
      <c r="B193" s="225" t="s">
        <v>76</v>
      </c>
      <c r="C193" s="225" t="s">
        <v>576</v>
      </c>
      <c r="D193" s="225">
        <v>1</v>
      </c>
      <c r="E193" s="50">
        <v>1</v>
      </c>
      <c r="F193" s="50">
        <v>2.5</v>
      </c>
      <c r="G193" s="95">
        <v>2.5</v>
      </c>
    </row>
    <row r="194" spans="1:9" x14ac:dyDescent="0.25">
      <c r="A194" s="225">
        <v>8</v>
      </c>
      <c r="B194" s="225" t="s">
        <v>83</v>
      </c>
      <c r="C194" s="225" t="s">
        <v>580</v>
      </c>
      <c r="D194" s="225">
        <v>2</v>
      </c>
      <c r="E194" s="50">
        <v>2</v>
      </c>
      <c r="F194" s="50">
        <v>3.5</v>
      </c>
      <c r="G194" s="95">
        <v>3.8</v>
      </c>
    </row>
    <row r="195" spans="1:9" x14ac:dyDescent="0.25">
      <c r="A195" s="225">
        <v>8</v>
      </c>
      <c r="B195" s="225" t="s">
        <v>83</v>
      </c>
      <c r="C195" s="225" t="s">
        <v>580</v>
      </c>
      <c r="D195" s="225">
        <v>1</v>
      </c>
      <c r="E195" s="50">
        <v>1</v>
      </c>
      <c r="F195" s="50">
        <v>5</v>
      </c>
      <c r="G195" s="95">
        <v>4.5</v>
      </c>
      <c r="I195" s="93"/>
    </row>
    <row r="196" spans="1:9" ht="30" x14ac:dyDescent="0.25">
      <c r="A196" s="225">
        <v>8</v>
      </c>
      <c r="B196" s="249" t="s">
        <v>319</v>
      </c>
      <c r="C196" s="249" t="s">
        <v>587</v>
      </c>
      <c r="D196" s="225">
        <v>1</v>
      </c>
      <c r="E196" s="50">
        <v>2</v>
      </c>
      <c r="F196" s="50">
        <v>2.5</v>
      </c>
      <c r="G196" s="95">
        <v>2.5</v>
      </c>
      <c r="I196" s="245"/>
    </row>
    <row r="197" spans="1:9" x14ac:dyDescent="0.25">
      <c r="A197" s="225">
        <v>8</v>
      </c>
      <c r="B197" s="225" t="s">
        <v>102</v>
      </c>
      <c r="C197" s="225" t="s">
        <v>588</v>
      </c>
      <c r="D197" s="225">
        <v>1</v>
      </c>
      <c r="E197" s="50">
        <v>1</v>
      </c>
      <c r="F197" s="50">
        <v>2.5</v>
      </c>
      <c r="G197" s="95">
        <v>3</v>
      </c>
    </row>
    <row r="198" spans="1:9" x14ac:dyDescent="0.25">
      <c r="A198" s="225">
        <v>8</v>
      </c>
      <c r="B198" s="225" t="s">
        <v>102</v>
      </c>
      <c r="C198" s="225" t="s">
        <v>588</v>
      </c>
      <c r="D198" s="225">
        <v>2</v>
      </c>
      <c r="E198" s="50">
        <v>5</v>
      </c>
      <c r="F198" s="50">
        <v>2.5</v>
      </c>
      <c r="G198" s="95">
        <v>4</v>
      </c>
    </row>
    <row r="199" spans="1:9" x14ac:dyDescent="0.25">
      <c r="A199" s="225">
        <v>8</v>
      </c>
      <c r="B199" s="225" t="s">
        <v>111</v>
      </c>
      <c r="C199" s="225" t="s">
        <v>593</v>
      </c>
      <c r="D199" s="225">
        <v>2</v>
      </c>
      <c r="E199" s="50">
        <v>5</v>
      </c>
      <c r="F199" s="50">
        <v>2.2999999999999998</v>
      </c>
      <c r="G199" s="95">
        <v>3</v>
      </c>
    </row>
    <row r="200" spans="1:9" x14ac:dyDescent="0.25">
      <c r="A200" s="225">
        <v>8</v>
      </c>
      <c r="B200" s="225" t="s">
        <v>111</v>
      </c>
      <c r="C200" s="225" t="s">
        <v>593</v>
      </c>
      <c r="D200" s="225">
        <v>1</v>
      </c>
      <c r="E200" s="50">
        <v>4</v>
      </c>
      <c r="F200" s="50">
        <v>2.5</v>
      </c>
      <c r="G200" s="95">
        <v>2.5</v>
      </c>
    </row>
    <row r="201" spans="1:9" x14ac:dyDescent="0.25">
      <c r="A201" s="225">
        <v>8</v>
      </c>
      <c r="B201" s="225" t="s">
        <v>111</v>
      </c>
      <c r="C201" s="225" t="s">
        <v>593</v>
      </c>
      <c r="D201" s="225">
        <v>1</v>
      </c>
      <c r="E201" s="50">
        <v>8</v>
      </c>
      <c r="F201" s="50">
        <v>2.5</v>
      </c>
      <c r="G201" s="95">
        <v>2.5</v>
      </c>
    </row>
    <row r="202" spans="1:9" x14ac:dyDescent="0.25">
      <c r="A202" s="225">
        <v>8</v>
      </c>
      <c r="B202" s="225" t="s">
        <v>111</v>
      </c>
      <c r="C202" s="225" t="s">
        <v>593</v>
      </c>
      <c r="D202" s="225">
        <v>2</v>
      </c>
      <c r="E202" s="50">
        <v>10</v>
      </c>
      <c r="F202" s="50">
        <v>2.5</v>
      </c>
      <c r="G202" s="95">
        <v>3.5</v>
      </c>
    </row>
    <row r="203" spans="1:9" x14ac:dyDescent="0.25">
      <c r="A203" s="225">
        <v>8</v>
      </c>
      <c r="B203" s="225" t="s">
        <v>142</v>
      </c>
      <c r="C203" s="225" t="s">
        <v>602</v>
      </c>
      <c r="D203" s="225">
        <v>1</v>
      </c>
      <c r="E203" s="50">
        <v>3</v>
      </c>
      <c r="F203" s="50">
        <v>2.5</v>
      </c>
      <c r="G203" s="95">
        <v>2.5</v>
      </c>
    </row>
    <row r="204" spans="1:9" x14ac:dyDescent="0.25">
      <c r="A204" s="225">
        <v>8</v>
      </c>
      <c r="B204" s="225" t="s">
        <v>142</v>
      </c>
      <c r="C204" s="225" t="s">
        <v>602</v>
      </c>
      <c r="D204" s="225">
        <v>2</v>
      </c>
      <c r="E204" s="50">
        <v>2</v>
      </c>
      <c r="F204" s="50">
        <v>4.5</v>
      </c>
      <c r="G204" s="95">
        <v>3.5</v>
      </c>
    </row>
    <row r="205" spans="1:9" x14ac:dyDescent="0.25">
      <c r="A205" s="225">
        <v>8</v>
      </c>
      <c r="B205" s="225" t="s">
        <v>149</v>
      </c>
      <c r="C205" s="225" t="s">
        <v>621</v>
      </c>
      <c r="D205" s="225">
        <v>1</v>
      </c>
      <c r="E205" s="50">
        <v>1</v>
      </c>
      <c r="F205" s="50">
        <v>2.5</v>
      </c>
      <c r="G205" s="95">
        <v>7.5</v>
      </c>
    </row>
    <row r="206" spans="1:9" x14ac:dyDescent="0.25">
      <c r="A206" s="225">
        <v>8</v>
      </c>
      <c r="B206" s="225" t="s">
        <v>149</v>
      </c>
      <c r="C206" s="225" t="s">
        <v>621</v>
      </c>
      <c r="D206" s="225">
        <v>1</v>
      </c>
      <c r="E206" s="50">
        <v>1</v>
      </c>
      <c r="F206" s="50">
        <v>2.5</v>
      </c>
      <c r="G206" s="95">
        <v>7.5</v>
      </c>
    </row>
    <row r="207" spans="1:9" x14ac:dyDescent="0.25">
      <c r="A207" s="225">
        <v>8</v>
      </c>
      <c r="B207" s="225" t="s">
        <v>149</v>
      </c>
      <c r="C207" s="225" t="s">
        <v>621</v>
      </c>
      <c r="D207" s="225">
        <v>2</v>
      </c>
      <c r="E207" s="50">
        <v>2</v>
      </c>
      <c r="F207" s="50">
        <v>5</v>
      </c>
      <c r="G207" s="95">
        <v>7.5</v>
      </c>
    </row>
    <row r="208" spans="1:9" x14ac:dyDescent="0.25">
      <c r="A208" s="225">
        <v>8</v>
      </c>
      <c r="B208" s="225" t="s">
        <v>165</v>
      </c>
      <c r="C208" s="225" t="s">
        <v>609</v>
      </c>
      <c r="D208" s="225">
        <v>2</v>
      </c>
      <c r="E208" s="50">
        <v>5</v>
      </c>
      <c r="F208" s="50">
        <v>4.5</v>
      </c>
      <c r="G208" s="95">
        <v>7.5</v>
      </c>
      <c r="I208" s="93"/>
    </row>
    <row r="209" spans="1:9" x14ac:dyDescent="0.25">
      <c r="A209" s="225">
        <v>8</v>
      </c>
      <c r="B209" s="225" t="s">
        <v>171</v>
      </c>
      <c r="C209" s="225" t="s">
        <v>611</v>
      </c>
      <c r="D209" s="225">
        <v>1</v>
      </c>
      <c r="E209" s="50">
        <v>1</v>
      </c>
      <c r="F209" s="50">
        <v>10.5</v>
      </c>
      <c r="G209" s="95">
        <v>7.5</v>
      </c>
    </row>
    <row r="210" spans="1:9" x14ac:dyDescent="0.25">
      <c r="A210" s="250">
        <v>9</v>
      </c>
      <c r="B210" s="250" t="s">
        <v>24</v>
      </c>
      <c r="C210" s="250" t="s">
        <v>558</v>
      </c>
      <c r="D210" s="250">
        <v>2</v>
      </c>
      <c r="E210" s="55">
        <v>2</v>
      </c>
      <c r="F210" s="55">
        <v>4.8</v>
      </c>
      <c r="G210" s="97">
        <v>3</v>
      </c>
      <c r="H210" s="154"/>
      <c r="I210" s="33"/>
    </row>
    <row r="211" spans="1:9" x14ac:dyDescent="0.25">
      <c r="A211" s="247">
        <v>9</v>
      </c>
      <c r="B211" s="247" t="s">
        <v>24</v>
      </c>
      <c r="C211" s="247" t="s">
        <v>558</v>
      </c>
      <c r="D211" s="247">
        <v>2</v>
      </c>
      <c r="E211" s="56">
        <v>2</v>
      </c>
      <c r="F211" s="56">
        <v>5.4</v>
      </c>
      <c r="G211" s="96">
        <v>4</v>
      </c>
      <c r="H211" s="30"/>
      <c r="I211" s="26"/>
    </row>
    <row r="212" spans="1:9" x14ac:dyDescent="0.25">
      <c r="A212" s="225">
        <v>9</v>
      </c>
      <c r="B212" s="225" t="s">
        <v>24</v>
      </c>
      <c r="C212" s="225" t="s">
        <v>558</v>
      </c>
      <c r="D212" s="225">
        <v>8</v>
      </c>
      <c r="E212" s="50">
        <v>2</v>
      </c>
      <c r="F212" s="50">
        <v>20.399999999999999</v>
      </c>
      <c r="G212" s="95">
        <v>6</v>
      </c>
    </row>
    <row r="213" spans="1:9" x14ac:dyDescent="0.25">
      <c r="A213" s="225">
        <v>9</v>
      </c>
      <c r="B213" s="225" t="s">
        <v>309</v>
      </c>
      <c r="C213" s="225" t="s">
        <v>560</v>
      </c>
      <c r="D213" s="225">
        <v>5</v>
      </c>
      <c r="E213" s="50">
        <v>1</v>
      </c>
      <c r="F213" s="50">
        <v>10.4</v>
      </c>
      <c r="G213" s="95">
        <v>4.5</v>
      </c>
      <c r="H213" s="65">
        <f>SUM(E208:E213)</f>
        <v>13</v>
      </c>
    </row>
    <row r="214" spans="1:9" x14ac:dyDescent="0.25">
      <c r="A214" s="225">
        <v>9</v>
      </c>
      <c r="B214" s="225" t="s">
        <v>43</v>
      </c>
      <c r="C214" s="225" t="s">
        <v>563</v>
      </c>
      <c r="D214" s="225">
        <v>1</v>
      </c>
      <c r="E214" s="50">
        <v>2</v>
      </c>
      <c r="F214" s="50">
        <v>3.8</v>
      </c>
      <c r="G214" s="95">
        <v>3</v>
      </c>
    </row>
    <row r="215" spans="1:9" x14ac:dyDescent="0.25">
      <c r="A215" s="225">
        <v>9</v>
      </c>
      <c r="B215" s="225" t="s">
        <v>57</v>
      </c>
      <c r="C215" s="225" t="s">
        <v>569</v>
      </c>
      <c r="D215" s="225">
        <v>2</v>
      </c>
      <c r="E215" s="50">
        <v>6</v>
      </c>
      <c r="F215" s="50">
        <v>3.8</v>
      </c>
      <c r="G215" s="95">
        <v>3.5</v>
      </c>
      <c r="I215" s="93"/>
    </row>
    <row r="216" spans="1:9" x14ac:dyDescent="0.25">
      <c r="A216" s="225">
        <v>9</v>
      </c>
      <c r="B216" s="225" t="s">
        <v>57</v>
      </c>
      <c r="C216" s="225" t="s">
        <v>569</v>
      </c>
      <c r="D216" s="225">
        <v>5</v>
      </c>
      <c r="E216" s="50">
        <v>6</v>
      </c>
      <c r="F216" s="50">
        <v>2.5</v>
      </c>
      <c r="G216" s="95">
        <v>4.5</v>
      </c>
      <c r="I216" s="93"/>
    </row>
    <row r="217" spans="1:9" x14ac:dyDescent="0.25">
      <c r="A217" s="225">
        <v>9</v>
      </c>
      <c r="B217" s="225" t="s">
        <v>83</v>
      </c>
      <c r="C217" s="225" t="s">
        <v>580</v>
      </c>
      <c r="D217" s="225">
        <v>2</v>
      </c>
      <c r="E217" s="50">
        <v>3</v>
      </c>
      <c r="F217" s="50">
        <v>6.2</v>
      </c>
      <c r="G217" s="95">
        <v>4</v>
      </c>
    </row>
    <row r="218" spans="1:9" x14ac:dyDescent="0.25">
      <c r="A218" s="225">
        <v>9</v>
      </c>
      <c r="B218" s="225" t="s">
        <v>85</v>
      </c>
      <c r="C218" s="225" t="s">
        <v>581</v>
      </c>
      <c r="D218" s="225">
        <v>2</v>
      </c>
      <c r="E218" s="50">
        <v>3</v>
      </c>
      <c r="F218" s="50">
        <v>4.8</v>
      </c>
      <c r="G218" s="95">
        <v>3.5</v>
      </c>
    </row>
    <row r="219" spans="1:9" x14ac:dyDescent="0.25">
      <c r="A219" s="225">
        <v>9</v>
      </c>
      <c r="B219" s="225" t="s">
        <v>85</v>
      </c>
      <c r="C219" s="225" t="s">
        <v>581</v>
      </c>
      <c r="D219" s="225">
        <v>5</v>
      </c>
      <c r="E219" s="50">
        <v>4</v>
      </c>
      <c r="F219" s="50">
        <v>5.4</v>
      </c>
      <c r="G219" s="95">
        <v>4</v>
      </c>
      <c r="I219" s="93"/>
    </row>
    <row r="220" spans="1:9" x14ac:dyDescent="0.25">
      <c r="A220" s="225">
        <v>9</v>
      </c>
      <c r="B220" s="225" t="s">
        <v>85</v>
      </c>
      <c r="C220" s="225" t="s">
        <v>581</v>
      </c>
      <c r="D220" s="225">
        <v>2</v>
      </c>
      <c r="E220" s="50">
        <v>2</v>
      </c>
      <c r="F220" s="50">
        <v>6.2</v>
      </c>
      <c r="G220" s="95">
        <v>4</v>
      </c>
    </row>
    <row r="221" spans="1:9" x14ac:dyDescent="0.25">
      <c r="A221" s="225">
        <v>9</v>
      </c>
      <c r="B221" s="225" t="s">
        <v>85</v>
      </c>
      <c r="C221" s="225" t="s">
        <v>581</v>
      </c>
      <c r="D221" s="225">
        <v>8</v>
      </c>
      <c r="E221" s="50">
        <v>4</v>
      </c>
      <c r="F221" s="50">
        <v>10.8</v>
      </c>
      <c r="G221" s="95">
        <v>4</v>
      </c>
    </row>
    <row r="222" spans="1:9" x14ac:dyDescent="0.25">
      <c r="A222" s="225">
        <v>9</v>
      </c>
      <c r="B222" s="225" t="s">
        <v>102</v>
      </c>
      <c r="C222" s="225" t="s">
        <v>588</v>
      </c>
      <c r="D222" s="225">
        <v>2</v>
      </c>
      <c r="E222" s="50">
        <v>4</v>
      </c>
      <c r="F222" s="50">
        <v>4.2</v>
      </c>
      <c r="G222" s="95">
        <v>3.5</v>
      </c>
    </row>
    <row r="223" spans="1:9" x14ac:dyDescent="0.25">
      <c r="A223" s="225">
        <v>9</v>
      </c>
      <c r="B223" s="225" t="s">
        <v>102</v>
      </c>
      <c r="C223" s="225" t="s">
        <v>588</v>
      </c>
      <c r="D223" s="225">
        <v>1</v>
      </c>
      <c r="E223" s="50">
        <v>1</v>
      </c>
      <c r="F223" s="50">
        <v>5.2</v>
      </c>
      <c r="G223" s="95">
        <v>4.5</v>
      </c>
    </row>
    <row r="224" spans="1:9" x14ac:dyDescent="0.25">
      <c r="A224" s="225">
        <v>9</v>
      </c>
      <c r="B224" s="225" t="s">
        <v>107</v>
      </c>
      <c r="C224" s="225" t="s">
        <v>591</v>
      </c>
      <c r="D224" s="225">
        <v>2</v>
      </c>
      <c r="E224" s="50">
        <v>7</v>
      </c>
      <c r="F224" s="50">
        <v>8.6</v>
      </c>
      <c r="G224" s="95">
        <v>4.5</v>
      </c>
      <c r="H224" s="65">
        <f>SUM(E209:E224)</f>
        <v>50</v>
      </c>
    </row>
    <row r="225" spans="1:9" x14ac:dyDescent="0.25">
      <c r="A225" s="225">
        <v>9</v>
      </c>
      <c r="B225" s="225" t="s">
        <v>111</v>
      </c>
      <c r="C225" s="225" t="s">
        <v>593</v>
      </c>
      <c r="D225" s="225">
        <v>2</v>
      </c>
      <c r="E225" s="50">
        <v>3</v>
      </c>
      <c r="F225" s="50">
        <v>4.8</v>
      </c>
      <c r="G225" s="95">
        <v>3.5</v>
      </c>
      <c r="I225" s="245"/>
    </row>
    <row r="226" spans="1:9" x14ac:dyDescent="0.25">
      <c r="A226" s="225">
        <v>9</v>
      </c>
      <c r="B226" s="225" t="s">
        <v>111</v>
      </c>
      <c r="C226" s="225" t="s">
        <v>593</v>
      </c>
      <c r="D226" s="225">
        <v>3</v>
      </c>
      <c r="E226" s="50">
        <v>3</v>
      </c>
      <c r="F226" s="50">
        <v>4.8</v>
      </c>
      <c r="G226" s="95">
        <v>4</v>
      </c>
    </row>
    <row r="227" spans="1:9" x14ac:dyDescent="0.25">
      <c r="A227" s="225">
        <v>9</v>
      </c>
      <c r="B227" s="225" t="s">
        <v>111</v>
      </c>
      <c r="C227" s="225" t="s">
        <v>593</v>
      </c>
      <c r="D227" s="225">
        <v>3</v>
      </c>
      <c r="E227" s="50">
        <v>3</v>
      </c>
      <c r="F227" s="50">
        <v>5.6</v>
      </c>
      <c r="G227" s="95">
        <v>4</v>
      </c>
    </row>
    <row r="228" spans="1:9" x14ac:dyDescent="0.25">
      <c r="A228" s="225">
        <v>9</v>
      </c>
      <c r="B228" s="225" t="s">
        <v>111</v>
      </c>
      <c r="C228" s="225" t="s">
        <v>593</v>
      </c>
      <c r="D228" s="225">
        <v>3</v>
      </c>
      <c r="E228" s="50">
        <v>5</v>
      </c>
      <c r="F228" s="50">
        <v>5.8</v>
      </c>
      <c r="G228" s="95">
        <v>4</v>
      </c>
    </row>
    <row r="229" spans="1:9" x14ac:dyDescent="0.25">
      <c r="A229" s="225">
        <v>9</v>
      </c>
      <c r="B229" s="225" t="s">
        <v>129</v>
      </c>
      <c r="C229" s="225" t="s">
        <v>598</v>
      </c>
      <c r="D229" s="225">
        <v>5</v>
      </c>
      <c r="E229" s="50">
        <v>6</v>
      </c>
      <c r="F229" s="50">
        <v>7.2</v>
      </c>
      <c r="G229" s="95">
        <v>4</v>
      </c>
    </row>
    <row r="230" spans="1:9" x14ac:dyDescent="0.25">
      <c r="A230" s="225">
        <v>9</v>
      </c>
      <c r="B230" s="225" t="s">
        <v>137</v>
      </c>
      <c r="C230" s="225" t="s">
        <v>601</v>
      </c>
      <c r="D230" s="225">
        <v>1</v>
      </c>
      <c r="E230" s="50">
        <v>1</v>
      </c>
      <c r="F230" s="50">
        <v>5.6</v>
      </c>
      <c r="G230" s="95">
        <v>3.5</v>
      </c>
      <c r="I230" s="93"/>
    </row>
    <row r="231" spans="1:9" s="26" customFormat="1" x14ac:dyDescent="0.25">
      <c r="A231" s="225">
        <v>9</v>
      </c>
      <c r="B231" s="225" t="s">
        <v>137</v>
      </c>
      <c r="C231" s="225" t="s">
        <v>601</v>
      </c>
      <c r="D231" s="225">
        <v>4</v>
      </c>
      <c r="E231" s="50">
        <v>2</v>
      </c>
      <c r="F231" s="50">
        <v>6.8</v>
      </c>
      <c r="G231" s="95">
        <v>5</v>
      </c>
      <c r="H231" s="65"/>
      <c r="I231" s="93"/>
    </row>
    <row r="232" spans="1:9" x14ac:dyDescent="0.25">
      <c r="A232" s="225">
        <v>9</v>
      </c>
      <c r="B232" s="225" t="s">
        <v>137</v>
      </c>
      <c r="C232" s="225" t="s">
        <v>601</v>
      </c>
      <c r="D232" s="225">
        <v>3</v>
      </c>
      <c r="E232" s="50">
        <v>3</v>
      </c>
      <c r="F232" s="50">
        <v>10.4</v>
      </c>
      <c r="G232" s="95">
        <v>5</v>
      </c>
    </row>
    <row r="233" spans="1:9" s="26" customFormat="1" x14ac:dyDescent="0.25">
      <c r="A233" s="225">
        <v>9</v>
      </c>
      <c r="B233" s="225" t="s">
        <v>137</v>
      </c>
      <c r="C233" s="225" t="s">
        <v>601</v>
      </c>
      <c r="D233" s="225">
        <v>3</v>
      </c>
      <c r="E233" s="50">
        <v>3</v>
      </c>
      <c r="F233" s="50">
        <v>10.4</v>
      </c>
      <c r="G233" s="95">
        <v>5</v>
      </c>
      <c r="H233" s="65"/>
      <c r="I233" s="93"/>
    </row>
    <row r="234" spans="1:9" x14ac:dyDescent="0.25">
      <c r="A234" s="225">
        <v>9</v>
      </c>
      <c r="B234" s="225" t="s">
        <v>137</v>
      </c>
      <c r="C234" s="225" t="s">
        <v>601</v>
      </c>
      <c r="D234" s="225">
        <v>4</v>
      </c>
      <c r="E234" s="56">
        <v>3</v>
      </c>
      <c r="F234" s="56">
        <v>15.9</v>
      </c>
      <c r="G234" s="95">
        <v>4.5</v>
      </c>
      <c r="I234" s="245"/>
    </row>
    <row r="235" spans="1:9" s="26" customFormat="1" x14ac:dyDescent="0.25">
      <c r="A235" s="225">
        <v>9</v>
      </c>
      <c r="B235" s="225" t="s">
        <v>137</v>
      </c>
      <c r="C235" s="225" t="s">
        <v>601</v>
      </c>
      <c r="D235" s="225">
        <v>6</v>
      </c>
      <c r="E235" s="50">
        <v>1</v>
      </c>
      <c r="F235" s="50">
        <v>28.6</v>
      </c>
      <c r="G235" s="95">
        <v>5</v>
      </c>
      <c r="H235" s="65"/>
      <c r="I235" s="93"/>
    </row>
    <row r="236" spans="1:9" s="26" customFormat="1" x14ac:dyDescent="0.25">
      <c r="A236" s="225">
        <v>9</v>
      </c>
      <c r="B236" s="225" t="s">
        <v>142</v>
      </c>
      <c r="C236" s="225" t="s">
        <v>602</v>
      </c>
      <c r="D236" s="225">
        <v>2</v>
      </c>
      <c r="E236" s="50">
        <v>1</v>
      </c>
      <c r="F236" s="50">
        <v>4.8</v>
      </c>
      <c r="G236" s="95">
        <v>3.5</v>
      </c>
      <c r="H236" s="65"/>
      <c r="I236" s="245"/>
    </row>
    <row r="237" spans="1:9" s="26" customFormat="1" x14ac:dyDescent="0.25">
      <c r="A237" s="225">
        <v>9</v>
      </c>
      <c r="B237" s="225" t="s">
        <v>145</v>
      </c>
      <c r="C237" s="225" t="s">
        <v>603</v>
      </c>
      <c r="D237" s="225">
        <v>3</v>
      </c>
      <c r="E237" s="50">
        <v>2</v>
      </c>
      <c r="F237" s="50">
        <v>4.3</v>
      </c>
      <c r="G237" s="95">
        <v>4.5</v>
      </c>
      <c r="H237" s="65"/>
      <c r="I237" s="245"/>
    </row>
    <row r="238" spans="1:9" x14ac:dyDescent="0.25">
      <c r="A238" s="225">
        <v>9</v>
      </c>
      <c r="B238" s="225" t="s">
        <v>145</v>
      </c>
      <c r="C238" s="225" t="s">
        <v>603</v>
      </c>
      <c r="D238" s="225">
        <v>6</v>
      </c>
      <c r="E238" s="50">
        <v>6</v>
      </c>
      <c r="F238" s="50">
        <v>5.2</v>
      </c>
      <c r="G238" s="95">
        <v>5</v>
      </c>
      <c r="I238" s="245"/>
    </row>
    <row r="239" spans="1:9" s="26" customFormat="1" x14ac:dyDescent="0.25">
      <c r="A239" s="225">
        <v>9</v>
      </c>
      <c r="B239" s="225" t="s">
        <v>145</v>
      </c>
      <c r="C239" s="225" t="s">
        <v>603</v>
      </c>
      <c r="D239" s="225">
        <v>8</v>
      </c>
      <c r="E239" s="50">
        <v>6</v>
      </c>
      <c r="F239" s="50">
        <v>6.2</v>
      </c>
      <c r="G239" s="95">
        <v>5</v>
      </c>
      <c r="H239" s="65"/>
      <c r="I239" s="93"/>
    </row>
    <row r="240" spans="1:9" x14ac:dyDescent="0.25">
      <c r="A240" s="225">
        <v>9</v>
      </c>
      <c r="B240" s="225" t="s">
        <v>149</v>
      </c>
      <c r="C240" s="225" t="s">
        <v>621</v>
      </c>
      <c r="D240" s="225">
        <v>7</v>
      </c>
      <c r="E240" s="50">
        <v>2</v>
      </c>
      <c r="F240" s="50">
        <v>4.8</v>
      </c>
      <c r="G240" s="95">
        <v>7.5</v>
      </c>
    </row>
    <row r="241" spans="1:9" x14ac:dyDescent="0.25">
      <c r="A241" s="225">
        <v>9</v>
      </c>
      <c r="B241" s="225" t="s">
        <v>149</v>
      </c>
      <c r="C241" s="225" t="s">
        <v>621</v>
      </c>
      <c r="D241" s="225">
        <v>5</v>
      </c>
      <c r="E241" s="50">
        <v>4</v>
      </c>
      <c r="F241" s="50">
        <v>5.8</v>
      </c>
      <c r="G241" s="95">
        <v>7.5</v>
      </c>
    </row>
    <row r="242" spans="1:9" x14ac:dyDescent="0.25">
      <c r="A242" s="225">
        <v>9</v>
      </c>
      <c r="B242" s="225" t="s">
        <v>149</v>
      </c>
      <c r="C242" s="225" t="s">
        <v>621</v>
      </c>
      <c r="D242" s="225">
        <v>2</v>
      </c>
      <c r="E242" s="50">
        <v>3</v>
      </c>
      <c r="F242" s="50">
        <v>6.2</v>
      </c>
      <c r="G242" s="95">
        <v>7.5</v>
      </c>
    </row>
    <row r="243" spans="1:9" x14ac:dyDescent="0.25">
      <c r="A243" s="225">
        <v>9</v>
      </c>
      <c r="B243" s="225" t="s">
        <v>168</v>
      </c>
      <c r="C243" s="225" t="s">
        <v>610</v>
      </c>
      <c r="D243" s="225">
        <v>2</v>
      </c>
      <c r="E243" s="50">
        <v>1</v>
      </c>
      <c r="F243" s="50">
        <v>10.199999999999999</v>
      </c>
      <c r="G243" s="95">
        <v>5.5</v>
      </c>
    </row>
    <row r="244" spans="1:9" x14ac:dyDescent="0.25">
      <c r="A244" s="225">
        <v>9</v>
      </c>
      <c r="B244" s="225" t="s">
        <v>168</v>
      </c>
      <c r="C244" s="225" t="s">
        <v>610</v>
      </c>
      <c r="D244" s="225">
        <v>3</v>
      </c>
      <c r="E244" s="50">
        <v>1</v>
      </c>
      <c r="F244" s="50">
        <v>10</v>
      </c>
      <c r="G244" s="95">
        <v>4</v>
      </c>
    </row>
    <row r="245" spans="1:9" x14ac:dyDescent="0.25">
      <c r="A245" s="225">
        <v>9</v>
      </c>
      <c r="B245" s="225" t="s">
        <v>181</v>
      </c>
      <c r="C245" s="225" t="s">
        <v>615</v>
      </c>
      <c r="D245" s="225">
        <v>1</v>
      </c>
      <c r="E245" s="50">
        <v>7</v>
      </c>
      <c r="F245" s="50">
        <v>3.2</v>
      </c>
      <c r="G245" s="95">
        <v>7.5</v>
      </c>
    </row>
    <row r="246" spans="1:9" x14ac:dyDescent="0.25">
      <c r="A246" s="225">
        <v>9</v>
      </c>
      <c r="B246" s="225" t="s">
        <v>181</v>
      </c>
      <c r="C246" s="225" t="s">
        <v>615</v>
      </c>
      <c r="D246" s="225">
        <v>10</v>
      </c>
      <c r="E246" s="50">
        <v>2</v>
      </c>
      <c r="F246" s="50">
        <v>4.3</v>
      </c>
      <c r="G246" s="95">
        <v>7.5</v>
      </c>
    </row>
    <row r="247" spans="1:9" x14ac:dyDescent="0.25">
      <c r="A247" s="225">
        <v>10</v>
      </c>
      <c r="B247" s="225" t="s">
        <v>24</v>
      </c>
      <c r="C247" s="225" t="s">
        <v>558</v>
      </c>
      <c r="D247" s="225">
        <v>7</v>
      </c>
      <c r="E247" s="50">
        <v>1</v>
      </c>
      <c r="F247" s="50">
        <v>22</v>
      </c>
      <c r="G247" s="95">
        <v>6</v>
      </c>
      <c r="H247" s="65">
        <f>SUM(E215:E247)</f>
        <v>109</v>
      </c>
      <c r="I247" s="245"/>
    </row>
    <row r="248" spans="1:9" x14ac:dyDescent="0.25">
      <c r="A248" s="225">
        <v>10</v>
      </c>
      <c r="B248" s="225" t="s">
        <v>29</v>
      </c>
      <c r="C248" s="225" t="s">
        <v>618</v>
      </c>
      <c r="D248" s="225">
        <v>4</v>
      </c>
      <c r="E248" s="50">
        <v>6</v>
      </c>
      <c r="F248" s="50">
        <v>5.2</v>
      </c>
      <c r="G248" s="95">
        <v>3.5</v>
      </c>
    </row>
    <row r="249" spans="1:9" x14ac:dyDescent="0.25">
      <c r="A249" s="225">
        <v>10</v>
      </c>
      <c r="B249" s="225" t="s">
        <v>43</v>
      </c>
      <c r="C249" s="225" t="s">
        <v>563</v>
      </c>
      <c r="D249" s="225">
        <v>1</v>
      </c>
      <c r="E249" s="50">
        <v>3</v>
      </c>
      <c r="F249" s="50">
        <v>4.5999999999999996</v>
      </c>
      <c r="G249" s="95">
        <v>2.5</v>
      </c>
    </row>
    <row r="250" spans="1:9" x14ac:dyDescent="0.25">
      <c r="A250" s="225">
        <v>10</v>
      </c>
      <c r="B250" s="225" t="s">
        <v>52</v>
      </c>
      <c r="C250" s="225" t="s">
        <v>616</v>
      </c>
      <c r="D250" s="225">
        <v>10</v>
      </c>
      <c r="E250" s="50">
        <v>7</v>
      </c>
      <c r="F250" s="50">
        <v>3</v>
      </c>
      <c r="G250" s="95">
        <v>3</v>
      </c>
    </row>
    <row r="251" spans="1:9" x14ac:dyDescent="0.25">
      <c r="A251" s="225">
        <v>10</v>
      </c>
      <c r="B251" s="225" t="s">
        <v>57</v>
      </c>
      <c r="C251" s="225" t="s">
        <v>569</v>
      </c>
      <c r="D251" s="225">
        <v>1</v>
      </c>
      <c r="E251" s="50">
        <v>3</v>
      </c>
      <c r="F251" s="50">
        <v>4.8</v>
      </c>
      <c r="G251" s="95">
        <v>4</v>
      </c>
    </row>
    <row r="252" spans="1:9" x14ac:dyDescent="0.25">
      <c r="A252" s="225">
        <v>10</v>
      </c>
      <c r="B252" s="225" t="s">
        <v>57</v>
      </c>
      <c r="C252" s="225" t="s">
        <v>569</v>
      </c>
      <c r="D252" s="225">
        <v>2</v>
      </c>
      <c r="E252" s="50">
        <v>4</v>
      </c>
      <c r="F252" s="50">
        <v>5.2</v>
      </c>
      <c r="G252" s="95">
        <v>3.5</v>
      </c>
    </row>
    <row r="253" spans="1:9" x14ac:dyDescent="0.25">
      <c r="A253" s="225">
        <v>10</v>
      </c>
      <c r="B253" s="225" t="s">
        <v>57</v>
      </c>
      <c r="C253" s="225" t="s">
        <v>569</v>
      </c>
      <c r="D253" s="225">
        <v>6</v>
      </c>
      <c r="E253" s="50">
        <v>6</v>
      </c>
      <c r="F253" s="50">
        <v>4</v>
      </c>
      <c r="G253" s="95">
        <v>4.5</v>
      </c>
      <c r="I253" s="245"/>
    </row>
    <row r="254" spans="1:9" x14ac:dyDescent="0.25">
      <c r="A254" s="225">
        <v>10</v>
      </c>
      <c r="B254" s="225" t="s">
        <v>72</v>
      </c>
      <c r="C254" s="225" t="s">
        <v>574</v>
      </c>
      <c r="D254" s="225">
        <v>2</v>
      </c>
      <c r="E254" s="50">
        <v>1</v>
      </c>
      <c r="F254" s="50">
        <v>5.4</v>
      </c>
      <c r="G254" s="95">
        <v>5</v>
      </c>
    </row>
    <row r="255" spans="1:9" x14ac:dyDescent="0.25">
      <c r="A255" s="225">
        <v>10</v>
      </c>
      <c r="B255" s="225" t="s">
        <v>72</v>
      </c>
      <c r="C255" s="225" t="s">
        <v>574</v>
      </c>
      <c r="D255" s="225">
        <v>3</v>
      </c>
      <c r="E255" s="50">
        <v>3</v>
      </c>
      <c r="F255" s="50">
        <v>6.2</v>
      </c>
      <c r="G255" s="95">
        <v>5</v>
      </c>
    </row>
    <row r="256" spans="1:9" x14ac:dyDescent="0.25">
      <c r="A256" s="225">
        <v>10</v>
      </c>
      <c r="B256" s="225" t="s">
        <v>72</v>
      </c>
      <c r="C256" s="225" t="s">
        <v>574</v>
      </c>
      <c r="D256" s="225">
        <v>3</v>
      </c>
      <c r="E256" s="50">
        <v>1</v>
      </c>
      <c r="F256" s="50">
        <v>11.2</v>
      </c>
      <c r="G256" s="95">
        <v>5</v>
      </c>
    </row>
    <row r="257" spans="1:9" x14ac:dyDescent="0.25">
      <c r="A257" s="225">
        <v>10</v>
      </c>
      <c r="B257" s="225" t="s">
        <v>334</v>
      </c>
      <c r="C257" s="225" t="s">
        <v>574</v>
      </c>
      <c r="D257" s="225">
        <v>2</v>
      </c>
      <c r="E257" s="50">
        <v>3</v>
      </c>
      <c r="F257" s="50">
        <v>6.2</v>
      </c>
      <c r="G257" s="95">
        <v>5</v>
      </c>
    </row>
    <row r="258" spans="1:9" s="26" customFormat="1" x14ac:dyDescent="0.25">
      <c r="A258" s="225">
        <v>10</v>
      </c>
      <c r="B258" s="225" t="s">
        <v>72</v>
      </c>
      <c r="C258" s="225" t="s">
        <v>574</v>
      </c>
      <c r="D258" s="225">
        <v>3</v>
      </c>
      <c r="E258" s="50">
        <v>5</v>
      </c>
      <c r="F258" s="50">
        <v>7</v>
      </c>
      <c r="G258" s="95">
        <v>4.75</v>
      </c>
      <c r="H258" s="65"/>
      <c r="I258" s="93"/>
    </row>
    <row r="259" spans="1:9" x14ac:dyDescent="0.25">
      <c r="A259" s="225">
        <v>10</v>
      </c>
      <c r="B259" s="225" t="s">
        <v>76</v>
      </c>
      <c r="C259" s="225" t="s">
        <v>576</v>
      </c>
      <c r="D259" s="225">
        <v>3</v>
      </c>
      <c r="E259" s="50">
        <v>4</v>
      </c>
      <c r="F259" s="50">
        <v>6.2</v>
      </c>
      <c r="G259" s="95">
        <v>4.5</v>
      </c>
      <c r="I259" s="93"/>
    </row>
    <row r="260" spans="1:9" s="26" customFormat="1" x14ac:dyDescent="0.25">
      <c r="A260" s="225">
        <v>10</v>
      </c>
      <c r="B260" s="225" t="s">
        <v>78</v>
      </c>
      <c r="C260" s="225" t="s">
        <v>577</v>
      </c>
      <c r="D260" s="225">
        <v>2</v>
      </c>
      <c r="E260" s="50">
        <v>3</v>
      </c>
      <c r="F260" s="50">
        <v>3.3</v>
      </c>
      <c r="G260" s="95">
        <v>3</v>
      </c>
      <c r="H260" s="65"/>
      <c r="I260" s="93"/>
    </row>
    <row r="261" spans="1:9" x14ac:dyDescent="0.25">
      <c r="A261" s="225">
        <v>10</v>
      </c>
      <c r="B261" s="225" t="s">
        <v>78</v>
      </c>
      <c r="C261" s="225" t="s">
        <v>577</v>
      </c>
      <c r="D261" s="225">
        <v>5</v>
      </c>
      <c r="E261" s="50">
        <v>2</v>
      </c>
      <c r="F261" s="50">
        <v>11.2</v>
      </c>
      <c r="G261" s="95">
        <v>7</v>
      </c>
    </row>
    <row r="262" spans="1:9" x14ac:dyDescent="0.25">
      <c r="A262" s="225">
        <v>10</v>
      </c>
      <c r="B262" s="225" t="s">
        <v>321</v>
      </c>
      <c r="C262" s="225" t="s">
        <v>578</v>
      </c>
      <c r="D262" s="225">
        <v>2</v>
      </c>
      <c r="E262" s="50">
        <v>3</v>
      </c>
      <c r="F262" s="50">
        <v>4.8</v>
      </c>
      <c r="G262" s="95">
        <v>3.5</v>
      </c>
    </row>
    <row r="263" spans="1:9" x14ac:dyDescent="0.25">
      <c r="A263" s="225">
        <v>10</v>
      </c>
      <c r="B263" s="251" t="s">
        <v>321</v>
      </c>
      <c r="C263" s="251" t="s">
        <v>578</v>
      </c>
      <c r="D263" s="225">
        <v>2</v>
      </c>
      <c r="E263" s="50">
        <v>4</v>
      </c>
      <c r="F263" s="50">
        <v>4.8</v>
      </c>
      <c r="G263" s="95">
        <v>3.5</v>
      </c>
      <c r="I263" s="93"/>
    </row>
    <row r="264" spans="1:9" x14ac:dyDescent="0.25">
      <c r="A264" s="225">
        <v>10</v>
      </c>
      <c r="B264" s="225" t="s">
        <v>85</v>
      </c>
      <c r="C264" s="225" t="s">
        <v>581</v>
      </c>
      <c r="D264" s="225">
        <v>3</v>
      </c>
      <c r="E264" s="50">
        <v>8</v>
      </c>
      <c r="F264" s="50">
        <v>5.2</v>
      </c>
      <c r="G264" s="95">
        <v>4</v>
      </c>
    </row>
    <row r="265" spans="1:9" x14ac:dyDescent="0.25">
      <c r="A265" s="225">
        <v>10</v>
      </c>
      <c r="B265" s="225" t="s">
        <v>96</v>
      </c>
      <c r="C265" s="225" t="s">
        <v>585</v>
      </c>
      <c r="D265" s="225">
        <v>35</v>
      </c>
      <c r="E265" s="50">
        <v>1</v>
      </c>
      <c r="F265" s="50">
        <v>140</v>
      </c>
      <c r="G265" s="95">
        <v>22</v>
      </c>
      <c r="H265" s="65">
        <f>SUM(E264:E265)</f>
        <v>9</v>
      </c>
    </row>
    <row r="266" spans="1:9" x14ac:dyDescent="0.25">
      <c r="A266" s="225">
        <v>10</v>
      </c>
      <c r="B266" s="225" t="s">
        <v>102</v>
      </c>
      <c r="C266" s="225" t="s">
        <v>588</v>
      </c>
      <c r="D266" s="225">
        <v>3</v>
      </c>
      <c r="E266" s="50">
        <v>3</v>
      </c>
      <c r="F266" s="50">
        <v>4.5</v>
      </c>
      <c r="G266" s="95">
        <v>4</v>
      </c>
    </row>
    <row r="267" spans="1:9" x14ac:dyDescent="0.25">
      <c r="A267" s="225">
        <v>10</v>
      </c>
      <c r="B267" s="225" t="s">
        <v>107</v>
      </c>
      <c r="C267" s="225" t="s">
        <v>590</v>
      </c>
      <c r="D267" s="225">
        <v>3</v>
      </c>
      <c r="E267" s="50">
        <v>2</v>
      </c>
      <c r="F267" s="50">
        <v>2.5</v>
      </c>
      <c r="G267" s="95">
        <v>4</v>
      </c>
    </row>
    <row r="268" spans="1:9" x14ac:dyDescent="0.25">
      <c r="A268" s="225">
        <v>10</v>
      </c>
      <c r="B268" s="225" t="s">
        <v>121</v>
      </c>
      <c r="C268" s="225" t="s">
        <v>591</v>
      </c>
      <c r="D268" s="225">
        <v>2</v>
      </c>
      <c r="E268" s="50">
        <v>4</v>
      </c>
      <c r="F268" s="50">
        <v>5.2</v>
      </c>
      <c r="G268" s="95">
        <v>3.5</v>
      </c>
    </row>
    <row r="269" spans="1:9" x14ac:dyDescent="0.25">
      <c r="A269" s="225">
        <v>10</v>
      </c>
      <c r="B269" s="225" t="s">
        <v>121</v>
      </c>
      <c r="C269" s="225" t="s">
        <v>591</v>
      </c>
      <c r="D269" s="225">
        <v>3</v>
      </c>
      <c r="E269" s="50">
        <v>3</v>
      </c>
      <c r="F269" s="50">
        <v>5.6</v>
      </c>
      <c r="G269" s="95">
        <v>4</v>
      </c>
    </row>
    <row r="270" spans="1:9" x14ac:dyDescent="0.25">
      <c r="A270" s="225">
        <v>10</v>
      </c>
      <c r="B270" s="225" t="s">
        <v>121</v>
      </c>
      <c r="C270" s="225" t="s">
        <v>591</v>
      </c>
      <c r="D270" s="225">
        <v>2</v>
      </c>
      <c r="E270" s="50">
        <v>4</v>
      </c>
      <c r="F270" s="50">
        <v>6.2</v>
      </c>
      <c r="G270" s="95">
        <v>4.5</v>
      </c>
    </row>
    <row r="271" spans="1:9" x14ac:dyDescent="0.25">
      <c r="A271" s="225">
        <v>10</v>
      </c>
      <c r="B271" s="225" t="s">
        <v>111</v>
      </c>
      <c r="C271" s="225" t="s">
        <v>593</v>
      </c>
      <c r="D271" s="225">
        <v>3</v>
      </c>
      <c r="E271" s="50">
        <v>16</v>
      </c>
      <c r="F271" s="50">
        <v>5.2</v>
      </c>
      <c r="G271" s="95">
        <v>4</v>
      </c>
    </row>
    <row r="272" spans="1:9" x14ac:dyDescent="0.25">
      <c r="A272" s="225">
        <v>10</v>
      </c>
      <c r="B272" s="225" t="s">
        <v>111</v>
      </c>
      <c r="C272" s="225" t="s">
        <v>593</v>
      </c>
      <c r="D272" s="225">
        <v>2</v>
      </c>
      <c r="E272" s="50">
        <v>3</v>
      </c>
      <c r="F272" s="50">
        <v>5.2</v>
      </c>
      <c r="G272" s="95">
        <v>4</v>
      </c>
    </row>
    <row r="273" spans="1:9" x14ac:dyDescent="0.25">
      <c r="A273" s="225">
        <v>10</v>
      </c>
      <c r="B273" s="225" t="s">
        <v>129</v>
      </c>
      <c r="C273" s="225" t="s">
        <v>598</v>
      </c>
      <c r="D273" s="225">
        <v>1</v>
      </c>
      <c r="E273" s="50">
        <v>2</v>
      </c>
      <c r="F273" s="50">
        <v>3.8</v>
      </c>
      <c r="G273" s="95">
        <v>3</v>
      </c>
    </row>
    <row r="274" spans="1:9" x14ac:dyDescent="0.25">
      <c r="A274" s="225">
        <v>10</v>
      </c>
      <c r="B274" s="225" t="s">
        <v>145</v>
      </c>
      <c r="C274" s="225" t="s">
        <v>603</v>
      </c>
      <c r="D274" s="225">
        <v>5</v>
      </c>
      <c r="E274" s="50">
        <v>6</v>
      </c>
      <c r="F274" s="50">
        <v>5.2</v>
      </c>
      <c r="G274" s="95">
        <v>4.5</v>
      </c>
    </row>
    <row r="275" spans="1:9" x14ac:dyDescent="0.25">
      <c r="A275" s="225">
        <v>10</v>
      </c>
      <c r="B275" s="225" t="s">
        <v>176</v>
      </c>
      <c r="C275" s="225" t="s">
        <v>614</v>
      </c>
      <c r="D275" s="225">
        <v>2</v>
      </c>
      <c r="E275" s="50">
        <v>5</v>
      </c>
      <c r="F275" s="50">
        <v>3.2</v>
      </c>
      <c r="G275" s="95">
        <v>7.5</v>
      </c>
    </row>
    <row r="276" spans="1:9" x14ac:dyDescent="0.25">
      <c r="A276" s="225">
        <v>10</v>
      </c>
      <c r="B276" s="225" t="s">
        <v>176</v>
      </c>
      <c r="C276" s="225" t="s">
        <v>614</v>
      </c>
      <c r="D276" s="225">
        <v>1</v>
      </c>
      <c r="E276" s="50">
        <v>2</v>
      </c>
      <c r="F276" s="50">
        <v>4.2</v>
      </c>
      <c r="G276" s="95">
        <v>7.5</v>
      </c>
    </row>
    <row r="277" spans="1:9" x14ac:dyDescent="0.25">
      <c r="A277" s="225">
        <v>10</v>
      </c>
      <c r="B277" s="225" t="s">
        <v>176</v>
      </c>
      <c r="C277" s="225" t="s">
        <v>614</v>
      </c>
      <c r="D277" s="225">
        <v>10</v>
      </c>
      <c r="E277" s="50">
        <v>2</v>
      </c>
      <c r="F277" s="50">
        <v>4.2</v>
      </c>
      <c r="G277" s="95">
        <v>7.5</v>
      </c>
    </row>
    <row r="278" spans="1:9" x14ac:dyDescent="0.25">
      <c r="A278" s="225">
        <v>11</v>
      </c>
      <c r="B278" s="225" t="s">
        <v>24</v>
      </c>
      <c r="C278" s="225" t="s">
        <v>558</v>
      </c>
      <c r="D278" s="225">
        <v>3</v>
      </c>
      <c r="E278" s="50">
        <v>2</v>
      </c>
      <c r="F278" s="50">
        <v>7.8</v>
      </c>
      <c r="G278" s="95">
        <v>4</v>
      </c>
    </row>
    <row r="279" spans="1:9" x14ac:dyDescent="0.25">
      <c r="A279" s="225">
        <v>11</v>
      </c>
      <c r="B279" s="225" t="s">
        <v>29</v>
      </c>
      <c r="C279" s="225" t="s">
        <v>618</v>
      </c>
      <c r="D279" s="225">
        <v>1</v>
      </c>
      <c r="E279" s="50">
        <v>4</v>
      </c>
      <c r="F279" s="50">
        <v>3</v>
      </c>
      <c r="G279" s="95">
        <v>3</v>
      </c>
    </row>
    <row r="280" spans="1:9" x14ac:dyDescent="0.25">
      <c r="A280" s="247">
        <v>11</v>
      </c>
      <c r="B280" s="247" t="s">
        <v>306</v>
      </c>
      <c r="C280" s="247" t="s">
        <v>565</v>
      </c>
      <c r="D280" s="247">
        <v>1</v>
      </c>
      <c r="E280" s="56">
        <v>1</v>
      </c>
      <c r="F280" s="56">
        <v>3</v>
      </c>
      <c r="G280" s="96">
        <v>3</v>
      </c>
      <c r="H280" s="30"/>
      <c r="I280" s="26"/>
    </row>
    <row r="281" spans="1:9" x14ac:dyDescent="0.25">
      <c r="A281" s="247">
        <v>11</v>
      </c>
      <c r="B281" s="247" t="s">
        <v>306</v>
      </c>
      <c r="C281" s="247" t="s">
        <v>565</v>
      </c>
      <c r="D281" s="247">
        <v>1</v>
      </c>
      <c r="E281" s="56">
        <v>1</v>
      </c>
      <c r="F281" s="56">
        <v>3.2</v>
      </c>
      <c r="G281" s="96">
        <v>3</v>
      </c>
      <c r="H281" s="30">
        <f>SUM(E278:E281)</f>
        <v>8</v>
      </c>
    </row>
    <row r="282" spans="1:9" x14ac:dyDescent="0.25">
      <c r="A282" s="225">
        <v>11</v>
      </c>
      <c r="B282" s="225" t="s">
        <v>57</v>
      </c>
      <c r="C282" s="225" t="s">
        <v>569</v>
      </c>
      <c r="D282" s="225">
        <v>3</v>
      </c>
      <c r="E282" s="50">
        <v>5</v>
      </c>
      <c r="F282" s="50">
        <v>3.6</v>
      </c>
      <c r="G282" s="95">
        <v>3.5</v>
      </c>
    </row>
    <row r="283" spans="1:9" x14ac:dyDescent="0.25">
      <c r="A283" s="225">
        <v>11</v>
      </c>
      <c r="B283" s="225" t="s">
        <v>57</v>
      </c>
      <c r="C283" s="225" t="s">
        <v>569</v>
      </c>
      <c r="D283" s="225">
        <v>3</v>
      </c>
      <c r="E283" s="50">
        <v>4</v>
      </c>
      <c r="F283" s="50">
        <v>4.2</v>
      </c>
      <c r="G283" s="95">
        <v>4</v>
      </c>
    </row>
    <row r="284" spans="1:9" x14ac:dyDescent="0.25">
      <c r="A284" s="225">
        <v>11</v>
      </c>
      <c r="B284" s="225" t="s">
        <v>57</v>
      </c>
      <c r="C284" s="225" t="s">
        <v>569</v>
      </c>
      <c r="D284" s="225">
        <v>3</v>
      </c>
      <c r="E284" s="50">
        <v>5</v>
      </c>
      <c r="F284" s="50">
        <v>2.9</v>
      </c>
      <c r="G284" s="95">
        <v>4.5</v>
      </c>
      <c r="I284" s="245"/>
    </row>
    <row r="285" spans="1:9" x14ac:dyDescent="0.25">
      <c r="A285" s="225">
        <v>11</v>
      </c>
      <c r="B285" s="225" t="s">
        <v>72</v>
      </c>
      <c r="C285" s="225" t="s">
        <v>574</v>
      </c>
      <c r="D285" s="225">
        <v>2</v>
      </c>
      <c r="E285" s="50">
        <v>3</v>
      </c>
      <c r="F285" s="50">
        <v>4.75</v>
      </c>
      <c r="G285" s="95">
        <v>8</v>
      </c>
    </row>
    <row r="286" spans="1:9" x14ac:dyDescent="0.25">
      <c r="A286" s="225">
        <v>11</v>
      </c>
      <c r="B286" s="225" t="s">
        <v>85</v>
      </c>
      <c r="C286" s="225" t="s">
        <v>581</v>
      </c>
      <c r="D286" s="225">
        <v>2</v>
      </c>
      <c r="E286" s="50">
        <v>2</v>
      </c>
      <c r="F286" s="50">
        <v>3.2</v>
      </c>
      <c r="G286" s="95">
        <v>3</v>
      </c>
    </row>
    <row r="287" spans="1:9" x14ac:dyDescent="0.25">
      <c r="A287" s="225">
        <v>11</v>
      </c>
      <c r="B287" s="225" t="s">
        <v>85</v>
      </c>
      <c r="C287" s="225" t="s">
        <v>581</v>
      </c>
      <c r="D287" s="225">
        <v>2</v>
      </c>
      <c r="E287" s="50">
        <v>1</v>
      </c>
      <c r="F287" s="50">
        <v>5.2</v>
      </c>
      <c r="G287" s="95">
        <v>4</v>
      </c>
    </row>
    <row r="288" spans="1:9" x14ac:dyDescent="0.25">
      <c r="A288" s="225">
        <v>11</v>
      </c>
      <c r="B288" s="225" t="s">
        <v>121</v>
      </c>
      <c r="C288" s="225" t="s">
        <v>591</v>
      </c>
      <c r="D288" s="225">
        <v>4</v>
      </c>
      <c r="E288" s="50">
        <v>3</v>
      </c>
      <c r="F288" s="50">
        <v>7.2</v>
      </c>
      <c r="G288" s="95">
        <v>4</v>
      </c>
    </row>
    <row r="289" spans="1:9" x14ac:dyDescent="0.25">
      <c r="A289" s="225">
        <v>11</v>
      </c>
      <c r="B289" s="225" t="s">
        <v>121</v>
      </c>
      <c r="C289" s="225" t="s">
        <v>591</v>
      </c>
      <c r="D289" s="225">
        <v>2</v>
      </c>
      <c r="E289" s="50">
        <v>6</v>
      </c>
      <c r="F289" s="50">
        <v>7.2</v>
      </c>
      <c r="G289" s="95">
        <v>4.2</v>
      </c>
    </row>
    <row r="290" spans="1:9" x14ac:dyDescent="0.25">
      <c r="A290" s="225">
        <v>11</v>
      </c>
      <c r="B290" s="225" t="s">
        <v>121</v>
      </c>
      <c r="C290" s="225" t="s">
        <v>591</v>
      </c>
      <c r="D290" s="225">
        <v>3</v>
      </c>
      <c r="E290" s="50">
        <v>5</v>
      </c>
      <c r="F290" s="50">
        <v>9.6</v>
      </c>
      <c r="G290" s="95">
        <v>5</v>
      </c>
    </row>
    <row r="291" spans="1:9" x14ac:dyDescent="0.25">
      <c r="A291" s="225">
        <v>11</v>
      </c>
      <c r="B291" s="225" t="s">
        <v>121</v>
      </c>
      <c r="C291" s="225" t="s">
        <v>591</v>
      </c>
      <c r="D291" s="225">
        <v>10</v>
      </c>
      <c r="E291" s="50">
        <v>6</v>
      </c>
      <c r="F291" s="50">
        <v>10.199999999999999</v>
      </c>
      <c r="G291" s="95">
        <v>5</v>
      </c>
    </row>
    <row r="292" spans="1:9" x14ac:dyDescent="0.25">
      <c r="A292" s="225">
        <v>11</v>
      </c>
      <c r="B292" s="225" t="s">
        <v>121</v>
      </c>
      <c r="C292" s="225" t="s">
        <v>591</v>
      </c>
      <c r="D292" s="225">
        <v>3</v>
      </c>
      <c r="E292" s="50">
        <v>4</v>
      </c>
      <c r="F292" s="50">
        <v>10.4</v>
      </c>
      <c r="G292" s="95">
        <v>5</v>
      </c>
      <c r="I292" s="245"/>
    </row>
    <row r="293" spans="1:9" x14ac:dyDescent="0.25">
      <c r="A293" s="225">
        <v>11</v>
      </c>
      <c r="B293" s="225" t="s">
        <v>121</v>
      </c>
      <c r="C293" s="225" t="s">
        <v>591</v>
      </c>
      <c r="D293" s="225">
        <v>3</v>
      </c>
      <c r="E293" s="50">
        <v>3</v>
      </c>
      <c r="F293" s="50">
        <v>11.2</v>
      </c>
      <c r="G293" s="95">
        <v>5</v>
      </c>
      <c r="H293" s="65">
        <f>SUM(E273:E293)</f>
        <v>72</v>
      </c>
    </row>
    <row r="294" spans="1:9" x14ac:dyDescent="0.25">
      <c r="A294" s="225">
        <v>11</v>
      </c>
      <c r="B294" s="225" t="s">
        <v>111</v>
      </c>
      <c r="C294" s="225" t="s">
        <v>593</v>
      </c>
      <c r="D294" s="225">
        <v>2</v>
      </c>
      <c r="E294" s="50">
        <v>5</v>
      </c>
      <c r="F294" s="50">
        <v>4.8</v>
      </c>
      <c r="G294" s="95">
        <v>3.5</v>
      </c>
      <c r="I294" s="93"/>
    </row>
    <row r="295" spans="1:9" x14ac:dyDescent="0.25">
      <c r="A295" s="225">
        <v>11</v>
      </c>
      <c r="B295" s="225" t="s">
        <v>111</v>
      </c>
      <c r="C295" s="225" t="s">
        <v>593</v>
      </c>
      <c r="D295" s="225">
        <v>4</v>
      </c>
      <c r="E295" s="50">
        <v>5</v>
      </c>
      <c r="F295" s="50">
        <v>5.4</v>
      </c>
      <c r="G295" s="95">
        <v>3.5</v>
      </c>
    </row>
    <row r="296" spans="1:9" x14ac:dyDescent="0.25">
      <c r="A296" s="225">
        <v>11</v>
      </c>
      <c r="B296" s="225" t="s">
        <v>111</v>
      </c>
      <c r="C296" s="225" t="s">
        <v>593</v>
      </c>
      <c r="D296" s="225">
        <v>3</v>
      </c>
      <c r="E296" s="50">
        <v>7</v>
      </c>
      <c r="F296" s="50">
        <v>6.2</v>
      </c>
      <c r="G296" s="95">
        <v>4.5</v>
      </c>
    </row>
    <row r="297" spans="1:9" x14ac:dyDescent="0.25">
      <c r="A297" s="225">
        <v>11</v>
      </c>
      <c r="B297" s="225" t="s">
        <v>111</v>
      </c>
      <c r="C297" s="225" t="s">
        <v>593</v>
      </c>
      <c r="D297" s="225">
        <v>6</v>
      </c>
      <c r="E297" s="50">
        <v>9</v>
      </c>
      <c r="F297" s="50">
        <v>6.8</v>
      </c>
      <c r="G297" s="95">
        <v>4.5</v>
      </c>
    </row>
    <row r="298" spans="1:9" x14ac:dyDescent="0.25">
      <c r="A298" s="225">
        <v>11</v>
      </c>
      <c r="B298" s="225" t="s">
        <v>111</v>
      </c>
      <c r="C298" s="225" t="s">
        <v>593</v>
      </c>
      <c r="D298" s="225">
        <v>6</v>
      </c>
      <c r="E298" s="50">
        <v>5</v>
      </c>
      <c r="F298" s="50">
        <v>7.2</v>
      </c>
      <c r="G298" s="95">
        <v>4.5</v>
      </c>
    </row>
    <row r="299" spans="1:9" x14ac:dyDescent="0.25">
      <c r="A299" s="225">
        <v>11</v>
      </c>
      <c r="B299" s="225" t="s">
        <v>129</v>
      </c>
      <c r="C299" s="225" t="s">
        <v>598</v>
      </c>
      <c r="D299" s="225">
        <v>4</v>
      </c>
      <c r="E299" s="50">
        <v>4</v>
      </c>
      <c r="F299" s="50">
        <v>4.5999999999999996</v>
      </c>
      <c r="G299" s="95">
        <v>3.5</v>
      </c>
    </row>
    <row r="300" spans="1:9" x14ac:dyDescent="0.25">
      <c r="A300" s="225">
        <v>11</v>
      </c>
      <c r="B300" s="225" t="s">
        <v>129</v>
      </c>
      <c r="C300" s="225" t="s">
        <v>598</v>
      </c>
      <c r="D300" s="225">
        <v>5</v>
      </c>
      <c r="E300" s="50">
        <v>4</v>
      </c>
      <c r="F300" s="50">
        <v>11.2</v>
      </c>
      <c r="G300" s="95">
        <v>4.5</v>
      </c>
      <c r="H300" s="65">
        <f>SUM(E236:E300)</f>
        <v>249</v>
      </c>
    </row>
    <row r="301" spans="1:9" x14ac:dyDescent="0.25">
      <c r="A301" s="225">
        <v>11</v>
      </c>
      <c r="B301" s="225" t="s">
        <v>137</v>
      </c>
      <c r="C301" s="225" t="s">
        <v>601</v>
      </c>
      <c r="D301" s="225">
        <v>3</v>
      </c>
      <c r="E301" s="50">
        <v>2</v>
      </c>
      <c r="F301" s="50">
        <v>10.199999999999999</v>
      </c>
      <c r="G301" s="95">
        <v>5</v>
      </c>
    </row>
    <row r="302" spans="1:9" x14ac:dyDescent="0.25">
      <c r="A302" s="225">
        <v>11</v>
      </c>
      <c r="B302" s="225" t="s">
        <v>149</v>
      </c>
      <c r="C302" s="225" t="s">
        <v>621</v>
      </c>
      <c r="D302" s="225">
        <v>3</v>
      </c>
      <c r="E302" s="50">
        <v>6</v>
      </c>
      <c r="F302" s="50">
        <v>15.5</v>
      </c>
      <c r="G302" s="95">
        <v>7.5</v>
      </c>
    </row>
    <row r="303" spans="1:9" x14ac:dyDescent="0.25">
      <c r="A303" s="225">
        <v>11</v>
      </c>
      <c r="B303" s="225" t="s">
        <v>152</v>
      </c>
      <c r="C303" s="225" t="s">
        <v>605</v>
      </c>
      <c r="D303" s="225">
        <v>8</v>
      </c>
      <c r="E303" s="50">
        <v>7</v>
      </c>
      <c r="F303" s="50">
        <v>5.8</v>
      </c>
      <c r="G303" s="95">
        <v>7.5</v>
      </c>
    </row>
    <row r="304" spans="1:9" x14ac:dyDescent="0.25">
      <c r="A304" s="225">
        <v>11</v>
      </c>
      <c r="B304" s="225" t="s">
        <v>168</v>
      </c>
      <c r="C304" s="225" t="s">
        <v>610</v>
      </c>
      <c r="D304" s="225">
        <v>1</v>
      </c>
      <c r="E304" s="50">
        <v>1</v>
      </c>
      <c r="F304" s="50">
        <v>3.5</v>
      </c>
      <c r="G304" s="95">
        <v>3</v>
      </c>
    </row>
    <row r="305" spans="1:9" x14ac:dyDescent="0.25">
      <c r="A305" s="225">
        <v>11</v>
      </c>
      <c r="B305" s="225" t="s">
        <v>181</v>
      </c>
      <c r="C305" s="225" t="s">
        <v>615</v>
      </c>
      <c r="D305" s="225">
        <v>1</v>
      </c>
      <c r="E305" s="50">
        <v>1</v>
      </c>
      <c r="F305" s="50">
        <v>8.1999999999999993</v>
      </c>
      <c r="G305" s="95">
        <v>7.5</v>
      </c>
    </row>
    <row r="306" spans="1:9" x14ac:dyDescent="0.25">
      <c r="A306" s="225">
        <v>12</v>
      </c>
      <c r="B306" s="225" t="s">
        <v>17</v>
      </c>
      <c r="C306" s="225" t="s">
        <v>556</v>
      </c>
      <c r="D306" s="225">
        <v>3</v>
      </c>
      <c r="E306" s="50">
        <v>4</v>
      </c>
      <c r="F306" s="50">
        <v>3.8</v>
      </c>
      <c r="G306" s="95">
        <v>3</v>
      </c>
    </row>
    <row r="307" spans="1:9" x14ac:dyDescent="0.25">
      <c r="A307" s="225">
        <v>12</v>
      </c>
      <c r="B307" s="225" t="s">
        <v>17</v>
      </c>
      <c r="C307" s="225" t="s">
        <v>556</v>
      </c>
      <c r="D307" s="225">
        <v>3</v>
      </c>
      <c r="E307" s="50">
        <v>1</v>
      </c>
      <c r="F307" s="50">
        <v>5.2</v>
      </c>
      <c r="G307" s="95">
        <v>4</v>
      </c>
    </row>
    <row r="308" spans="1:9" x14ac:dyDescent="0.25">
      <c r="A308" s="225">
        <v>12</v>
      </c>
      <c r="B308" s="225" t="s">
        <v>29</v>
      </c>
      <c r="C308" s="225" t="s">
        <v>618</v>
      </c>
      <c r="D308" s="225">
        <v>6</v>
      </c>
      <c r="E308" s="50">
        <v>12</v>
      </c>
      <c r="F308" s="50">
        <v>3.1</v>
      </c>
      <c r="G308" s="95">
        <v>3</v>
      </c>
    </row>
    <row r="309" spans="1:9" x14ac:dyDescent="0.25">
      <c r="A309" s="225">
        <v>12</v>
      </c>
      <c r="B309" s="225" t="s">
        <v>26</v>
      </c>
      <c r="C309" s="225" t="s">
        <v>619</v>
      </c>
      <c r="D309" s="225">
        <v>4</v>
      </c>
      <c r="E309" s="50">
        <v>12</v>
      </c>
      <c r="F309" s="50">
        <v>3</v>
      </c>
      <c r="G309" s="95">
        <v>3</v>
      </c>
    </row>
    <row r="310" spans="1:9" x14ac:dyDescent="0.25">
      <c r="A310" s="225">
        <v>12</v>
      </c>
      <c r="B310" s="225" t="s">
        <v>26</v>
      </c>
      <c r="C310" s="225" t="s">
        <v>619</v>
      </c>
      <c r="D310" s="225">
        <v>2</v>
      </c>
      <c r="E310" s="50">
        <v>6</v>
      </c>
      <c r="F310" s="50">
        <v>3</v>
      </c>
      <c r="G310" s="95">
        <v>3</v>
      </c>
    </row>
    <row r="311" spans="1:9" x14ac:dyDescent="0.25">
      <c r="A311" s="225">
        <v>12</v>
      </c>
      <c r="B311" s="225" t="s">
        <v>26</v>
      </c>
      <c r="C311" s="225" t="s">
        <v>619</v>
      </c>
      <c r="D311" s="225">
        <v>8</v>
      </c>
      <c r="E311" s="50">
        <v>22</v>
      </c>
      <c r="F311" s="50">
        <v>3.2</v>
      </c>
      <c r="G311" s="95">
        <v>3.5</v>
      </c>
    </row>
    <row r="312" spans="1:9" x14ac:dyDescent="0.25">
      <c r="A312" s="225">
        <v>12</v>
      </c>
      <c r="B312" s="225" t="s">
        <v>26</v>
      </c>
      <c r="C312" s="225" t="s">
        <v>619</v>
      </c>
      <c r="D312" s="225">
        <v>15</v>
      </c>
      <c r="E312" s="50">
        <v>33</v>
      </c>
      <c r="F312" s="50">
        <v>3.2</v>
      </c>
      <c r="G312" s="95">
        <v>3.5</v>
      </c>
    </row>
    <row r="313" spans="1:9" x14ac:dyDescent="0.25">
      <c r="A313" s="225">
        <v>12</v>
      </c>
      <c r="B313" s="225" t="s">
        <v>26</v>
      </c>
      <c r="C313" s="225" t="s">
        <v>619</v>
      </c>
      <c r="D313" s="225">
        <v>5</v>
      </c>
      <c r="E313" s="50">
        <v>12</v>
      </c>
      <c r="F313" s="50">
        <v>3.5</v>
      </c>
      <c r="G313" s="95">
        <v>3</v>
      </c>
    </row>
    <row r="314" spans="1:9" x14ac:dyDescent="0.25">
      <c r="A314" s="225">
        <v>12</v>
      </c>
      <c r="B314" s="225" t="s">
        <v>26</v>
      </c>
      <c r="C314" s="225" t="s">
        <v>619</v>
      </c>
      <c r="D314" s="225">
        <v>2</v>
      </c>
      <c r="E314" s="50">
        <v>9</v>
      </c>
      <c r="F314" s="50">
        <v>6.2</v>
      </c>
      <c r="G314" s="95">
        <v>4.5</v>
      </c>
    </row>
    <row r="315" spans="1:9" x14ac:dyDescent="0.25">
      <c r="A315" s="225">
        <v>12</v>
      </c>
      <c r="B315" s="225" t="s">
        <v>49</v>
      </c>
      <c r="C315" s="225" t="s">
        <v>617</v>
      </c>
      <c r="D315" s="225">
        <v>12</v>
      </c>
      <c r="E315" s="50">
        <v>4</v>
      </c>
      <c r="F315" s="50">
        <v>7.2</v>
      </c>
      <c r="G315" s="95">
        <v>5.5</v>
      </c>
    </row>
    <row r="316" spans="1:9" x14ac:dyDescent="0.25">
      <c r="A316" s="225">
        <v>12</v>
      </c>
      <c r="B316" s="225" t="s">
        <v>49</v>
      </c>
      <c r="C316" s="225" t="s">
        <v>617</v>
      </c>
      <c r="D316" s="225">
        <v>5</v>
      </c>
      <c r="E316" s="50">
        <v>6</v>
      </c>
      <c r="F316" s="50">
        <v>8.4</v>
      </c>
      <c r="G316" s="95">
        <v>4.5</v>
      </c>
    </row>
    <row r="317" spans="1:9" s="26" customFormat="1" x14ac:dyDescent="0.25">
      <c r="A317" s="225">
        <v>12</v>
      </c>
      <c r="B317" s="225" t="s">
        <v>49</v>
      </c>
      <c r="C317" s="225" t="s">
        <v>617</v>
      </c>
      <c r="D317" s="225">
        <v>12</v>
      </c>
      <c r="E317" s="50">
        <v>6</v>
      </c>
      <c r="F317" s="50">
        <v>8.5</v>
      </c>
      <c r="G317" s="95">
        <v>5</v>
      </c>
      <c r="H317" s="65"/>
      <c r="I317" s="93"/>
    </row>
    <row r="318" spans="1:9" x14ac:dyDescent="0.25">
      <c r="A318" s="225">
        <v>12</v>
      </c>
      <c r="B318" s="225" t="s">
        <v>49</v>
      </c>
      <c r="C318" s="225" t="s">
        <v>617</v>
      </c>
      <c r="D318" s="225">
        <v>6</v>
      </c>
      <c r="E318" s="50">
        <v>4</v>
      </c>
      <c r="F318" s="50">
        <v>9.1999999999999993</v>
      </c>
      <c r="G318" s="95">
        <v>5</v>
      </c>
    </row>
    <row r="319" spans="1:9" s="26" customFormat="1" x14ac:dyDescent="0.25">
      <c r="A319" s="225">
        <v>12</v>
      </c>
      <c r="B319" s="225" t="s">
        <v>52</v>
      </c>
      <c r="C319" s="225" t="s">
        <v>616</v>
      </c>
      <c r="D319" s="225">
        <v>2</v>
      </c>
      <c r="E319" s="50">
        <v>8</v>
      </c>
      <c r="F319" s="50">
        <v>2.8</v>
      </c>
      <c r="G319" s="95">
        <v>3.5</v>
      </c>
      <c r="H319" s="65"/>
      <c r="I319" s="93"/>
    </row>
    <row r="320" spans="1:9" x14ac:dyDescent="0.25">
      <c r="A320" s="225">
        <v>12</v>
      </c>
      <c r="B320" s="225" t="s">
        <v>52</v>
      </c>
      <c r="C320" s="225" t="s">
        <v>616</v>
      </c>
      <c r="D320" s="225">
        <v>2</v>
      </c>
      <c r="E320" s="50">
        <v>3</v>
      </c>
      <c r="F320" s="50">
        <v>3.2</v>
      </c>
      <c r="G320" s="95">
        <v>3.5</v>
      </c>
    </row>
    <row r="321" spans="1:9" x14ac:dyDescent="0.25">
      <c r="A321" s="225">
        <v>12</v>
      </c>
      <c r="B321" s="225" t="s">
        <v>52</v>
      </c>
      <c r="C321" s="225" t="s">
        <v>616</v>
      </c>
      <c r="D321" s="225">
        <v>2</v>
      </c>
      <c r="E321" s="50">
        <v>4</v>
      </c>
      <c r="F321" s="50">
        <v>4.2</v>
      </c>
      <c r="G321" s="95">
        <v>3.5</v>
      </c>
    </row>
    <row r="322" spans="1:9" x14ac:dyDescent="0.25">
      <c r="A322" s="225">
        <v>12</v>
      </c>
      <c r="B322" s="225" t="s">
        <v>66</v>
      </c>
      <c r="C322" s="225" t="s">
        <v>572</v>
      </c>
      <c r="D322" s="225">
        <v>17</v>
      </c>
      <c r="E322" s="50">
        <v>1</v>
      </c>
      <c r="F322" s="50">
        <v>56</v>
      </c>
      <c r="G322" s="95">
        <v>15</v>
      </c>
    </row>
    <row r="323" spans="1:9" x14ac:dyDescent="0.25">
      <c r="A323" s="225">
        <v>12</v>
      </c>
      <c r="B323" s="225" t="s">
        <v>72</v>
      </c>
      <c r="C323" s="225" t="s">
        <v>574</v>
      </c>
      <c r="D323" s="225">
        <v>1</v>
      </c>
      <c r="E323" s="50">
        <v>1</v>
      </c>
      <c r="F323" s="50">
        <v>4</v>
      </c>
      <c r="G323" s="95">
        <v>4</v>
      </c>
    </row>
    <row r="324" spans="1:9" x14ac:dyDescent="0.25">
      <c r="A324" s="225">
        <v>12</v>
      </c>
      <c r="B324" s="225" t="s">
        <v>72</v>
      </c>
      <c r="C324" s="225" t="s">
        <v>574</v>
      </c>
      <c r="D324" s="225">
        <v>2</v>
      </c>
      <c r="E324" s="50">
        <v>1</v>
      </c>
      <c r="F324" s="50">
        <v>5</v>
      </c>
      <c r="G324" s="95">
        <v>4</v>
      </c>
      <c r="I324" s="245"/>
    </row>
    <row r="325" spans="1:9" x14ac:dyDescent="0.25">
      <c r="A325" s="225">
        <v>12</v>
      </c>
      <c r="B325" s="225" t="s">
        <v>72</v>
      </c>
      <c r="C325" s="225" t="s">
        <v>574</v>
      </c>
      <c r="D325" s="225">
        <v>2</v>
      </c>
      <c r="E325" s="50">
        <v>3</v>
      </c>
      <c r="F325" s="50">
        <v>6</v>
      </c>
      <c r="G325" s="95">
        <v>3.9</v>
      </c>
    </row>
    <row r="326" spans="1:9" x14ac:dyDescent="0.25">
      <c r="A326" s="225">
        <v>12</v>
      </c>
      <c r="B326" s="225" t="s">
        <v>72</v>
      </c>
      <c r="C326" s="225" t="s">
        <v>574</v>
      </c>
      <c r="D326" s="225">
        <v>2</v>
      </c>
      <c r="E326" s="50">
        <v>3</v>
      </c>
      <c r="F326" s="50">
        <v>6.4</v>
      </c>
      <c r="G326" s="95">
        <v>4.5</v>
      </c>
    </row>
    <row r="327" spans="1:9" x14ac:dyDescent="0.25">
      <c r="A327" s="225">
        <v>12</v>
      </c>
      <c r="B327" s="247" t="s">
        <v>72</v>
      </c>
      <c r="C327" s="247" t="s">
        <v>574</v>
      </c>
      <c r="D327" s="247">
        <v>4</v>
      </c>
      <c r="E327" s="56">
        <v>7</v>
      </c>
      <c r="F327" s="56">
        <v>11.2</v>
      </c>
      <c r="G327" s="96">
        <v>5.5</v>
      </c>
      <c r="H327" s="30"/>
    </row>
    <row r="328" spans="1:9" x14ac:dyDescent="0.25">
      <c r="A328" s="225">
        <v>12</v>
      </c>
      <c r="B328" s="225" t="s">
        <v>111</v>
      </c>
      <c r="C328" s="225" t="s">
        <v>593</v>
      </c>
      <c r="D328" s="225">
        <v>3</v>
      </c>
      <c r="E328" s="50">
        <v>5</v>
      </c>
      <c r="F328" s="50">
        <v>4.2</v>
      </c>
      <c r="G328" s="95">
        <v>3.5</v>
      </c>
    </row>
    <row r="329" spans="1:9" x14ac:dyDescent="0.25">
      <c r="A329" s="225">
        <v>12</v>
      </c>
      <c r="B329" s="225" t="s">
        <v>111</v>
      </c>
      <c r="C329" s="225" t="s">
        <v>593</v>
      </c>
      <c r="D329" s="225">
        <v>5</v>
      </c>
      <c r="E329" s="50">
        <v>9</v>
      </c>
      <c r="F329" s="50">
        <v>6.2</v>
      </c>
      <c r="G329" s="95">
        <v>4.5</v>
      </c>
    </row>
    <row r="330" spans="1:9" x14ac:dyDescent="0.25">
      <c r="A330" s="225">
        <v>12</v>
      </c>
      <c r="B330" s="225" t="s">
        <v>142</v>
      </c>
      <c r="C330" s="225" t="s">
        <v>602</v>
      </c>
      <c r="D330" s="225">
        <v>3</v>
      </c>
      <c r="E330" s="50">
        <v>4</v>
      </c>
      <c r="F330" s="50">
        <v>5.8</v>
      </c>
      <c r="G330" s="95">
        <v>4</v>
      </c>
      <c r="I330" s="93"/>
    </row>
    <row r="331" spans="1:9" x14ac:dyDescent="0.25">
      <c r="A331" s="225">
        <v>12</v>
      </c>
      <c r="B331" s="225" t="s">
        <v>176</v>
      </c>
      <c r="C331" s="225" t="s">
        <v>614</v>
      </c>
      <c r="D331" s="225">
        <v>3</v>
      </c>
      <c r="E331" s="50">
        <v>5</v>
      </c>
      <c r="F331" s="50">
        <v>4.2</v>
      </c>
      <c r="G331" s="95">
        <v>7.5</v>
      </c>
      <c r="I331" s="245"/>
    </row>
    <row r="332" spans="1:9" x14ac:dyDescent="0.25">
      <c r="A332" s="225">
        <v>12</v>
      </c>
      <c r="B332" s="225" t="s">
        <v>176</v>
      </c>
      <c r="C332" s="225" t="s">
        <v>614</v>
      </c>
      <c r="D332" s="225">
        <v>4</v>
      </c>
      <c r="E332" s="50">
        <v>6</v>
      </c>
      <c r="F332" s="50">
        <v>5.8</v>
      </c>
      <c r="G332" s="95">
        <v>7.5</v>
      </c>
      <c r="I332" s="93"/>
    </row>
    <row r="333" spans="1:9" x14ac:dyDescent="0.25">
      <c r="A333" s="225">
        <v>12</v>
      </c>
      <c r="B333" s="225" t="s">
        <v>176</v>
      </c>
      <c r="C333" s="225" t="s">
        <v>614</v>
      </c>
      <c r="D333" s="225">
        <v>3</v>
      </c>
      <c r="E333" s="50">
        <v>3</v>
      </c>
      <c r="F333" s="50">
        <v>8.1999999999999993</v>
      </c>
      <c r="G333" s="95">
        <v>7.5</v>
      </c>
    </row>
    <row r="334" spans="1:9" x14ac:dyDescent="0.25">
      <c r="A334" s="225">
        <v>12</v>
      </c>
      <c r="B334" s="225" t="s">
        <v>176</v>
      </c>
      <c r="C334" s="225" t="s">
        <v>614</v>
      </c>
      <c r="D334" s="225">
        <v>2</v>
      </c>
      <c r="E334" s="50">
        <v>2</v>
      </c>
      <c r="F334" s="50">
        <v>10.199999999999999</v>
      </c>
      <c r="G334" s="95">
        <v>7.5</v>
      </c>
    </row>
    <row r="335" spans="1:9" s="26" customFormat="1" x14ac:dyDescent="0.25">
      <c r="A335" s="225">
        <v>12</v>
      </c>
      <c r="B335" s="225" t="s">
        <v>176</v>
      </c>
      <c r="C335" s="225" t="s">
        <v>614</v>
      </c>
      <c r="D335" s="225">
        <v>8</v>
      </c>
      <c r="E335" s="50">
        <v>2</v>
      </c>
      <c r="F335" s="50">
        <v>12.6</v>
      </c>
      <c r="G335" s="95">
        <v>7.5</v>
      </c>
      <c r="H335" s="65"/>
      <c r="I335" s="93"/>
    </row>
    <row r="336" spans="1:9" x14ac:dyDescent="0.25">
      <c r="A336" s="225">
        <v>13</v>
      </c>
      <c r="B336" s="225" t="s">
        <v>24</v>
      </c>
      <c r="C336" s="225" t="s">
        <v>558</v>
      </c>
      <c r="D336" s="225">
        <v>10</v>
      </c>
      <c r="E336" s="50">
        <v>7</v>
      </c>
      <c r="F336" s="50">
        <v>21.6</v>
      </c>
      <c r="G336" s="95">
        <v>2.5</v>
      </c>
      <c r="I336" s="93"/>
    </row>
    <row r="337" spans="1:9" s="26" customFormat="1" x14ac:dyDescent="0.25">
      <c r="A337" s="225">
        <v>13</v>
      </c>
      <c r="B337" s="225" t="s">
        <v>38</v>
      </c>
      <c r="C337" s="225" t="s">
        <v>561</v>
      </c>
      <c r="D337" s="225">
        <v>21</v>
      </c>
      <c r="E337" s="50">
        <v>7</v>
      </c>
      <c r="F337" s="50">
        <v>21.6</v>
      </c>
      <c r="G337" s="95">
        <v>12.8</v>
      </c>
      <c r="H337" s="65">
        <f>SUM(E326:E337)</f>
        <v>60</v>
      </c>
      <c r="I337" s="93"/>
    </row>
    <row r="338" spans="1:9" x14ac:dyDescent="0.25">
      <c r="A338" s="225">
        <v>13</v>
      </c>
      <c r="B338" s="225" t="s">
        <v>43</v>
      </c>
      <c r="C338" s="225" t="s">
        <v>563</v>
      </c>
      <c r="D338" s="225">
        <v>1</v>
      </c>
      <c r="E338" s="50">
        <v>2</v>
      </c>
      <c r="F338" s="50">
        <v>5.8</v>
      </c>
      <c r="G338" s="95">
        <v>4</v>
      </c>
    </row>
    <row r="339" spans="1:9" x14ac:dyDescent="0.25">
      <c r="A339" s="225">
        <v>13</v>
      </c>
      <c r="B339" s="225" t="s">
        <v>43</v>
      </c>
      <c r="C339" s="225" t="s">
        <v>563</v>
      </c>
      <c r="D339" s="225">
        <v>2</v>
      </c>
      <c r="E339" s="50">
        <v>3</v>
      </c>
      <c r="F339" s="50">
        <v>6.4</v>
      </c>
      <c r="G339" s="95">
        <v>4</v>
      </c>
      <c r="I339" s="93"/>
    </row>
    <row r="340" spans="1:9" x14ac:dyDescent="0.25">
      <c r="A340" s="225">
        <v>13</v>
      </c>
      <c r="B340" s="225" t="s">
        <v>52</v>
      </c>
      <c r="C340" s="225" t="s">
        <v>616</v>
      </c>
      <c r="D340" s="225">
        <v>4</v>
      </c>
      <c r="E340" s="50">
        <v>6</v>
      </c>
      <c r="F340" s="50">
        <v>3.8</v>
      </c>
      <c r="G340" s="95">
        <v>3.5</v>
      </c>
    </row>
    <row r="341" spans="1:9" x14ac:dyDescent="0.25">
      <c r="A341" s="225">
        <v>13</v>
      </c>
      <c r="B341" s="225" t="s">
        <v>52</v>
      </c>
      <c r="C341" s="225" t="s">
        <v>616</v>
      </c>
      <c r="D341" s="225">
        <v>2</v>
      </c>
      <c r="E341" s="50">
        <v>6</v>
      </c>
      <c r="F341" s="50">
        <v>4.2</v>
      </c>
      <c r="G341" s="95">
        <v>3.5</v>
      </c>
    </row>
    <row r="342" spans="1:9" x14ac:dyDescent="0.25">
      <c r="A342" s="225">
        <v>13</v>
      </c>
      <c r="B342" s="225" t="s">
        <v>52</v>
      </c>
      <c r="C342" s="225" t="s">
        <v>616</v>
      </c>
      <c r="D342" s="225">
        <v>2</v>
      </c>
      <c r="E342" s="50">
        <v>5</v>
      </c>
      <c r="F342" s="50">
        <v>5.2</v>
      </c>
      <c r="G342" s="95">
        <v>2.5</v>
      </c>
    </row>
    <row r="343" spans="1:9" x14ac:dyDescent="0.25">
      <c r="A343" s="225">
        <v>13</v>
      </c>
      <c r="B343" s="225" t="s">
        <v>52</v>
      </c>
      <c r="C343" s="225" t="s">
        <v>616</v>
      </c>
      <c r="D343" s="225">
        <v>1</v>
      </c>
      <c r="E343" s="50">
        <v>3</v>
      </c>
      <c r="F343" s="50">
        <v>5.4</v>
      </c>
      <c r="G343" s="95">
        <v>4.5</v>
      </c>
    </row>
    <row r="344" spans="1:9" x14ac:dyDescent="0.25">
      <c r="A344" s="225">
        <v>13</v>
      </c>
      <c r="B344" s="225" t="s">
        <v>52</v>
      </c>
      <c r="C344" s="225" t="s">
        <v>616</v>
      </c>
      <c r="D344" s="225">
        <v>2</v>
      </c>
      <c r="E344" s="50">
        <v>5</v>
      </c>
      <c r="F344" s="50">
        <v>6.2</v>
      </c>
      <c r="G344" s="95">
        <v>3.5</v>
      </c>
    </row>
    <row r="345" spans="1:9" x14ac:dyDescent="0.25">
      <c r="A345" s="225">
        <v>13</v>
      </c>
      <c r="B345" s="225" t="s">
        <v>57</v>
      </c>
      <c r="C345" s="225" t="s">
        <v>569</v>
      </c>
      <c r="D345" s="225">
        <v>3</v>
      </c>
      <c r="E345" s="50">
        <v>6</v>
      </c>
      <c r="F345" s="50">
        <v>2.5</v>
      </c>
      <c r="G345" s="95">
        <v>4.5</v>
      </c>
    </row>
    <row r="346" spans="1:9" x14ac:dyDescent="0.25">
      <c r="A346" s="225">
        <v>13</v>
      </c>
      <c r="B346" s="225" t="s">
        <v>57</v>
      </c>
      <c r="C346" s="225" t="s">
        <v>569</v>
      </c>
      <c r="D346" s="225">
        <v>5</v>
      </c>
      <c r="E346" s="50">
        <v>5</v>
      </c>
      <c r="F346" s="50">
        <v>5.6</v>
      </c>
      <c r="G346" s="95">
        <v>3.5</v>
      </c>
    </row>
    <row r="347" spans="1:9" x14ac:dyDescent="0.25">
      <c r="A347" s="225">
        <v>13</v>
      </c>
      <c r="B347" s="225" t="s">
        <v>57</v>
      </c>
      <c r="C347" s="225" t="s">
        <v>569</v>
      </c>
      <c r="D347" s="225">
        <v>2</v>
      </c>
      <c r="E347" s="50">
        <v>6</v>
      </c>
      <c r="F347" s="50">
        <v>5.8</v>
      </c>
      <c r="G347" s="95">
        <v>4</v>
      </c>
    </row>
    <row r="348" spans="1:9" x14ac:dyDescent="0.25">
      <c r="A348" s="225">
        <v>13</v>
      </c>
      <c r="B348" s="225" t="s">
        <v>57</v>
      </c>
      <c r="C348" s="225" t="s">
        <v>569</v>
      </c>
      <c r="D348" s="225">
        <v>12</v>
      </c>
      <c r="E348" s="50">
        <v>7</v>
      </c>
      <c r="F348" s="50">
        <v>4.5</v>
      </c>
      <c r="G348" s="95">
        <v>5</v>
      </c>
      <c r="H348" s="65">
        <f>SUM(E235:E348)</f>
        <v>533</v>
      </c>
    </row>
    <row r="349" spans="1:9" x14ac:dyDescent="0.25">
      <c r="A349" s="225">
        <v>13</v>
      </c>
      <c r="B349" s="225" t="s">
        <v>60</v>
      </c>
      <c r="C349" s="225" t="s">
        <v>570</v>
      </c>
      <c r="D349" s="225">
        <v>3</v>
      </c>
      <c r="E349" s="50">
        <v>2</v>
      </c>
      <c r="F349" s="50">
        <v>5.2</v>
      </c>
      <c r="G349" s="95">
        <v>4.5</v>
      </c>
    </row>
    <row r="350" spans="1:9" x14ac:dyDescent="0.25">
      <c r="A350" s="247">
        <v>13</v>
      </c>
      <c r="B350" s="247" t="s">
        <v>60</v>
      </c>
      <c r="C350" s="247" t="s">
        <v>570</v>
      </c>
      <c r="D350" s="247">
        <v>2</v>
      </c>
      <c r="E350" s="56">
        <v>7</v>
      </c>
      <c r="F350" s="56">
        <v>5.4</v>
      </c>
      <c r="G350" s="96">
        <v>4.5</v>
      </c>
      <c r="H350" s="30">
        <f>SUM(E348:E350)</f>
        <v>16</v>
      </c>
      <c r="I350" s="26"/>
    </row>
    <row r="351" spans="1:9" x14ac:dyDescent="0.25">
      <c r="A351" s="225">
        <v>13</v>
      </c>
      <c r="B351" s="225" t="s">
        <v>72</v>
      </c>
      <c r="C351" s="225" t="s">
        <v>574</v>
      </c>
      <c r="D351" s="225">
        <v>4</v>
      </c>
      <c r="E351" s="50">
        <v>4</v>
      </c>
      <c r="F351" s="50">
        <v>10.199999999999999</v>
      </c>
      <c r="G351" s="95">
        <v>4</v>
      </c>
    </row>
    <row r="352" spans="1:9" x14ac:dyDescent="0.25">
      <c r="A352" s="225">
        <v>13</v>
      </c>
      <c r="B352" s="225" t="s">
        <v>72</v>
      </c>
      <c r="C352" s="225" t="s">
        <v>574</v>
      </c>
      <c r="D352" s="225">
        <v>3</v>
      </c>
      <c r="E352" s="50">
        <v>4</v>
      </c>
      <c r="F352" s="50">
        <v>6.2</v>
      </c>
      <c r="G352" s="95">
        <v>5</v>
      </c>
    </row>
    <row r="353" spans="1:9" x14ac:dyDescent="0.25">
      <c r="A353" s="225">
        <v>13</v>
      </c>
      <c r="B353" s="225" t="s">
        <v>334</v>
      </c>
      <c r="C353" s="225" t="s">
        <v>574</v>
      </c>
      <c r="D353" s="225">
        <v>4</v>
      </c>
      <c r="E353" s="50">
        <v>1</v>
      </c>
      <c r="F353" s="50">
        <v>7</v>
      </c>
      <c r="G353" s="95">
        <v>5</v>
      </c>
    </row>
    <row r="354" spans="1:9" x14ac:dyDescent="0.25">
      <c r="A354" s="225">
        <v>13</v>
      </c>
      <c r="B354" s="225" t="s">
        <v>76</v>
      </c>
      <c r="C354" s="225" t="s">
        <v>576</v>
      </c>
      <c r="D354" s="225">
        <v>2</v>
      </c>
      <c r="E354" s="50">
        <v>3</v>
      </c>
      <c r="F354" s="50">
        <v>4.5</v>
      </c>
      <c r="G354" s="95">
        <v>3.5</v>
      </c>
    </row>
    <row r="355" spans="1:9" x14ac:dyDescent="0.25">
      <c r="A355" s="225">
        <v>13</v>
      </c>
      <c r="B355" s="225" t="s">
        <v>78</v>
      </c>
      <c r="C355" s="225" t="s">
        <v>577</v>
      </c>
      <c r="D355" s="225">
        <v>3</v>
      </c>
      <c r="E355" s="50">
        <v>7</v>
      </c>
      <c r="F355" s="50">
        <v>12</v>
      </c>
      <c r="G355" s="95">
        <v>6</v>
      </c>
    </row>
    <row r="356" spans="1:9" x14ac:dyDescent="0.25">
      <c r="A356" s="225">
        <v>13</v>
      </c>
      <c r="B356" s="225" t="s">
        <v>83</v>
      </c>
      <c r="C356" s="225" t="s">
        <v>580</v>
      </c>
      <c r="D356" s="225">
        <v>1</v>
      </c>
      <c r="E356" s="50">
        <v>2</v>
      </c>
      <c r="F356" s="50">
        <v>5.2</v>
      </c>
      <c r="G356" s="95">
        <v>3.5</v>
      </c>
    </row>
    <row r="357" spans="1:9" x14ac:dyDescent="0.25">
      <c r="A357" s="225">
        <v>13</v>
      </c>
      <c r="B357" s="225" t="s">
        <v>85</v>
      </c>
      <c r="C357" s="225" t="s">
        <v>581</v>
      </c>
      <c r="D357" s="225">
        <v>1</v>
      </c>
      <c r="E357" s="50">
        <v>7</v>
      </c>
      <c r="F357" s="50">
        <v>3.2</v>
      </c>
      <c r="G357" s="95">
        <v>3</v>
      </c>
      <c r="I357" s="245"/>
    </row>
    <row r="358" spans="1:9" x14ac:dyDescent="0.25">
      <c r="A358" s="225">
        <v>13</v>
      </c>
      <c r="B358" s="225" t="s">
        <v>85</v>
      </c>
      <c r="C358" s="225" t="s">
        <v>581</v>
      </c>
      <c r="D358" s="225">
        <v>2</v>
      </c>
      <c r="E358" s="50">
        <v>3</v>
      </c>
      <c r="F358" s="50">
        <v>5.4</v>
      </c>
      <c r="G358" s="95">
        <v>4</v>
      </c>
    </row>
    <row r="359" spans="1:9" x14ac:dyDescent="0.25">
      <c r="A359" s="225">
        <v>13</v>
      </c>
      <c r="B359" s="225" t="s">
        <v>96</v>
      </c>
      <c r="C359" s="225" t="s">
        <v>585</v>
      </c>
      <c r="D359" s="225">
        <v>15</v>
      </c>
      <c r="E359" s="50">
        <v>7</v>
      </c>
      <c r="F359" s="50">
        <v>38.6</v>
      </c>
      <c r="G359" s="95">
        <v>10</v>
      </c>
      <c r="H359" s="30"/>
      <c r="I359" s="93"/>
    </row>
    <row r="360" spans="1:9" x14ac:dyDescent="0.25">
      <c r="A360" s="225">
        <v>13</v>
      </c>
      <c r="B360" s="225" t="s">
        <v>129</v>
      </c>
      <c r="C360" s="225" t="s">
        <v>598</v>
      </c>
      <c r="D360" s="225">
        <v>3</v>
      </c>
      <c r="E360" s="50">
        <v>6</v>
      </c>
      <c r="F360" s="50">
        <v>4.2</v>
      </c>
      <c r="G360" s="95">
        <v>3.5</v>
      </c>
    </row>
    <row r="361" spans="1:9" x14ac:dyDescent="0.25">
      <c r="A361" s="225">
        <v>13</v>
      </c>
      <c r="B361" s="225" t="s">
        <v>129</v>
      </c>
      <c r="C361" s="225" t="s">
        <v>598</v>
      </c>
      <c r="D361" s="225">
        <v>2</v>
      </c>
      <c r="E361" s="50">
        <v>4</v>
      </c>
      <c r="F361" s="50">
        <v>5.2</v>
      </c>
      <c r="G361" s="95">
        <v>4.5</v>
      </c>
    </row>
    <row r="362" spans="1:9" x14ac:dyDescent="0.25">
      <c r="A362" s="225">
        <v>13</v>
      </c>
      <c r="B362" s="225" t="s">
        <v>129</v>
      </c>
      <c r="C362" s="225" t="s">
        <v>598</v>
      </c>
      <c r="D362" s="225">
        <v>6</v>
      </c>
      <c r="E362" s="50">
        <v>5</v>
      </c>
      <c r="F362" s="50">
        <v>10.4</v>
      </c>
      <c r="G362" s="95">
        <v>4</v>
      </c>
    </row>
    <row r="363" spans="1:9" x14ac:dyDescent="0.25">
      <c r="A363" s="225">
        <v>13</v>
      </c>
      <c r="B363" s="225" t="s">
        <v>137</v>
      </c>
      <c r="C363" s="225" t="s">
        <v>601</v>
      </c>
      <c r="D363" s="225">
        <v>12</v>
      </c>
      <c r="E363" s="56">
        <v>7</v>
      </c>
      <c r="F363" s="56">
        <v>17</v>
      </c>
      <c r="G363" s="95">
        <v>10</v>
      </c>
    </row>
    <row r="364" spans="1:9" x14ac:dyDescent="0.25">
      <c r="A364" s="225">
        <v>13</v>
      </c>
      <c r="B364" s="225" t="s">
        <v>137</v>
      </c>
      <c r="C364" s="225" t="s">
        <v>601</v>
      </c>
      <c r="D364" s="225">
        <v>5</v>
      </c>
      <c r="E364" s="56">
        <v>7</v>
      </c>
      <c r="F364" s="56">
        <v>16</v>
      </c>
      <c r="G364" s="95">
        <v>8</v>
      </c>
    </row>
    <row r="365" spans="1:9" x14ac:dyDescent="0.25">
      <c r="A365" s="225">
        <v>13</v>
      </c>
      <c r="B365" s="225" t="s">
        <v>137</v>
      </c>
      <c r="C365" s="225" t="s">
        <v>601</v>
      </c>
      <c r="D365" s="225">
        <v>20</v>
      </c>
      <c r="E365" s="50">
        <v>7</v>
      </c>
      <c r="F365" s="50">
        <v>38.200000000000003</v>
      </c>
      <c r="G365" s="95">
        <v>22</v>
      </c>
      <c r="H365" s="65">
        <f>SUM(E341:E365)</f>
        <v>126</v>
      </c>
    </row>
    <row r="366" spans="1:9" x14ac:dyDescent="0.25">
      <c r="A366" s="225">
        <v>13</v>
      </c>
      <c r="B366" s="225" t="s">
        <v>142</v>
      </c>
      <c r="C366" s="225" t="s">
        <v>602</v>
      </c>
      <c r="D366" s="225">
        <v>1</v>
      </c>
      <c r="E366" s="50">
        <v>7</v>
      </c>
      <c r="F366" s="50">
        <v>3</v>
      </c>
      <c r="G366" s="95">
        <v>3</v>
      </c>
      <c r="I366" s="245"/>
    </row>
    <row r="367" spans="1:9" x14ac:dyDescent="0.25">
      <c r="A367" s="225">
        <v>13</v>
      </c>
      <c r="B367" s="225" t="s">
        <v>142</v>
      </c>
      <c r="C367" s="225" t="s">
        <v>602</v>
      </c>
      <c r="D367" s="225">
        <v>7</v>
      </c>
      <c r="E367" s="50">
        <v>7</v>
      </c>
      <c r="F367" s="50">
        <v>4.8</v>
      </c>
      <c r="G367" s="95">
        <v>4</v>
      </c>
    </row>
    <row r="368" spans="1:9" x14ac:dyDescent="0.25">
      <c r="A368" s="225">
        <v>13</v>
      </c>
      <c r="B368" s="225" t="s">
        <v>145</v>
      </c>
      <c r="C368" s="225" t="s">
        <v>603</v>
      </c>
      <c r="D368" s="225">
        <v>5</v>
      </c>
      <c r="E368" s="50">
        <v>7</v>
      </c>
      <c r="F368" s="50">
        <v>5.4</v>
      </c>
      <c r="G368" s="95">
        <v>4.5</v>
      </c>
    </row>
    <row r="369" spans="1:9" x14ac:dyDescent="0.25">
      <c r="A369" s="225">
        <v>13</v>
      </c>
      <c r="B369" s="225" t="s">
        <v>160</v>
      </c>
      <c r="C369" s="225" t="s">
        <v>607</v>
      </c>
      <c r="D369" s="225">
        <v>1</v>
      </c>
      <c r="E369" s="50">
        <v>2</v>
      </c>
      <c r="F369" s="50">
        <v>4.8</v>
      </c>
      <c r="G369" s="95">
        <v>7.5</v>
      </c>
    </row>
    <row r="370" spans="1:9" x14ac:dyDescent="0.25">
      <c r="A370" s="225">
        <v>13</v>
      </c>
      <c r="B370" s="225" t="s">
        <v>160</v>
      </c>
      <c r="C370" s="225" t="s">
        <v>607</v>
      </c>
      <c r="D370" s="225">
        <v>1</v>
      </c>
      <c r="E370" s="50">
        <v>2</v>
      </c>
      <c r="F370" s="50">
        <v>5.2</v>
      </c>
      <c r="G370" s="95">
        <v>7.5</v>
      </c>
    </row>
    <row r="371" spans="1:9" x14ac:dyDescent="0.25">
      <c r="A371" s="225">
        <v>13</v>
      </c>
      <c r="B371" s="225" t="s">
        <v>160</v>
      </c>
      <c r="C371" s="225" t="s">
        <v>607</v>
      </c>
      <c r="D371" s="225">
        <v>2</v>
      </c>
      <c r="E371" s="50">
        <v>7</v>
      </c>
      <c r="F371" s="50">
        <v>7.2</v>
      </c>
      <c r="G371" s="95">
        <v>7.5</v>
      </c>
    </row>
    <row r="372" spans="1:9" x14ac:dyDescent="0.25">
      <c r="A372" s="225">
        <v>13</v>
      </c>
      <c r="B372" s="225" t="s">
        <v>181</v>
      </c>
      <c r="C372" s="225" t="s">
        <v>615</v>
      </c>
      <c r="D372" s="225">
        <v>3</v>
      </c>
      <c r="E372" s="50">
        <v>2</v>
      </c>
      <c r="F372" s="50">
        <v>5.5</v>
      </c>
      <c r="G372" s="95">
        <v>7.5</v>
      </c>
    </row>
    <row r="373" spans="1:9" x14ac:dyDescent="0.25">
      <c r="A373" s="225">
        <v>13</v>
      </c>
      <c r="B373" s="225" t="s">
        <v>181</v>
      </c>
      <c r="C373" s="225" t="s">
        <v>615</v>
      </c>
      <c r="D373" s="225">
        <v>3</v>
      </c>
      <c r="E373" s="50">
        <v>2</v>
      </c>
      <c r="F373" s="50">
        <v>6.2</v>
      </c>
      <c r="G373" s="95">
        <v>7.5</v>
      </c>
    </row>
    <row r="374" spans="1:9" x14ac:dyDescent="0.25">
      <c r="A374" s="225">
        <v>14</v>
      </c>
      <c r="B374" s="225" t="s">
        <v>29</v>
      </c>
      <c r="C374" s="225" t="s">
        <v>618</v>
      </c>
      <c r="D374" s="225">
        <v>1</v>
      </c>
      <c r="E374" s="50">
        <v>3</v>
      </c>
      <c r="F374" s="50">
        <v>3.2</v>
      </c>
      <c r="G374" s="95">
        <v>3.5</v>
      </c>
    </row>
    <row r="375" spans="1:9" x14ac:dyDescent="0.25">
      <c r="A375" s="225">
        <v>14</v>
      </c>
      <c r="B375" s="225" t="s">
        <v>35</v>
      </c>
      <c r="C375" s="225" t="s">
        <v>559</v>
      </c>
      <c r="D375" s="225">
        <v>11</v>
      </c>
      <c r="E375" s="50">
        <v>1</v>
      </c>
      <c r="F375" s="56">
        <v>58</v>
      </c>
      <c r="G375" s="95">
        <v>12</v>
      </c>
      <c r="H375" s="65">
        <f>SUM(E363:E375)</f>
        <v>61</v>
      </c>
    </row>
    <row r="376" spans="1:9" x14ac:dyDescent="0.25">
      <c r="A376" s="225">
        <v>14</v>
      </c>
      <c r="B376" s="225" t="s">
        <v>43</v>
      </c>
      <c r="C376" s="225" t="s">
        <v>563</v>
      </c>
      <c r="D376" s="225">
        <v>2</v>
      </c>
      <c r="E376" s="50">
        <v>3</v>
      </c>
      <c r="F376" s="50">
        <v>6</v>
      </c>
      <c r="G376" s="95">
        <v>4</v>
      </c>
      <c r="I376" s="93"/>
    </row>
    <row r="377" spans="1:9" x14ac:dyDescent="0.25">
      <c r="A377" s="225">
        <v>14</v>
      </c>
      <c r="B377" s="225" t="s">
        <v>57</v>
      </c>
      <c r="C377" s="225" t="s">
        <v>569</v>
      </c>
      <c r="D377" s="225">
        <v>3</v>
      </c>
      <c r="E377" s="50">
        <v>2</v>
      </c>
      <c r="F377" s="50">
        <v>2.5</v>
      </c>
      <c r="G377" s="95">
        <v>5</v>
      </c>
    </row>
    <row r="378" spans="1:9" x14ac:dyDescent="0.25">
      <c r="A378" s="225">
        <v>14</v>
      </c>
      <c r="B378" s="225" t="s">
        <v>57</v>
      </c>
      <c r="C378" s="225" t="s">
        <v>569</v>
      </c>
      <c r="D378" s="225">
        <v>3</v>
      </c>
      <c r="E378" s="50">
        <v>6</v>
      </c>
      <c r="F378" s="50">
        <v>5.2</v>
      </c>
      <c r="G378" s="95">
        <v>4.5</v>
      </c>
    </row>
    <row r="379" spans="1:9" x14ac:dyDescent="0.25">
      <c r="A379" s="225">
        <v>14</v>
      </c>
      <c r="B379" s="225" t="s">
        <v>57</v>
      </c>
      <c r="C379" s="225" t="s">
        <v>569</v>
      </c>
      <c r="D379" s="225">
        <v>10</v>
      </c>
      <c r="E379" s="50">
        <v>10</v>
      </c>
      <c r="F379" s="50">
        <v>3</v>
      </c>
      <c r="G379" s="95">
        <v>4.5</v>
      </c>
    </row>
    <row r="380" spans="1:9" x14ac:dyDescent="0.25">
      <c r="A380" s="225">
        <v>14</v>
      </c>
      <c r="B380" s="225" t="s">
        <v>57</v>
      </c>
      <c r="C380" s="225" t="s">
        <v>569</v>
      </c>
      <c r="D380" s="225">
        <v>2</v>
      </c>
      <c r="E380" s="50">
        <v>2</v>
      </c>
      <c r="F380" s="50">
        <v>2.9</v>
      </c>
      <c r="G380" s="95">
        <v>3.5</v>
      </c>
      <c r="I380" s="93"/>
    </row>
    <row r="381" spans="1:9" x14ac:dyDescent="0.25">
      <c r="A381" s="225">
        <v>14</v>
      </c>
      <c r="B381" s="225" t="s">
        <v>76</v>
      </c>
      <c r="C381" s="225" t="s">
        <v>576</v>
      </c>
      <c r="D381" s="225">
        <v>3</v>
      </c>
      <c r="E381" s="50">
        <v>2</v>
      </c>
      <c r="F381" s="50">
        <v>5.0999999999999996</v>
      </c>
      <c r="G381" s="95">
        <v>4</v>
      </c>
    </row>
    <row r="382" spans="1:9" x14ac:dyDescent="0.25">
      <c r="A382" s="225">
        <v>14</v>
      </c>
      <c r="B382" s="225" t="s">
        <v>76</v>
      </c>
      <c r="C382" s="225" t="s">
        <v>576</v>
      </c>
      <c r="D382" s="225">
        <v>3</v>
      </c>
      <c r="E382" s="50">
        <v>4</v>
      </c>
      <c r="F382" s="50">
        <v>5.2</v>
      </c>
      <c r="G382" s="95">
        <v>4</v>
      </c>
    </row>
    <row r="383" spans="1:9" x14ac:dyDescent="0.25">
      <c r="A383" s="225">
        <v>14</v>
      </c>
      <c r="B383" s="225" t="s">
        <v>76</v>
      </c>
      <c r="C383" s="225" t="s">
        <v>576</v>
      </c>
      <c r="D383" s="225">
        <v>2</v>
      </c>
      <c r="E383" s="50">
        <v>1</v>
      </c>
      <c r="F383" s="50">
        <v>5.2</v>
      </c>
      <c r="G383" s="95">
        <v>3</v>
      </c>
    </row>
    <row r="384" spans="1:9" x14ac:dyDescent="0.25">
      <c r="A384" s="225">
        <v>14</v>
      </c>
      <c r="B384" s="225" t="s">
        <v>76</v>
      </c>
      <c r="C384" s="225" t="s">
        <v>576</v>
      </c>
      <c r="D384" s="225">
        <v>3</v>
      </c>
      <c r="E384" s="50">
        <v>9</v>
      </c>
      <c r="F384" s="50">
        <v>6.2</v>
      </c>
      <c r="G384" s="95">
        <v>4</v>
      </c>
    </row>
    <row r="385" spans="1:9" x14ac:dyDescent="0.25">
      <c r="A385" s="225">
        <v>14</v>
      </c>
      <c r="B385" s="225" t="s">
        <v>76</v>
      </c>
      <c r="C385" s="225" t="s">
        <v>576</v>
      </c>
      <c r="D385" s="225">
        <v>2</v>
      </c>
      <c r="E385" s="50">
        <v>8</v>
      </c>
      <c r="F385" s="50">
        <v>10.5</v>
      </c>
      <c r="G385" s="95">
        <v>4.5</v>
      </c>
    </row>
    <row r="386" spans="1:9" x14ac:dyDescent="0.25">
      <c r="A386" s="225">
        <v>14</v>
      </c>
      <c r="B386" s="225" t="s">
        <v>76</v>
      </c>
      <c r="C386" s="225" t="s">
        <v>576</v>
      </c>
      <c r="D386" s="225">
        <v>3</v>
      </c>
      <c r="E386" s="50">
        <v>7</v>
      </c>
      <c r="F386" s="50">
        <v>10.6</v>
      </c>
      <c r="G386" s="95">
        <v>5.5</v>
      </c>
    </row>
    <row r="387" spans="1:9" x14ac:dyDescent="0.25">
      <c r="A387" s="225">
        <v>14</v>
      </c>
      <c r="B387" s="225" t="s">
        <v>85</v>
      </c>
      <c r="C387" s="225" t="s">
        <v>581</v>
      </c>
      <c r="D387" s="225">
        <v>3</v>
      </c>
      <c r="E387" s="50">
        <v>4</v>
      </c>
      <c r="F387" s="50">
        <v>5.3</v>
      </c>
      <c r="G387" s="95">
        <v>4</v>
      </c>
    </row>
    <row r="388" spans="1:9" x14ac:dyDescent="0.25">
      <c r="A388" s="225">
        <v>14</v>
      </c>
      <c r="B388" s="225" t="s">
        <v>85</v>
      </c>
      <c r="C388" s="225" t="s">
        <v>581</v>
      </c>
      <c r="D388" s="225">
        <v>2</v>
      </c>
      <c r="E388" s="50">
        <v>3</v>
      </c>
      <c r="F388" s="50">
        <v>5.8</v>
      </c>
      <c r="G388" s="95">
        <v>4</v>
      </c>
      <c r="I388" s="93"/>
    </row>
    <row r="389" spans="1:9" x14ac:dyDescent="0.25">
      <c r="A389" s="225">
        <v>14</v>
      </c>
      <c r="B389" s="225" t="s">
        <v>85</v>
      </c>
      <c r="C389" s="225" t="s">
        <v>581</v>
      </c>
      <c r="D389" s="225">
        <v>3</v>
      </c>
      <c r="E389" s="50">
        <v>4</v>
      </c>
      <c r="F389" s="50">
        <v>5.8</v>
      </c>
      <c r="G389" s="95">
        <v>4</v>
      </c>
    </row>
    <row r="390" spans="1:9" ht="30" x14ac:dyDescent="0.25">
      <c r="A390" s="225">
        <v>14</v>
      </c>
      <c r="B390" s="249" t="s">
        <v>322</v>
      </c>
      <c r="C390" s="249" t="s">
        <v>587</v>
      </c>
      <c r="D390" s="225">
        <v>3</v>
      </c>
      <c r="E390" s="50">
        <v>7</v>
      </c>
      <c r="F390" s="50">
        <v>9.6</v>
      </c>
      <c r="G390" s="95">
        <v>4.5</v>
      </c>
    </row>
    <row r="391" spans="1:9" x14ac:dyDescent="0.25">
      <c r="A391" s="225">
        <v>14</v>
      </c>
      <c r="B391" s="225" t="s">
        <v>313</v>
      </c>
      <c r="C391" s="225" t="s">
        <v>588</v>
      </c>
      <c r="D391" s="225">
        <v>3</v>
      </c>
      <c r="E391" s="50">
        <v>2</v>
      </c>
      <c r="F391" s="50">
        <v>4.8</v>
      </c>
      <c r="G391" s="95">
        <v>4</v>
      </c>
    </row>
    <row r="392" spans="1:9" x14ac:dyDescent="0.25">
      <c r="A392" s="225">
        <v>14</v>
      </c>
      <c r="B392" s="225" t="s">
        <v>313</v>
      </c>
      <c r="C392" s="225" t="s">
        <v>588</v>
      </c>
      <c r="D392" s="225">
        <v>3</v>
      </c>
      <c r="E392" s="50">
        <v>3</v>
      </c>
      <c r="F392" s="50">
        <v>5.4</v>
      </c>
      <c r="G392" s="95">
        <v>4.5</v>
      </c>
    </row>
    <row r="393" spans="1:9" x14ac:dyDescent="0.25">
      <c r="A393" s="225">
        <v>14</v>
      </c>
      <c r="B393" s="225" t="s">
        <v>129</v>
      </c>
      <c r="C393" s="225" t="s">
        <v>598</v>
      </c>
      <c r="D393" s="225">
        <v>2</v>
      </c>
      <c r="E393" s="50">
        <v>2</v>
      </c>
      <c r="F393" s="50">
        <v>5.4</v>
      </c>
      <c r="G393" s="95">
        <v>3.5</v>
      </c>
    </row>
    <row r="394" spans="1:9" x14ac:dyDescent="0.25">
      <c r="A394" s="225">
        <v>14</v>
      </c>
      <c r="B394" s="225" t="s">
        <v>129</v>
      </c>
      <c r="C394" s="225" t="s">
        <v>598</v>
      </c>
      <c r="D394" s="225">
        <v>2</v>
      </c>
      <c r="E394" s="50">
        <v>5</v>
      </c>
      <c r="F394" s="50">
        <v>6.2</v>
      </c>
      <c r="G394" s="95">
        <v>4.5</v>
      </c>
    </row>
    <row r="395" spans="1:9" x14ac:dyDescent="0.25">
      <c r="A395" s="225">
        <v>14</v>
      </c>
      <c r="B395" s="225" t="s">
        <v>129</v>
      </c>
      <c r="C395" s="225" t="s">
        <v>598</v>
      </c>
      <c r="D395" s="225">
        <v>1</v>
      </c>
      <c r="E395" s="50">
        <v>2</v>
      </c>
      <c r="F395" s="50">
        <v>6.2</v>
      </c>
      <c r="G395" s="95">
        <v>4</v>
      </c>
    </row>
    <row r="396" spans="1:9" x14ac:dyDescent="0.25">
      <c r="A396" s="225">
        <v>14</v>
      </c>
      <c r="B396" s="225" t="s">
        <v>129</v>
      </c>
      <c r="C396" s="225" t="s">
        <v>598</v>
      </c>
      <c r="D396" s="225">
        <v>4</v>
      </c>
      <c r="E396" s="50">
        <v>4</v>
      </c>
      <c r="F396" s="50">
        <v>6.8</v>
      </c>
      <c r="G396" s="95">
        <v>4</v>
      </c>
    </row>
    <row r="397" spans="1:9" x14ac:dyDescent="0.25">
      <c r="A397" s="225">
        <v>14</v>
      </c>
      <c r="B397" s="225" t="s">
        <v>140</v>
      </c>
      <c r="C397" s="225" t="s">
        <v>600</v>
      </c>
      <c r="D397" s="225">
        <v>2</v>
      </c>
      <c r="E397" s="50">
        <v>7</v>
      </c>
      <c r="F397" s="50">
        <v>9.4</v>
      </c>
      <c r="G397" s="95">
        <v>5</v>
      </c>
    </row>
    <row r="398" spans="1:9" x14ac:dyDescent="0.25">
      <c r="A398" s="225">
        <v>14</v>
      </c>
      <c r="B398" s="225" t="s">
        <v>137</v>
      </c>
      <c r="C398" s="225" t="s">
        <v>601</v>
      </c>
      <c r="D398" s="225">
        <v>3</v>
      </c>
      <c r="E398" s="50">
        <v>7</v>
      </c>
      <c r="F398" s="50">
        <v>15.6</v>
      </c>
      <c r="G398" s="95">
        <v>5</v>
      </c>
    </row>
    <row r="399" spans="1:9" x14ac:dyDescent="0.25">
      <c r="A399" s="225">
        <v>14</v>
      </c>
      <c r="B399" s="225" t="s">
        <v>137</v>
      </c>
      <c r="C399" s="225" t="s">
        <v>601</v>
      </c>
      <c r="D399" s="225">
        <v>3</v>
      </c>
      <c r="E399" s="50">
        <v>7</v>
      </c>
      <c r="F399" s="50">
        <v>16</v>
      </c>
      <c r="G399" s="95">
        <v>5.2</v>
      </c>
    </row>
    <row r="400" spans="1:9" x14ac:dyDescent="0.25">
      <c r="A400" s="225">
        <v>14</v>
      </c>
      <c r="B400" s="225" t="s">
        <v>142</v>
      </c>
      <c r="C400" s="225" t="s">
        <v>602</v>
      </c>
      <c r="D400" s="225">
        <v>2</v>
      </c>
      <c r="E400" s="50">
        <v>3</v>
      </c>
      <c r="F400" s="50">
        <v>4.8</v>
      </c>
      <c r="G400" s="95">
        <v>3.5</v>
      </c>
    </row>
    <row r="401" spans="1:9" x14ac:dyDescent="0.25">
      <c r="A401" s="225">
        <v>14</v>
      </c>
      <c r="B401" s="225" t="s">
        <v>149</v>
      </c>
      <c r="C401" s="225" t="s">
        <v>621</v>
      </c>
      <c r="D401" s="225">
        <v>4</v>
      </c>
      <c r="E401" s="50">
        <v>2</v>
      </c>
      <c r="F401" s="50">
        <v>16.2</v>
      </c>
      <c r="G401" s="95">
        <v>7.5</v>
      </c>
    </row>
    <row r="402" spans="1:9" x14ac:dyDescent="0.25">
      <c r="A402" s="225">
        <v>14</v>
      </c>
      <c r="B402" s="225" t="s">
        <v>152</v>
      </c>
      <c r="C402" s="225" t="s">
        <v>605</v>
      </c>
      <c r="D402" s="225">
        <v>2</v>
      </c>
      <c r="E402" s="50">
        <v>4</v>
      </c>
      <c r="F402" s="50">
        <v>3.2</v>
      </c>
      <c r="G402" s="95">
        <v>7.5</v>
      </c>
      <c r="I402" s="245"/>
    </row>
    <row r="403" spans="1:9" x14ac:dyDescent="0.25">
      <c r="A403" s="225">
        <v>14</v>
      </c>
      <c r="B403" s="225" t="s">
        <v>168</v>
      </c>
      <c r="C403" s="225" t="s">
        <v>610</v>
      </c>
      <c r="D403" s="225">
        <v>10</v>
      </c>
      <c r="E403" s="50">
        <v>2</v>
      </c>
      <c r="F403" s="50">
        <v>3.6</v>
      </c>
      <c r="G403" s="95">
        <v>5</v>
      </c>
    </row>
    <row r="404" spans="1:9" x14ac:dyDescent="0.25">
      <c r="A404" s="225">
        <v>14</v>
      </c>
      <c r="B404" s="225" t="s">
        <v>176</v>
      </c>
      <c r="C404" s="225" t="s">
        <v>614</v>
      </c>
      <c r="D404" s="225">
        <v>2</v>
      </c>
      <c r="E404" s="50">
        <v>3</v>
      </c>
      <c r="F404" s="50">
        <v>8.4</v>
      </c>
      <c r="G404" s="95">
        <v>7.5</v>
      </c>
    </row>
    <row r="405" spans="1:9" x14ac:dyDescent="0.25">
      <c r="A405" s="225">
        <v>15</v>
      </c>
      <c r="B405" s="225" t="s">
        <v>43</v>
      </c>
      <c r="C405" s="225" t="s">
        <v>563</v>
      </c>
      <c r="D405" s="225">
        <v>6</v>
      </c>
      <c r="E405" s="50">
        <v>3</v>
      </c>
      <c r="F405" s="50">
        <v>12.6</v>
      </c>
      <c r="G405" s="95">
        <v>5.5</v>
      </c>
    </row>
    <row r="406" spans="1:9" x14ac:dyDescent="0.25">
      <c r="A406" s="225">
        <v>15</v>
      </c>
      <c r="B406" s="225" t="s">
        <v>46</v>
      </c>
      <c r="C406" s="225" t="s">
        <v>564</v>
      </c>
      <c r="D406" s="225">
        <v>5</v>
      </c>
      <c r="E406" s="50">
        <v>7</v>
      </c>
      <c r="F406" s="50">
        <v>9.6</v>
      </c>
      <c r="G406" s="95">
        <v>5.5</v>
      </c>
      <c r="H406" s="30">
        <f>SUM(E405:E406)</f>
        <v>10</v>
      </c>
    </row>
    <row r="407" spans="1:9" x14ac:dyDescent="0.25">
      <c r="A407" s="225">
        <v>15</v>
      </c>
      <c r="B407" s="225" t="s">
        <v>52</v>
      </c>
      <c r="C407" s="225" t="s">
        <v>616</v>
      </c>
      <c r="D407" s="225">
        <v>3</v>
      </c>
      <c r="E407" s="50">
        <v>5</v>
      </c>
      <c r="F407" s="50">
        <v>3.8</v>
      </c>
      <c r="G407" s="95">
        <v>3.5</v>
      </c>
    </row>
    <row r="408" spans="1:9" x14ac:dyDescent="0.25">
      <c r="A408" s="225">
        <v>15</v>
      </c>
      <c r="B408" s="225" t="s">
        <v>52</v>
      </c>
      <c r="C408" s="225" t="s">
        <v>616</v>
      </c>
      <c r="D408" s="225">
        <v>2</v>
      </c>
      <c r="E408" s="50">
        <v>4</v>
      </c>
      <c r="F408" s="50">
        <v>4.2</v>
      </c>
      <c r="G408" s="95">
        <v>3.5</v>
      </c>
    </row>
    <row r="409" spans="1:9" x14ac:dyDescent="0.25">
      <c r="A409" s="247">
        <v>15</v>
      </c>
      <c r="B409" s="225" t="s">
        <v>72</v>
      </c>
      <c r="C409" s="225" t="s">
        <v>574</v>
      </c>
      <c r="D409" s="225">
        <v>1</v>
      </c>
      <c r="E409" s="50">
        <v>1</v>
      </c>
      <c r="F409" s="50">
        <v>3</v>
      </c>
      <c r="G409" s="95">
        <v>3</v>
      </c>
    </row>
    <row r="410" spans="1:9" x14ac:dyDescent="0.25">
      <c r="A410" s="225">
        <v>15</v>
      </c>
      <c r="B410" s="225" t="s">
        <v>72</v>
      </c>
      <c r="C410" s="225" t="s">
        <v>574</v>
      </c>
      <c r="D410" s="225">
        <v>4</v>
      </c>
      <c r="E410" s="50">
        <v>2</v>
      </c>
      <c r="F410" s="50">
        <v>21.6</v>
      </c>
      <c r="G410" s="95">
        <v>6</v>
      </c>
    </row>
    <row r="411" spans="1:9" x14ac:dyDescent="0.25">
      <c r="A411" s="247">
        <v>15</v>
      </c>
      <c r="B411" s="225" t="s">
        <v>72</v>
      </c>
      <c r="C411" s="225" t="s">
        <v>574</v>
      </c>
      <c r="D411" s="225">
        <v>1</v>
      </c>
      <c r="E411" s="50">
        <v>7</v>
      </c>
      <c r="F411" s="50">
        <v>4</v>
      </c>
      <c r="G411" s="95">
        <v>4</v>
      </c>
    </row>
    <row r="412" spans="1:9" x14ac:dyDescent="0.25">
      <c r="A412" s="225">
        <v>15</v>
      </c>
      <c r="B412" s="225" t="s">
        <v>74</v>
      </c>
      <c r="C412" s="225" t="s">
        <v>575</v>
      </c>
      <c r="D412" s="225">
        <v>4</v>
      </c>
      <c r="E412" s="50">
        <v>2</v>
      </c>
      <c r="F412" s="50">
        <v>9.6</v>
      </c>
      <c r="G412" s="95">
        <v>5</v>
      </c>
      <c r="H412" s="65">
        <f>SUM(E400:E412)</f>
        <v>45</v>
      </c>
    </row>
    <row r="413" spans="1:9" x14ac:dyDescent="0.25">
      <c r="A413" s="225">
        <v>15</v>
      </c>
      <c r="B413" s="225" t="s">
        <v>76</v>
      </c>
      <c r="C413" s="225" t="s">
        <v>576</v>
      </c>
      <c r="D413" s="225">
        <v>2</v>
      </c>
      <c r="E413" s="50">
        <v>3</v>
      </c>
      <c r="F413" s="50">
        <v>5.2</v>
      </c>
      <c r="G413" s="95">
        <v>3.5</v>
      </c>
    </row>
    <row r="414" spans="1:9" x14ac:dyDescent="0.25">
      <c r="A414" s="225">
        <v>15</v>
      </c>
      <c r="B414" s="225" t="s">
        <v>83</v>
      </c>
      <c r="C414" s="225" t="s">
        <v>580</v>
      </c>
      <c r="D414" s="225">
        <v>10</v>
      </c>
      <c r="E414" s="50">
        <v>7</v>
      </c>
      <c r="F414" s="50">
        <v>14.6</v>
      </c>
      <c r="G414" s="95">
        <v>5.5</v>
      </c>
    </row>
    <row r="415" spans="1:9" x14ac:dyDescent="0.25">
      <c r="A415" s="247">
        <v>15</v>
      </c>
      <c r="B415" s="225" t="s">
        <v>85</v>
      </c>
      <c r="C415" s="225" t="s">
        <v>581</v>
      </c>
      <c r="D415" s="225">
        <v>3</v>
      </c>
      <c r="E415" s="50">
        <v>2</v>
      </c>
      <c r="F415" s="50">
        <v>5.8</v>
      </c>
      <c r="G415" s="95">
        <v>4</v>
      </c>
    </row>
    <row r="416" spans="1:9" x14ac:dyDescent="0.25">
      <c r="A416" s="225">
        <v>15</v>
      </c>
      <c r="B416" s="225" t="s">
        <v>85</v>
      </c>
      <c r="C416" s="225" t="s">
        <v>581</v>
      </c>
      <c r="D416" s="225">
        <v>30</v>
      </c>
      <c r="E416" s="50">
        <v>7</v>
      </c>
      <c r="F416" s="50">
        <v>7.2</v>
      </c>
      <c r="G416" s="95">
        <v>4.5</v>
      </c>
    </row>
    <row r="417" spans="1:8" x14ac:dyDescent="0.25">
      <c r="A417" s="247">
        <v>15</v>
      </c>
      <c r="B417" s="225" t="s">
        <v>85</v>
      </c>
      <c r="C417" s="225" t="s">
        <v>581</v>
      </c>
      <c r="D417" s="225">
        <v>5</v>
      </c>
      <c r="E417" s="50">
        <v>3</v>
      </c>
      <c r="F417" s="50">
        <v>16.2</v>
      </c>
      <c r="G417" s="95">
        <v>5.2</v>
      </c>
      <c r="H417" s="65">
        <f>SUM(E373:E417)</f>
        <v>184</v>
      </c>
    </row>
    <row r="418" spans="1:8" x14ac:dyDescent="0.25">
      <c r="A418" s="225">
        <v>15</v>
      </c>
      <c r="B418" s="225" t="s">
        <v>88</v>
      </c>
      <c r="C418" s="225" t="s">
        <v>582</v>
      </c>
      <c r="D418" s="225">
        <v>2</v>
      </c>
      <c r="E418" s="50">
        <v>7</v>
      </c>
      <c r="F418" s="50">
        <v>10</v>
      </c>
      <c r="G418" s="95">
        <v>5</v>
      </c>
      <c r="H418" s="65">
        <f>SUM(E417:E418)</f>
        <v>10</v>
      </c>
    </row>
    <row r="419" spans="1:8" ht="30" x14ac:dyDescent="0.25">
      <c r="A419" s="225">
        <v>15</v>
      </c>
      <c r="B419" s="249" t="s">
        <v>322</v>
      </c>
      <c r="C419" s="249" t="s">
        <v>587</v>
      </c>
      <c r="D419" s="225">
        <v>5</v>
      </c>
      <c r="E419" s="50">
        <v>2</v>
      </c>
      <c r="F419" s="50">
        <v>9.8000000000000007</v>
      </c>
      <c r="G419" s="95">
        <v>4</v>
      </c>
    </row>
    <row r="420" spans="1:8" x14ac:dyDescent="0.25">
      <c r="A420" s="225">
        <v>15</v>
      </c>
      <c r="B420" s="225" t="s">
        <v>107</v>
      </c>
      <c r="C420" s="225" t="s">
        <v>590</v>
      </c>
      <c r="D420" s="225">
        <v>5</v>
      </c>
      <c r="E420" s="50">
        <v>3</v>
      </c>
      <c r="F420" s="50">
        <v>4.5999999999999996</v>
      </c>
      <c r="G420" s="95">
        <v>4.5</v>
      </c>
    </row>
    <row r="421" spans="1:8" x14ac:dyDescent="0.25">
      <c r="A421" s="247">
        <v>15</v>
      </c>
      <c r="B421" s="225" t="s">
        <v>111</v>
      </c>
      <c r="C421" s="225" t="s">
        <v>593</v>
      </c>
      <c r="D421" s="225">
        <v>2</v>
      </c>
      <c r="E421" s="50">
        <v>2</v>
      </c>
      <c r="F421" s="50">
        <v>5.2</v>
      </c>
      <c r="G421" s="95">
        <v>3.5</v>
      </c>
    </row>
    <row r="422" spans="1:8" x14ac:dyDescent="0.25">
      <c r="A422" s="225">
        <v>15</v>
      </c>
      <c r="B422" s="225" t="s">
        <v>137</v>
      </c>
      <c r="C422" s="225" t="s">
        <v>601</v>
      </c>
      <c r="D422" s="225">
        <v>6</v>
      </c>
      <c r="E422" s="56">
        <v>7</v>
      </c>
      <c r="F422" s="56">
        <v>15.8</v>
      </c>
      <c r="G422" s="95">
        <v>11</v>
      </c>
    </row>
    <row r="423" spans="1:8" x14ac:dyDescent="0.25">
      <c r="A423" s="225">
        <v>15</v>
      </c>
      <c r="B423" s="225" t="s">
        <v>142</v>
      </c>
      <c r="C423" s="225" t="s">
        <v>602</v>
      </c>
      <c r="D423" s="225">
        <v>7</v>
      </c>
      <c r="E423" s="50">
        <v>3</v>
      </c>
      <c r="F423" s="50">
        <v>3.2</v>
      </c>
      <c r="G423" s="95">
        <v>3.5</v>
      </c>
    </row>
    <row r="424" spans="1:8" x14ac:dyDescent="0.25">
      <c r="A424" s="225">
        <v>15</v>
      </c>
      <c r="B424" s="225" t="s">
        <v>142</v>
      </c>
      <c r="C424" s="225" t="s">
        <v>602</v>
      </c>
      <c r="D424" s="225">
        <v>3</v>
      </c>
      <c r="E424" s="50">
        <v>2</v>
      </c>
      <c r="F424" s="50">
        <v>7.2</v>
      </c>
      <c r="G424" s="95">
        <v>3.5</v>
      </c>
    </row>
    <row r="425" spans="1:8" x14ac:dyDescent="0.25">
      <c r="A425" s="225">
        <v>15</v>
      </c>
      <c r="B425" s="225" t="s">
        <v>149</v>
      </c>
      <c r="C425" s="225" t="s">
        <v>621</v>
      </c>
      <c r="D425" s="225">
        <v>6</v>
      </c>
      <c r="E425" s="50">
        <v>3</v>
      </c>
      <c r="F425" s="50">
        <v>7.4</v>
      </c>
      <c r="G425" s="95">
        <v>7.5</v>
      </c>
    </row>
    <row r="426" spans="1:8" x14ac:dyDescent="0.25">
      <c r="A426" s="225">
        <v>15</v>
      </c>
      <c r="B426" s="225" t="s">
        <v>149</v>
      </c>
      <c r="C426" s="225" t="s">
        <v>621</v>
      </c>
      <c r="D426" s="225">
        <v>5</v>
      </c>
      <c r="E426" s="50">
        <v>3</v>
      </c>
      <c r="F426" s="50">
        <v>15.5</v>
      </c>
      <c r="G426" s="95">
        <v>7.5</v>
      </c>
    </row>
    <row r="427" spans="1:8" x14ac:dyDescent="0.25">
      <c r="A427" s="225">
        <v>15</v>
      </c>
      <c r="B427" s="225" t="s">
        <v>149</v>
      </c>
      <c r="C427" s="225" t="s">
        <v>621</v>
      </c>
      <c r="D427" s="225">
        <v>10</v>
      </c>
      <c r="E427" s="50">
        <v>3</v>
      </c>
      <c r="F427" s="50">
        <v>16.8</v>
      </c>
      <c r="G427" s="95">
        <v>7.5</v>
      </c>
    </row>
    <row r="428" spans="1:8" x14ac:dyDescent="0.25">
      <c r="A428" s="225">
        <v>15</v>
      </c>
      <c r="B428" s="225" t="s">
        <v>156</v>
      </c>
      <c r="C428" s="225" t="s">
        <v>606</v>
      </c>
      <c r="D428" s="225">
        <v>10</v>
      </c>
      <c r="E428" s="50">
        <v>7</v>
      </c>
      <c r="F428" s="50">
        <v>32.4</v>
      </c>
      <c r="G428" s="95">
        <v>7.5</v>
      </c>
      <c r="H428" s="65">
        <f>SUM(E427:E428)</f>
        <v>10</v>
      </c>
    </row>
    <row r="429" spans="1:8" x14ac:dyDescent="0.25">
      <c r="A429" s="225">
        <v>15</v>
      </c>
      <c r="B429" s="225" t="s">
        <v>162</v>
      </c>
      <c r="C429" s="225" t="s">
        <v>608</v>
      </c>
      <c r="D429" s="225">
        <v>7</v>
      </c>
      <c r="E429" s="50">
        <v>7</v>
      </c>
      <c r="F429" s="50">
        <v>5.0999999999999996</v>
      </c>
      <c r="G429" s="95">
        <v>7.5</v>
      </c>
    </row>
    <row r="430" spans="1:8" x14ac:dyDescent="0.25">
      <c r="A430" s="225">
        <v>15</v>
      </c>
      <c r="B430" s="225" t="s">
        <v>162</v>
      </c>
      <c r="C430" s="225" t="s">
        <v>608</v>
      </c>
      <c r="D430" s="225">
        <v>2</v>
      </c>
      <c r="E430" s="50">
        <v>7</v>
      </c>
      <c r="F430" s="50">
        <v>10.5</v>
      </c>
      <c r="G430" s="95">
        <v>7.5</v>
      </c>
    </row>
    <row r="431" spans="1:8" x14ac:dyDescent="0.25">
      <c r="A431" s="225">
        <v>15</v>
      </c>
      <c r="B431" s="225" t="s">
        <v>171</v>
      </c>
      <c r="C431" s="225" t="s">
        <v>611</v>
      </c>
      <c r="D431" s="225">
        <v>3</v>
      </c>
      <c r="E431" s="50">
        <v>8</v>
      </c>
      <c r="F431" s="50">
        <v>10.5</v>
      </c>
      <c r="G431" s="95">
        <v>7.5</v>
      </c>
    </row>
    <row r="432" spans="1:8" x14ac:dyDescent="0.25">
      <c r="A432" s="225">
        <v>16</v>
      </c>
      <c r="B432" s="225" t="s">
        <v>17</v>
      </c>
      <c r="C432" s="225" t="s">
        <v>556</v>
      </c>
      <c r="D432" s="225">
        <v>2</v>
      </c>
      <c r="E432" s="50">
        <v>3</v>
      </c>
      <c r="F432" s="50">
        <v>3.4</v>
      </c>
      <c r="G432" s="95">
        <v>3</v>
      </c>
    </row>
    <row r="433" spans="1:9" x14ac:dyDescent="0.25">
      <c r="A433" s="225">
        <v>16</v>
      </c>
      <c r="B433" s="225" t="s">
        <v>17</v>
      </c>
      <c r="C433" s="225" t="s">
        <v>556</v>
      </c>
      <c r="D433" s="225">
        <v>3</v>
      </c>
      <c r="E433" s="50">
        <v>4</v>
      </c>
      <c r="F433" s="50">
        <v>4.8</v>
      </c>
      <c r="G433" s="95">
        <v>3</v>
      </c>
    </row>
    <row r="434" spans="1:9" x14ac:dyDescent="0.25">
      <c r="A434" s="225">
        <v>16</v>
      </c>
      <c r="B434" s="225" t="s">
        <v>17</v>
      </c>
      <c r="C434" s="225" t="s">
        <v>556</v>
      </c>
      <c r="D434" s="225">
        <v>3</v>
      </c>
      <c r="E434" s="50">
        <v>3</v>
      </c>
      <c r="F434" s="50">
        <v>4.8</v>
      </c>
      <c r="G434" s="95">
        <v>4</v>
      </c>
      <c r="I434" s="93"/>
    </row>
    <row r="435" spans="1:9" x14ac:dyDescent="0.25">
      <c r="A435" s="225">
        <v>16</v>
      </c>
      <c r="B435" s="225" t="s">
        <v>17</v>
      </c>
      <c r="C435" s="225" t="s">
        <v>556</v>
      </c>
      <c r="D435" s="225">
        <v>2</v>
      </c>
      <c r="E435" s="50">
        <v>2</v>
      </c>
      <c r="F435" s="50">
        <v>5</v>
      </c>
      <c r="G435" s="95">
        <v>3</v>
      </c>
    </row>
    <row r="436" spans="1:9" x14ac:dyDescent="0.25">
      <c r="A436" s="225">
        <v>16</v>
      </c>
      <c r="B436" s="225" t="s">
        <v>17</v>
      </c>
      <c r="C436" s="225" t="s">
        <v>556</v>
      </c>
      <c r="D436" s="225">
        <v>2</v>
      </c>
      <c r="E436" s="50">
        <v>2</v>
      </c>
      <c r="F436" s="50">
        <v>5.2</v>
      </c>
      <c r="G436" s="95">
        <v>4.5</v>
      </c>
    </row>
    <row r="437" spans="1:9" x14ac:dyDescent="0.25">
      <c r="A437" s="225">
        <v>16</v>
      </c>
      <c r="B437" s="225" t="s">
        <v>17</v>
      </c>
      <c r="C437" s="246" t="s">
        <v>556</v>
      </c>
      <c r="D437" s="246">
        <v>2</v>
      </c>
      <c r="E437" s="64">
        <v>3</v>
      </c>
      <c r="F437" s="64">
        <v>5.4</v>
      </c>
      <c r="G437" s="98">
        <v>4.5</v>
      </c>
    </row>
    <row r="438" spans="1:9" x14ac:dyDescent="0.25">
      <c r="A438" s="225">
        <v>16</v>
      </c>
      <c r="B438" s="225" t="s">
        <v>17</v>
      </c>
      <c r="C438" s="225" t="s">
        <v>556</v>
      </c>
      <c r="D438" s="225">
        <v>4</v>
      </c>
      <c r="E438" s="50">
        <v>2</v>
      </c>
      <c r="F438" s="50">
        <v>6.2</v>
      </c>
      <c r="G438" s="95">
        <v>3.5</v>
      </c>
    </row>
    <row r="439" spans="1:9" x14ac:dyDescent="0.25">
      <c r="A439" s="225">
        <v>16</v>
      </c>
      <c r="B439" s="225" t="s">
        <v>17</v>
      </c>
      <c r="C439" s="225" t="s">
        <v>556</v>
      </c>
      <c r="D439" s="225">
        <v>2</v>
      </c>
      <c r="E439" s="50">
        <v>2</v>
      </c>
      <c r="F439" s="50">
        <v>6.4</v>
      </c>
      <c r="G439" s="95">
        <v>3</v>
      </c>
    </row>
    <row r="440" spans="1:9" x14ac:dyDescent="0.25">
      <c r="A440" s="225">
        <v>16</v>
      </c>
      <c r="B440" s="225" t="s">
        <v>17</v>
      </c>
      <c r="C440" s="225" t="s">
        <v>556</v>
      </c>
      <c r="D440" s="225">
        <v>3</v>
      </c>
      <c r="E440" s="50">
        <v>5</v>
      </c>
      <c r="F440" s="50">
        <v>10.5</v>
      </c>
      <c r="G440" s="95">
        <v>4</v>
      </c>
    </row>
    <row r="441" spans="1:9" x14ac:dyDescent="0.25">
      <c r="A441" s="225">
        <v>16</v>
      </c>
      <c r="B441" s="225" t="s">
        <v>17</v>
      </c>
      <c r="C441" s="225" t="s">
        <v>556</v>
      </c>
      <c r="D441" s="225">
        <v>6</v>
      </c>
      <c r="E441" s="50">
        <v>3</v>
      </c>
      <c r="F441" s="50">
        <v>10.5</v>
      </c>
      <c r="G441" s="95">
        <v>7</v>
      </c>
    </row>
    <row r="442" spans="1:9" x14ac:dyDescent="0.25">
      <c r="A442" s="225">
        <v>16</v>
      </c>
      <c r="B442" s="225" t="s">
        <v>17</v>
      </c>
      <c r="C442" s="225" t="s">
        <v>556</v>
      </c>
      <c r="D442" s="225">
        <v>8</v>
      </c>
      <c r="E442" s="50">
        <v>2</v>
      </c>
      <c r="F442" s="50">
        <v>22</v>
      </c>
      <c r="G442" s="95">
        <v>11</v>
      </c>
    </row>
    <row r="443" spans="1:9" x14ac:dyDescent="0.25">
      <c r="A443" s="225">
        <v>16</v>
      </c>
      <c r="B443" s="225" t="s">
        <v>323</v>
      </c>
      <c r="C443" s="225" t="s">
        <v>616</v>
      </c>
      <c r="D443" s="225">
        <v>1</v>
      </c>
      <c r="E443" s="50">
        <v>2</v>
      </c>
      <c r="F443" s="50">
        <v>2.8</v>
      </c>
      <c r="G443" s="95">
        <v>3.5</v>
      </c>
    </row>
    <row r="444" spans="1:9" x14ac:dyDescent="0.25">
      <c r="A444" s="225">
        <v>16</v>
      </c>
      <c r="B444" s="225" t="s">
        <v>323</v>
      </c>
      <c r="C444" s="225" t="s">
        <v>616</v>
      </c>
      <c r="D444" s="225">
        <v>4</v>
      </c>
      <c r="E444" s="50">
        <v>3</v>
      </c>
      <c r="F444" s="50">
        <v>3</v>
      </c>
      <c r="G444" s="95">
        <v>3</v>
      </c>
      <c r="I444" s="93"/>
    </row>
    <row r="445" spans="1:9" x14ac:dyDescent="0.25">
      <c r="A445" s="225">
        <v>16</v>
      </c>
      <c r="B445" s="225" t="s">
        <v>323</v>
      </c>
      <c r="C445" s="225" t="s">
        <v>616</v>
      </c>
      <c r="D445" s="225">
        <v>5</v>
      </c>
      <c r="E445" s="50">
        <v>8</v>
      </c>
      <c r="F445" s="50">
        <v>5.4</v>
      </c>
      <c r="G445" s="95">
        <v>4.5</v>
      </c>
    </row>
    <row r="446" spans="1:9" x14ac:dyDescent="0.25">
      <c r="A446" s="225">
        <v>16</v>
      </c>
      <c r="B446" s="225" t="s">
        <v>54</v>
      </c>
      <c r="C446" s="225" t="s">
        <v>566</v>
      </c>
      <c r="D446" s="225">
        <v>3</v>
      </c>
      <c r="E446" s="50">
        <v>4</v>
      </c>
      <c r="F446" s="50">
        <v>5.3</v>
      </c>
      <c r="G446" s="95">
        <v>5</v>
      </c>
    </row>
    <row r="447" spans="1:9" x14ac:dyDescent="0.25">
      <c r="A447" s="225">
        <v>16</v>
      </c>
      <c r="B447" s="225" t="s">
        <v>324</v>
      </c>
      <c r="C447" s="225" t="s">
        <v>569</v>
      </c>
      <c r="D447" s="225">
        <v>8</v>
      </c>
      <c r="E447" s="50">
        <v>7</v>
      </c>
      <c r="F447" s="50">
        <v>3</v>
      </c>
      <c r="G447" s="95">
        <v>4.5</v>
      </c>
    </row>
    <row r="448" spans="1:9" x14ac:dyDescent="0.25">
      <c r="A448" s="225">
        <v>16</v>
      </c>
      <c r="B448" s="225" t="s">
        <v>324</v>
      </c>
      <c r="C448" s="225" t="s">
        <v>569</v>
      </c>
      <c r="D448" s="225">
        <v>5</v>
      </c>
      <c r="E448" s="50">
        <v>6</v>
      </c>
      <c r="F448" s="50">
        <v>2.6</v>
      </c>
      <c r="G448" s="95">
        <v>4.5</v>
      </c>
    </row>
    <row r="449" spans="1:9" s="26" customFormat="1" x14ac:dyDescent="0.25">
      <c r="A449" s="225">
        <v>16</v>
      </c>
      <c r="B449" s="225" t="s">
        <v>324</v>
      </c>
      <c r="C449" s="225" t="s">
        <v>569</v>
      </c>
      <c r="D449" s="225">
        <v>5</v>
      </c>
      <c r="E449" s="50">
        <v>6</v>
      </c>
      <c r="F449" s="50">
        <v>5.8</v>
      </c>
      <c r="G449" s="95">
        <v>4.5</v>
      </c>
      <c r="H449" s="65"/>
      <c r="I449" s="93"/>
    </row>
    <row r="450" spans="1:9" s="26" customFormat="1" x14ac:dyDescent="0.25">
      <c r="A450" s="225">
        <v>16</v>
      </c>
      <c r="B450" s="225" t="s">
        <v>324</v>
      </c>
      <c r="C450" s="225" t="s">
        <v>569</v>
      </c>
      <c r="D450" s="225">
        <v>5</v>
      </c>
      <c r="E450" s="50">
        <v>2</v>
      </c>
      <c r="F450" s="50">
        <v>4</v>
      </c>
      <c r="G450" s="95">
        <v>4.5</v>
      </c>
      <c r="H450" s="65"/>
      <c r="I450" s="93" t="s">
        <v>186</v>
      </c>
    </row>
    <row r="451" spans="1:9" s="26" customFormat="1" x14ac:dyDescent="0.25">
      <c r="A451" s="225">
        <v>16</v>
      </c>
      <c r="B451" s="225" t="s">
        <v>72</v>
      </c>
      <c r="C451" s="225" t="s">
        <v>574</v>
      </c>
      <c r="D451" s="225">
        <v>2</v>
      </c>
      <c r="E451" s="50">
        <v>2</v>
      </c>
      <c r="F451" s="50">
        <v>5.6</v>
      </c>
      <c r="G451" s="95">
        <v>4</v>
      </c>
      <c r="H451" s="65"/>
      <c r="I451" s="93"/>
    </row>
    <row r="452" spans="1:9" s="26" customFormat="1" x14ac:dyDescent="0.25">
      <c r="A452" s="225">
        <v>16</v>
      </c>
      <c r="B452" s="225" t="s">
        <v>72</v>
      </c>
      <c r="C452" s="225" t="s">
        <v>574</v>
      </c>
      <c r="D452" s="225">
        <v>2</v>
      </c>
      <c r="E452" s="50">
        <v>2</v>
      </c>
      <c r="F452" s="50">
        <v>10.199999999999999</v>
      </c>
      <c r="G452" s="95">
        <v>5</v>
      </c>
      <c r="H452" s="65"/>
      <c r="I452" s="245"/>
    </row>
    <row r="453" spans="1:9" x14ac:dyDescent="0.25">
      <c r="A453" s="225">
        <v>16</v>
      </c>
      <c r="B453" s="225" t="s">
        <v>72</v>
      </c>
      <c r="C453" s="225" t="s">
        <v>574</v>
      </c>
      <c r="D453" s="225">
        <v>1</v>
      </c>
      <c r="E453" s="50">
        <v>7</v>
      </c>
      <c r="F453" s="50">
        <v>7.2</v>
      </c>
      <c r="G453" s="95">
        <v>5</v>
      </c>
      <c r="I453" s="93"/>
    </row>
    <row r="454" spans="1:9" s="26" customFormat="1" x14ac:dyDescent="0.25">
      <c r="A454" s="225">
        <v>16</v>
      </c>
      <c r="B454" s="225" t="s">
        <v>72</v>
      </c>
      <c r="C454" s="225" t="s">
        <v>574</v>
      </c>
      <c r="D454" s="225">
        <v>2</v>
      </c>
      <c r="E454" s="50">
        <v>2</v>
      </c>
      <c r="F454" s="50">
        <v>6</v>
      </c>
      <c r="G454" s="95">
        <v>5</v>
      </c>
      <c r="H454" s="65"/>
      <c r="I454" s="245"/>
    </row>
    <row r="455" spans="1:9" x14ac:dyDescent="0.25">
      <c r="A455" s="225">
        <v>16</v>
      </c>
      <c r="B455" s="225" t="s">
        <v>74</v>
      </c>
      <c r="C455" s="225" t="s">
        <v>575</v>
      </c>
      <c r="D455" s="225">
        <v>3</v>
      </c>
      <c r="E455" s="50">
        <v>2</v>
      </c>
      <c r="F455" s="50">
        <v>5.2</v>
      </c>
      <c r="G455" s="95">
        <v>4.5</v>
      </c>
    </row>
    <row r="456" spans="1:9" x14ac:dyDescent="0.25">
      <c r="A456" s="225">
        <v>16</v>
      </c>
      <c r="B456" s="225" t="s">
        <v>83</v>
      </c>
      <c r="C456" s="225" t="s">
        <v>580</v>
      </c>
      <c r="D456" s="225">
        <v>2</v>
      </c>
      <c r="E456" s="50">
        <v>2</v>
      </c>
      <c r="F456" s="50">
        <v>6.3</v>
      </c>
      <c r="G456" s="95">
        <v>4.5</v>
      </c>
    </row>
    <row r="457" spans="1:9" x14ac:dyDescent="0.25">
      <c r="A457" s="225">
        <v>16</v>
      </c>
      <c r="B457" s="225" t="s">
        <v>85</v>
      </c>
      <c r="C457" s="225" t="s">
        <v>581</v>
      </c>
      <c r="D457" s="225">
        <v>4</v>
      </c>
      <c r="E457" s="50">
        <v>4</v>
      </c>
      <c r="F457" s="50">
        <v>4.8</v>
      </c>
      <c r="G457" s="95">
        <v>3.5</v>
      </c>
    </row>
    <row r="458" spans="1:9" x14ac:dyDescent="0.25">
      <c r="A458" s="225">
        <v>16</v>
      </c>
      <c r="B458" s="225" t="s">
        <v>85</v>
      </c>
      <c r="C458" s="225" t="s">
        <v>581</v>
      </c>
      <c r="D458" s="225">
        <v>2</v>
      </c>
      <c r="E458" s="50">
        <v>2</v>
      </c>
      <c r="F458" s="50">
        <v>5.6</v>
      </c>
      <c r="G458" s="95">
        <v>4</v>
      </c>
      <c r="I458" s="245"/>
    </row>
    <row r="459" spans="1:9" ht="30" x14ac:dyDescent="0.25">
      <c r="A459" s="225">
        <v>16</v>
      </c>
      <c r="B459" s="249" t="s">
        <v>322</v>
      </c>
      <c r="C459" s="249" t="s">
        <v>587</v>
      </c>
      <c r="D459" s="225">
        <v>3</v>
      </c>
      <c r="E459" s="50">
        <v>1</v>
      </c>
      <c r="F459" s="50">
        <v>8.6</v>
      </c>
      <c r="G459" s="95">
        <v>4.5</v>
      </c>
      <c r="I459" s="93"/>
    </row>
    <row r="460" spans="1:9" s="26" customFormat="1" x14ac:dyDescent="0.25">
      <c r="A460" s="225">
        <v>16</v>
      </c>
      <c r="B460" s="225" t="s">
        <v>313</v>
      </c>
      <c r="C460" s="225" t="s">
        <v>588</v>
      </c>
      <c r="D460" s="225">
        <v>1</v>
      </c>
      <c r="E460" s="50">
        <v>4</v>
      </c>
      <c r="F460" s="50">
        <v>3.2</v>
      </c>
      <c r="G460" s="95">
        <v>3</v>
      </c>
      <c r="H460" s="65"/>
      <c r="I460" s="245"/>
    </row>
    <row r="461" spans="1:9" x14ac:dyDescent="0.25">
      <c r="A461" s="225">
        <v>16</v>
      </c>
      <c r="B461" s="225" t="s">
        <v>313</v>
      </c>
      <c r="C461" s="225" t="s">
        <v>588</v>
      </c>
      <c r="D461" s="225">
        <v>1</v>
      </c>
      <c r="E461" s="50">
        <v>3</v>
      </c>
      <c r="F461" s="50">
        <v>3.5</v>
      </c>
      <c r="G461" s="95">
        <v>3</v>
      </c>
      <c r="I461" s="93"/>
    </row>
    <row r="462" spans="1:9" s="26" customFormat="1" x14ac:dyDescent="0.25">
      <c r="A462" s="225">
        <v>16</v>
      </c>
      <c r="B462" s="225" t="s">
        <v>313</v>
      </c>
      <c r="C462" s="225" t="s">
        <v>588</v>
      </c>
      <c r="D462" s="225">
        <v>4</v>
      </c>
      <c r="E462" s="50">
        <v>2</v>
      </c>
      <c r="F462" s="50">
        <v>5.8</v>
      </c>
      <c r="G462" s="95">
        <v>3.5</v>
      </c>
      <c r="H462" s="65"/>
      <c r="I462" s="93"/>
    </row>
    <row r="463" spans="1:9" x14ac:dyDescent="0.25">
      <c r="A463" s="225">
        <v>16</v>
      </c>
      <c r="B463" s="225" t="s">
        <v>142</v>
      </c>
      <c r="C463" s="225" t="s">
        <v>602</v>
      </c>
      <c r="D463" s="225">
        <v>2</v>
      </c>
      <c r="E463" s="50">
        <v>3</v>
      </c>
      <c r="F463" s="50">
        <v>3</v>
      </c>
      <c r="G463" s="95">
        <v>3</v>
      </c>
    </row>
    <row r="464" spans="1:9" x14ac:dyDescent="0.25">
      <c r="A464" s="225">
        <v>16</v>
      </c>
      <c r="B464" s="225" t="s">
        <v>142</v>
      </c>
      <c r="C464" s="225" t="s">
        <v>602</v>
      </c>
      <c r="D464" s="225">
        <v>1</v>
      </c>
      <c r="E464" s="50">
        <v>3</v>
      </c>
      <c r="F464" s="50">
        <v>3</v>
      </c>
      <c r="G464" s="95">
        <v>3</v>
      </c>
    </row>
    <row r="465" spans="1:9" x14ac:dyDescent="0.25">
      <c r="A465" s="225">
        <v>16</v>
      </c>
      <c r="B465" s="225" t="s">
        <v>142</v>
      </c>
      <c r="C465" s="225" t="s">
        <v>602</v>
      </c>
      <c r="D465" s="225">
        <v>1</v>
      </c>
      <c r="E465" s="50">
        <v>2</v>
      </c>
      <c r="F465" s="50">
        <v>3.4</v>
      </c>
      <c r="G465" s="95">
        <v>3.5</v>
      </c>
    </row>
    <row r="466" spans="1:9" x14ac:dyDescent="0.25">
      <c r="A466" s="225">
        <v>16</v>
      </c>
      <c r="B466" s="225" t="s">
        <v>142</v>
      </c>
      <c r="C466" s="225" t="s">
        <v>602</v>
      </c>
      <c r="D466" s="225">
        <v>5</v>
      </c>
      <c r="E466" s="50">
        <v>4</v>
      </c>
      <c r="F466" s="50">
        <v>6.2</v>
      </c>
      <c r="G466" s="95">
        <v>4.5</v>
      </c>
    </row>
    <row r="467" spans="1:9" x14ac:dyDescent="0.25">
      <c r="A467" s="225">
        <v>16</v>
      </c>
      <c r="B467" s="225" t="s">
        <v>142</v>
      </c>
      <c r="C467" s="225" t="s">
        <v>602</v>
      </c>
      <c r="D467" s="225">
        <v>3</v>
      </c>
      <c r="E467" s="50">
        <v>1</v>
      </c>
      <c r="F467" s="50">
        <v>6.2</v>
      </c>
      <c r="G467" s="95">
        <v>4</v>
      </c>
    </row>
    <row r="468" spans="1:9" x14ac:dyDescent="0.25">
      <c r="A468" s="225">
        <v>16</v>
      </c>
      <c r="B468" s="225" t="s">
        <v>149</v>
      </c>
      <c r="C468" s="225" t="s">
        <v>621</v>
      </c>
      <c r="D468" s="225">
        <v>7</v>
      </c>
      <c r="E468" s="50">
        <v>3</v>
      </c>
      <c r="F468" s="50">
        <v>6.8</v>
      </c>
      <c r="G468" s="95">
        <v>7.5</v>
      </c>
    </row>
    <row r="469" spans="1:9" x14ac:dyDescent="0.25">
      <c r="A469" s="225">
        <v>16</v>
      </c>
      <c r="B469" s="225" t="s">
        <v>160</v>
      </c>
      <c r="C469" s="225" t="s">
        <v>607</v>
      </c>
      <c r="D469" s="225">
        <v>1</v>
      </c>
      <c r="E469" s="50">
        <v>1</v>
      </c>
      <c r="F469" s="50">
        <v>3</v>
      </c>
      <c r="G469" s="95">
        <v>7.5</v>
      </c>
    </row>
    <row r="470" spans="1:9" x14ac:dyDescent="0.25">
      <c r="A470" s="225">
        <v>16</v>
      </c>
      <c r="B470" s="225" t="s">
        <v>162</v>
      </c>
      <c r="C470" s="225" t="s">
        <v>608</v>
      </c>
      <c r="D470" s="225">
        <v>2</v>
      </c>
      <c r="E470" s="50">
        <v>2</v>
      </c>
      <c r="F470" s="50">
        <v>9.6</v>
      </c>
      <c r="G470" s="95">
        <v>7.5</v>
      </c>
      <c r="I470" s="245"/>
    </row>
    <row r="471" spans="1:9" x14ac:dyDescent="0.25">
      <c r="A471" s="225">
        <v>17</v>
      </c>
      <c r="B471" s="225" t="s">
        <v>17</v>
      </c>
      <c r="C471" s="225" t="s">
        <v>556</v>
      </c>
      <c r="D471" s="225">
        <v>2</v>
      </c>
      <c r="E471" s="50">
        <v>4</v>
      </c>
      <c r="F471" s="50">
        <v>3</v>
      </c>
      <c r="G471" s="95">
        <v>3</v>
      </c>
    </row>
    <row r="472" spans="1:9" x14ac:dyDescent="0.25">
      <c r="A472" s="225">
        <v>17</v>
      </c>
      <c r="B472" s="225" t="s">
        <v>17</v>
      </c>
      <c r="C472" s="225" t="s">
        <v>556</v>
      </c>
      <c r="D472" s="225">
        <v>3</v>
      </c>
      <c r="E472" s="50">
        <v>2</v>
      </c>
      <c r="F472" s="50">
        <v>5.8</v>
      </c>
      <c r="G472" s="95">
        <v>4</v>
      </c>
      <c r="I472" s="245"/>
    </row>
    <row r="473" spans="1:9" x14ac:dyDescent="0.25">
      <c r="A473" s="225">
        <v>17</v>
      </c>
      <c r="B473" s="225" t="s">
        <v>17</v>
      </c>
      <c r="C473" s="225" t="s">
        <v>556</v>
      </c>
      <c r="D473" s="225">
        <v>5</v>
      </c>
      <c r="E473" s="50">
        <v>2</v>
      </c>
      <c r="F473" s="50">
        <v>7.2</v>
      </c>
      <c r="G473" s="95">
        <v>4</v>
      </c>
    </row>
    <row r="474" spans="1:9" x14ac:dyDescent="0.25">
      <c r="A474" s="225">
        <v>17</v>
      </c>
      <c r="B474" s="225" t="s">
        <v>17</v>
      </c>
      <c r="C474" s="225" t="s">
        <v>556</v>
      </c>
      <c r="D474" s="225">
        <v>10</v>
      </c>
      <c r="E474" s="50">
        <v>6</v>
      </c>
      <c r="F474" s="50">
        <v>21</v>
      </c>
      <c r="G474" s="95">
        <v>11.5</v>
      </c>
    </row>
    <row r="475" spans="1:9" x14ac:dyDescent="0.25">
      <c r="A475" s="225">
        <v>17</v>
      </c>
      <c r="B475" s="225" t="s">
        <v>38</v>
      </c>
      <c r="C475" s="225" t="s">
        <v>561</v>
      </c>
      <c r="D475" s="225">
        <v>1</v>
      </c>
      <c r="E475" s="50">
        <v>1</v>
      </c>
      <c r="F475" s="50">
        <v>12.2</v>
      </c>
      <c r="G475" s="95">
        <v>4.5</v>
      </c>
    </row>
    <row r="476" spans="1:9" x14ac:dyDescent="0.25">
      <c r="A476" s="225">
        <v>17</v>
      </c>
      <c r="B476" s="225" t="s">
        <v>43</v>
      </c>
      <c r="C476" s="225" t="s">
        <v>563</v>
      </c>
      <c r="D476" s="225">
        <v>1</v>
      </c>
      <c r="E476" s="50">
        <v>2</v>
      </c>
      <c r="F476" s="50">
        <v>3</v>
      </c>
      <c r="G476" s="95">
        <v>3</v>
      </c>
    </row>
    <row r="477" spans="1:9" x14ac:dyDescent="0.25">
      <c r="A477" s="225">
        <v>17</v>
      </c>
      <c r="B477" s="225" t="s">
        <v>324</v>
      </c>
      <c r="C477" s="225" t="s">
        <v>569</v>
      </c>
      <c r="D477" s="225">
        <v>4</v>
      </c>
      <c r="E477" s="50">
        <v>6</v>
      </c>
      <c r="F477" s="50">
        <v>3.2</v>
      </c>
      <c r="G477" s="95">
        <v>3</v>
      </c>
    </row>
    <row r="478" spans="1:9" x14ac:dyDescent="0.25">
      <c r="A478" s="225">
        <v>17</v>
      </c>
      <c r="B478" s="225" t="s">
        <v>324</v>
      </c>
      <c r="C478" s="225" t="s">
        <v>569</v>
      </c>
      <c r="D478" s="225">
        <v>20</v>
      </c>
      <c r="E478" s="50">
        <v>22</v>
      </c>
      <c r="F478" s="50">
        <v>3.4</v>
      </c>
      <c r="G478" s="95">
        <v>3.5</v>
      </c>
    </row>
    <row r="479" spans="1:9" s="26" customFormat="1" x14ac:dyDescent="0.25">
      <c r="A479" s="225">
        <v>17</v>
      </c>
      <c r="B479" s="225" t="s">
        <v>74</v>
      </c>
      <c r="C479" s="225" t="s">
        <v>575</v>
      </c>
      <c r="D479" s="225">
        <v>2</v>
      </c>
      <c r="E479" s="50">
        <v>3</v>
      </c>
      <c r="F479" s="50">
        <v>4.2</v>
      </c>
      <c r="G479" s="95">
        <v>3</v>
      </c>
      <c r="H479" s="65"/>
      <c r="I479" s="93"/>
    </row>
    <row r="480" spans="1:9" x14ac:dyDescent="0.25">
      <c r="A480" s="225">
        <v>17</v>
      </c>
      <c r="B480" s="225" t="s">
        <v>74</v>
      </c>
      <c r="C480" s="225" t="s">
        <v>575</v>
      </c>
      <c r="D480" s="225">
        <v>3</v>
      </c>
      <c r="E480" s="50">
        <v>7</v>
      </c>
      <c r="F480" s="50">
        <v>4.2</v>
      </c>
      <c r="G480" s="95">
        <v>4</v>
      </c>
      <c r="I480" s="93"/>
    </row>
    <row r="481" spans="1:9" s="26" customFormat="1" x14ac:dyDescent="0.25">
      <c r="A481" s="225">
        <v>17</v>
      </c>
      <c r="B481" s="225" t="s">
        <v>74</v>
      </c>
      <c r="C481" s="225" t="s">
        <v>575</v>
      </c>
      <c r="D481" s="225">
        <v>1</v>
      </c>
      <c r="E481" s="50">
        <v>1</v>
      </c>
      <c r="F481" s="50">
        <v>4.5</v>
      </c>
      <c r="G481" s="95">
        <v>3.5</v>
      </c>
      <c r="H481" s="65"/>
      <c r="I481" s="93"/>
    </row>
    <row r="482" spans="1:9" x14ac:dyDescent="0.25">
      <c r="A482" s="225">
        <v>17</v>
      </c>
      <c r="B482" s="225" t="s">
        <v>76</v>
      </c>
      <c r="C482" s="225" t="s">
        <v>576</v>
      </c>
      <c r="D482" s="225">
        <v>2</v>
      </c>
      <c r="E482" s="50">
        <v>2</v>
      </c>
      <c r="F482" s="50">
        <v>5.2</v>
      </c>
      <c r="G482" s="95">
        <v>4</v>
      </c>
    </row>
    <row r="483" spans="1:9" x14ac:dyDescent="0.25">
      <c r="A483" s="225">
        <v>17</v>
      </c>
      <c r="B483" s="225" t="s">
        <v>78</v>
      </c>
      <c r="C483" s="225" t="s">
        <v>577</v>
      </c>
      <c r="D483" s="225">
        <v>2</v>
      </c>
      <c r="E483" s="50">
        <v>3</v>
      </c>
      <c r="F483" s="50">
        <v>4.8</v>
      </c>
      <c r="G483" s="95">
        <v>3.5</v>
      </c>
    </row>
    <row r="484" spans="1:9" x14ac:dyDescent="0.25">
      <c r="A484" s="225">
        <v>17</v>
      </c>
      <c r="B484" s="225" t="s">
        <v>78</v>
      </c>
      <c r="C484" s="225" t="s">
        <v>577</v>
      </c>
      <c r="D484" s="225">
        <v>3</v>
      </c>
      <c r="E484" s="50">
        <v>3</v>
      </c>
      <c r="F484" s="50">
        <v>6.4</v>
      </c>
      <c r="G484" s="95">
        <v>4</v>
      </c>
    </row>
    <row r="485" spans="1:9" x14ac:dyDescent="0.25">
      <c r="A485" s="225">
        <v>17</v>
      </c>
      <c r="B485" s="225" t="s">
        <v>85</v>
      </c>
      <c r="C485" s="225" t="s">
        <v>581</v>
      </c>
      <c r="D485" s="225">
        <v>2</v>
      </c>
      <c r="E485" s="50">
        <v>3</v>
      </c>
      <c r="F485" s="50">
        <v>3</v>
      </c>
      <c r="G485" s="95">
        <v>3</v>
      </c>
    </row>
    <row r="486" spans="1:9" x14ac:dyDescent="0.25">
      <c r="A486" s="225">
        <v>17</v>
      </c>
      <c r="B486" s="225" t="s">
        <v>107</v>
      </c>
      <c r="C486" s="225" t="s">
        <v>590</v>
      </c>
      <c r="D486" s="225">
        <v>2</v>
      </c>
      <c r="E486" s="50">
        <v>2</v>
      </c>
      <c r="F486" s="50">
        <v>6.1</v>
      </c>
      <c r="G486" s="95">
        <v>3.5</v>
      </c>
    </row>
    <row r="487" spans="1:9" x14ac:dyDescent="0.25">
      <c r="A487" s="225">
        <v>17</v>
      </c>
      <c r="B487" s="225" t="s">
        <v>111</v>
      </c>
      <c r="C487" s="225" t="s">
        <v>593</v>
      </c>
      <c r="D487" s="225">
        <v>5</v>
      </c>
      <c r="E487" s="50">
        <v>9</v>
      </c>
      <c r="F487" s="50">
        <v>3</v>
      </c>
      <c r="G487" s="95">
        <v>3</v>
      </c>
    </row>
    <row r="488" spans="1:9" x14ac:dyDescent="0.25">
      <c r="A488" s="225">
        <v>17</v>
      </c>
      <c r="B488" s="225" t="s">
        <v>129</v>
      </c>
      <c r="C488" s="225" t="s">
        <v>598</v>
      </c>
      <c r="D488" s="225">
        <v>1.5</v>
      </c>
      <c r="E488" s="50">
        <v>4</v>
      </c>
      <c r="F488" s="50">
        <v>3.2</v>
      </c>
      <c r="G488" s="95">
        <v>35</v>
      </c>
    </row>
    <row r="489" spans="1:9" x14ac:dyDescent="0.25">
      <c r="A489" s="225">
        <v>17</v>
      </c>
      <c r="B489" s="225" t="s">
        <v>129</v>
      </c>
      <c r="C489" s="225" t="s">
        <v>598</v>
      </c>
      <c r="D489" s="225">
        <v>5</v>
      </c>
      <c r="E489" s="50">
        <v>4</v>
      </c>
      <c r="F489" s="50">
        <v>4.5</v>
      </c>
      <c r="G489" s="95">
        <v>4</v>
      </c>
    </row>
    <row r="490" spans="1:9" x14ac:dyDescent="0.25">
      <c r="A490" s="225">
        <v>17</v>
      </c>
      <c r="B490" s="225" t="s">
        <v>132</v>
      </c>
      <c r="C490" s="225" t="s">
        <v>599</v>
      </c>
      <c r="D490" s="225">
        <v>5</v>
      </c>
      <c r="E490" s="50">
        <v>4</v>
      </c>
      <c r="F490" s="50">
        <v>10.199999999999999</v>
      </c>
      <c r="G490" s="95">
        <v>2.5</v>
      </c>
      <c r="I490" s="93"/>
    </row>
    <row r="491" spans="1:9" x14ac:dyDescent="0.25">
      <c r="A491" s="225">
        <v>17</v>
      </c>
      <c r="B491" s="225" t="s">
        <v>149</v>
      </c>
      <c r="C491" s="225" t="s">
        <v>621</v>
      </c>
      <c r="D491" s="225">
        <v>3</v>
      </c>
      <c r="E491" s="50">
        <v>4</v>
      </c>
      <c r="F491" s="50">
        <v>6.2</v>
      </c>
      <c r="G491" s="95">
        <v>7.5</v>
      </c>
    </row>
    <row r="492" spans="1:9" x14ac:dyDescent="0.25">
      <c r="A492" s="225">
        <v>18</v>
      </c>
      <c r="B492" s="225" t="s">
        <v>24</v>
      </c>
      <c r="C492" s="225" t="s">
        <v>558</v>
      </c>
      <c r="D492" s="225">
        <v>2</v>
      </c>
      <c r="E492" s="50">
        <v>7</v>
      </c>
      <c r="F492" s="50">
        <v>7</v>
      </c>
      <c r="G492" s="95">
        <v>5</v>
      </c>
    </row>
    <row r="493" spans="1:9" x14ac:dyDescent="0.25">
      <c r="A493" s="225">
        <v>18</v>
      </c>
      <c r="B493" s="225" t="s">
        <v>32</v>
      </c>
      <c r="C493" s="225" t="s">
        <v>620</v>
      </c>
      <c r="D493" s="225">
        <v>3</v>
      </c>
      <c r="E493" s="50">
        <v>4</v>
      </c>
      <c r="F493" s="50">
        <v>5.8</v>
      </c>
      <c r="G493" s="95">
        <v>4</v>
      </c>
    </row>
    <row r="494" spans="1:9" x14ac:dyDescent="0.25">
      <c r="A494" s="225">
        <v>18</v>
      </c>
      <c r="B494" s="225" t="s">
        <v>43</v>
      </c>
      <c r="C494" s="225" t="s">
        <v>563</v>
      </c>
      <c r="D494" s="225">
        <v>2</v>
      </c>
      <c r="E494" s="50">
        <v>3</v>
      </c>
      <c r="F494" s="50">
        <v>4</v>
      </c>
      <c r="G494" s="95">
        <v>3</v>
      </c>
    </row>
    <row r="495" spans="1:9" x14ac:dyDescent="0.25">
      <c r="A495" s="225">
        <v>18</v>
      </c>
      <c r="B495" s="225" t="s">
        <v>52</v>
      </c>
      <c r="C495" s="225" t="s">
        <v>616</v>
      </c>
      <c r="D495" s="225">
        <v>3</v>
      </c>
      <c r="E495" s="50">
        <v>5</v>
      </c>
      <c r="F495" s="50">
        <v>5.2</v>
      </c>
      <c r="G495" s="95">
        <v>4.5</v>
      </c>
    </row>
    <row r="496" spans="1:9" x14ac:dyDescent="0.25">
      <c r="A496" s="225">
        <v>18</v>
      </c>
      <c r="B496" s="225" t="s">
        <v>85</v>
      </c>
      <c r="C496" s="225" t="s">
        <v>581</v>
      </c>
      <c r="D496" s="225">
        <v>3</v>
      </c>
      <c r="E496" s="50">
        <v>3</v>
      </c>
      <c r="F496" s="50">
        <v>4.2</v>
      </c>
      <c r="G496" s="95">
        <v>3</v>
      </c>
    </row>
    <row r="497" spans="1:9" x14ac:dyDescent="0.25">
      <c r="A497" s="225">
        <v>18</v>
      </c>
      <c r="B497" s="225" t="s">
        <v>111</v>
      </c>
      <c r="C497" s="225" t="s">
        <v>593</v>
      </c>
      <c r="D497" s="225">
        <v>15</v>
      </c>
      <c r="E497" s="50">
        <v>25</v>
      </c>
      <c r="F497" s="50">
        <v>3</v>
      </c>
      <c r="G497" s="95">
        <v>3</v>
      </c>
    </row>
    <row r="498" spans="1:9" x14ac:dyDescent="0.25">
      <c r="A498" s="225">
        <v>18</v>
      </c>
      <c r="B498" s="225" t="s">
        <v>111</v>
      </c>
      <c r="C498" s="225" t="s">
        <v>593</v>
      </c>
      <c r="D498" s="247">
        <v>4</v>
      </c>
      <c r="E498" s="56">
        <v>9</v>
      </c>
      <c r="F498" s="56">
        <v>3.8</v>
      </c>
      <c r="G498" s="96">
        <v>3.5</v>
      </c>
    </row>
    <row r="499" spans="1:9" x14ac:dyDescent="0.25">
      <c r="A499" s="225">
        <v>18</v>
      </c>
      <c r="B499" s="225" t="s">
        <v>129</v>
      </c>
      <c r="C499" s="225" t="s">
        <v>598</v>
      </c>
      <c r="D499" s="225">
        <v>5</v>
      </c>
      <c r="E499" s="50">
        <v>2</v>
      </c>
      <c r="F499" s="50">
        <v>2.5</v>
      </c>
      <c r="G499" s="95">
        <v>3</v>
      </c>
    </row>
    <row r="500" spans="1:9" x14ac:dyDescent="0.25">
      <c r="A500" s="225">
        <v>18</v>
      </c>
      <c r="B500" s="225" t="s">
        <v>145</v>
      </c>
      <c r="C500" s="225" t="s">
        <v>603</v>
      </c>
      <c r="D500" s="225">
        <v>5</v>
      </c>
      <c r="E500" s="50">
        <v>4</v>
      </c>
      <c r="F500" s="50">
        <v>5.2</v>
      </c>
      <c r="G500" s="95">
        <v>6</v>
      </c>
      <c r="I500" s="93"/>
    </row>
    <row r="501" spans="1:9" x14ac:dyDescent="0.25">
      <c r="A501" s="225">
        <v>18</v>
      </c>
      <c r="B501" s="225" t="s">
        <v>168</v>
      </c>
      <c r="C501" s="225" t="s">
        <v>610</v>
      </c>
      <c r="D501" s="225">
        <v>10</v>
      </c>
      <c r="E501" s="50">
        <v>1</v>
      </c>
      <c r="F501" s="50">
        <v>47</v>
      </c>
      <c r="G501" s="95">
        <v>7</v>
      </c>
    </row>
    <row r="502" spans="1:9" x14ac:dyDescent="0.25">
      <c r="A502" s="225">
        <v>18</v>
      </c>
      <c r="B502" s="225" t="s">
        <v>168</v>
      </c>
      <c r="C502" s="225" t="s">
        <v>610</v>
      </c>
      <c r="D502" s="225">
        <v>2</v>
      </c>
      <c r="E502" s="50">
        <v>2</v>
      </c>
      <c r="F502" s="50">
        <v>4</v>
      </c>
      <c r="G502" s="95">
        <v>5</v>
      </c>
      <c r="H502" s="65">
        <f>SUM(E470:E502)</f>
        <v>161</v>
      </c>
      <c r="I502" s="93"/>
    </row>
    <row r="503" spans="1:9" x14ac:dyDescent="0.25">
      <c r="A503" s="225">
        <v>18</v>
      </c>
      <c r="B503" s="225" t="s">
        <v>181</v>
      </c>
      <c r="C503" s="225" t="s">
        <v>615</v>
      </c>
      <c r="D503" s="225">
        <v>2</v>
      </c>
      <c r="E503" s="50">
        <v>4</v>
      </c>
      <c r="F503" s="50">
        <v>3</v>
      </c>
      <c r="G503" s="95">
        <v>7.5</v>
      </c>
    </row>
    <row r="504" spans="1:9" x14ac:dyDescent="0.25">
      <c r="A504" s="225">
        <v>18</v>
      </c>
      <c r="B504" s="225" t="s">
        <v>181</v>
      </c>
      <c r="C504" s="225" t="s">
        <v>615</v>
      </c>
      <c r="D504" s="225">
        <v>2</v>
      </c>
      <c r="E504" s="50">
        <v>2</v>
      </c>
      <c r="F504" s="50">
        <v>3</v>
      </c>
      <c r="G504" s="95">
        <v>7.5</v>
      </c>
    </row>
    <row r="505" spans="1:9" x14ac:dyDescent="0.25">
      <c r="A505" s="225">
        <v>18</v>
      </c>
      <c r="B505" s="225" t="s">
        <v>181</v>
      </c>
      <c r="C505" s="246" t="s">
        <v>615</v>
      </c>
      <c r="D505" s="246">
        <v>3</v>
      </c>
      <c r="E505" s="64">
        <v>2</v>
      </c>
      <c r="F505" s="64">
        <v>10.4</v>
      </c>
      <c r="G505" s="98">
        <v>7.5</v>
      </c>
      <c r="H505" s="65">
        <f>SUM(E489:E505)</f>
        <v>85</v>
      </c>
    </row>
    <row r="506" spans="1:9" x14ac:dyDescent="0.25">
      <c r="A506" s="225">
        <v>19</v>
      </c>
      <c r="B506" s="225" t="s">
        <v>24</v>
      </c>
      <c r="C506" s="225" t="s">
        <v>558</v>
      </c>
      <c r="D506" s="225">
        <v>2</v>
      </c>
      <c r="E506" s="50">
        <v>2</v>
      </c>
      <c r="F506" s="50">
        <v>3.8</v>
      </c>
      <c r="G506" s="95">
        <v>3.5</v>
      </c>
    </row>
    <row r="507" spans="1:9" x14ac:dyDescent="0.25">
      <c r="A507" s="225">
        <v>19</v>
      </c>
      <c r="B507" s="225" t="s">
        <v>24</v>
      </c>
      <c r="C507" s="225" t="s">
        <v>558</v>
      </c>
      <c r="D507" s="225">
        <v>4</v>
      </c>
      <c r="E507" s="50">
        <v>7</v>
      </c>
      <c r="F507" s="50">
        <v>5.4</v>
      </c>
      <c r="G507" s="95">
        <v>4.5</v>
      </c>
    </row>
    <row r="508" spans="1:9" x14ac:dyDescent="0.25">
      <c r="A508" s="225">
        <v>19</v>
      </c>
      <c r="B508" s="225" t="s">
        <v>24</v>
      </c>
      <c r="C508" s="225" t="s">
        <v>558</v>
      </c>
      <c r="D508" s="225">
        <v>3</v>
      </c>
      <c r="E508" s="50">
        <v>7</v>
      </c>
      <c r="F508" s="50">
        <v>12.4</v>
      </c>
      <c r="G508" s="95">
        <v>5</v>
      </c>
    </row>
    <row r="509" spans="1:9" x14ac:dyDescent="0.25">
      <c r="A509" s="225">
        <v>19</v>
      </c>
      <c r="B509" s="225" t="s">
        <v>324</v>
      </c>
      <c r="C509" s="225" t="s">
        <v>569</v>
      </c>
      <c r="D509" s="225">
        <v>10</v>
      </c>
      <c r="E509" s="50">
        <v>16</v>
      </c>
      <c r="F509" s="50">
        <v>3.6</v>
      </c>
      <c r="G509" s="95">
        <v>4.5</v>
      </c>
    </row>
    <row r="510" spans="1:9" x14ac:dyDescent="0.25">
      <c r="A510" s="225">
        <v>19</v>
      </c>
      <c r="B510" s="225" t="s">
        <v>72</v>
      </c>
      <c r="C510" s="225" t="s">
        <v>574</v>
      </c>
      <c r="D510" s="225">
        <v>2</v>
      </c>
      <c r="E510" s="50">
        <v>3</v>
      </c>
      <c r="F510" s="50">
        <v>7</v>
      </c>
      <c r="G510" s="95">
        <v>6</v>
      </c>
    </row>
    <row r="511" spans="1:9" x14ac:dyDescent="0.25">
      <c r="A511" s="225">
        <v>19</v>
      </c>
      <c r="B511" s="225" t="s">
        <v>78</v>
      </c>
      <c r="C511" s="225" t="s">
        <v>577</v>
      </c>
      <c r="D511" s="225">
        <v>3</v>
      </c>
      <c r="E511" s="50">
        <v>3</v>
      </c>
      <c r="F511" s="50">
        <v>5</v>
      </c>
      <c r="G511" s="95">
        <v>3</v>
      </c>
    </row>
    <row r="512" spans="1:9" x14ac:dyDescent="0.25">
      <c r="A512" s="225">
        <v>19</v>
      </c>
      <c r="B512" s="225" t="s">
        <v>85</v>
      </c>
      <c r="C512" s="225" t="s">
        <v>581</v>
      </c>
      <c r="D512" s="225">
        <v>10</v>
      </c>
      <c r="E512" s="50">
        <v>3</v>
      </c>
      <c r="F512" s="50">
        <v>3</v>
      </c>
      <c r="G512" s="95">
        <v>3</v>
      </c>
    </row>
    <row r="513" spans="1:7" ht="30" x14ac:dyDescent="0.25">
      <c r="A513" s="225">
        <v>19</v>
      </c>
      <c r="B513" s="249" t="s">
        <v>322</v>
      </c>
      <c r="C513" s="249" t="s">
        <v>587</v>
      </c>
      <c r="D513" s="225">
        <v>10</v>
      </c>
      <c r="E513" s="50">
        <v>7</v>
      </c>
      <c r="F513" s="50">
        <v>4</v>
      </c>
      <c r="G513" s="95">
        <v>3</v>
      </c>
    </row>
    <row r="514" spans="1:7" x14ac:dyDescent="0.25">
      <c r="A514" s="225">
        <v>19</v>
      </c>
      <c r="B514" s="225" t="s">
        <v>111</v>
      </c>
      <c r="C514" s="225" t="s">
        <v>593</v>
      </c>
      <c r="D514" s="225">
        <v>8</v>
      </c>
      <c r="E514" s="50">
        <v>12</v>
      </c>
      <c r="F514" s="50">
        <v>4.2</v>
      </c>
      <c r="G514" s="95">
        <v>3.5</v>
      </c>
    </row>
    <row r="515" spans="1:7" x14ac:dyDescent="0.25">
      <c r="A515" s="225">
        <v>19</v>
      </c>
      <c r="B515" s="225" t="s">
        <v>142</v>
      </c>
      <c r="C515" s="225" t="s">
        <v>602</v>
      </c>
      <c r="D515" s="225">
        <v>2</v>
      </c>
      <c r="E515" s="50">
        <v>3</v>
      </c>
      <c r="F515" s="50">
        <v>4</v>
      </c>
      <c r="G515" s="95">
        <v>3</v>
      </c>
    </row>
    <row r="516" spans="1:7" x14ac:dyDescent="0.25">
      <c r="A516" s="225">
        <v>19</v>
      </c>
      <c r="B516" s="225" t="s">
        <v>149</v>
      </c>
      <c r="C516" s="225" t="s">
        <v>621</v>
      </c>
      <c r="D516" s="225">
        <v>2</v>
      </c>
      <c r="E516" s="50">
        <v>3</v>
      </c>
      <c r="F516" s="50">
        <v>3.2</v>
      </c>
      <c r="G516" s="95">
        <v>7.5</v>
      </c>
    </row>
    <row r="517" spans="1:7" x14ac:dyDescent="0.25">
      <c r="A517" s="225">
        <v>19</v>
      </c>
      <c r="B517" s="225" t="s">
        <v>149</v>
      </c>
      <c r="C517" s="225" t="s">
        <v>621</v>
      </c>
      <c r="D517" s="225">
        <v>3</v>
      </c>
      <c r="E517" s="50">
        <v>3</v>
      </c>
      <c r="F517" s="50">
        <v>5.2</v>
      </c>
      <c r="G517" s="95">
        <v>7.5</v>
      </c>
    </row>
    <row r="518" spans="1:7" x14ac:dyDescent="0.25">
      <c r="A518" s="225">
        <v>19</v>
      </c>
      <c r="B518" s="225" t="s">
        <v>152</v>
      </c>
      <c r="C518" s="225" t="s">
        <v>605</v>
      </c>
      <c r="D518" s="225">
        <v>5</v>
      </c>
      <c r="E518" s="50">
        <v>6</v>
      </c>
      <c r="F518" s="50">
        <v>4</v>
      </c>
      <c r="G518" s="95">
        <v>7.5</v>
      </c>
    </row>
    <row r="519" spans="1:7" x14ac:dyDescent="0.25">
      <c r="A519" s="225">
        <v>19</v>
      </c>
      <c r="B519" s="225" t="s">
        <v>168</v>
      </c>
      <c r="C519" s="225" t="s">
        <v>610</v>
      </c>
      <c r="D519" s="225">
        <v>7</v>
      </c>
      <c r="E519" s="50">
        <v>1</v>
      </c>
      <c r="F519" s="50">
        <v>16</v>
      </c>
      <c r="G519" s="95">
        <v>10</v>
      </c>
    </row>
    <row r="520" spans="1:7" x14ac:dyDescent="0.25">
      <c r="A520" s="225">
        <v>20</v>
      </c>
      <c r="B520" s="225" t="s">
        <v>43</v>
      </c>
      <c r="C520" s="225" t="s">
        <v>563</v>
      </c>
      <c r="D520" s="225">
        <v>3</v>
      </c>
      <c r="E520" s="50">
        <v>2</v>
      </c>
      <c r="F520" s="50">
        <v>4.5999999999999996</v>
      </c>
      <c r="G520" s="95">
        <v>5</v>
      </c>
    </row>
    <row r="521" spans="1:7" x14ac:dyDescent="0.25">
      <c r="A521" s="225">
        <v>20</v>
      </c>
      <c r="B521" s="225" t="s">
        <v>324</v>
      </c>
      <c r="C521" s="225" t="s">
        <v>569</v>
      </c>
      <c r="D521" s="225">
        <v>3</v>
      </c>
      <c r="E521" s="50">
        <v>9</v>
      </c>
      <c r="F521" s="50">
        <v>3</v>
      </c>
      <c r="G521" s="95">
        <v>4</v>
      </c>
    </row>
    <row r="522" spans="1:7" x14ac:dyDescent="0.25">
      <c r="A522" s="225">
        <v>20</v>
      </c>
      <c r="B522" s="225" t="s">
        <v>324</v>
      </c>
      <c r="C522" s="225" t="s">
        <v>569</v>
      </c>
      <c r="D522" s="225">
        <v>15</v>
      </c>
      <c r="E522" s="50">
        <v>18</v>
      </c>
      <c r="F522" s="50">
        <v>2.8</v>
      </c>
      <c r="G522" s="95">
        <v>4.5</v>
      </c>
    </row>
    <row r="523" spans="1:7" x14ac:dyDescent="0.25">
      <c r="A523" s="225">
        <v>20</v>
      </c>
      <c r="B523" s="225" t="s">
        <v>74</v>
      </c>
      <c r="C523" s="225" t="s">
        <v>575</v>
      </c>
      <c r="D523" s="225">
        <v>2</v>
      </c>
      <c r="E523" s="50">
        <v>7</v>
      </c>
      <c r="F523" s="50">
        <v>6</v>
      </c>
      <c r="G523" s="95">
        <v>4.5</v>
      </c>
    </row>
    <row r="524" spans="1:7" x14ac:dyDescent="0.25">
      <c r="A524" s="225">
        <v>20</v>
      </c>
      <c r="B524" s="225" t="s">
        <v>76</v>
      </c>
      <c r="C524" s="225" t="s">
        <v>576</v>
      </c>
      <c r="D524" s="225">
        <v>7</v>
      </c>
      <c r="E524" s="50">
        <v>7</v>
      </c>
      <c r="F524" s="50">
        <v>5</v>
      </c>
      <c r="G524" s="95">
        <v>3</v>
      </c>
    </row>
    <row r="525" spans="1:7" x14ac:dyDescent="0.25">
      <c r="A525" s="225">
        <v>20</v>
      </c>
      <c r="B525" s="225" t="s">
        <v>78</v>
      </c>
      <c r="C525" s="225" t="s">
        <v>577</v>
      </c>
      <c r="D525" s="225">
        <v>3</v>
      </c>
      <c r="E525" s="50">
        <v>2</v>
      </c>
      <c r="F525" s="50">
        <v>6.2</v>
      </c>
      <c r="G525" s="95">
        <v>4.5</v>
      </c>
    </row>
    <row r="526" spans="1:7" x14ac:dyDescent="0.25">
      <c r="A526" s="225">
        <v>20</v>
      </c>
      <c r="B526" s="225" t="s">
        <v>78</v>
      </c>
      <c r="C526" s="225" t="s">
        <v>577</v>
      </c>
      <c r="D526" s="225">
        <v>3</v>
      </c>
      <c r="E526" s="50">
        <v>7</v>
      </c>
      <c r="F526" s="50">
        <v>10.5</v>
      </c>
      <c r="G526" s="95">
        <v>5</v>
      </c>
    </row>
    <row r="527" spans="1:7" x14ac:dyDescent="0.25">
      <c r="A527" s="225">
        <v>20</v>
      </c>
      <c r="B527" s="225" t="s">
        <v>85</v>
      </c>
      <c r="C527" s="225" t="s">
        <v>581</v>
      </c>
      <c r="D527" s="225">
        <v>3</v>
      </c>
      <c r="E527" s="50">
        <v>7</v>
      </c>
      <c r="F527" s="50">
        <v>12.5</v>
      </c>
      <c r="G527" s="95">
        <v>4.5</v>
      </c>
    </row>
    <row r="528" spans="1:7" ht="30" x14ac:dyDescent="0.25">
      <c r="A528" s="225">
        <v>20</v>
      </c>
      <c r="B528" s="249" t="s">
        <v>322</v>
      </c>
      <c r="C528" s="249" t="s">
        <v>587</v>
      </c>
      <c r="D528" s="225">
        <v>7</v>
      </c>
      <c r="E528" s="50">
        <v>2</v>
      </c>
      <c r="F528" s="50">
        <v>3</v>
      </c>
      <c r="G528" s="95">
        <v>3</v>
      </c>
    </row>
    <row r="529" spans="1:8" x14ac:dyDescent="0.25">
      <c r="A529" s="225">
        <v>20</v>
      </c>
      <c r="B529" s="225" t="s">
        <v>121</v>
      </c>
      <c r="C529" s="225" t="s">
        <v>591</v>
      </c>
      <c r="D529" s="225">
        <v>7</v>
      </c>
      <c r="E529" s="50">
        <v>2</v>
      </c>
      <c r="F529" s="50">
        <v>4.8</v>
      </c>
      <c r="G529" s="95">
        <v>3.5</v>
      </c>
    </row>
    <row r="530" spans="1:8" x14ac:dyDescent="0.25">
      <c r="A530" s="225">
        <v>20</v>
      </c>
      <c r="B530" s="225" t="s">
        <v>121</v>
      </c>
      <c r="C530" s="225" t="s">
        <v>591</v>
      </c>
      <c r="D530" s="225">
        <v>2</v>
      </c>
      <c r="E530" s="50">
        <v>3</v>
      </c>
      <c r="F530" s="50">
        <v>6.5</v>
      </c>
      <c r="G530" s="95">
        <v>4</v>
      </c>
    </row>
    <row r="531" spans="1:8" x14ac:dyDescent="0.25">
      <c r="A531" s="225">
        <v>20</v>
      </c>
      <c r="B531" s="225" t="s">
        <v>121</v>
      </c>
      <c r="C531" s="225" t="s">
        <v>591</v>
      </c>
      <c r="D531" s="225">
        <v>5</v>
      </c>
      <c r="E531" s="50">
        <v>6</v>
      </c>
      <c r="F531" s="50">
        <v>7.2</v>
      </c>
      <c r="G531" s="95">
        <v>5</v>
      </c>
    </row>
    <row r="532" spans="1:8" x14ac:dyDescent="0.25">
      <c r="A532" s="225">
        <v>20</v>
      </c>
      <c r="B532" s="225" t="s">
        <v>114</v>
      </c>
      <c r="C532" s="225" t="s">
        <v>592</v>
      </c>
      <c r="D532" s="225">
        <v>4</v>
      </c>
      <c r="E532" s="50">
        <v>6</v>
      </c>
      <c r="F532" s="50">
        <v>4.5999999999999996</v>
      </c>
      <c r="G532" s="95">
        <v>3.5</v>
      </c>
    </row>
    <row r="533" spans="1:8" x14ac:dyDescent="0.25">
      <c r="A533" s="225">
        <v>20</v>
      </c>
      <c r="B533" s="225" t="s">
        <v>114</v>
      </c>
      <c r="C533" s="225" t="s">
        <v>592</v>
      </c>
      <c r="D533" s="225">
        <v>3</v>
      </c>
      <c r="E533" s="50">
        <v>2</v>
      </c>
      <c r="F533" s="50">
        <v>6.2</v>
      </c>
      <c r="G533" s="95">
        <v>4.5</v>
      </c>
    </row>
    <row r="534" spans="1:8" x14ac:dyDescent="0.25">
      <c r="A534" s="225">
        <v>20</v>
      </c>
      <c r="B534" s="225" t="s">
        <v>114</v>
      </c>
      <c r="C534" s="225" t="s">
        <v>592</v>
      </c>
      <c r="D534" s="225">
        <v>4</v>
      </c>
      <c r="E534" s="50">
        <v>3</v>
      </c>
      <c r="F534" s="50">
        <v>6.5</v>
      </c>
      <c r="G534" s="95">
        <v>5</v>
      </c>
    </row>
    <row r="535" spans="1:8" x14ac:dyDescent="0.25">
      <c r="A535" s="225">
        <v>20</v>
      </c>
      <c r="B535" s="225" t="s">
        <v>111</v>
      </c>
      <c r="C535" s="225" t="s">
        <v>593</v>
      </c>
      <c r="D535" s="225">
        <v>8</v>
      </c>
      <c r="E535" s="50">
        <v>9</v>
      </c>
      <c r="F535" s="50">
        <v>7.2</v>
      </c>
      <c r="G535" s="95">
        <v>5</v>
      </c>
    </row>
    <row r="536" spans="1:8" x14ac:dyDescent="0.25">
      <c r="A536" s="225">
        <v>20</v>
      </c>
      <c r="B536" s="225" t="s">
        <v>129</v>
      </c>
      <c r="C536" s="225" t="s">
        <v>598</v>
      </c>
      <c r="D536" s="225">
        <v>2</v>
      </c>
      <c r="E536" s="50">
        <v>3</v>
      </c>
      <c r="F536" s="50">
        <v>4.5999999999999996</v>
      </c>
      <c r="G536" s="95">
        <v>4.5</v>
      </c>
    </row>
    <row r="537" spans="1:8" x14ac:dyDescent="0.25">
      <c r="A537" s="225">
        <v>20</v>
      </c>
      <c r="B537" s="225" t="s">
        <v>129</v>
      </c>
      <c r="C537" s="225" t="s">
        <v>598</v>
      </c>
      <c r="D537" s="225">
        <v>2</v>
      </c>
      <c r="E537" s="50">
        <v>3</v>
      </c>
      <c r="F537" s="50">
        <v>5</v>
      </c>
      <c r="G537" s="95">
        <v>3</v>
      </c>
    </row>
    <row r="538" spans="1:8" x14ac:dyDescent="0.25">
      <c r="A538" s="225">
        <v>20</v>
      </c>
      <c r="B538" s="225" t="s">
        <v>137</v>
      </c>
      <c r="C538" s="225" t="s">
        <v>601</v>
      </c>
      <c r="D538" s="225">
        <v>3</v>
      </c>
      <c r="E538" s="50">
        <v>2</v>
      </c>
      <c r="F538" s="50">
        <v>5.2</v>
      </c>
      <c r="G538" s="95">
        <v>4.5</v>
      </c>
    </row>
    <row r="539" spans="1:8" x14ac:dyDescent="0.25">
      <c r="A539" s="225">
        <v>20</v>
      </c>
      <c r="B539" s="225" t="s">
        <v>137</v>
      </c>
      <c r="C539" s="225" t="s">
        <v>601</v>
      </c>
      <c r="D539" s="225">
        <v>13</v>
      </c>
      <c r="E539" s="56">
        <v>2</v>
      </c>
      <c r="F539" s="56">
        <v>28</v>
      </c>
      <c r="G539" s="95">
        <v>10</v>
      </c>
    </row>
    <row r="540" spans="1:8" x14ac:dyDescent="0.25">
      <c r="A540" s="225">
        <v>20</v>
      </c>
      <c r="B540" s="225" t="s">
        <v>142</v>
      </c>
      <c r="C540" s="225" t="s">
        <v>602</v>
      </c>
      <c r="D540" s="225">
        <v>3</v>
      </c>
      <c r="E540" s="50">
        <v>3</v>
      </c>
      <c r="F540" s="50">
        <v>10.199999999999999</v>
      </c>
      <c r="G540" s="95">
        <v>5</v>
      </c>
      <c r="H540" s="65">
        <f>SUM(E489:E540)</f>
        <v>266</v>
      </c>
    </row>
    <row r="541" spans="1:8" x14ac:dyDescent="0.25">
      <c r="A541" s="225">
        <v>20</v>
      </c>
      <c r="B541" s="225" t="s">
        <v>168</v>
      </c>
      <c r="C541" s="225" t="s">
        <v>610</v>
      </c>
      <c r="D541" s="225">
        <v>15</v>
      </c>
      <c r="E541" s="50">
        <v>7</v>
      </c>
      <c r="F541" s="50">
        <v>52</v>
      </c>
      <c r="G541" s="95">
        <v>8</v>
      </c>
    </row>
    <row r="542" spans="1:8" x14ac:dyDescent="0.25">
      <c r="A542" s="225">
        <v>21</v>
      </c>
      <c r="B542" s="225" t="s">
        <v>26</v>
      </c>
      <c r="C542" s="225" t="s">
        <v>619</v>
      </c>
      <c r="D542" s="225">
        <v>3</v>
      </c>
      <c r="E542" s="50">
        <v>6</v>
      </c>
      <c r="F542" s="50">
        <v>2.8</v>
      </c>
      <c r="G542" s="95">
        <v>3</v>
      </c>
    </row>
    <row r="543" spans="1:8" x14ac:dyDescent="0.25">
      <c r="A543" s="225">
        <v>21</v>
      </c>
      <c r="B543" s="225" t="s">
        <v>26</v>
      </c>
      <c r="C543" s="225" t="s">
        <v>619</v>
      </c>
      <c r="D543" s="225">
        <v>5</v>
      </c>
      <c r="E543" s="50">
        <v>12</v>
      </c>
      <c r="F543" s="50">
        <v>3.2</v>
      </c>
      <c r="G543" s="95">
        <v>3</v>
      </c>
    </row>
    <row r="544" spans="1:8" x14ac:dyDescent="0.25">
      <c r="A544" s="225">
        <v>21</v>
      </c>
      <c r="B544" s="225" t="s">
        <v>26</v>
      </c>
      <c r="C544" s="225" t="s">
        <v>619</v>
      </c>
      <c r="D544" s="225">
        <v>5</v>
      </c>
      <c r="E544" s="50">
        <v>7</v>
      </c>
      <c r="F544" s="50">
        <v>8.1999999999999993</v>
      </c>
      <c r="G544" s="95">
        <v>4.5</v>
      </c>
      <c r="H544" s="65">
        <f>SUM(E520:E544)</f>
        <v>137</v>
      </c>
    </row>
    <row r="545" spans="1:9" x14ac:dyDescent="0.25">
      <c r="A545" s="225">
        <v>21</v>
      </c>
      <c r="B545" s="225" t="s">
        <v>35</v>
      </c>
      <c r="C545" s="225" t="s">
        <v>559</v>
      </c>
      <c r="D545" s="252">
        <v>6</v>
      </c>
      <c r="E545" s="63">
        <v>6</v>
      </c>
      <c r="F545" s="55">
        <v>12.6</v>
      </c>
      <c r="G545" s="95">
        <v>8</v>
      </c>
    </row>
    <row r="546" spans="1:9" x14ac:dyDescent="0.25">
      <c r="A546" s="225">
        <v>21</v>
      </c>
      <c r="B546" s="225" t="s">
        <v>43</v>
      </c>
      <c r="C546" s="225" t="s">
        <v>563</v>
      </c>
      <c r="D546" s="225">
        <v>2</v>
      </c>
      <c r="E546" s="50">
        <v>3</v>
      </c>
      <c r="F546" s="50">
        <v>5</v>
      </c>
      <c r="G546" s="95">
        <v>4</v>
      </c>
    </row>
    <row r="547" spans="1:9" x14ac:dyDescent="0.25">
      <c r="A547" s="225">
        <v>21</v>
      </c>
      <c r="B547" s="225" t="s">
        <v>49</v>
      </c>
      <c r="C547" s="225" t="s">
        <v>617</v>
      </c>
      <c r="D547" s="225">
        <v>2</v>
      </c>
      <c r="E547" s="50">
        <v>6</v>
      </c>
      <c r="F547" s="50">
        <v>6</v>
      </c>
      <c r="G547" s="95">
        <v>4</v>
      </c>
      <c r="I547" s="245"/>
    </row>
    <row r="548" spans="1:9" x14ac:dyDescent="0.25">
      <c r="A548" s="225">
        <v>21</v>
      </c>
      <c r="B548" s="225" t="s">
        <v>49</v>
      </c>
      <c r="C548" s="225" t="s">
        <v>617</v>
      </c>
      <c r="D548" s="225">
        <v>5</v>
      </c>
      <c r="E548" s="50">
        <v>3</v>
      </c>
      <c r="F548" s="50">
        <v>9.6</v>
      </c>
      <c r="G548" s="95">
        <v>5</v>
      </c>
    </row>
    <row r="549" spans="1:9" x14ac:dyDescent="0.25">
      <c r="A549" s="225">
        <v>21</v>
      </c>
      <c r="B549" s="225" t="s">
        <v>49</v>
      </c>
      <c r="C549" s="225" t="s">
        <v>617</v>
      </c>
      <c r="D549" s="225">
        <v>9</v>
      </c>
      <c r="E549" s="50">
        <v>2</v>
      </c>
      <c r="F549" s="50">
        <v>16.5</v>
      </c>
      <c r="G549" s="95">
        <v>5</v>
      </c>
      <c r="H549" s="65">
        <f>SUM(E529:E549)</f>
        <v>96</v>
      </c>
    </row>
    <row r="550" spans="1:9" x14ac:dyDescent="0.25">
      <c r="A550" s="225">
        <v>21</v>
      </c>
      <c r="B550" s="225" t="s">
        <v>52</v>
      </c>
      <c r="C550" s="225" t="s">
        <v>616</v>
      </c>
      <c r="D550" s="225">
        <v>5</v>
      </c>
      <c r="E550" s="50">
        <v>9</v>
      </c>
      <c r="F550" s="50">
        <v>4.3</v>
      </c>
      <c r="G550" s="95">
        <v>4</v>
      </c>
    </row>
    <row r="551" spans="1:9" x14ac:dyDescent="0.25">
      <c r="A551" s="225">
        <v>21</v>
      </c>
      <c r="B551" s="225" t="s">
        <v>72</v>
      </c>
      <c r="C551" s="225" t="s">
        <v>574</v>
      </c>
      <c r="D551" s="225">
        <v>2</v>
      </c>
      <c r="E551" s="50">
        <v>3</v>
      </c>
      <c r="F551" s="50">
        <v>5</v>
      </c>
      <c r="G551" s="95">
        <v>6</v>
      </c>
    </row>
    <row r="552" spans="1:9" x14ac:dyDescent="0.25">
      <c r="A552" s="225">
        <v>21</v>
      </c>
      <c r="B552" s="225" t="s">
        <v>334</v>
      </c>
      <c r="C552" s="225" t="s">
        <v>574</v>
      </c>
      <c r="D552" s="225">
        <v>3</v>
      </c>
      <c r="E552" s="50">
        <v>1</v>
      </c>
      <c r="F552" s="50">
        <v>10</v>
      </c>
      <c r="G552" s="95">
        <v>8</v>
      </c>
    </row>
    <row r="553" spans="1:9" x14ac:dyDescent="0.25">
      <c r="A553" s="225">
        <v>21</v>
      </c>
      <c r="B553" s="225" t="s">
        <v>72</v>
      </c>
      <c r="C553" s="225" t="s">
        <v>574</v>
      </c>
      <c r="D553" s="225">
        <v>4</v>
      </c>
      <c r="E553" s="50">
        <v>2</v>
      </c>
      <c r="F553" s="50">
        <v>6.2</v>
      </c>
      <c r="G553" s="95">
        <v>5</v>
      </c>
    </row>
    <row r="554" spans="1:9" x14ac:dyDescent="0.25">
      <c r="A554" s="225">
        <v>21</v>
      </c>
      <c r="B554" s="225" t="s">
        <v>78</v>
      </c>
      <c r="C554" s="225" t="s">
        <v>577</v>
      </c>
      <c r="D554" s="225">
        <v>5</v>
      </c>
      <c r="E554" s="50">
        <v>7</v>
      </c>
      <c r="F554" s="50">
        <v>5</v>
      </c>
      <c r="G554" s="95">
        <v>5</v>
      </c>
    </row>
    <row r="555" spans="1:9" x14ac:dyDescent="0.25">
      <c r="A555" s="225">
        <v>21</v>
      </c>
      <c r="B555" s="225" t="s">
        <v>78</v>
      </c>
      <c r="C555" s="225" t="s">
        <v>577</v>
      </c>
      <c r="D555" s="225">
        <v>3</v>
      </c>
      <c r="E555" s="50">
        <v>4</v>
      </c>
      <c r="F555" s="50">
        <v>7.2</v>
      </c>
      <c r="G555" s="95">
        <v>5</v>
      </c>
    </row>
    <row r="556" spans="1:9" x14ac:dyDescent="0.25">
      <c r="A556" s="225">
        <v>21</v>
      </c>
      <c r="B556" s="225" t="s">
        <v>78</v>
      </c>
      <c r="C556" s="225" t="s">
        <v>577</v>
      </c>
      <c r="D556" s="225">
        <v>8</v>
      </c>
      <c r="E556" s="50">
        <v>7</v>
      </c>
      <c r="F556" s="50">
        <v>18.2</v>
      </c>
      <c r="G556" s="95">
        <v>5</v>
      </c>
      <c r="H556" s="65">
        <f>SUM(E539:E556)</f>
        <v>90</v>
      </c>
    </row>
    <row r="557" spans="1:9" x14ac:dyDescent="0.25">
      <c r="A557" s="225">
        <v>21</v>
      </c>
      <c r="B557" s="225" t="s">
        <v>105</v>
      </c>
      <c r="C557" s="225" t="s">
        <v>589</v>
      </c>
      <c r="D557" s="225">
        <v>3</v>
      </c>
      <c r="E557" s="50">
        <v>4</v>
      </c>
      <c r="F557" s="50">
        <v>9.1999999999999993</v>
      </c>
      <c r="G557" s="95">
        <v>4.5</v>
      </c>
      <c r="H557" s="65">
        <f>SUM(E556:E557)</f>
        <v>11</v>
      </c>
    </row>
    <row r="558" spans="1:9" x14ac:dyDescent="0.25">
      <c r="A558" s="225">
        <v>21</v>
      </c>
      <c r="B558" s="225" t="s">
        <v>325</v>
      </c>
      <c r="C558" s="225" t="s">
        <v>591</v>
      </c>
      <c r="D558" s="225">
        <v>3</v>
      </c>
      <c r="E558" s="50">
        <v>3</v>
      </c>
      <c r="F558" s="50">
        <v>6.2</v>
      </c>
      <c r="G558" s="95">
        <v>4.5</v>
      </c>
    </row>
    <row r="559" spans="1:9" x14ac:dyDescent="0.25">
      <c r="A559" s="225">
        <v>21</v>
      </c>
      <c r="B559" s="225" t="s">
        <v>111</v>
      </c>
      <c r="C559" s="225" t="s">
        <v>593</v>
      </c>
      <c r="D559" s="225">
        <v>5</v>
      </c>
      <c r="E559" s="50">
        <v>3</v>
      </c>
      <c r="F559" s="50">
        <v>6.2</v>
      </c>
      <c r="G559" s="95">
        <v>4.5</v>
      </c>
    </row>
    <row r="560" spans="1:9" x14ac:dyDescent="0.25">
      <c r="A560" s="225">
        <v>21</v>
      </c>
      <c r="B560" s="225" t="s">
        <v>129</v>
      </c>
      <c r="C560" s="225" t="s">
        <v>598</v>
      </c>
      <c r="D560" s="225">
        <v>2</v>
      </c>
      <c r="E560" s="50">
        <v>3</v>
      </c>
      <c r="F560" s="50">
        <v>3</v>
      </c>
      <c r="G560" s="95">
        <v>3</v>
      </c>
    </row>
    <row r="561" spans="1:9" x14ac:dyDescent="0.25">
      <c r="A561" s="225">
        <v>21</v>
      </c>
      <c r="B561" s="225" t="s">
        <v>129</v>
      </c>
      <c r="C561" s="225" t="s">
        <v>598</v>
      </c>
      <c r="D561" s="225">
        <v>2</v>
      </c>
      <c r="E561" s="50">
        <v>2</v>
      </c>
      <c r="F561" s="50">
        <v>9.5</v>
      </c>
      <c r="G561" s="95">
        <v>4.5</v>
      </c>
    </row>
    <row r="562" spans="1:9" x14ac:dyDescent="0.25">
      <c r="A562" s="225">
        <v>21</v>
      </c>
      <c r="B562" s="225" t="s">
        <v>149</v>
      </c>
      <c r="C562" s="225" t="s">
        <v>621</v>
      </c>
      <c r="D562" s="225">
        <v>2</v>
      </c>
      <c r="E562" s="50">
        <v>7</v>
      </c>
      <c r="F562" s="50">
        <v>6</v>
      </c>
      <c r="G562" s="95">
        <v>7.5</v>
      </c>
    </row>
    <row r="563" spans="1:9" x14ac:dyDescent="0.25">
      <c r="A563" s="225">
        <v>21</v>
      </c>
      <c r="B563" s="225" t="s">
        <v>171</v>
      </c>
      <c r="C563" s="225" t="s">
        <v>611</v>
      </c>
      <c r="D563" s="225">
        <v>30</v>
      </c>
      <c r="E563" s="50">
        <v>7</v>
      </c>
      <c r="F563" s="50">
        <v>40.5</v>
      </c>
      <c r="G563" s="95">
        <v>7.5</v>
      </c>
      <c r="H563" s="65">
        <f>SUM(E547:E563)</f>
        <v>73</v>
      </c>
    </row>
    <row r="564" spans="1:9" x14ac:dyDescent="0.25">
      <c r="A564" s="225">
        <v>21</v>
      </c>
      <c r="B564" s="225" t="s">
        <v>176</v>
      </c>
      <c r="C564" s="225" t="s">
        <v>614</v>
      </c>
      <c r="D564" s="225">
        <v>4</v>
      </c>
      <c r="E564" s="50">
        <v>2</v>
      </c>
      <c r="F564" s="50">
        <v>12.1</v>
      </c>
      <c r="G564" s="95">
        <v>7.5</v>
      </c>
    </row>
    <row r="565" spans="1:9" x14ac:dyDescent="0.25">
      <c r="A565" s="225">
        <v>21</v>
      </c>
      <c r="B565" s="225" t="s">
        <v>176</v>
      </c>
      <c r="C565" s="225" t="s">
        <v>614</v>
      </c>
      <c r="D565" s="225">
        <v>4</v>
      </c>
      <c r="E565" s="50">
        <v>7</v>
      </c>
      <c r="F565" s="50">
        <v>15.5</v>
      </c>
      <c r="G565" s="95">
        <v>7.5</v>
      </c>
      <c r="H565" s="65">
        <f>SUM(E544:E565)</f>
        <v>98</v>
      </c>
    </row>
    <row r="566" spans="1:9" x14ac:dyDescent="0.25">
      <c r="A566" s="225">
        <v>22</v>
      </c>
      <c r="B566" s="225" t="s">
        <v>29</v>
      </c>
      <c r="C566" s="225" t="s">
        <v>618</v>
      </c>
      <c r="D566" s="225">
        <v>15</v>
      </c>
      <c r="E566" s="50">
        <v>26</v>
      </c>
      <c r="F566" s="50">
        <v>3</v>
      </c>
      <c r="G566" s="95">
        <v>3</v>
      </c>
      <c r="I566" s="93"/>
    </row>
    <row r="567" spans="1:9" x14ac:dyDescent="0.25">
      <c r="A567" s="252">
        <v>22</v>
      </c>
      <c r="B567" s="252" t="s">
        <v>35</v>
      </c>
      <c r="C567" s="252" t="s">
        <v>559</v>
      </c>
      <c r="D567" s="225">
        <v>8</v>
      </c>
      <c r="E567" s="50">
        <v>1</v>
      </c>
      <c r="F567" s="56">
        <v>15.5</v>
      </c>
      <c r="G567" s="99">
        <v>9</v>
      </c>
      <c r="H567" s="155"/>
      <c r="I567" s="32"/>
    </row>
    <row r="568" spans="1:9" x14ac:dyDescent="0.25">
      <c r="A568" s="225">
        <v>22</v>
      </c>
      <c r="B568" s="225" t="s">
        <v>52</v>
      </c>
      <c r="C568" s="225" t="s">
        <v>616</v>
      </c>
      <c r="D568" s="225">
        <v>2</v>
      </c>
      <c r="E568" s="50">
        <v>6</v>
      </c>
      <c r="F568" s="50">
        <v>3.6</v>
      </c>
      <c r="G568" s="95">
        <v>3</v>
      </c>
    </row>
    <row r="569" spans="1:9" x14ac:dyDescent="0.25">
      <c r="A569" s="225">
        <v>22</v>
      </c>
      <c r="B569" s="225" t="s">
        <v>324</v>
      </c>
      <c r="C569" s="225" t="s">
        <v>569</v>
      </c>
      <c r="D569" s="225">
        <v>2</v>
      </c>
      <c r="E569" s="50">
        <v>7</v>
      </c>
      <c r="F569" s="50">
        <v>4.5</v>
      </c>
      <c r="G569" s="95">
        <v>4.5</v>
      </c>
    </row>
    <row r="570" spans="1:9" x14ac:dyDescent="0.25">
      <c r="A570" s="225">
        <v>22</v>
      </c>
      <c r="B570" s="225" t="s">
        <v>324</v>
      </c>
      <c r="C570" s="225" t="s">
        <v>569</v>
      </c>
      <c r="D570" s="225">
        <v>15</v>
      </c>
      <c r="E570" s="50">
        <v>16</v>
      </c>
      <c r="F570" s="50">
        <v>4</v>
      </c>
      <c r="G570" s="95">
        <v>4.5</v>
      </c>
    </row>
    <row r="571" spans="1:9" x14ac:dyDescent="0.25">
      <c r="A571" s="225">
        <v>22</v>
      </c>
      <c r="B571" s="225" t="s">
        <v>72</v>
      </c>
      <c r="C571" s="225" t="s">
        <v>574</v>
      </c>
      <c r="D571" s="225">
        <v>3</v>
      </c>
      <c r="E571" s="50">
        <v>7</v>
      </c>
      <c r="F571" s="50">
        <v>9.4</v>
      </c>
      <c r="G571" s="95">
        <v>6</v>
      </c>
    </row>
    <row r="572" spans="1:9" x14ac:dyDescent="0.25">
      <c r="A572" s="225">
        <v>22</v>
      </c>
      <c r="B572" s="225" t="s">
        <v>72</v>
      </c>
      <c r="C572" s="225" t="s">
        <v>574</v>
      </c>
      <c r="D572" s="225">
        <v>1</v>
      </c>
      <c r="E572" s="50">
        <v>7</v>
      </c>
      <c r="F572" s="50">
        <v>6</v>
      </c>
      <c r="G572" s="95">
        <v>5</v>
      </c>
    </row>
    <row r="573" spans="1:9" x14ac:dyDescent="0.25">
      <c r="A573" s="225">
        <v>22</v>
      </c>
      <c r="B573" s="225" t="s">
        <v>76</v>
      </c>
      <c r="C573" s="225" t="s">
        <v>576</v>
      </c>
      <c r="D573" s="225">
        <v>3</v>
      </c>
      <c r="E573" s="50">
        <v>6</v>
      </c>
      <c r="F573" s="50">
        <v>7.2</v>
      </c>
      <c r="G573" s="95">
        <v>4.5</v>
      </c>
    </row>
    <row r="574" spans="1:9" x14ac:dyDescent="0.25">
      <c r="A574" s="225">
        <v>22</v>
      </c>
      <c r="B574" s="225" t="s">
        <v>321</v>
      </c>
      <c r="C574" s="225" t="s">
        <v>578</v>
      </c>
      <c r="D574" s="225">
        <v>15</v>
      </c>
      <c r="E574" s="50">
        <v>12</v>
      </c>
      <c r="F574" s="50">
        <v>5.2</v>
      </c>
      <c r="G574" s="95">
        <v>6</v>
      </c>
      <c r="H574" s="65">
        <f>SUM(E570:E574)</f>
        <v>48</v>
      </c>
      <c r="I574" s="93"/>
    </row>
    <row r="575" spans="1:9" ht="30" x14ac:dyDescent="0.25">
      <c r="A575" s="225">
        <v>22</v>
      </c>
      <c r="B575" s="249" t="s">
        <v>322</v>
      </c>
      <c r="C575" s="249" t="s">
        <v>587</v>
      </c>
      <c r="D575" s="225">
        <v>1</v>
      </c>
      <c r="E575" s="50">
        <v>7</v>
      </c>
      <c r="F575" s="50">
        <v>4.5</v>
      </c>
      <c r="G575" s="95">
        <v>3.5</v>
      </c>
    </row>
    <row r="576" spans="1:9" ht="30" x14ac:dyDescent="0.25">
      <c r="A576" s="225">
        <v>22</v>
      </c>
      <c r="B576" s="249" t="s">
        <v>322</v>
      </c>
      <c r="C576" s="249" t="s">
        <v>587</v>
      </c>
      <c r="D576" s="225">
        <v>2</v>
      </c>
      <c r="E576" s="50">
        <v>7</v>
      </c>
      <c r="F576" s="50">
        <v>7.4</v>
      </c>
      <c r="G576" s="95">
        <v>4</v>
      </c>
    </row>
    <row r="577" spans="1:9" x14ac:dyDescent="0.25">
      <c r="A577" s="225">
        <v>22</v>
      </c>
      <c r="B577" s="225" t="s">
        <v>313</v>
      </c>
      <c r="C577" s="225" t="s">
        <v>588</v>
      </c>
      <c r="D577" s="225">
        <v>4</v>
      </c>
      <c r="E577" s="50">
        <v>4</v>
      </c>
      <c r="F577" s="50">
        <v>5.5</v>
      </c>
      <c r="G577" s="95">
        <v>3.5</v>
      </c>
      <c r="I577" s="245"/>
    </row>
    <row r="578" spans="1:9" x14ac:dyDescent="0.25">
      <c r="A578" s="225">
        <v>22</v>
      </c>
      <c r="B578" s="225" t="s">
        <v>129</v>
      </c>
      <c r="C578" s="225" t="s">
        <v>598</v>
      </c>
      <c r="D578" s="225">
        <v>4</v>
      </c>
      <c r="E578" s="50">
        <v>5</v>
      </c>
      <c r="F578" s="50">
        <v>4.2</v>
      </c>
      <c r="G578" s="95">
        <v>3.5</v>
      </c>
    </row>
    <row r="579" spans="1:9" x14ac:dyDescent="0.25">
      <c r="A579" s="225">
        <v>22</v>
      </c>
      <c r="B579" s="225" t="s">
        <v>129</v>
      </c>
      <c r="C579" s="225" t="s">
        <v>598</v>
      </c>
      <c r="D579" s="225">
        <v>3</v>
      </c>
      <c r="E579" s="50">
        <v>1</v>
      </c>
      <c r="F579" s="50">
        <v>10.6</v>
      </c>
      <c r="G579" s="95">
        <v>5</v>
      </c>
    </row>
    <row r="580" spans="1:9" x14ac:dyDescent="0.25">
      <c r="A580" s="225">
        <v>22</v>
      </c>
      <c r="B580" s="225" t="s">
        <v>137</v>
      </c>
      <c r="C580" s="225" t="s">
        <v>601</v>
      </c>
      <c r="D580" s="225">
        <v>15</v>
      </c>
      <c r="E580" s="56">
        <v>7</v>
      </c>
      <c r="F580" s="56">
        <v>21</v>
      </c>
      <c r="G580" s="95">
        <v>5</v>
      </c>
    </row>
    <row r="581" spans="1:9" x14ac:dyDescent="0.25">
      <c r="A581" s="225">
        <v>22</v>
      </c>
      <c r="B581" s="225" t="s">
        <v>142</v>
      </c>
      <c r="C581" s="225" t="s">
        <v>602</v>
      </c>
      <c r="D581" s="225">
        <v>5</v>
      </c>
      <c r="E581" s="50">
        <v>2</v>
      </c>
      <c r="F581" s="50">
        <v>9.4</v>
      </c>
      <c r="G581" s="95">
        <v>4.5</v>
      </c>
    </row>
    <row r="582" spans="1:9" x14ac:dyDescent="0.25">
      <c r="A582" s="225">
        <v>22</v>
      </c>
      <c r="B582" s="225" t="s">
        <v>149</v>
      </c>
      <c r="C582" s="225" t="s">
        <v>621</v>
      </c>
      <c r="D582" s="225">
        <v>3</v>
      </c>
      <c r="E582" s="50">
        <v>4</v>
      </c>
      <c r="F582" s="50">
        <v>4.5999999999999996</v>
      </c>
      <c r="G582" s="95">
        <v>7.5</v>
      </c>
    </row>
    <row r="583" spans="1:9" s="26" customFormat="1" x14ac:dyDescent="0.25">
      <c r="A583" s="225">
        <v>23</v>
      </c>
      <c r="B583" s="225" t="s">
        <v>43</v>
      </c>
      <c r="C583" s="225" t="s">
        <v>563</v>
      </c>
      <c r="D583" s="225">
        <v>1</v>
      </c>
      <c r="E583" s="50">
        <v>2</v>
      </c>
      <c r="F583" s="50">
        <v>3</v>
      </c>
      <c r="G583" s="95">
        <v>3</v>
      </c>
      <c r="H583" s="65"/>
      <c r="I583" s="93"/>
    </row>
    <row r="584" spans="1:9" x14ac:dyDescent="0.25">
      <c r="A584" s="225">
        <v>23</v>
      </c>
      <c r="B584" s="225" t="s">
        <v>43</v>
      </c>
      <c r="C584" s="225" t="s">
        <v>563</v>
      </c>
      <c r="D584" s="225">
        <v>3</v>
      </c>
      <c r="E584" s="50">
        <v>7</v>
      </c>
      <c r="F584" s="50">
        <v>12.2</v>
      </c>
      <c r="G584" s="95">
        <v>5</v>
      </c>
    </row>
    <row r="585" spans="1:9" s="26" customFormat="1" x14ac:dyDescent="0.25">
      <c r="A585" s="225">
        <v>23</v>
      </c>
      <c r="B585" s="225" t="s">
        <v>324</v>
      </c>
      <c r="C585" s="225" t="s">
        <v>569</v>
      </c>
      <c r="D585" s="225">
        <v>2</v>
      </c>
      <c r="E585" s="50">
        <v>6</v>
      </c>
      <c r="F585" s="50">
        <v>4.2</v>
      </c>
      <c r="G585" s="95">
        <v>3.5</v>
      </c>
      <c r="H585" s="65"/>
      <c r="I585" s="93"/>
    </row>
    <row r="586" spans="1:9" x14ac:dyDescent="0.25">
      <c r="A586" s="225">
        <v>23</v>
      </c>
      <c r="B586" s="225" t="s">
        <v>324</v>
      </c>
      <c r="C586" s="225" t="s">
        <v>569</v>
      </c>
      <c r="D586" s="225">
        <v>15</v>
      </c>
      <c r="E586" s="50">
        <v>26</v>
      </c>
      <c r="F586" s="50">
        <v>3</v>
      </c>
      <c r="G586" s="95">
        <v>5</v>
      </c>
    </row>
    <row r="587" spans="1:9" x14ac:dyDescent="0.25">
      <c r="A587" s="225">
        <v>23</v>
      </c>
      <c r="B587" s="225" t="s">
        <v>324</v>
      </c>
      <c r="C587" s="225" t="s">
        <v>569</v>
      </c>
      <c r="D587" s="225">
        <v>3</v>
      </c>
      <c r="E587" s="50">
        <v>6</v>
      </c>
      <c r="F587" s="50">
        <v>5.8</v>
      </c>
      <c r="G587" s="95">
        <v>4.5</v>
      </c>
    </row>
    <row r="588" spans="1:9" x14ac:dyDescent="0.25">
      <c r="A588" s="225">
        <v>23</v>
      </c>
      <c r="B588" s="225" t="s">
        <v>72</v>
      </c>
      <c r="C588" s="225" t="s">
        <v>574</v>
      </c>
      <c r="D588" s="225">
        <v>2</v>
      </c>
      <c r="E588" s="50">
        <v>1</v>
      </c>
      <c r="F588" s="50">
        <v>4</v>
      </c>
      <c r="G588" s="95">
        <v>4.5</v>
      </c>
      <c r="I588" s="93"/>
    </row>
    <row r="589" spans="1:9" x14ac:dyDescent="0.25">
      <c r="A589" s="225">
        <v>23</v>
      </c>
      <c r="B589" s="225" t="s">
        <v>334</v>
      </c>
      <c r="C589" s="225" t="s">
        <v>574</v>
      </c>
      <c r="D589" s="225">
        <v>2</v>
      </c>
      <c r="E589" s="50">
        <v>3</v>
      </c>
      <c r="F589" s="50">
        <v>5</v>
      </c>
      <c r="G589" s="95">
        <v>6</v>
      </c>
    </row>
    <row r="590" spans="1:9" x14ac:dyDescent="0.25">
      <c r="A590" s="225">
        <v>23</v>
      </c>
      <c r="B590" s="225" t="s">
        <v>334</v>
      </c>
      <c r="C590" s="225" t="s">
        <v>574</v>
      </c>
      <c r="D590" s="225">
        <v>2</v>
      </c>
      <c r="E590" s="50">
        <v>1</v>
      </c>
      <c r="F590" s="50">
        <v>3.5</v>
      </c>
      <c r="G590" s="95">
        <v>3.5</v>
      </c>
    </row>
    <row r="591" spans="1:9" x14ac:dyDescent="0.25">
      <c r="A591" s="225">
        <v>23</v>
      </c>
      <c r="B591" s="225" t="s">
        <v>72</v>
      </c>
      <c r="C591" s="225" t="s">
        <v>574</v>
      </c>
      <c r="D591" s="225">
        <v>3</v>
      </c>
      <c r="E591" s="50">
        <v>8</v>
      </c>
      <c r="F591" s="50">
        <v>7.5</v>
      </c>
      <c r="G591" s="95">
        <v>4</v>
      </c>
    </row>
    <row r="592" spans="1:9" x14ac:dyDescent="0.25">
      <c r="A592" s="225">
        <v>23</v>
      </c>
      <c r="B592" s="225" t="s">
        <v>76</v>
      </c>
      <c r="C592" s="225" t="s">
        <v>576</v>
      </c>
      <c r="D592" s="225">
        <v>2</v>
      </c>
      <c r="E592" s="50">
        <v>2</v>
      </c>
      <c r="F592" s="50">
        <v>4.2</v>
      </c>
      <c r="G592" s="95">
        <v>3</v>
      </c>
    </row>
    <row r="593" spans="1:7" x14ac:dyDescent="0.25">
      <c r="A593" s="225">
        <v>23</v>
      </c>
      <c r="B593" s="225" t="s">
        <v>76</v>
      </c>
      <c r="C593" s="225" t="s">
        <v>576</v>
      </c>
      <c r="D593" s="225">
        <v>4</v>
      </c>
      <c r="E593" s="50">
        <v>3</v>
      </c>
      <c r="F593" s="50">
        <v>4.3</v>
      </c>
      <c r="G593" s="95">
        <v>3.5</v>
      </c>
    </row>
    <row r="594" spans="1:7" x14ac:dyDescent="0.25">
      <c r="A594" s="225">
        <v>23</v>
      </c>
      <c r="B594" s="225" t="s">
        <v>76</v>
      </c>
      <c r="C594" s="225" t="s">
        <v>576</v>
      </c>
      <c r="D594" s="225">
        <v>2</v>
      </c>
      <c r="E594" s="50">
        <v>4</v>
      </c>
      <c r="F594" s="50">
        <v>6.2</v>
      </c>
      <c r="G594" s="95">
        <v>4.5</v>
      </c>
    </row>
    <row r="595" spans="1:7" x14ac:dyDescent="0.25">
      <c r="A595" s="225">
        <v>23</v>
      </c>
      <c r="B595" s="225" t="s">
        <v>76</v>
      </c>
      <c r="C595" s="225" t="s">
        <v>576</v>
      </c>
      <c r="D595" s="225">
        <v>8</v>
      </c>
      <c r="E595" s="50">
        <v>9</v>
      </c>
      <c r="F595" s="50">
        <v>6.4</v>
      </c>
      <c r="G595" s="95">
        <v>4</v>
      </c>
    </row>
    <row r="596" spans="1:7" x14ac:dyDescent="0.25">
      <c r="A596" s="225">
        <v>23</v>
      </c>
      <c r="B596" s="225" t="s">
        <v>76</v>
      </c>
      <c r="C596" s="225" t="s">
        <v>576</v>
      </c>
      <c r="D596" s="225">
        <v>5</v>
      </c>
      <c r="E596" s="50">
        <v>6</v>
      </c>
      <c r="F596" s="50">
        <v>7.2</v>
      </c>
      <c r="G596" s="95">
        <v>4.5</v>
      </c>
    </row>
    <row r="597" spans="1:7" x14ac:dyDescent="0.25">
      <c r="A597" s="225">
        <v>23</v>
      </c>
      <c r="B597" s="225" t="s">
        <v>76</v>
      </c>
      <c r="C597" s="225" t="s">
        <v>576</v>
      </c>
      <c r="D597" s="225">
        <v>3</v>
      </c>
      <c r="E597" s="50">
        <v>3</v>
      </c>
      <c r="F597" s="50">
        <v>9.1999999999999993</v>
      </c>
      <c r="G597" s="95">
        <v>4</v>
      </c>
    </row>
    <row r="598" spans="1:7" x14ac:dyDescent="0.25">
      <c r="A598" s="225">
        <v>23</v>
      </c>
      <c r="B598" s="225" t="s">
        <v>78</v>
      </c>
      <c r="C598" s="225" t="s">
        <v>577</v>
      </c>
      <c r="D598" s="225">
        <v>5</v>
      </c>
      <c r="E598" s="50">
        <v>2</v>
      </c>
      <c r="F598" s="50">
        <v>9.6</v>
      </c>
      <c r="G598" s="95">
        <v>5</v>
      </c>
    </row>
    <row r="599" spans="1:7" x14ac:dyDescent="0.25">
      <c r="A599" s="225">
        <v>23</v>
      </c>
      <c r="B599" s="225" t="s">
        <v>83</v>
      </c>
      <c r="C599" s="225" t="s">
        <v>580</v>
      </c>
      <c r="D599" s="225">
        <v>1</v>
      </c>
      <c r="E599" s="50">
        <v>2</v>
      </c>
      <c r="F599" s="50">
        <v>4</v>
      </c>
      <c r="G599" s="95">
        <v>3.5</v>
      </c>
    </row>
    <row r="600" spans="1:7" x14ac:dyDescent="0.25">
      <c r="A600" s="225">
        <v>23</v>
      </c>
      <c r="B600" s="225" t="s">
        <v>83</v>
      </c>
      <c r="C600" s="225" t="s">
        <v>580</v>
      </c>
      <c r="D600" s="225">
        <v>7</v>
      </c>
      <c r="E600" s="50">
        <v>1</v>
      </c>
      <c r="F600" s="50">
        <v>5</v>
      </c>
      <c r="G600" s="95">
        <v>3</v>
      </c>
    </row>
    <row r="601" spans="1:7" x14ac:dyDescent="0.25">
      <c r="A601" s="225">
        <v>23</v>
      </c>
      <c r="B601" s="225" t="s">
        <v>83</v>
      </c>
      <c r="C601" s="225" t="s">
        <v>580</v>
      </c>
      <c r="D601" s="225">
        <v>2</v>
      </c>
      <c r="E601" s="50">
        <v>1</v>
      </c>
      <c r="F601" s="50">
        <v>8</v>
      </c>
      <c r="G601" s="95">
        <v>3.5</v>
      </c>
    </row>
    <row r="602" spans="1:7" x14ac:dyDescent="0.25">
      <c r="A602" s="225">
        <v>23</v>
      </c>
      <c r="B602" s="225" t="s">
        <v>85</v>
      </c>
      <c r="C602" s="225" t="s">
        <v>581</v>
      </c>
      <c r="D602" s="225">
        <v>3</v>
      </c>
      <c r="E602" s="50">
        <v>5</v>
      </c>
      <c r="F602" s="50">
        <v>5.5</v>
      </c>
      <c r="G602" s="95">
        <v>4</v>
      </c>
    </row>
    <row r="603" spans="1:7" ht="30" x14ac:dyDescent="0.25">
      <c r="A603" s="225">
        <v>23</v>
      </c>
      <c r="B603" s="249" t="s">
        <v>322</v>
      </c>
      <c r="C603" s="249" t="s">
        <v>587</v>
      </c>
      <c r="D603" s="225">
        <v>3</v>
      </c>
      <c r="E603" s="50">
        <v>2</v>
      </c>
      <c r="F603" s="50">
        <v>5.5</v>
      </c>
      <c r="G603" s="95">
        <v>4</v>
      </c>
    </row>
    <row r="604" spans="1:7" x14ac:dyDescent="0.25">
      <c r="A604" s="225">
        <v>23</v>
      </c>
      <c r="B604" s="225" t="s">
        <v>326</v>
      </c>
      <c r="C604" s="225" t="s">
        <v>598</v>
      </c>
      <c r="D604" s="225">
        <v>3</v>
      </c>
      <c r="E604" s="50">
        <v>4</v>
      </c>
      <c r="F604" s="50">
        <v>5.2</v>
      </c>
      <c r="G604" s="95">
        <v>3</v>
      </c>
    </row>
    <row r="605" spans="1:7" x14ac:dyDescent="0.25">
      <c r="A605" s="225">
        <v>23</v>
      </c>
      <c r="B605" s="225" t="s">
        <v>326</v>
      </c>
      <c r="C605" s="225" t="s">
        <v>598</v>
      </c>
      <c r="D605" s="225">
        <v>2</v>
      </c>
      <c r="E605" s="50">
        <v>7</v>
      </c>
      <c r="F605" s="50">
        <v>6</v>
      </c>
      <c r="G605" s="95">
        <v>5</v>
      </c>
    </row>
    <row r="606" spans="1:7" x14ac:dyDescent="0.25">
      <c r="A606" s="225">
        <v>23</v>
      </c>
      <c r="B606" s="225" t="s">
        <v>326</v>
      </c>
      <c r="C606" s="225" t="s">
        <v>598</v>
      </c>
      <c r="D606" s="225">
        <v>3</v>
      </c>
      <c r="E606" s="50">
        <v>1</v>
      </c>
      <c r="F606" s="50">
        <v>10.6</v>
      </c>
      <c r="G606" s="95">
        <v>5</v>
      </c>
    </row>
    <row r="607" spans="1:7" x14ac:dyDescent="0.25">
      <c r="A607" s="225">
        <v>23</v>
      </c>
      <c r="B607" s="225" t="s">
        <v>145</v>
      </c>
      <c r="C607" s="225" t="s">
        <v>603</v>
      </c>
      <c r="D607" s="225">
        <v>5</v>
      </c>
      <c r="E607" s="50">
        <v>16</v>
      </c>
      <c r="F607" s="50">
        <v>5.2</v>
      </c>
      <c r="G607" s="95">
        <v>5</v>
      </c>
    </row>
    <row r="608" spans="1:7" x14ac:dyDescent="0.25">
      <c r="A608" s="225">
        <v>23</v>
      </c>
      <c r="B608" s="225" t="s">
        <v>149</v>
      </c>
      <c r="C608" s="225" t="s">
        <v>621</v>
      </c>
      <c r="D608" s="225">
        <v>4</v>
      </c>
      <c r="E608" s="50">
        <v>2</v>
      </c>
      <c r="F608" s="50">
        <v>12</v>
      </c>
      <c r="G608" s="95">
        <v>7.5</v>
      </c>
    </row>
    <row r="609" spans="1:9" x14ac:dyDescent="0.25">
      <c r="A609" s="225">
        <v>23</v>
      </c>
      <c r="B609" s="225" t="s">
        <v>149</v>
      </c>
      <c r="C609" s="225" t="s">
        <v>621</v>
      </c>
      <c r="D609" s="225">
        <v>3</v>
      </c>
      <c r="E609" s="50">
        <v>7</v>
      </c>
      <c r="F609" s="50">
        <v>14.6</v>
      </c>
      <c r="G609" s="95">
        <v>7.5</v>
      </c>
    </row>
    <row r="610" spans="1:9" x14ac:dyDescent="0.25">
      <c r="A610" s="225">
        <v>23</v>
      </c>
      <c r="B610" s="225" t="s">
        <v>149</v>
      </c>
      <c r="C610" s="225" t="s">
        <v>621</v>
      </c>
      <c r="D610" s="225">
        <v>10</v>
      </c>
      <c r="E610" s="50">
        <v>1</v>
      </c>
      <c r="F610" s="50">
        <v>31</v>
      </c>
      <c r="G610" s="95">
        <v>7.5</v>
      </c>
      <c r="H610" s="65">
        <f>SUM(E517:E610)</f>
        <v>501</v>
      </c>
    </row>
    <row r="611" spans="1:9" x14ac:dyDescent="0.25">
      <c r="A611" s="225">
        <v>23</v>
      </c>
      <c r="B611" s="225" t="s">
        <v>152</v>
      </c>
      <c r="C611" s="225" t="s">
        <v>605</v>
      </c>
      <c r="D611" s="225">
        <v>1</v>
      </c>
      <c r="E611" s="50">
        <v>4</v>
      </c>
      <c r="F611" s="50">
        <v>3</v>
      </c>
      <c r="G611" s="95">
        <v>7.5</v>
      </c>
    </row>
    <row r="612" spans="1:9" x14ac:dyDescent="0.25">
      <c r="A612" s="225">
        <v>24</v>
      </c>
      <c r="B612" s="225" t="s">
        <v>52</v>
      </c>
      <c r="C612" s="225" t="s">
        <v>616</v>
      </c>
      <c r="D612" s="225">
        <v>1</v>
      </c>
      <c r="E612" s="50">
        <v>3</v>
      </c>
      <c r="F612" s="50">
        <v>4.2</v>
      </c>
      <c r="G612" s="95">
        <v>4</v>
      </c>
    </row>
    <row r="613" spans="1:9" x14ac:dyDescent="0.25">
      <c r="A613" s="225">
        <v>24</v>
      </c>
      <c r="B613" s="225" t="s">
        <v>324</v>
      </c>
      <c r="C613" s="225" t="s">
        <v>569</v>
      </c>
      <c r="D613" s="225">
        <v>6</v>
      </c>
      <c r="E613" s="50">
        <v>9</v>
      </c>
      <c r="F613" s="50">
        <v>4.2</v>
      </c>
      <c r="G613" s="95">
        <v>4</v>
      </c>
    </row>
    <row r="614" spans="1:9" x14ac:dyDescent="0.25">
      <c r="A614" s="225">
        <v>24</v>
      </c>
      <c r="B614" s="225" t="s">
        <v>324</v>
      </c>
      <c r="C614" s="225" t="s">
        <v>569</v>
      </c>
      <c r="D614" s="225">
        <v>3</v>
      </c>
      <c r="E614" s="50">
        <v>4</v>
      </c>
      <c r="F614" s="50">
        <v>4.2</v>
      </c>
      <c r="G614" s="95">
        <v>3.5</v>
      </c>
    </row>
    <row r="615" spans="1:9" x14ac:dyDescent="0.25">
      <c r="A615" s="225">
        <v>24</v>
      </c>
      <c r="B615" s="225" t="s">
        <v>324</v>
      </c>
      <c r="C615" s="225" t="s">
        <v>569</v>
      </c>
      <c r="D615" s="225">
        <v>8</v>
      </c>
      <c r="E615" s="50">
        <v>16</v>
      </c>
      <c r="F615" s="50">
        <v>3</v>
      </c>
      <c r="G615" s="95">
        <v>4.5</v>
      </c>
    </row>
    <row r="616" spans="1:9" x14ac:dyDescent="0.25">
      <c r="A616" s="225">
        <v>24</v>
      </c>
      <c r="B616" s="225" t="s">
        <v>324</v>
      </c>
      <c r="C616" s="225" t="s">
        <v>569</v>
      </c>
      <c r="D616" s="225">
        <v>10</v>
      </c>
      <c r="E616" s="50">
        <v>5</v>
      </c>
      <c r="F616" s="50">
        <v>3.5</v>
      </c>
      <c r="G616" s="95">
        <v>4.5</v>
      </c>
    </row>
    <row r="617" spans="1:9" x14ac:dyDescent="0.25">
      <c r="A617" s="225">
        <v>24</v>
      </c>
      <c r="B617" s="225" t="s">
        <v>72</v>
      </c>
      <c r="C617" s="225" t="s">
        <v>574</v>
      </c>
      <c r="D617" s="225">
        <v>5</v>
      </c>
      <c r="E617" s="50">
        <v>5</v>
      </c>
      <c r="F617" s="50">
        <v>6.5</v>
      </c>
      <c r="G617" s="95">
        <v>7.5</v>
      </c>
    </row>
    <row r="618" spans="1:9" x14ac:dyDescent="0.25">
      <c r="A618" s="225">
        <v>24</v>
      </c>
      <c r="B618" s="225" t="s">
        <v>72</v>
      </c>
      <c r="C618" s="225" t="s">
        <v>574</v>
      </c>
      <c r="D618" s="225">
        <v>3</v>
      </c>
      <c r="E618" s="50">
        <v>2</v>
      </c>
      <c r="F618" s="50">
        <v>6.5</v>
      </c>
      <c r="G618" s="95">
        <v>5</v>
      </c>
    </row>
    <row r="619" spans="1:9" x14ac:dyDescent="0.25">
      <c r="A619" s="225">
        <v>24</v>
      </c>
      <c r="B619" s="225" t="s">
        <v>334</v>
      </c>
      <c r="C619" s="225" t="s">
        <v>574</v>
      </c>
      <c r="D619" s="225">
        <v>2</v>
      </c>
      <c r="E619" s="50">
        <v>2</v>
      </c>
      <c r="F619" s="50">
        <v>7.5</v>
      </c>
      <c r="G619" s="95">
        <v>10</v>
      </c>
    </row>
    <row r="620" spans="1:9" x14ac:dyDescent="0.25">
      <c r="A620" s="225">
        <v>24</v>
      </c>
      <c r="B620" s="225" t="s">
        <v>72</v>
      </c>
      <c r="C620" s="225" t="s">
        <v>574</v>
      </c>
      <c r="D620" s="225">
        <v>3</v>
      </c>
      <c r="E620" s="50">
        <v>3</v>
      </c>
      <c r="F620" s="50">
        <v>9.5</v>
      </c>
      <c r="G620" s="95">
        <v>7</v>
      </c>
    </row>
    <row r="621" spans="1:9" x14ac:dyDescent="0.25">
      <c r="A621" s="225">
        <v>24</v>
      </c>
      <c r="B621" s="225" t="s">
        <v>76</v>
      </c>
      <c r="C621" s="225" t="s">
        <v>576</v>
      </c>
      <c r="D621" s="225">
        <v>3</v>
      </c>
      <c r="E621" s="50">
        <v>1</v>
      </c>
      <c r="F621" s="50">
        <v>7.8</v>
      </c>
      <c r="G621" s="95">
        <v>5</v>
      </c>
    </row>
    <row r="622" spans="1:9" x14ac:dyDescent="0.25">
      <c r="A622" s="225">
        <v>24</v>
      </c>
      <c r="B622" s="225" t="s">
        <v>78</v>
      </c>
      <c r="C622" s="225" t="s">
        <v>577</v>
      </c>
      <c r="D622" s="225">
        <v>1</v>
      </c>
      <c r="E622" s="50">
        <v>1</v>
      </c>
      <c r="F622" s="50">
        <v>7.4</v>
      </c>
      <c r="G622" s="95">
        <v>5.5</v>
      </c>
    </row>
    <row r="623" spans="1:9" x14ac:dyDescent="0.25">
      <c r="A623" s="225">
        <v>24</v>
      </c>
      <c r="B623" s="225" t="s">
        <v>313</v>
      </c>
      <c r="C623" s="225" t="s">
        <v>588</v>
      </c>
      <c r="D623" s="225">
        <v>1</v>
      </c>
      <c r="E623" s="50">
        <v>2</v>
      </c>
      <c r="F623" s="50">
        <v>3</v>
      </c>
      <c r="G623" s="95">
        <v>3</v>
      </c>
      <c r="I623" s="93"/>
    </row>
    <row r="624" spans="1:9" x14ac:dyDescent="0.25">
      <c r="A624" s="225">
        <v>24</v>
      </c>
      <c r="B624" s="225" t="s">
        <v>313</v>
      </c>
      <c r="C624" s="225" t="s">
        <v>588</v>
      </c>
      <c r="D624" s="225">
        <v>2</v>
      </c>
      <c r="E624" s="50">
        <v>3</v>
      </c>
      <c r="F624" s="50">
        <v>4.2</v>
      </c>
      <c r="G624" s="95">
        <v>4</v>
      </c>
    </row>
    <row r="625" spans="1:9" x14ac:dyDescent="0.25">
      <c r="A625" s="225">
        <v>24</v>
      </c>
      <c r="B625" s="225" t="s">
        <v>313</v>
      </c>
      <c r="C625" s="225" t="s">
        <v>588</v>
      </c>
      <c r="D625" s="225">
        <v>8</v>
      </c>
      <c r="E625" s="50">
        <v>6</v>
      </c>
      <c r="F625" s="50">
        <v>5.2</v>
      </c>
      <c r="G625" s="95">
        <v>5</v>
      </c>
    </row>
    <row r="626" spans="1:9" x14ac:dyDescent="0.25">
      <c r="A626" s="225">
        <v>24</v>
      </c>
      <c r="B626" s="225" t="s">
        <v>313</v>
      </c>
      <c r="C626" s="225" t="s">
        <v>588</v>
      </c>
      <c r="D626" s="225">
        <v>2</v>
      </c>
      <c r="E626" s="50">
        <v>2</v>
      </c>
      <c r="F626" s="50">
        <v>7.2</v>
      </c>
      <c r="G626" s="95">
        <v>4.5</v>
      </c>
    </row>
    <row r="627" spans="1:9" x14ac:dyDescent="0.25">
      <c r="A627" s="225">
        <v>24</v>
      </c>
      <c r="B627" s="225" t="s">
        <v>111</v>
      </c>
      <c r="C627" s="225" t="s">
        <v>593</v>
      </c>
      <c r="D627" s="225">
        <v>5</v>
      </c>
      <c r="E627" s="50">
        <v>7</v>
      </c>
      <c r="F627" s="50">
        <v>3.8</v>
      </c>
      <c r="G627" s="95">
        <v>3.5</v>
      </c>
    </row>
    <row r="628" spans="1:9" x14ac:dyDescent="0.25">
      <c r="A628" s="225">
        <v>24</v>
      </c>
      <c r="B628" s="225" t="s">
        <v>111</v>
      </c>
      <c r="C628" s="225" t="s">
        <v>593</v>
      </c>
      <c r="D628" s="225">
        <v>2</v>
      </c>
      <c r="E628" s="50">
        <v>3</v>
      </c>
      <c r="F628" s="50">
        <v>7.1</v>
      </c>
      <c r="G628" s="95">
        <v>4</v>
      </c>
      <c r="I628" s="93"/>
    </row>
    <row r="629" spans="1:9" x14ac:dyDescent="0.25">
      <c r="A629" s="225">
        <v>24</v>
      </c>
      <c r="B629" s="225" t="s">
        <v>118</v>
      </c>
      <c r="C629" s="225" t="s">
        <v>595</v>
      </c>
      <c r="D629" s="225">
        <v>2</v>
      </c>
      <c r="E629" s="50">
        <v>3</v>
      </c>
      <c r="F629" s="50">
        <v>4.8</v>
      </c>
      <c r="G629" s="95">
        <v>3.5</v>
      </c>
      <c r="H629" s="65">
        <f>SUM(E628:E629)</f>
        <v>6</v>
      </c>
    </row>
    <row r="630" spans="1:9" x14ac:dyDescent="0.25">
      <c r="A630" s="225">
        <v>24</v>
      </c>
      <c r="B630" s="225" t="s">
        <v>129</v>
      </c>
      <c r="C630" s="225" t="s">
        <v>598</v>
      </c>
      <c r="D630" s="225">
        <v>5</v>
      </c>
      <c r="E630" s="50">
        <v>6</v>
      </c>
      <c r="F630" s="50">
        <v>3.8</v>
      </c>
      <c r="G630" s="95">
        <v>4</v>
      </c>
    </row>
    <row r="631" spans="1:9" x14ac:dyDescent="0.25">
      <c r="A631" s="225">
        <v>24</v>
      </c>
      <c r="B631" s="225" t="s">
        <v>129</v>
      </c>
      <c r="C631" s="225" t="s">
        <v>598</v>
      </c>
      <c r="D631" s="225">
        <v>3</v>
      </c>
      <c r="E631" s="50">
        <v>4</v>
      </c>
      <c r="F631" s="50">
        <v>5.6</v>
      </c>
      <c r="G631" s="95">
        <v>4</v>
      </c>
    </row>
    <row r="632" spans="1:9" x14ac:dyDescent="0.25">
      <c r="A632" s="225">
        <v>24</v>
      </c>
      <c r="B632" s="225" t="s">
        <v>129</v>
      </c>
      <c r="C632" s="225" t="s">
        <v>598</v>
      </c>
      <c r="D632" s="225">
        <v>6</v>
      </c>
      <c r="E632" s="50">
        <v>5</v>
      </c>
      <c r="F632" s="50">
        <v>8.1999999999999993</v>
      </c>
      <c r="G632" s="95">
        <v>5</v>
      </c>
    </row>
    <row r="633" spans="1:9" x14ac:dyDescent="0.25">
      <c r="A633" s="225">
        <v>24</v>
      </c>
      <c r="B633" s="225" t="s">
        <v>132</v>
      </c>
      <c r="C633" s="225" t="s">
        <v>599</v>
      </c>
      <c r="D633" s="225">
        <v>3</v>
      </c>
      <c r="E633" s="50">
        <v>2</v>
      </c>
      <c r="F633" s="50">
        <v>16.2</v>
      </c>
      <c r="G633" s="95">
        <v>4</v>
      </c>
      <c r="H633" s="65">
        <f>SUM(E626:E633)</f>
        <v>32</v>
      </c>
      <c r="I633" s="93"/>
    </row>
    <row r="634" spans="1:9" x14ac:dyDescent="0.25">
      <c r="A634" s="225">
        <v>24</v>
      </c>
      <c r="B634" s="225" t="s">
        <v>142</v>
      </c>
      <c r="C634" s="225" t="s">
        <v>602</v>
      </c>
      <c r="D634" s="225">
        <v>5</v>
      </c>
      <c r="E634" s="50">
        <v>6</v>
      </c>
      <c r="F634" s="50">
        <v>7.2</v>
      </c>
      <c r="G634" s="95">
        <v>4.5</v>
      </c>
    </row>
    <row r="635" spans="1:9" x14ac:dyDescent="0.25">
      <c r="A635" s="225">
        <v>24</v>
      </c>
      <c r="B635" s="225" t="s">
        <v>149</v>
      </c>
      <c r="C635" s="225" t="s">
        <v>621</v>
      </c>
      <c r="D635" s="225">
        <v>1</v>
      </c>
      <c r="E635" s="50">
        <v>2</v>
      </c>
      <c r="F635" s="50">
        <v>4</v>
      </c>
      <c r="G635" s="95">
        <v>7.5</v>
      </c>
    </row>
    <row r="636" spans="1:9" x14ac:dyDescent="0.25">
      <c r="A636" s="225">
        <v>24</v>
      </c>
      <c r="B636" s="225" t="s">
        <v>149</v>
      </c>
      <c r="C636" s="225" t="s">
        <v>621</v>
      </c>
      <c r="D636" s="225">
        <v>10</v>
      </c>
      <c r="E636" s="50">
        <v>3</v>
      </c>
      <c r="F636" s="50">
        <v>4.2</v>
      </c>
      <c r="G636" s="95">
        <v>7.5</v>
      </c>
    </row>
    <row r="637" spans="1:9" x14ac:dyDescent="0.25">
      <c r="A637" s="225">
        <v>24</v>
      </c>
      <c r="B637" s="225" t="s">
        <v>160</v>
      </c>
      <c r="C637" s="225" t="s">
        <v>607</v>
      </c>
      <c r="D637" s="225">
        <v>2</v>
      </c>
      <c r="E637" s="50">
        <v>1</v>
      </c>
      <c r="F637" s="50">
        <v>9.1999999999999993</v>
      </c>
      <c r="G637" s="95">
        <v>7.5</v>
      </c>
      <c r="H637" s="65">
        <f>SUM(E614:E637)</f>
        <v>94</v>
      </c>
    </row>
    <row r="638" spans="1:9" x14ac:dyDescent="0.25">
      <c r="A638" s="225">
        <v>25</v>
      </c>
      <c r="B638" s="225" t="s">
        <v>24</v>
      </c>
      <c r="C638" s="225" t="s">
        <v>558</v>
      </c>
      <c r="D638" s="225">
        <v>1</v>
      </c>
      <c r="E638" s="50">
        <v>1</v>
      </c>
      <c r="F638" s="50">
        <v>5.6</v>
      </c>
      <c r="G638" s="95">
        <v>3.5</v>
      </c>
    </row>
    <row r="639" spans="1:9" x14ac:dyDescent="0.25">
      <c r="A639" s="225">
        <v>25</v>
      </c>
      <c r="B639" s="225" t="s">
        <v>24</v>
      </c>
      <c r="C639" s="225" t="s">
        <v>558</v>
      </c>
      <c r="D639" s="225">
        <v>5</v>
      </c>
      <c r="E639" s="50">
        <v>3</v>
      </c>
      <c r="F639" s="50">
        <v>7.4</v>
      </c>
      <c r="G639" s="95">
        <v>4</v>
      </c>
    </row>
    <row r="640" spans="1:9" x14ac:dyDescent="0.25">
      <c r="A640" s="225">
        <v>25</v>
      </c>
      <c r="B640" s="225" t="s">
        <v>24</v>
      </c>
      <c r="C640" s="225" t="s">
        <v>558</v>
      </c>
      <c r="D640" s="225">
        <v>3</v>
      </c>
      <c r="E640" s="50">
        <v>1</v>
      </c>
      <c r="F640" s="50">
        <v>10.199999999999999</v>
      </c>
      <c r="G640" s="95">
        <v>6</v>
      </c>
    </row>
    <row r="641" spans="1:9" x14ac:dyDescent="0.25">
      <c r="A641" s="225">
        <v>25</v>
      </c>
      <c r="B641" s="225" t="s">
        <v>29</v>
      </c>
      <c r="C641" s="225" t="s">
        <v>618</v>
      </c>
      <c r="D641" s="225">
        <v>3</v>
      </c>
      <c r="E641" s="50">
        <v>9</v>
      </c>
      <c r="F641" s="50">
        <v>2.5</v>
      </c>
      <c r="G641" s="95">
        <v>3</v>
      </c>
    </row>
    <row r="642" spans="1:9" x14ac:dyDescent="0.25">
      <c r="A642" s="225">
        <v>25</v>
      </c>
      <c r="B642" s="225" t="s">
        <v>38</v>
      </c>
      <c r="C642" s="225" t="s">
        <v>561</v>
      </c>
      <c r="D642" s="225">
        <v>2</v>
      </c>
      <c r="E642" s="50">
        <v>5</v>
      </c>
      <c r="F642" s="50">
        <v>3</v>
      </c>
      <c r="G642" s="95">
        <v>3</v>
      </c>
      <c r="I642" s="93"/>
    </row>
    <row r="643" spans="1:9" x14ac:dyDescent="0.25">
      <c r="A643" s="253">
        <v>25</v>
      </c>
      <c r="B643" s="253" t="s">
        <v>40</v>
      </c>
      <c r="C643" s="253" t="s">
        <v>562</v>
      </c>
      <c r="D643" s="253">
        <v>3</v>
      </c>
      <c r="E643" s="28">
        <v>4</v>
      </c>
      <c r="F643" s="28">
        <v>4.5</v>
      </c>
      <c r="G643" s="100">
        <v>4</v>
      </c>
      <c r="H643" s="156">
        <f>SUM(E643)</f>
        <v>4</v>
      </c>
      <c r="I643" s="29"/>
    </row>
    <row r="644" spans="1:9" x14ac:dyDescent="0.25">
      <c r="A644" s="225">
        <v>25</v>
      </c>
      <c r="B644" s="225" t="s">
        <v>324</v>
      </c>
      <c r="C644" s="225" t="s">
        <v>569</v>
      </c>
      <c r="D644" s="225">
        <v>2</v>
      </c>
      <c r="E644" s="50">
        <v>2</v>
      </c>
      <c r="F644" s="50">
        <v>3</v>
      </c>
      <c r="G644" s="95">
        <v>3.5</v>
      </c>
    </row>
    <row r="645" spans="1:9" x14ac:dyDescent="0.25">
      <c r="A645" s="225">
        <v>25</v>
      </c>
      <c r="B645" s="225" t="s">
        <v>324</v>
      </c>
      <c r="C645" s="225" t="s">
        <v>569</v>
      </c>
      <c r="D645" s="225">
        <v>4</v>
      </c>
      <c r="E645" s="50">
        <v>6</v>
      </c>
      <c r="F645" s="50">
        <v>2.5</v>
      </c>
      <c r="G645" s="95">
        <v>3.5</v>
      </c>
    </row>
    <row r="646" spans="1:9" x14ac:dyDescent="0.25">
      <c r="A646" s="225">
        <v>25</v>
      </c>
      <c r="B646" s="225" t="s">
        <v>324</v>
      </c>
      <c r="C646" s="225" t="s">
        <v>569</v>
      </c>
      <c r="D646" s="225">
        <v>5</v>
      </c>
      <c r="E646" s="50">
        <v>6</v>
      </c>
      <c r="F646" s="50">
        <v>4</v>
      </c>
      <c r="G646" s="95">
        <v>4.5</v>
      </c>
    </row>
    <row r="647" spans="1:9" x14ac:dyDescent="0.25">
      <c r="A647" s="225">
        <v>25</v>
      </c>
      <c r="B647" s="225" t="s">
        <v>72</v>
      </c>
      <c r="C647" s="225" t="s">
        <v>574</v>
      </c>
      <c r="D647" s="225">
        <v>3</v>
      </c>
      <c r="E647" s="50">
        <v>4</v>
      </c>
      <c r="F647" s="50">
        <v>4.5</v>
      </c>
      <c r="G647" s="95">
        <v>5</v>
      </c>
    </row>
    <row r="648" spans="1:9" x14ac:dyDescent="0.25">
      <c r="A648" s="225">
        <v>25</v>
      </c>
      <c r="B648" s="225" t="s">
        <v>328</v>
      </c>
      <c r="C648" s="225" t="s">
        <v>576</v>
      </c>
      <c r="D648" s="225">
        <v>3</v>
      </c>
      <c r="E648" s="50">
        <v>4</v>
      </c>
      <c r="F648" s="50">
        <v>3.4</v>
      </c>
      <c r="G648" s="95">
        <v>3.5</v>
      </c>
    </row>
    <row r="649" spans="1:9" x14ac:dyDescent="0.25">
      <c r="A649" s="225">
        <v>25</v>
      </c>
      <c r="B649" s="225" t="s">
        <v>328</v>
      </c>
      <c r="C649" s="225" t="s">
        <v>576</v>
      </c>
      <c r="D649" s="225">
        <v>10</v>
      </c>
      <c r="E649" s="50">
        <v>21</v>
      </c>
      <c r="F649" s="50">
        <v>3.6</v>
      </c>
      <c r="G649" s="95">
        <v>3.5</v>
      </c>
    </row>
    <row r="650" spans="1:9" x14ac:dyDescent="0.25">
      <c r="A650" s="225">
        <v>25</v>
      </c>
      <c r="B650" s="225" t="s">
        <v>328</v>
      </c>
      <c r="C650" s="225" t="s">
        <v>576</v>
      </c>
      <c r="D650" s="225">
        <v>3</v>
      </c>
      <c r="E650" s="50">
        <v>2</v>
      </c>
      <c r="F650" s="50">
        <v>5.2</v>
      </c>
      <c r="G650" s="95">
        <v>4</v>
      </c>
    </row>
    <row r="651" spans="1:9" x14ac:dyDescent="0.25">
      <c r="A651" s="225">
        <v>25</v>
      </c>
      <c r="B651" s="225" t="s">
        <v>328</v>
      </c>
      <c r="C651" s="225" t="s">
        <v>576</v>
      </c>
      <c r="D651" s="225">
        <v>8</v>
      </c>
      <c r="E651" s="50">
        <v>12</v>
      </c>
      <c r="F651" s="50">
        <v>5.6</v>
      </c>
      <c r="G651" s="95">
        <v>4</v>
      </c>
    </row>
    <row r="652" spans="1:9" x14ac:dyDescent="0.25">
      <c r="A652" s="225">
        <v>25</v>
      </c>
      <c r="B652" s="225" t="s">
        <v>83</v>
      </c>
      <c r="C652" s="225" t="s">
        <v>580</v>
      </c>
      <c r="D652" s="225">
        <v>3</v>
      </c>
      <c r="E652" s="50">
        <v>2</v>
      </c>
      <c r="F652" s="50">
        <v>10.4</v>
      </c>
      <c r="G652" s="95">
        <v>4</v>
      </c>
    </row>
    <row r="653" spans="1:9" x14ac:dyDescent="0.25">
      <c r="A653" s="225">
        <v>25</v>
      </c>
      <c r="B653" s="225" t="s">
        <v>105</v>
      </c>
      <c r="C653" s="225" t="s">
        <v>589</v>
      </c>
      <c r="D653" s="225">
        <v>2</v>
      </c>
      <c r="E653" s="50">
        <v>2</v>
      </c>
      <c r="F653" s="50">
        <v>5.6</v>
      </c>
      <c r="G653" s="95">
        <v>4</v>
      </c>
    </row>
    <row r="654" spans="1:9" x14ac:dyDescent="0.25">
      <c r="A654" s="225">
        <v>25</v>
      </c>
      <c r="B654" s="225" t="s">
        <v>327</v>
      </c>
      <c r="C654" s="225" t="s">
        <v>593</v>
      </c>
      <c r="D654" s="225">
        <v>3</v>
      </c>
      <c r="E654" s="50">
        <v>4</v>
      </c>
      <c r="F654" s="50">
        <v>6.2</v>
      </c>
      <c r="G654" s="95">
        <v>4</v>
      </c>
    </row>
    <row r="655" spans="1:9" x14ac:dyDescent="0.25">
      <c r="A655" s="225">
        <v>25</v>
      </c>
      <c r="B655" s="225" t="s">
        <v>129</v>
      </c>
      <c r="C655" s="225" t="s">
        <v>598</v>
      </c>
      <c r="D655" s="225">
        <v>1</v>
      </c>
      <c r="E655" s="50">
        <v>3</v>
      </c>
      <c r="F655" s="50">
        <v>3</v>
      </c>
      <c r="G655" s="95">
        <v>3</v>
      </c>
      <c r="I655" s="93"/>
    </row>
    <row r="656" spans="1:9" x14ac:dyDescent="0.25">
      <c r="A656" s="225">
        <v>25</v>
      </c>
      <c r="B656" s="225" t="s">
        <v>129</v>
      </c>
      <c r="C656" s="225" t="s">
        <v>598</v>
      </c>
      <c r="D656" s="225">
        <v>3</v>
      </c>
      <c r="E656" s="50">
        <v>3</v>
      </c>
      <c r="F656" s="50">
        <v>4.8</v>
      </c>
      <c r="G656" s="95">
        <v>4</v>
      </c>
    </row>
    <row r="657" spans="1:7" x14ac:dyDescent="0.25">
      <c r="A657" s="225">
        <v>25</v>
      </c>
      <c r="B657" s="225" t="s">
        <v>129</v>
      </c>
      <c r="C657" s="225" t="s">
        <v>598</v>
      </c>
      <c r="D657" s="225">
        <v>2</v>
      </c>
      <c r="E657" s="50">
        <v>3</v>
      </c>
      <c r="F657" s="50">
        <v>6.2</v>
      </c>
      <c r="G657" s="95">
        <v>4.5</v>
      </c>
    </row>
    <row r="658" spans="1:7" x14ac:dyDescent="0.25">
      <c r="A658" s="225">
        <v>25</v>
      </c>
      <c r="B658" s="225" t="s">
        <v>142</v>
      </c>
      <c r="C658" s="225" t="s">
        <v>602</v>
      </c>
      <c r="D658" s="225">
        <v>1</v>
      </c>
      <c r="E658" s="50">
        <v>3</v>
      </c>
      <c r="F658" s="50">
        <v>3</v>
      </c>
      <c r="G658" s="95">
        <v>3</v>
      </c>
    </row>
    <row r="659" spans="1:7" x14ac:dyDescent="0.25">
      <c r="A659" s="225">
        <v>25</v>
      </c>
      <c r="B659" s="225" t="s">
        <v>142</v>
      </c>
      <c r="C659" s="225" t="s">
        <v>602</v>
      </c>
      <c r="D659" s="225">
        <v>3</v>
      </c>
      <c r="E659" s="50">
        <v>4</v>
      </c>
      <c r="F659" s="50">
        <v>5.2</v>
      </c>
      <c r="G659" s="95">
        <v>4.5</v>
      </c>
    </row>
    <row r="660" spans="1:7" x14ac:dyDescent="0.25">
      <c r="A660" s="225">
        <v>25</v>
      </c>
      <c r="B660" s="225" t="s">
        <v>149</v>
      </c>
      <c r="C660" s="225" t="s">
        <v>621</v>
      </c>
      <c r="D660" s="225">
        <v>2</v>
      </c>
      <c r="E660" s="50">
        <v>2</v>
      </c>
      <c r="F660" s="50">
        <v>3.8</v>
      </c>
      <c r="G660" s="95">
        <v>7.5</v>
      </c>
    </row>
    <row r="661" spans="1:7" x14ac:dyDescent="0.25">
      <c r="A661" s="225">
        <v>25</v>
      </c>
      <c r="B661" s="225" t="s">
        <v>149</v>
      </c>
      <c r="C661" s="225" t="s">
        <v>621</v>
      </c>
      <c r="D661" s="225">
        <v>4</v>
      </c>
      <c r="E661" s="50">
        <v>1</v>
      </c>
      <c r="F661" s="50">
        <v>22.4</v>
      </c>
      <c r="G661" s="95">
        <v>7.5</v>
      </c>
    </row>
    <row r="662" spans="1:7" x14ac:dyDescent="0.25">
      <c r="A662" s="225">
        <v>26</v>
      </c>
      <c r="B662" s="225" t="s">
        <v>24</v>
      </c>
      <c r="C662" s="225" t="s">
        <v>558</v>
      </c>
      <c r="D662" s="225">
        <v>5</v>
      </c>
      <c r="E662" s="50">
        <v>12</v>
      </c>
      <c r="F662" s="50">
        <v>4.2</v>
      </c>
      <c r="G662" s="95">
        <v>4.5</v>
      </c>
    </row>
    <row r="663" spans="1:7" x14ac:dyDescent="0.25">
      <c r="A663" s="225">
        <v>26</v>
      </c>
      <c r="B663" s="225" t="s">
        <v>24</v>
      </c>
      <c r="C663" s="225" t="s">
        <v>558</v>
      </c>
      <c r="D663" s="225">
        <v>3</v>
      </c>
      <c r="E663" s="50">
        <v>3</v>
      </c>
      <c r="F663" s="50">
        <v>7.2</v>
      </c>
      <c r="G663" s="95">
        <v>4</v>
      </c>
    </row>
    <row r="664" spans="1:7" x14ac:dyDescent="0.25">
      <c r="A664" s="225">
        <v>26</v>
      </c>
      <c r="B664" s="225" t="s">
        <v>29</v>
      </c>
      <c r="C664" s="225" t="s">
        <v>618</v>
      </c>
      <c r="D664" s="225">
        <v>5</v>
      </c>
      <c r="E664" s="50">
        <v>9</v>
      </c>
      <c r="F664" s="50">
        <v>3</v>
      </c>
      <c r="G664" s="95">
        <v>3</v>
      </c>
    </row>
    <row r="665" spans="1:7" x14ac:dyDescent="0.25">
      <c r="A665" s="225">
        <v>26</v>
      </c>
      <c r="B665" s="225" t="s">
        <v>43</v>
      </c>
      <c r="C665" s="225" t="s">
        <v>563</v>
      </c>
      <c r="D665" s="225">
        <v>2</v>
      </c>
      <c r="E665" s="50">
        <v>4</v>
      </c>
      <c r="F665" s="50">
        <v>5.4</v>
      </c>
      <c r="G665" s="95">
        <v>4</v>
      </c>
    </row>
    <row r="666" spans="1:7" x14ac:dyDescent="0.25">
      <c r="A666" s="225">
        <v>26</v>
      </c>
      <c r="B666" s="225" t="s">
        <v>43</v>
      </c>
      <c r="C666" s="225" t="s">
        <v>563</v>
      </c>
      <c r="D666" s="225">
        <v>3</v>
      </c>
      <c r="E666" s="50">
        <v>3</v>
      </c>
      <c r="F666" s="50">
        <v>6.2</v>
      </c>
      <c r="G666" s="95">
        <v>4.5</v>
      </c>
    </row>
    <row r="667" spans="1:7" x14ac:dyDescent="0.25">
      <c r="A667" s="225">
        <v>26</v>
      </c>
      <c r="B667" s="225" t="s">
        <v>52</v>
      </c>
      <c r="C667" s="225" t="s">
        <v>616</v>
      </c>
      <c r="D667" s="225">
        <v>1</v>
      </c>
      <c r="E667" s="50">
        <v>2</v>
      </c>
      <c r="F667" s="50">
        <v>3</v>
      </c>
      <c r="G667" s="95">
        <v>3</v>
      </c>
    </row>
    <row r="668" spans="1:7" x14ac:dyDescent="0.25">
      <c r="A668" s="225">
        <v>26</v>
      </c>
      <c r="B668" s="225" t="s">
        <v>52</v>
      </c>
      <c r="C668" s="225" t="s">
        <v>616</v>
      </c>
      <c r="D668" s="225">
        <v>1</v>
      </c>
      <c r="E668" s="50">
        <v>3</v>
      </c>
      <c r="F668" s="50">
        <v>3.4</v>
      </c>
      <c r="G668" s="95">
        <v>4</v>
      </c>
    </row>
    <row r="669" spans="1:7" x14ac:dyDescent="0.25">
      <c r="A669" s="225">
        <v>26</v>
      </c>
      <c r="B669" s="225" t="s">
        <v>54</v>
      </c>
      <c r="C669" s="225" t="s">
        <v>566</v>
      </c>
      <c r="D669" s="225">
        <v>4</v>
      </c>
      <c r="E669" s="50">
        <v>3</v>
      </c>
      <c r="F669" s="50">
        <v>4.5</v>
      </c>
      <c r="G669" s="95">
        <v>5</v>
      </c>
    </row>
    <row r="670" spans="1:7" x14ac:dyDescent="0.25">
      <c r="A670" s="225">
        <v>26</v>
      </c>
      <c r="B670" s="225" t="s">
        <v>324</v>
      </c>
      <c r="C670" s="225" t="s">
        <v>569</v>
      </c>
      <c r="D670" s="225">
        <v>3</v>
      </c>
      <c r="E670" s="50">
        <v>5</v>
      </c>
      <c r="F670" s="50">
        <v>3.4</v>
      </c>
      <c r="G670" s="95">
        <v>3.5</v>
      </c>
    </row>
    <row r="671" spans="1:7" x14ac:dyDescent="0.25">
      <c r="A671" s="225">
        <v>26</v>
      </c>
      <c r="B671" s="225" t="s">
        <v>324</v>
      </c>
      <c r="C671" s="225" t="s">
        <v>569</v>
      </c>
      <c r="D671" s="225">
        <v>3</v>
      </c>
      <c r="E671" s="50">
        <v>6</v>
      </c>
      <c r="F671" s="50">
        <v>3</v>
      </c>
      <c r="G671" s="95">
        <v>4.5</v>
      </c>
    </row>
    <row r="672" spans="1:7" x14ac:dyDescent="0.25">
      <c r="A672" s="225">
        <v>26</v>
      </c>
      <c r="B672" s="225" t="s">
        <v>324</v>
      </c>
      <c r="C672" s="225" t="s">
        <v>569</v>
      </c>
      <c r="D672" s="225">
        <v>5</v>
      </c>
      <c r="E672" s="50">
        <v>8</v>
      </c>
      <c r="F672" s="50">
        <v>3</v>
      </c>
      <c r="G672" s="95">
        <v>3.5</v>
      </c>
    </row>
    <row r="673" spans="1:9" x14ac:dyDescent="0.25">
      <c r="A673" s="225">
        <v>26</v>
      </c>
      <c r="B673" s="225" t="s">
        <v>72</v>
      </c>
      <c r="C673" s="225" t="s">
        <v>574</v>
      </c>
      <c r="D673" s="225">
        <v>2</v>
      </c>
      <c r="E673" s="50">
        <v>1</v>
      </c>
      <c r="F673" s="50">
        <v>3.5</v>
      </c>
      <c r="G673" s="95">
        <v>5</v>
      </c>
    </row>
    <row r="674" spans="1:9" x14ac:dyDescent="0.25">
      <c r="A674" s="225">
        <v>26</v>
      </c>
      <c r="B674" s="225" t="s">
        <v>72</v>
      </c>
      <c r="C674" s="225" t="s">
        <v>574</v>
      </c>
      <c r="D674" s="225">
        <v>3</v>
      </c>
      <c r="E674" s="50">
        <v>1</v>
      </c>
      <c r="F674" s="50">
        <v>6.2</v>
      </c>
      <c r="G674" s="95">
        <v>4.5</v>
      </c>
    </row>
    <row r="675" spans="1:9" x14ac:dyDescent="0.25">
      <c r="A675" s="225">
        <v>26</v>
      </c>
      <c r="B675" s="225" t="s">
        <v>72</v>
      </c>
      <c r="C675" s="225" t="s">
        <v>574</v>
      </c>
      <c r="D675" s="225">
        <v>5</v>
      </c>
      <c r="E675" s="50">
        <v>2</v>
      </c>
      <c r="F675" s="50">
        <v>6</v>
      </c>
      <c r="G675" s="95">
        <v>9</v>
      </c>
    </row>
    <row r="676" spans="1:9" x14ac:dyDescent="0.25">
      <c r="A676" s="225">
        <v>26</v>
      </c>
      <c r="B676" s="225" t="s">
        <v>76</v>
      </c>
      <c r="C676" s="225" t="s">
        <v>576</v>
      </c>
      <c r="D676" s="225">
        <v>1</v>
      </c>
      <c r="E676" s="50">
        <v>2</v>
      </c>
      <c r="F676" s="50">
        <v>3.6</v>
      </c>
      <c r="G676" s="95">
        <v>3.5</v>
      </c>
    </row>
    <row r="677" spans="1:9" x14ac:dyDescent="0.25">
      <c r="A677" s="225">
        <v>26</v>
      </c>
      <c r="B677" s="225" t="s">
        <v>76</v>
      </c>
      <c r="C677" s="225" t="s">
        <v>576</v>
      </c>
      <c r="D677" s="225">
        <v>2</v>
      </c>
      <c r="E677" s="50">
        <v>3</v>
      </c>
      <c r="F677" s="50">
        <v>3.8</v>
      </c>
      <c r="G677" s="95">
        <v>3</v>
      </c>
    </row>
    <row r="678" spans="1:9" x14ac:dyDescent="0.25">
      <c r="A678" s="225">
        <v>26</v>
      </c>
      <c r="B678" s="225" t="s">
        <v>83</v>
      </c>
      <c r="C678" s="225" t="s">
        <v>580</v>
      </c>
      <c r="D678" s="225">
        <v>2</v>
      </c>
      <c r="E678" s="50">
        <v>1</v>
      </c>
      <c r="F678" s="50">
        <v>8.9</v>
      </c>
      <c r="G678" s="95">
        <v>5</v>
      </c>
    </row>
    <row r="679" spans="1:9" x14ac:dyDescent="0.25">
      <c r="A679" s="225">
        <v>26</v>
      </c>
      <c r="B679" s="225" t="s">
        <v>85</v>
      </c>
      <c r="C679" s="225" t="s">
        <v>581</v>
      </c>
      <c r="D679" s="225">
        <v>3</v>
      </c>
      <c r="E679" s="50">
        <v>6</v>
      </c>
      <c r="F679" s="50">
        <v>3.4</v>
      </c>
      <c r="G679" s="95">
        <v>3</v>
      </c>
    </row>
    <row r="680" spans="1:9" x14ac:dyDescent="0.25">
      <c r="A680" s="225">
        <v>26</v>
      </c>
      <c r="B680" s="225" t="s">
        <v>313</v>
      </c>
      <c r="C680" s="225" t="s">
        <v>588</v>
      </c>
      <c r="D680" s="225">
        <v>1</v>
      </c>
      <c r="E680" s="50">
        <v>3</v>
      </c>
      <c r="F680" s="50">
        <v>3</v>
      </c>
      <c r="G680" s="95">
        <v>3</v>
      </c>
    </row>
    <row r="681" spans="1:9" x14ac:dyDescent="0.25">
      <c r="A681" s="225">
        <v>26</v>
      </c>
      <c r="B681" s="225" t="s">
        <v>313</v>
      </c>
      <c r="C681" s="225" t="s">
        <v>588</v>
      </c>
      <c r="D681" s="225">
        <v>8</v>
      </c>
      <c r="E681" s="50">
        <v>9</v>
      </c>
      <c r="F681" s="50">
        <v>6.4</v>
      </c>
      <c r="G681" s="95">
        <v>5</v>
      </c>
    </row>
    <row r="682" spans="1:9" x14ac:dyDescent="0.25">
      <c r="A682" s="225">
        <v>26</v>
      </c>
      <c r="B682" s="225" t="s">
        <v>313</v>
      </c>
      <c r="C682" s="225" t="s">
        <v>588</v>
      </c>
      <c r="D682" s="225">
        <v>3</v>
      </c>
      <c r="E682" s="50">
        <v>2</v>
      </c>
      <c r="F682" s="50">
        <v>8.4</v>
      </c>
      <c r="G682" s="95">
        <v>5</v>
      </c>
    </row>
    <row r="683" spans="1:9" x14ac:dyDescent="0.25">
      <c r="A683" s="225">
        <v>26</v>
      </c>
      <c r="B683" s="225" t="s">
        <v>111</v>
      </c>
      <c r="C683" s="225" t="s">
        <v>593</v>
      </c>
      <c r="D683" s="225">
        <v>3</v>
      </c>
      <c r="E683" s="50">
        <v>5</v>
      </c>
      <c r="F683" s="50">
        <v>4.5999999999999996</v>
      </c>
      <c r="G683" s="95">
        <v>4.5</v>
      </c>
    </row>
    <row r="684" spans="1:9" x14ac:dyDescent="0.25">
      <c r="A684" s="225">
        <v>26</v>
      </c>
      <c r="B684" s="225" t="s">
        <v>326</v>
      </c>
      <c r="C684" s="225" t="s">
        <v>598</v>
      </c>
      <c r="D684" s="225">
        <v>2</v>
      </c>
      <c r="E684" s="50">
        <v>3</v>
      </c>
      <c r="F684" s="50">
        <v>3</v>
      </c>
      <c r="G684" s="95">
        <v>5</v>
      </c>
    </row>
    <row r="685" spans="1:9" x14ac:dyDescent="0.25">
      <c r="A685" s="225">
        <v>26</v>
      </c>
      <c r="B685" s="225" t="s">
        <v>326</v>
      </c>
      <c r="C685" s="225" t="s">
        <v>598</v>
      </c>
      <c r="D685" s="225">
        <v>3</v>
      </c>
      <c r="E685" s="50">
        <v>1</v>
      </c>
      <c r="F685" s="50">
        <v>6.2</v>
      </c>
      <c r="G685" s="95">
        <v>5</v>
      </c>
    </row>
    <row r="686" spans="1:9" x14ac:dyDescent="0.25">
      <c r="A686" s="225">
        <v>26</v>
      </c>
      <c r="B686" s="225" t="s">
        <v>132</v>
      </c>
      <c r="C686" s="225" t="s">
        <v>599</v>
      </c>
      <c r="D686" s="225">
        <v>1</v>
      </c>
      <c r="E686" s="50">
        <v>1</v>
      </c>
      <c r="F686" s="50">
        <v>10</v>
      </c>
      <c r="G686" s="95">
        <v>3</v>
      </c>
    </row>
    <row r="687" spans="1:9" x14ac:dyDescent="0.25">
      <c r="A687" s="225">
        <v>26</v>
      </c>
      <c r="B687" s="225" t="s">
        <v>142</v>
      </c>
      <c r="C687" s="225" t="s">
        <v>602</v>
      </c>
      <c r="D687" s="225">
        <v>2</v>
      </c>
      <c r="E687" s="50">
        <v>4</v>
      </c>
      <c r="F687" s="50">
        <v>3.2</v>
      </c>
      <c r="G687" s="95">
        <v>3.5</v>
      </c>
      <c r="I687" s="93"/>
    </row>
    <row r="688" spans="1:9" x14ac:dyDescent="0.25">
      <c r="A688" s="225">
        <v>26</v>
      </c>
      <c r="B688" s="225" t="s">
        <v>142</v>
      </c>
      <c r="C688" s="225" t="s">
        <v>602</v>
      </c>
      <c r="D688" s="225">
        <v>2</v>
      </c>
      <c r="E688" s="50">
        <v>4</v>
      </c>
      <c r="F688" s="50">
        <v>4.3</v>
      </c>
      <c r="G688" s="95">
        <v>3.5</v>
      </c>
    </row>
    <row r="689" spans="1:9" x14ac:dyDescent="0.25">
      <c r="A689" s="225">
        <v>26</v>
      </c>
      <c r="B689" s="225" t="s">
        <v>142</v>
      </c>
      <c r="C689" s="225" t="s">
        <v>602</v>
      </c>
      <c r="D689" s="225">
        <v>5</v>
      </c>
      <c r="E689" s="50">
        <v>6</v>
      </c>
      <c r="F689" s="50">
        <v>4.5</v>
      </c>
      <c r="G689" s="95">
        <v>3.5</v>
      </c>
    </row>
    <row r="690" spans="1:9" x14ac:dyDescent="0.25">
      <c r="A690" s="225">
        <v>26</v>
      </c>
      <c r="B690" s="225" t="s">
        <v>142</v>
      </c>
      <c r="C690" s="225" t="s">
        <v>602</v>
      </c>
      <c r="D690" s="225">
        <v>2</v>
      </c>
      <c r="E690" s="50">
        <v>4</v>
      </c>
      <c r="F690" s="50">
        <v>4.8</v>
      </c>
      <c r="G690" s="95">
        <v>4</v>
      </c>
    </row>
    <row r="691" spans="1:9" x14ac:dyDescent="0.25">
      <c r="A691" s="225">
        <v>26</v>
      </c>
      <c r="B691" s="225" t="s">
        <v>142</v>
      </c>
      <c r="C691" s="225" t="s">
        <v>602</v>
      </c>
      <c r="D691" s="225">
        <v>3</v>
      </c>
      <c r="E691" s="50">
        <v>5</v>
      </c>
      <c r="F691" s="50">
        <v>5.6</v>
      </c>
      <c r="G691" s="95">
        <v>4</v>
      </c>
    </row>
    <row r="692" spans="1:9" x14ac:dyDescent="0.25">
      <c r="A692" s="225">
        <v>26</v>
      </c>
      <c r="B692" s="225" t="s">
        <v>149</v>
      </c>
      <c r="C692" s="225" t="s">
        <v>621</v>
      </c>
      <c r="D692" s="225">
        <v>2</v>
      </c>
      <c r="E692" s="50">
        <v>3</v>
      </c>
      <c r="F692" s="50">
        <v>4.2</v>
      </c>
      <c r="G692" s="95">
        <v>7.5</v>
      </c>
    </row>
    <row r="693" spans="1:9" x14ac:dyDescent="0.25">
      <c r="A693" s="225">
        <v>26</v>
      </c>
      <c r="B693" s="225" t="s">
        <v>149</v>
      </c>
      <c r="C693" s="225" t="s">
        <v>621</v>
      </c>
      <c r="D693" s="225">
        <v>3</v>
      </c>
      <c r="E693" s="50">
        <v>2</v>
      </c>
      <c r="F693" s="50">
        <v>5.3</v>
      </c>
      <c r="G693" s="95">
        <v>7.5</v>
      </c>
    </row>
    <row r="694" spans="1:9" x14ac:dyDescent="0.25">
      <c r="A694" s="225">
        <v>26</v>
      </c>
      <c r="B694" s="225" t="s">
        <v>149</v>
      </c>
      <c r="C694" s="225" t="s">
        <v>621</v>
      </c>
      <c r="D694" s="225">
        <v>3</v>
      </c>
      <c r="E694" s="50">
        <v>4</v>
      </c>
      <c r="F694" s="50">
        <v>5.4</v>
      </c>
      <c r="G694" s="95">
        <v>7.5</v>
      </c>
    </row>
    <row r="695" spans="1:9" x14ac:dyDescent="0.25">
      <c r="A695" s="225">
        <v>26</v>
      </c>
      <c r="B695" s="225" t="s">
        <v>149</v>
      </c>
      <c r="C695" s="225" t="s">
        <v>621</v>
      </c>
      <c r="D695" s="225">
        <v>5</v>
      </c>
      <c r="E695" s="50">
        <v>5</v>
      </c>
      <c r="F695" s="50">
        <v>6.8</v>
      </c>
      <c r="G695" s="95">
        <v>7.5</v>
      </c>
    </row>
    <row r="696" spans="1:9" x14ac:dyDescent="0.25">
      <c r="A696" s="225">
        <v>26</v>
      </c>
      <c r="B696" s="225" t="s">
        <v>149</v>
      </c>
      <c r="C696" s="225" t="s">
        <v>621</v>
      </c>
      <c r="D696" s="225">
        <v>2</v>
      </c>
      <c r="E696" s="50">
        <v>3</v>
      </c>
      <c r="F696" s="50">
        <v>16</v>
      </c>
      <c r="G696" s="95">
        <v>7.5</v>
      </c>
    </row>
    <row r="697" spans="1:9" x14ac:dyDescent="0.25">
      <c r="A697" s="225">
        <v>26</v>
      </c>
      <c r="B697" s="225" t="s">
        <v>149</v>
      </c>
      <c r="C697" s="225" t="s">
        <v>621</v>
      </c>
      <c r="D697" s="225">
        <v>5</v>
      </c>
      <c r="E697" s="50">
        <v>4</v>
      </c>
      <c r="F697" s="50">
        <v>20.5</v>
      </c>
      <c r="G697" s="95">
        <v>7.5</v>
      </c>
    </row>
    <row r="698" spans="1:9" x14ac:dyDescent="0.25">
      <c r="A698" s="225">
        <v>26</v>
      </c>
      <c r="B698" s="225" t="s">
        <v>160</v>
      </c>
      <c r="C698" s="225" t="s">
        <v>607</v>
      </c>
      <c r="D698" s="225">
        <v>2</v>
      </c>
      <c r="E698" s="50">
        <v>1</v>
      </c>
      <c r="F698" s="50">
        <v>4.8</v>
      </c>
      <c r="G698" s="95">
        <v>7.5</v>
      </c>
    </row>
    <row r="699" spans="1:9" x14ac:dyDescent="0.25">
      <c r="A699" s="225">
        <v>26</v>
      </c>
      <c r="B699" s="225" t="s">
        <v>171</v>
      </c>
      <c r="C699" s="225" t="s">
        <v>611</v>
      </c>
      <c r="D699" s="225">
        <v>2</v>
      </c>
      <c r="E699" s="50">
        <v>1</v>
      </c>
      <c r="F699" s="50">
        <v>20.5</v>
      </c>
      <c r="G699" s="95">
        <v>7.5</v>
      </c>
    </row>
    <row r="700" spans="1:9" x14ac:dyDescent="0.25">
      <c r="A700" s="225">
        <v>27</v>
      </c>
      <c r="B700" s="225" t="s">
        <v>17</v>
      </c>
      <c r="C700" s="225" t="s">
        <v>556</v>
      </c>
      <c r="D700" s="225">
        <v>6</v>
      </c>
      <c r="E700" s="50">
        <v>2</v>
      </c>
      <c r="F700" s="50">
        <v>11</v>
      </c>
      <c r="G700" s="95">
        <v>7</v>
      </c>
    </row>
    <row r="701" spans="1:9" x14ac:dyDescent="0.25">
      <c r="A701" s="225">
        <v>27</v>
      </c>
      <c r="B701" s="225" t="s">
        <v>17</v>
      </c>
      <c r="C701" s="225" t="s">
        <v>556</v>
      </c>
      <c r="D701" s="225">
        <v>7</v>
      </c>
      <c r="E701" s="50">
        <v>1</v>
      </c>
      <c r="F701" s="50">
        <v>14</v>
      </c>
      <c r="G701" s="95">
        <v>12</v>
      </c>
    </row>
    <row r="702" spans="1:9" x14ac:dyDescent="0.25">
      <c r="A702" s="225">
        <v>27</v>
      </c>
      <c r="B702" s="225" t="s">
        <v>17</v>
      </c>
      <c r="C702" s="225" t="s">
        <v>556</v>
      </c>
      <c r="D702" s="225">
        <v>9</v>
      </c>
      <c r="E702" s="50">
        <v>8</v>
      </c>
      <c r="F702" s="50">
        <v>15.5</v>
      </c>
      <c r="G702" s="95">
        <v>10</v>
      </c>
      <c r="I702" s="93"/>
    </row>
    <row r="703" spans="1:9" x14ac:dyDescent="0.25">
      <c r="A703" s="247">
        <v>27</v>
      </c>
      <c r="B703" s="247" t="s">
        <v>21</v>
      </c>
      <c r="C703" s="247" t="s">
        <v>557</v>
      </c>
      <c r="D703" s="247">
        <v>5</v>
      </c>
      <c r="E703" s="56">
        <v>2</v>
      </c>
      <c r="F703" s="56">
        <v>15</v>
      </c>
      <c r="G703" s="96">
        <v>8</v>
      </c>
      <c r="H703" s="30"/>
      <c r="I703" s="26"/>
    </row>
    <row r="704" spans="1:9" x14ac:dyDescent="0.25">
      <c r="A704" s="247">
        <v>27</v>
      </c>
      <c r="B704" s="247" t="s">
        <v>309</v>
      </c>
      <c r="C704" s="247" t="s">
        <v>560</v>
      </c>
      <c r="D704" s="247">
        <v>2</v>
      </c>
      <c r="E704" s="56">
        <v>1</v>
      </c>
      <c r="F704" s="56">
        <v>7</v>
      </c>
      <c r="G704" s="96">
        <v>4.5</v>
      </c>
      <c r="H704" s="30"/>
      <c r="I704" s="26"/>
    </row>
    <row r="705" spans="1:9" x14ac:dyDescent="0.25">
      <c r="A705" s="225">
        <v>27</v>
      </c>
      <c r="B705" s="225" t="s">
        <v>52</v>
      </c>
      <c r="C705" s="225" t="s">
        <v>616</v>
      </c>
      <c r="D705" s="225">
        <v>3</v>
      </c>
      <c r="E705" s="50">
        <v>10</v>
      </c>
      <c r="F705" s="50">
        <v>3.5</v>
      </c>
      <c r="G705" s="95">
        <v>4.5</v>
      </c>
    </row>
    <row r="706" spans="1:9" x14ac:dyDescent="0.25">
      <c r="A706" s="225">
        <v>27</v>
      </c>
      <c r="B706" s="225" t="s">
        <v>324</v>
      </c>
      <c r="C706" s="225" t="s">
        <v>569</v>
      </c>
      <c r="D706" s="225">
        <v>1</v>
      </c>
      <c r="E706" s="50">
        <v>3</v>
      </c>
      <c r="F706" s="50">
        <v>2.5</v>
      </c>
      <c r="G706" s="95">
        <v>3.5</v>
      </c>
    </row>
    <row r="707" spans="1:9" x14ac:dyDescent="0.25">
      <c r="A707" s="225">
        <v>27</v>
      </c>
      <c r="B707" s="225" t="s">
        <v>324</v>
      </c>
      <c r="C707" s="225" t="s">
        <v>569</v>
      </c>
      <c r="D707" s="225">
        <v>2</v>
      </c>
      <c r="E707" s="50">
        <v>4</v>
      </c>
      <c r="F707" s="50">
        <v>3.5</v>
      </c>
      <c r="G707" s="98">
        <v>4.5</v>
      </c>
    </row>
    <row r="708" spans="1:9" x14ac:dyDescent="0.25">
      <c r="A708" s="225">
        <v>27</v>
      </c>
      <c r="B708" s="225" t="s">
        <v>72</v>
      </c>
      <c r="C708" s="225" t="s">
        <v>574</v>
      </c>
      <c r="D708" s="225">
        <v>2</v>
      </c>
      <c r="E708" s="50">
        <v>2</v>
      </c>
      <c r="F708" s="50">
        <v>8.1999999999999993</v>
      </c>
      <c r="G708" s="98">
        <v>4.5</v>
      </c>
    </row>
    <row r="709" spans="1:9" ht="30" x14ac:dyDescent="0.25">
      <c r="A709" s="225">
        <v>27</v>
      </c>
      <c r="B709" s="249" t="s">
        <v>322</v>
      </c>
      <c r="C709" s="249" t="s">
        <v>587</v>
      </c>
      <c r="D709" s="225">
        <v>1</v>
      </c>
      <c r="E709" s="50">
        <v>1</v>
      </c>
      <c r="F709" s="50">
        <v>3</v>
      </c>
      <c r="G709" s="95">
        <v>2</v>
      </c>
    </row>
    <row r="710" spans="1:9" x14ac:dyDescent="0.25">
      <c r="A710" s="225">
        <v>27</v>
      </c>
      <c r="B710" s="225" t="s">
        <v>313</v>
      </c>
      <c r="C710" s="225" t="s">
        <v>588</v>
      </c>
      <c r="D710" s="225">
        <v>8</v>
      </c>
      <c r="E710" s="50">
        <v>6</v>
      </c>
      <c r="F710" s="50">
        <v>4.5</v>
      </c>
      <c r="G710" s="95">
        <v>4</v>
      </c>
      <c r="I710" s="93"/>
    </row>
    <row r="711" spans="1:9" x14ac:dyDescent="0.25">
      <c r="A711" s="225">
        <v>27</v>
      </c>
      <c r="B711" s="225" t="s">
        <v>313</v>
      </c>
      <c r="C711" s="225" t="s">
        <v>588</v>
      </c>
      <c r="D711" s="225">
        <v>2</v>
      </c>
      <c r="E711" s="50">
        <v>1</v>
      </c>
      <c r="F711" s="50">
        <v>5</v>
      </c>
      <c r="G711" s="95">
        <v>3.5</v>
      </c>
    </row>
    <row r="712" spans="1:9" x14ac:dyDescent="0.25">
      <c r="A712" s="225">
        <v>27</v>
      </c>
      <c r="B712" s="225" t="s">
        <v>107</v>
      </c>
      <c r="C712" s="225" t="s">
        <v>590</v>
      </c>
      <c r="D712" s="225">
        <v>4</v>
      </c>
      <c r="E712" s="50">
        <v>1</v>
      </c>
      <c r="F712" s="50">
        <v>7</v>
      </c>
      <c r="G712" s="95">
        <v>5</v>
      </c>
    </row>
    <row r="713" spans="1:9" x14ac:dyDescent="0.25">
      <c r="A713" s="225">
        <v>27</v>
      </c>
      <c r="B713" s="225" t="s">
        <v>111</v>
      </c>
      <c r="C713" s="225" t="s">
        <v>593</v>
      </c>
      <c r="D713" s="225">
        <v>1</v>
      </c>
      <c r="E713" s="50">
        <v>2</v>
      </c>
      <c r="F713" s="50">
        <v>2.5</v>
      </c>
      <c r="G713" s="96">
        <v>3</v>
      </c>
    </row>
    <row r="714" spans="1:9" x14ac:dyDescent="0.25">
      <c r="A714" s="225">
        <v>27</v>
      </c>
      <c r="B714" s="225" t="s">
        <v>111</v>
      </c>
      <c r="C714" s="225" t="s">
        <v>593</v>
      </c>
      <c r="D714" s="225">
        <v>1</v>
      </c>
      <c r="E714" s="50">
        <v>10</v>
      </c>
      <c r="F714" s="50">
        <v>2.5</v>
      </c>
      <c r="G714" s="96">
        <v>3</v>
      </c>
    </row>
    <row r="715" spans="1:9" x14ac:dyDescent="0.25">
      <c r="A715" s="225">
        <v>27</v>
      </c>
      <c r="B715" s="225" t="s">
        <v>111</v>
      </c>
      <c r="C715" s="225" t="s">
        <v>593</v>
      </c>
      <c r="D715" s="225">
        <v>4</v>
      </c>
      <c r="E715" s="50">
        <v>10</v>
      </c>
      <c r="F715" s="50">
        <v>3</v>
      </c>
      <c r="G715" s="95">
        <v>2.5</v>
      </c>
    </row>
    <row r="716" spans="1:9" x14ac:dyDescent="0.25">
      <c r="A716" s="225">
        <v>27</v>
      </c>
      <c r="B716" s="225" t="s">
        <v>111</v>
      </c>
      <c r="C716" s="225" t="s">
        <v>593</v>
      </c>
      <c r="D716" s="225">
        <v>2</v>
      </c>
      <c r="E716" s="50">
        <v>7</v>
      </c>
      <c r="F716" s="50">
        <v>4.5</v>
      </c>
      <c r="G716" s="95">
        <v>5</v>
      </c>
    </row>
    <row r="717" spans="1:9" x14ac:dyDescent="0.25">
      <c r="A717" s="225">
        <v>27</v>
      </c>
      <c r="B717" s="225" t="s">
        <v>111</v>
      </c>
      <c r="C717" s="225" t="s">
        <v>593</v>
      </c>
      <c r="D717" s="225">
        <v>3</v>
      </c>
      <c r="E717" s="50">
        <v>2</v>
      </c>
      <c r="F717" s="50">
        <v>6</v>
      </c>
      <c r="G717" s="95">
        <v>4</v>
      </c>
    </row>
    <row r="718" spans="1:9" x14ac:dyDescent="0.25">
      <c r="A718" s="225">
        <v>27</v>
      </c>
      <c r="B718" s="225" t="s">
        <v>126</v>
      </c>
      <c r="C718" s="225" t="s">
        <v>597</v>
      </c>
      <c r="D718" s="225">
        <v>1</v>
      </c>
      <c r="E718" s="50">
        <v>2</v>
      </c>
      <c r="F718" s="50">
        <v>2.5</v>
      </c>
      <c r="G718" s="95">
        <v>2</v>
      </c>
    </row>
    <row r="719" spans="1:9" x14ac:dyDescent="0.25">
      <c r="A719" s="225">
        <v>27</v>
      </c>
      <c r="B719" s="225" t="s">
        <v>126</v>
      </c>
      <c r="C719" s="225" t="s">
        <v>597</v>
      </c>
      <c r="D719" s="225">
        <v>2</v>
      </c>
      <c r="E719" s="50">
        <v>10</v>
      </c>
      <c r="F719" s="50">
        <v>3.5</v>
      </c>
      <c r="G719" s="95">
        <v>3.5</v>
      </c>
      <c r="H719" s="65">
        <f>SUM(E715:E719)</f>
        <v>31</v>
      </c>
    </row>
    <row r="720" spans="1:9" x14ac:dyDescent="0.25">
      <c r="A720" s="225">
        <v>27</v>
      </c>
      <c r="B720" s="225" t="s">
        <v>129</v>
      </c>
      <c r="C720" s="225" t="s">
        <v>598</v>
      </c>
      <c r="D720" s="225">
        <v>1</v>
      </c>
      <c r="E720" s="50">
        <v>1</v>
      </c>
      <c r="F720" s="50">
        <v>3</v>
      </c>
      <c r="G720" s="95">
        <v>3</v>
      </c>
    </row>
    <row r="721" spans="1:9" x14ac:dyDescent="0.25">
      <c r="A721" s="225">
        <v>27</v>
      </c>
      <c r="B721" s="225" t="s">
        <v>145</v>
      </c>
      <c r="C721" s="225" t="s">
        <v>603</v>
      </c>
      <c r="D721" s="225">
        <v>10</v>
      </c>
      <c r="E721" s="50">
        <v>10</v>
      </c>
      <c r="F721" s="50">
        <v>3.5</v>
      </c>
      <c r="G721" s="95">
        <v>5</v>
      </c>
    </row>
    <row r="722" spans="1:9" x14ac:dyDescent="0.25">
      <c r="A722" s="225">
        <v>27</v>
      </c>
      <c r="B722" s="225" t="s">
        <v>147</v>
      </c>
      <c r="C722" s="225" t="s">
        <v>604</v>
      </c>
      <c r="D722" s="225">
        <v>1</v>
      </c>
      <c r="E722" s="50">
        <v>1</v>
      </c>
      <c r="F722" s="50">
        <v>4</v>
      </c>
      <c r="G722" s="95">
        <v>10</v>
      </c>
      <c r="I722" s="93"/>
    </row>
    <row r="723" spans="1:9" x14ac:dyDescent="0.25">
      <c r="A723" s="225">
        <v>27</v>
      </c>
      <c r="B723" s="225" t="s">
        <v>181</v>
      </c>
      <c r="C723" s="225" t="s">
        <v>615</v>
      </c>
      <c r="D723" s="225">
        <v>4</v>
      </c>
      <c r="E723" s="50">
        <v>8</v>
      </c>
      <c r="F723" s="50">
        <v>6</v>
      </c>
      <c r="G723" s="95">
        <v>7.5</v>
      </c>
    </row>
    <row r="724" spans="1:9" x14ac:dyDescent="0.25">
      <c r="A724" s="225">
        <v>27</v>
      </c>
      <c r="B724" s="225" t="s">
        <v>181</v>
      </c>
      <c r="C724" s="225" t="s">
        <v>615</v>
      </c>
      <c r="D724" s="225">
        <v>2</v>
      </c>
      <c r="E724" s="50">
        <v>4</v>
      </c>
      <c r="F724" s="50">
        <v>6</v>
      </c>
      <c r="G724" s="95">
        <v>7.5</v>
      </c>
    </row>
    <row r="725" spans="1:9" x14ac:dyDescent="0.25">
      <c r="A725" s="225">
        <v>28</v>
      </c>
      <c r="B725" s="225" t="s">
        <v>17</v>
      </c>
      <c r="C725" s="225" t="s">
        <v>556</v>
      </c>
      <c r="D725" s="225">
        <v>1</v>
      </c>
      <c r="E725" s="50">
        <v>1</v>
      </c>
      <c r="F725" s="50">
        <v>5</v>
      </c>
      <c r="G725" s="95">
        <v>3</v>
      </c>
    </row>
    <row r="726" spans="1:9" x14ac:dyDescent="0.25">
      <c r="A726" s="225">
        <v>28</v>
      </c>
      <c r="B726" s="225" t="s">
        <v>17</v>
      </c>
      <c r="C726" s="225" t="s">
        <v>556</v>
      </c>
      <c r="D726" s="225">
        <v>3</v>
      </c>
      <c r="E726" s="50">
        <v>4</v>
      </c>
      <c r="F726" s="50">
        <v>6</v>
      </c>
      <c r="G726" s="95">
        <v>4</v>
      </c>
    </row>
    <row r="727" spans="1:9" x14ac:dyDescent="0.25">
      <c r="A727" s="225">
        <v>28</v>
      </c>
      <c r="B727" s="225" t="s">
        <v>17</v>
      </c>
      <c r="C727" s="225" t="s">
        <v>556</v>
      </c>
      <c r="D727" s="225">
        <v>7</v>
      </c>
      <c r="E727" s="50">
        <v>10</v>
      </c>
      <c r="F727" s="50">
        <v>15</v>
      </c>
      <c r="G727" s="95">
        <v>8</v>
      </c>
    </row>
    <row r="728" spans="1:9" x14ac:dyDescent="0.25">
      <c r="A728" s="225">
        <v>28</v>
      </c>
      <c r="B728" s="225" t="s">
        <v>29</v>
      </c>
      <c r="C728" s="225" t="s">
        <v>618</v>
      </c>
      <c r="D728" s="225">
        <v>1</v>
      </c>
      <c r="E728" s="50">
        <v>20</v>
      </c>
      <c r="F728" s="50">
        <v>3</v>
      </c>
      <c r="G728" s="95">
        <v>2.5</v>
      </c>
    </row>
    <row r="729" spans="1:9" x14ac:dyDescent="0.25">
      <c r="A729" s="225">
        <v>28</v>
      </c>
      <c r="B729" s="225" t="s">
        <v>26</v>
      </c>
      <c r="C729" s="225" t="s">
        <v>619</v>
      </c>
      <c r="D729" s="225">
        <v>1</v>
      </c>
      <c r="E729" s="50">
        <v>3</v>
      </c>
      <c r="F729" s="50">
        <v>2.5</v>
      </c>
      <c r="G729" s="95">
        <v>3.5</v>
      </c>
    </row>
    <row r="730" spans="1:9" x14ac:dyDescent="0.25">
      <c r="A730" s="225">
        <v>28</v>
      </c>
      <c r="B730" s="225" t="s">
        <v>26</v>
      </c>
      <c r="C730" s="225" t="s">
        <v>619</v>
      </c>
      <c r="D730" s="225">
        <v>1</v>
      </c>
      <c r="E730" s="50">
        <v>5</v>
      </c>
      <c r="F730" s="50">
        <v>2.5</v>
      </c>
      <c r="G730" s="95">
        <v>3</v>
      </c>
    </row>
    <row r="731" spans="1:9" x14ac:dyDescent="0.25">
      <c r="A731" s="225">
        <v>28</v>
      </c>
      <c r="B731" s="225" t="s">
        <v>26</v>
      </c>
      <c r="C731" s="225" t="s">
        <v>619</v>
      </c>
      <c r="D731" s="225">
        <v>2</v>
      </c>
      <c r="E731" s="50">
        <v>6</v>
      </c>
      <c r="F731" s="50">
        <v>2.5</v>
      </c>
      <c r="G731" s="95">
        <v>2.5</v>
      </c>
    </row>
    <row r="732" spans="1:9" x14ac:dyDescent="0.25">
      <c r="A732" s="225">
        <v>28</v>
      </c>
      <c r="B732" s="225" t="s">
        <v>43</v>
      </c>
      <c r="C732" s="225" t="s">
        <v>563</v>
      </c>
      <c r="D732" s="225">
        <v>2</v>
      </c>
      <c r="E732" s="50">
        <v>2</v>
      </c>
      <c r="F732" s="50">
        <v>3</v>
      </c>
      <c r="G732" s="95">
        <v>5</v>
      </c>
      <c r="I732" s="93"/>
    </row>
    <row r="733" spans="1:9" x14ac:dyDescent="0.25">
      <c r="A733" s="225">
        <v>28</v>
      </c>
      <c r="B733" s="225" t="s">
        <v>43</v>
      </c>
      <c r="C733" s="225" t="s">
        <v>563</v>
      </c>
      <c r="D733" s="225">
        <v>2</v>
      </c>
      <c r="E733" s="50">
        <v>10</v>
      </c>
      <c r="F733" s="50">
        <v>6</v>
      </c>
      <c r="G733" s="95">
        <v>4</v>
      </c>
    </row>
    <row r="734" spans="1:9" x14ac:dyDescent="0.25">
      <c r="A734" s="225">
        <v>28</v>
      </c>
      <c r="B734" s="225" t="s">
        <v>43</v>
      </c>
      <c r="C734" s="225" t="s">
        <v>563</v>
      </c>
      <c r="D734" s="225">
        <v>3</v>
      </c>
      <c r="E734" s="50">
        <v>5</v>
      </c>
      <c r="F734" s="50">
        <v>6</v>
      </c>
      <c r="G734" s="95">
        <v>8</v>
      </c>
    </row>
    <row r="735" spans="1:9" x14ac:dyDescent="0.25">
      <c r="A735" s="225">
        <v>28</v>
      </c>
      <c r="B735" s="225" t="s">
        <v>43</v>
      </c>
      <c r="C735" s="225" t="s">
        <v>563</v>
      </c>
      <c r="D735" s="225">
        <v>2</v>
      </c>
      <c r="E735" s="50">
        <v>2</v>
      </c>
      <c r="F735" s="50">
        <v>9</v>
      </c>
      <c r="G735" s="95">
        <v>4</v>
      </c>
    </row>
    <row r="736" spans="1:9" x14ac:dyDescent="0.25">
      <c r="A736" s="225">
        <v>28</v>
      </c>
      <c r="B736" s="225" t="s">
        <v>52</v>
      </c>
      <c r="C736" s="225" t="s">
        <v>616</v>
      </c>
      <c r="D736" s="225">
        <v>2</v>
      </c>
      <c r="E736" s="50">
        <v>2</v>
      </c>
      <c r="F736" s="50">
        <v>3</v>
      </c>
      <c r="G736" s="95">
        <v>4</v>
      </c>
    </row>
    <row r="737" spans="1:7" x14ac:dyDescent="0.25">
      <c r="A737" s="225">
        <v>28</v>
      </c>
      <c r="B737" s="225" t="s">
        <v>54</v>
      </c>
      <c r="C737" s="225" t="s">
        <v>566</v>
      </c>
      <c r="D737" s="225">
        <v>2</v>
      </c>
      <c r="E737" s="50">
        <v>6</v>
      </c>
      <c r="F737" s="50">
        <v>3</v>
      </c>
      <c r="G737" s="95">
        <v>8</v>
      </c>
    </row>
    <row r="738" spans="1:7" x14ac:dyDescent="0.25">
      <c r="A738" s="225">
        <v>28</v>
      </c>
      <c r="B738" s="225" t="s">
        <v>54</v>
      </c>
      <c r="C738" s="225" t="s">
        <v>566</v>
      </c>
      <c r="D738" s="225">
        <v>1</v>
      </c>
      <c r="E738" s="50">
        <v>1</v>
      </c>
      <c r="F738" s="50">
        <v>4</v>
      </c>
      <c r="G738" s="95">
        <v>4.5</v>
      </c>
    </row>
    <row r="739" spans="1:7" x14ac:dyDescent="0.25">
      <c r="A739" s="225">
        <v>28</v>
      </c>
      <c r="B739" s="225" t="s">
        <v>54</v>
      </c>
      <c r="C739" s="225" t="s">
        <v>566</v>
      </c>
      <c r="D739" s="225">
        <v>10</v>
      </c>
      <c r="E739" s="50">
        <v>6</v>
      </c>
      <c r="F739" s="50">
        <v>4</v>
      </c>
      <c r="G739" s="95">
        <v>5</v>
      </c>
    </row>
    <row r="740" spans="1:7" x14ac:dyDescent="0.25">
      <c r="A740" s="225">
        <v>28</v>
      </c>
      <c r="B740" s="225" t="s">
        <v>54</v>
      </c>
      <c r="C740" s="225" t="s">
        <v>566</v>
      </c>
      <c r="D740" s="225">
        <v>6</v>
      </c>
      <c r="E740" s="50">
        <v>8</v>
      </c>
      <c r="F740" s="50">
        <v>4</v>
      </c>
      <c r="G740" s="95">
        <v>6</v>
      </c>
    </row>
    <row r="741" spans="1:7" x14ac:dyDescent="0.25">
      <c r="A741" s="225">
        <v>28</v>
      </c>
      <c r="B741" s="225" t="s">
        <v>324</v>
      </c>
      <c r="C741" s="225" t="s">
        <v>569</v>
      </c>
      <c r="D741" s="225">
        <v>3</v>
      </c>
      <c r="E741" s="50">
        <v>10</v>
      </c>
      <c r="F741" s="50">
        <v>3</v>
      </c>
      <c r="G741" s="95">
        <v>3</v>
      </c>
    </row>
    <row r="742" spans="1:7" x14ac:dyDescent="0.25">
      <c r="A742" s="225">
        <v>28</v>
      </c>
      <c r="B742" s="225" t="s">
        <v>324</v>
      </c>
      <c r="C742" s="225" t="s">
        <v>569</v>
      </c>
      <c r="D742" s="225">
        <v>1</v>
      </c>
      <c r="E742" s="50">
        <v>5</v>
      </c>
      <c r="F742" s="50">
        <v>3</v>
      </c>
      <c r="G742" s="95">
        <v>3</v>
      </c>
    </row>
    <row r="743" spans="1:7" x14ac:dyDescent="0.25">
      <c r="A743" s="225">
        <v>28</v>
      </c>
      <c r="B743" s="225" t="s">
        <v>324</v>
      </c>
      <c r="C743" s="225" t="s">
        <v>569</v>
      </c>
      <c r="D743" s="225">
        <v>2</v>
      </c>
      <c r="E743" s="50">
        <v>4</v>
      </c>
      <c r="F743" s="50">
        <v>3</v>
      </c>
      <c r="G743" s="95">
        <v>4</v>
      </c>
    </row>
    <row r="744" spans="1:7" x14ac:dyDescent="0.25">
      <c r="A744" s="225">
        <v>28</v>
      </c>
      <c r="B744" s="225" t="s">
        <v>324</v>
      </c>
      <c r="C744" s="225" t="s">
        <v>569</v>
      </c>
      <c r="D744" s="225">
        <v>3</v>
      </c>
      <c r="E744" s="50">
        <v>10</v>
      </c>
      <c r="F744" s="50">
        <v>2.5</v>
      </c>
      <c r="G744" s="95">
        <v>4.5</v>
      </c>
    </row>
    <row r="745" spans="1:7" x14ac:dyDescent="0.25">
      <c r="A745" s="225">
        <v>28</v>
      </c>
      <c r="B745" s="225" t="s">
        <v>324</v>
      </c>
      <c r="C745" s="225" t="s">
        <v>569</v>
      </c>
      <c r="D745" s="225">
        <v>3</v>
      </c>
      <c r="E745" s="50">
        <v>5</v>
      </c>
      <c r="F745" s="50">
        <v>3</v>
      </c>
      <c r="G745" s="95">
        <v>8</v>
      </c>
    </row>
    <row r="746" spans="1:7" x14ac:dyDescent="0.25">
      <c r="A746" s="225">
        <v>28</v>
      </c>
      <c r="B746" s="225" t="s">
        <v>63</v>
      </c>
      <c r="C746" s="225" t="s">
        <v>571</v>
      </c>
      <c r="D746" s="225">
        <v>3</v>
      </c>
      <c r="E746" s="50">
        <v>4</v>
      </c>
      <c r="F746" s="50">
        <v>5</v>
      </c>
      <c r="G746" s="95">
        <v>5</v>
      </c>
    </row>
    <row r="747" spans="1:7" x14ac:dyDescent="0.25">
      <c r="A747" s="225">
        <v>28</v>
      </c>
      <c r="B747" s="225" t="s">
        <v>72</v>
      </c>
      <c r="C747" s="225" t="s">
        <v>574</v>
      </c>
      <c r="D747" s="225">
        <v>1</v>
      </c>
      <c r="E747" s="50">
        <v>1</v>
      </c>
      <c r="F747" s="50">
        <v>2.5</v>
      </c>
      <c r="G747" s="95">
        <v>3.5</v>
      </c>
    </row>
    <row r="748" spans="1:7" x14ac:dyDescent="0.25">
      <c r="A748" s="225">
        <v>28</v>
      </c>
      <c r="B748" s="225" t="s">
        <v>72</v>
      </c>
      <c r="C748" s="225" t="s">
        <v>574</v>
      </c>
      <c r="D748" s="225">
        <v>3</v>
      </c>
      <c r="E748" s="50">
        <v>1</v>
      </c>
      <c r="F748" s="50">
        <v>4.5</v>
      </c>
      <c r="G748" s="95">
        <v>5.2</v>
      </c>
    </row>
    <row r="749" spans="1:7" x14ac:dyDescent="0.25">
      <c r="A749" s="225">
        <v>28</v>
      </c>
      <c r="B749" s="225" t="s">
        <v>72</v>
      </c>
      <c r="C749" s="225" t="s">
        <v>574</v>
      </c>
      <c r="D749" s="225">
        <v>2</v>
      </c>
      <c r="E749" s="50">
        <v>3</v>
      </c>
      <c r="F749" s="50">
        <v>3.5</v>
      </c>
      <c r="G749" s="95">
        <v>4.5</v>
      </c>
    </row>
    <row r="750" spans="1:7" x14ac:dyDescent="0.25">
      <c r="A750" s="225">
        <v>28</v>
      </c>
      <c r="B750" s="225" t="s">
        <v>72</v>
      </c>
      <c r="C750" s="225" t="s">
        <v>574</v>
      </c>
      <c r="D750" s="225">
        <v>2</v>
      </c>
      <c r="E750" s="50">
        <v>2</v>
      </c>
      <c r="F750" s="50">
        <v>4.5999999999999996</v>
      </c>
      <c r="G750" s="95">
        <v>4</v>
      </c>
    </row>
    <row r="751" spans="1:7" x14ac:dyDescent="0.25">
      <c r="A751" s="225">
        <v>28</v>
      </c>
      <c r="B751" s="225" t="s">
        <v>72</v>
      </c>
      <c r="C751" s="225" t="s">
        <v>574</v>
      </c>
      <c r="D751" s="225">
        <v>1</v>
      </c>
      <c r="E751" s="50">
        <v>1</v>
      </c>
      <c r="F751" s="50">
        <v>3</v>
      </c>
      <c r="G751" s="95">
        <v>3</v>
      </c>
    </row>
    <row r="752" spans="1:7" x14ac:dyDescent="0.25">
      <c r="A752" s="225">
        <v>28</v>
      </c>
      <c r="B752" s="225" t="s">
        <v>334</v>
      </c>
      <c r="C752" s="225" t="s">
        <v>574</v>
      </c>
      <c r="D752" s="225">
        <v>2</v>
      </c>
      <c r="E752" s="50">
        <v>1</v>
      </c>
      <c r="F752" s="50">
        <v>6</v>
      </c>
      <c r="G752" s="95">
        <v>6.5</v>
      </c>
    </row>
    <row r="753" spans="1:8" x14ac:dyDescent="0.25">
      <c r="A753" s="225">
        <v>28</v>
      </c>
      <c r="B753" s="225" t="s">
        <v>334</v>
      </c>
      <c r="C753" s="225" t="s">
        <v>574</v>
      </c>
      <c r="D753" s="225">
        <v>1</v>
      </c>
      <c r="E753" s="50">
        <v>1</v>
      </c>
      <c r="F753" s="50">
        <v>5</v>
      </c>
      <c r="G753" s="95">
        <v>3</v>
      </c>
    </row>
    <row r="754" spans="1:8" x14ac:dyDescent="0.25">
      <c r="A754" s="225">
        <v>28</v>
      </c>
      <c r="B754" s="225" t="s">
        <v>334</v>
      </c>
      <c r="C754" s="225" t="s">
        <v>574</v>
      </c>
      <c r="D754" s="225">
        <v>5</v>
      </c>
      <c r="E754" s="50">
        <v>2</v>
      </c>
      <c r="F754" s="50">
        <v>10.5</v>
      </c>
      <c r="G754" s="95">
        <v>9</v>
      </c>
    </row>
    <row r="755" spans="1:8" x14ac:dyDescent="0.25">
      <c r="A755" s="225">
        <v>28</v>
      </c>
      <c r="B755" s="225" t="s">
        <v>72</v>
      </c>
      <c r="C755" s="225" t="s">
        <v>574</v>
      </c>
      <c r="D755" s="225">
        <v>1</v>
      </c>
      <c r="E755" s="50">
        <v>1</v>
      </c>
      <c r="F755" s="50">
        <v>6</v>
      </c>
      <c r="G755" s="95">
        <v>3.5</v>
      </c>
    </row>
    <row r="756" spans="1:8" x14ac:dyDescent="0.25">
      <c r="A756" s="225">
        <v>28</v>
      </c>
      <c r="B756" s="225" t="s">
        <v>83</v>
      </c>
      <c r="C756" s="225" t="s">
        <v>580</v>
      </c>
      <c r="D756" s="225">
        <v>5</v>
      </c>
      <c r="E756" s="50">
        <v>1</v>
      </c>
      <c r="F756" s="50">
        <v>23</v>
      </c>
      <c r="G756" s="95">
        <v>9</v>
      </c>
      <c r="H756" s="65">
        <f>SUM(E733:E756)</f>
        <v>92</v>
      </c>
    </row>
    <row r="757" spans="1:8" x14ac:dyDescent="0.25">
      <c r="A757" s="225">
        <v>28</v>
      </c>
      <c r="B757" s="225" t="s">
        <v>85</v>
      </c>
      <c r="C757" s="225" t="s">
        <v>581</v>
      </c>
      <c r="D757" s="225">
        <v>2</v>
      </c>
      <c r="E757" s="50">
        <v>2</v>
      </c>
      <c r="F757" s="50">
        <v>2.5</v>
      </c>
      <c r="G757" s="95">
        <v>3</v>
      </c>
    </row>
    <row r="758" spans="1:8" x14ac:dyDescent="0.25">
      <c r="A758" s="225">
        <v>28</v>
      </c>
      <c r="B758" s="225" t="s">
        <v>85</v>
      </c>
      <c r="C758" s="225" t="s">
        <v>581</v>
      </c>
      <c r="D758" s="225">
        <v>1</v>
      </c>
      <c r="E758" s="50">
        <v>1</v>
      </c>
      <c r="F758" s="50">
        <v>3</v>
      </c>
      <c r="G758" s="95">
        <v>3.5</v>
      </c>
    </row>
    <row r="759" spans="1:8" x14ac:dyDescent="0.25">
      <c r="A759" s="225">
        <v>28</v>
      </c>
      <c r="B759" s="252" t="s">
        <v>102</v>
      </c>
      <c r="C759" s="252" t="s">
        <v>588</v>
      </c>
      <c r="D759" s="225">
        <v>1</v>
      </c>
      <c r="E759" s="50">
        <v>1</v>
      </c>
      <c r="F759" s="50">
        <v>3</v>
      </c>
      <c r="G759" s="95">
        <v>4</v>
      </c>
    </row>
    <row r="760" spans="1:8" x14ac:dyDescent="0.25">
      <c r="A760" s="225">
        <v>28</v>
      </c>
      <c r="B760" s="252" t="s">
        <v>102</v>
      </c>
      <c r="C760" s="252" t="s">
        <v>588</v>
      </c>
      <c r="D760" s="225">
        <v>2</v>
      </c>
      <c r="E760" s="50">
        <v>3</v>
      </c>
      <c r="F760" s="50">
        <v>5</v>
      </c>
      <c r="G760" s="95">
        <v>4.5</v>
      </c>
    </row>
    <row r="761" spans="1:8" x14ac:dyDescent="0.25">
      <c r="A761" s="225">
        <v>28</v>
      </c>
      <c r="B761" s="225" t="s">
        <v>313</v>
      </c>
      <c r="C761" s="225" t="s">
        <v>588</v>
      </c>
      <c r="D761" s="225">
        <v>2</v>
      </c>
      <c r="E761" s="50">
        <v>3</v>
      </c>
      <c r="F761" s="50">
        <v>6</v>
      </c>
      <c r="G761" s="95">
        <v>4.5</v>
      </c>
    </row>
    <row r="762" spans="1:8" x14ac:dyDescent="0.25">
      <c r="A762" s="225">
        <v>28</v>
      </c>
      <c r="B762" s="252" t="s">
        <v>102</v>
      </c>
      <c r="C762" s="252" t="s">
        <v>588</v>
      </c>
      <c r="D762" s="225">
        <v>2</v>
      </c>
      <c r="E762" s="50">
        <v>4</v>
      </c>
      <c r="F762" s="50">
        <v>8</v>
      </c>
      <c r="G762" s="95">
        <v>4</v>
      </c>
    </row>
    <row r="763" spans="1:8" x14ac:dyDescent="0.25">
      <c r="A763" s="225">
        <v>28</v>
      </c>
      <c r="B763" s="225" t="s">
        <v>325</v>
      </c>
      <c r="C763" s="225" t="s">
        <v>591</v>
      </c>
      <c r="D763" s="225">
        <v>3</v>
      </c>
      <c r="E763" s="50">
        <v>1</v>
      </c>
      <c r="F763" s="50">
        <v>5.5</v>
      </c>
      <c r="G763" s="95">
        <v>4.5</v>
      </c>
    </row>
    <row r="764" spans="1:8" x14ac:dyDescent="0.25">
      <c r="A764" s="225">
        <v>28</v>
      </c>
      <c r="B764" s="225" t="s">
        <v>325</v>
      </c>
      <c r="C764" s="225" t="s">
        <v>591</v>
      </c>
      <c r="D764" s="225">
        <v>2</v>
      </c>
      <c r="E764" s="50">
        <v>2</v>
      </c>
      <c r="F764" s="50">
        <v>6</v>
      </c>
      <c r="G764" s="95">
        <v>5</v>
      </c>
    </row>
    <row r="765" spans="1:8" x14ac:dyDescent="0.25">
      <c r="A765" s="225">
        <v>28</v>
      </c>
      <c r="B765" s="225" t="s">
        <v>325</v>
      </c>
      <c r="C765" s="225" t="s">
        <v>591</v>
      </c>
      <c r="D765" s="225">
        <v>4</v>
      </c>
      <c r="E765" s="50">
        <v>4</v>
      </c>
      <c r="F765" s="50">
        <v>10</v>
      </c>
      <c r="G765" s="95">
        <v>6</v>
      </c>
    </row>
    <row r="766" spans="1:8" x14ac:dyDescent="0.25">
      <c r="A766" s="225">
        <v>28</v>
      </c>
      <c r="B766" s="225" t="s">
        <v>111</v>
      </c>
      <c r="C766" s="225" t="s">
        <v>593</v>
      </c>
      <c r="D766" s="225">
        <v>4</v>
      </c>
      <c r="E766" s="50">
        <v>7</v>
      </c>
      <c r="F766" s="50">
        <v>3</v>
      </c>
      <c r="G766" s="95">
        <v>3.5</v>
      </c>
    </row>
    <row r="767" spans="1:8" x14ac:dyDescent="0.25">
      <c r="A767" s="225">
        <v>28</v>
      </c>
      <c r="B767" s="225" t="s">
        <v>111</v>
      </c>
      <c r="C767" s="225" t="s">
        <v>593</v>
      </c>
      <c r="D767" s="225">
        <v>1</v>
      </c>
      <c r="E767" s="50">
        <v>1</v>
      </c>
      <c r="F767" s="50">
        <v>5</v>
      </c>
      <c r="G767" s="95">
        <v>4</v>
      </c>
    </row>
    <row r="768" spans="1:8" x14ac:dyDescent="0.25">
      <c r="A768" s="225">
        <v>28</v>
      </c>
      <c r="B768" s="225" t="s">
        <v>111</v>
      </c>
      <c r="C768" s="225" t="s">
        <v>593</v>
      </c>
      <c r="D768" s="225">
        <v>3</v>
      </c>
      <c r="E768" s="50">
        <v>10</v>
      </c>
      <c r="F768" s="50">
        <v>6</v>
      </c>
      <c r="G768" s="95">
        <v>4</v>
      </c>
    </row>
    <row r="769" spans="1:8" x14ac:dyDescent="0.25">
      <c r="A769" s="225">
        <v>28</v>
      </c>
      <c r="B769" s="225" t="s">
        <v>123</v>
      </c>
      <c r="C769" s="225" t="s">
        <v>596</v>
      </c>
      <c r="D769" s="225">
        <v>2</v>
      </c>
      <c r="E769" s="50">
        <v>10</v>
      </c>
      <c r="F769" s="50">
        <v>3</v>
      </c>
      <c r="G769" s="95">
        <v>4.5</v>
      </c>
    </row>
    <row r="770" spans="1:8" x14ac:dyDescent="0.25">
      <c r="A770" s="225">
        <v>28</v>
      </c>
      <c r="B770" s="225" t="s">
        <v>123</v>
      </c>
      <c r="C770" s="225" t="s">
        <v>596</v>
      </c>
      <c r="D770" s="225">
        <v>3</v>
      </c>
      <c r="E770" s="50">
        <v>10</v>
      </c>
      <c r="F770" s="50">
        <v>6</v>
      </c>
      <c r="G770" s="95">
        <v>4</v>
      </c>
    </row>
    <row r="771" spans="1:8" x14ac:dyDescent="0.25">
      <c r="A771" s="225">
        <v>28</v>
      </c>
      <c r="B771" s="225" t="s">
        <v>326</v>
      </c>
      <c r="C771" s="225" t="s">
        <v>598</v>
      </c>
      <c r="D771" s="225">
        <v>2</v>
      </c>
      <c r="E771" s="50">
        <v>1</v>
      </c>
      <c r="F771" s="50">
        <v>5</v>
      </c>
      <c r="G771" s="95">
        <v>4</v>
      </c>
    </row>
    <row r="772" spans="1:8" x14ac:dyDescent="0.25">
      <c r="A772" s="225">
        <v>28</v>
      </c>
      <c r="B772" s="225" t="s">
        <v>142</v>
      </c>
      <c r="C772" s="225" t="s">
        <v>602</v>
      </c>
      <c r="D772" s="225">
        <v>1</v>
      </c>
      <c r="E772" s="50">
        <v>1</v>
      </c>
      <c r="F772" s="50">
        <v>2.5</v>
      </c>
      <c r="G772" s="95">
        <v>3</v>
      </c>
    </row>
    <row r="773" spans="1:8" x14ac:dyDescent="0.25">
      <c r="A773" s="225">
        <v>28</v>
      </c>
      <c r="B773" s="225" t="s">
        <v>147</v>
      </c>
      <c r="C773" s="225" t="s">
        <v>604</v>
      </c>
      <c r="D773" s="225">
        <v>1</v>
      </c>
      <c r="E773" s="50">
        <v>1</v>
      </c>
      <c r="F773" s="50">
        <v>3</v>
      </c>
      <c r="G773" s="95">
        <v>4</v>
      </c>
    </row>
    <row r="774" spans="1:8" x14ac:dyDescent="0.25">
      <c r="A774" s="225">
        <v>28</v>
      </c>
      <c r="B774" s="225" t="s">
        <v>149</v>
      </c>
      <c r="C774" s="225" t="s">
        <v>621</v>
      </c>
      <c r="D774" s="225">
        <v>2</v>
      </c>
      <c r="E774" s="50">
        <v>6</v>
      </c>
      <c r="F774" s="50">
        <v>11</v>
      </c>
      <c r="G774" s="95">
        <v>7.5</v>
      </c>
    </row>
    <row r="775" spans="1:8" x14ac:dyDescent="0.25">
      <c r="A775" s="225">
        <v>28</v>
      </c>
      <c r="B775" s="225" t="s">
        <v>152</v>
      </c>
      <c r="C775" s="225" t="s">
        <v>605</v>
      </c>
      <c r="D775" s="225">
        <v>5</v>
      </c>
      <c r="E775" s="50">
        <v>6</v>
      </c>
      <c r="F775" s="50">
        <v>4</v>
      </c>
      <c r="G775" s="95">
        <v>7.5</v>
      </c>
    </row>
    <row r="776" spans="1:8" x14ac:dyDescent="0.25">
      <c r="A776" s="225">
        <v>28</v>
      </c>
      <c r="B776" s="225" t="s">
        <v>162</v>
      </c>
      <c r="C776" s="225" t="s">
        <v>608</v>
      </c>
      <c r="D776" s="225">
        <v>1</v>
      </c>
      <c r="E776" s="50">
        <v>1</v>
      </c>
      <c r="F776" s="50">
        <v>12</v>
      </c>
      <c r="G776" s="95">
        <v>7.5</v>
      </c>
      <c r="H776" s="65">
        <f>SUM(E769:E776)</f>
        <v>36</v>
      </c>
    </row>
    <row r="777" spans="1:8" x14ac:dyDescent="0.25">
      <c r="A777" s="225">
        <v>28</v>
      </c>
      <c r="B777" s="225" t="s">
        <v>165</v>
      </c>
      <c r="C777" s="225" t="s">
        <v>609</v>
      </c>
      <c r="D777" s="225">
        <v>10</v>
      </c>
      <c r="E777" s="50">
        <v>1</v>
      </c>
      <c r="F777" s="50">
        <v>26</v>
      </c>
      <c r="G777" s="95">
        <v>7.5</v>
      </c>
      <c r="H777" s="65">
        <f>SUM(E770:E777)</f>
        <v>27</v>
      </c>
    </row>
    <row r="778" spans="1:8" x14ac:dyDescent="0.25">
      <c r="A778" s="225">
        <v>28</v>
      </c>
      <c r="B778" s="225" t="s">
        <v>179</v>
      </c>
      <c r="C778" s="225" t="s">
        <v>613</v>
      </c>
      <c r="D778" s="225">
        <v>2</v>
      </c>
      <c r="E778" s="50">
        <v>2</v>
      </c>
      <c r="F778" s="50">
        <v>7</v>
      </c>
      <c r="G778" s="95">
        <v>7.5</v>
      </c>
    </row>
    <row r="779" spans="1:8" x14ac:dyDescent="0.25">
      <c r="A779" s="225">
        <v>28</v>
      </c>
      <c r="B779" s="225" t="s">
        <v>176</v>
      </c>
      <c r="C779" s="225" t="s">
        <v>614</v>
      </c>
      <c r="D779" s="225">
        <v>2</v>
      </c>
      <c r="E779" s="50">
        <v>8</v>
      </c>
      <c r="F779" s="50">
        <v>4</v>
      </c>
      <c r="G779" s="95">
        <v>7.5</v>
      </c>
    </row>
    <row r="780" spans="1:8" x14ac:dyDescent="0.25">
      <c r="A780" s="225">
        <v>28</v>
      </c>
      <c r="B780" s="225" t="s">
        <v>176</v>
      </c>
      <c r="C780" s="225" t="s">
        <v>614</v>
      </c>
      <c r="D780" s="225">
        <v>2</v>
      </c>
      <c r="E780" s="50">
        <v>2</v>
      </c>
      <c r="F780" s="50">
        <v>6</v>
      </c>
      <c r="G780" s="95">
        <v>7.5</v>
      </c>
    </row>
    <row r="781" spans="1:8" x14ac:dyDescent="0.25">
      <c r="A781" s="225">
        <v>29</v>
      </c>
      <c r="B781" s="225" t="s">
        <v>24</v>
      </c>
      <c r="C781" s="225" t="s">
        <v>558</v>
      </c>
      <c r="D781" s="225">
        <v>3</v>
      </c>
      <c r="E781" s="50">
        <v>2</v>
      </c>
      <c r="F781" s="50">
        <v>8</v>
      </c>
      <c r="G781" s="95">
        <v>8</v>
      </c>
    </row>
    <row r="782" spans="1:8" x14ac:dyDescent="0.25">
      <c r="A782" s="225">
        <v>29</v>
      </c>
      <c r="B782" s="225" t="s">
        <v>24</v>
      </c>
      <c r="C782" s="225" t="s">
        <v>558</v>
      </c>
      <c r="D782" s="225">
        <v>2</v>
      </c>
      <c r="E782" s="50">
        <v>2</v>
      </c>
      <c r="F782" s="50">
        <v>9</v>
      </c>
      <c r="G782" s="95">
        <v>4</v>
      </c>
    </row>
    <row r="783" spans="1:8" x14ac:dyDescent="0.25">
      <c r="A783" s="225">
        <v>29</v>
      </c>
      <c r="B783" s="225" t="s">
        <v>26</v>
      </c>
      <c r="C783" s="225" t="s">
        <v>619</v>
      </c>
      <c r="D783" s="225">
        <v>1</v>
      </c>
      <c r="E783" s="50">
        <v>2</v>
      </c>
      <c r="F783" s="50">
        <v>2.5</v>
      </c>
      <c r="G783" s="95">
        <v>2</v>
      </c>
    </row>
    <row r="784" spans="1:8" x14ac:dyDescent="0.25">
      <c r="A784" s="225">
        <v>29</v>
      </c>
      <c r="B784" s="225" t="s">
        <v>32</v>
      </c>
      <c r="C784" s="225" t="s">
        <v>620</v>
      </c>
      <c r="D784" s="225">
        <v>3</v>
      </c>
      <c r="E784" s="50">
        <v>2</v>
      </c>
      <c r="F784" s="50">
        <v>6</v>
      </c>
      <c r="G784" s="95">
        <v>4</v>
      </c>
      <c r="H784" s="65">
        <f>SUM(E780:E784)</f>
        <v>10</v>
      </c>
    </row>
    <row r="785" spans="1:7" x14ac:dyDescent="0.25">
      <c r="A785" s="225">
        <v>29</v>
      </c>
      <c r="B785" s="225" t="s">
        <v>38</v>
      </c>
      <c r="C785" s="225" t="s">
        <v>561</v>
      </c>
      <c r="D785" s="225">
        <v>5</v>
      </c>
      <c r="E785" s="50">
        <v>1</v>
      </c>
      <c r="F785" s="50">
        <v>10</v>
      </c>
      <c r="G785" s="95">
        <v>11</v>
      </c>
    </row>
    <row r="786" spans="1:7" x14ac:dyDescent="0.25">
      <c r="A786" s="225">
        <v>29</v>
      </c>
      <c r="B786" s="225" t="s">
        <v>43</v>
      </c>
      <c r="C786" s="225" t="s">
        <v>563</v>
      </c>
      <c r="D786" s="225">
        <v>2</v>
      </c>
      <c r="E786" s="50">
        <v>3</v>
      </c>
      <c r="F786" s="50">
        <v>5</v>
      </c>
      <c r="G786" s="95">
        <v>5</v>
      </c>
    </row>
    <row r="787" spans="1:7" x14ac:dyDescent="0.25">
      <c r="A787" s="225">
        <v>29</v>
      </c>
      <c r="B787" s="225" t="s">
        <v>43</v>
      </c>
      <c r="C787" s="225" t="s">
        <v>563</v>
      </c>
      <c r="D787" s="225">
        <v>5</v>
      </c>
      <c r="E787" s="50">
        <v>6</v>
      </c>
      <c r="F787" s="50">
        <v>8</v>
      </c>
      <c r="G787" s="95">
        <v>5</v>
      </c>
    </row>
    <row r="788" spans="1:7" x14ac:dyDescent="0.25">
      <c r="A788" s="225">
        <v>29</v>
      </c>
      <c r="B788" s="225" t="s">
        <v>43</v>
      </c>
      <c r="C788" s="225" t="s">
        <v>563</v>
      </c>
      <c r="D788" s="225">
        <v>2</v>
      </c>
      <c r="E788" s="50">
        <v>2</v>
      </c>
      <c r="F788" s="50">
        <v>8</v>
      </c>
      <c r="G788" s="95">
        <v>4</v>
      </c>
    </row>
    <row r="789" spans="1:7" x14ac:dyDescent="0.25">
      <c r="A789" s="225">
        <v>29</v>
      </c>
      <c r="B789" s="225" t="s">
        <v>324</v>
      </c>
      <c r="C789" s="225" t="s">
        <v>569</v>
      </c>
      <c r="D789" s="225">
        <v>5</v>
      </c>
      <c r="E789" s="50">
        <v>10</v>
      </c>
      <c r="F789" s="50">
        <v>4</v>
      </c>
      <c r="G789" s="95">
        <v>4.5</v>
      </c>
    </row>
    <row r="790" spans="1:7" x14ac:dyDescent="0.25">
      <c r="A790" s="225">
        <v>29</v>
      </c>
      <c r="B790" s="225" t="s">
        <v>324</v>
      </c>
      <c r="C790" s="225" t="s">
        <v>569</v>
      </c>
      <c r="D790" s="225">
        <v>2</v>
      </c>
      <c r="E790" s="50">
        <v>6</v>
      </c>
      <c r="F790" s="50">
        <v>4</v>
      </c>
      <c r="G790" s="95">
        <v>3.5</v>
      </c>
    </row>
    <row r="791" spans="1:7" x14ac:dyDescent="0.25">
      <c r="A791" s="225">
        <v>29</v>
      </c>
      <c r="B791" s="225" t="s">
        <v>324</v>
      </c>
      <c r="C791" s="225" t="s">
        <v>569</v>
      </c>
      <c r="D791" s="225">
        <v>10</v>
      </c>
      <c r="E791" s="50">
        <v>15</v>
      </c>
      <c r="F791" s="50">
        <v>5</v>
      </c>
      <c r="G791" s="95">
        <v>4.5</v>
      </c>
    </row>
    <row r="792" spans="1:7" x14ac:dyDescent="0.25">
      <c r="A792" s="225">
        <v>29</v>
      </c>
      <c r="B792" s="225" t="s">
        <v>76</v>
      </c>
      <c r="C792" s="225" t="s">
        <v>576</v>
      </c>
      <c r="D792" s="225">
        <v>2</v>
      </c>
      <c r="E792" s="50">
        <v>1</v>
      </c>
      <c r="F792" s="50">
        <v>2.5</v>
      </c>
      <c r="G792" s="95">
        <v>4</v>
      </c>
    </row>
    <row r="793" spans="1:7" x14ac:dyDescent="0.25">
      <c r="A793" s="225">
        <v>29</v>
      </c>
      <c r="B793" s="225" t="s">
        <v>321</v>
      </c>
      <c r="C793" s="225" t="s">
        <v>578</v>
      </c>
      <c r="D793" s="225">
        <v>1</v>
      </c>
      <c r="E793" s="50">
        <v>2</v>
      </c>
      <c r="F793" s="50">
        <v>4</v>
      </c>
      <c r="G793" s="95">
        <v>3.5</v>
      </c>
    </row>
    <row r="794" spans="1:7" x14ac:dyDescent="0.25">
      <c r="A794" s="225">
        <v>29</v>
      </c>
      <c r="B794" s="225" t="s">
        <v>321</v>
      </c>
      <c r="C794" s="225" t="s">
        <v>578</v>
      </c>
      <c r="D794" s="225">
        <v>3</v>
      </c>
      <c r="E794" s="50">
        <v>1</v>
      </c>
      <c r="F794" s="50">
        <v>4.5</v>
      </c>
      <c r="G794" s="95">
        <v>5</v>
      </c>
    </row>
    <row r="795" spans="1:7" x14ac:dyDescent="0.25">
      <c r="A795" s="225">
        <v>29</v>
      </c>
      <c r="B795" s="225" t="s">
        <v>83</v>
      </c>
      <c r="C795" s="225" t="s">
        <v>580</v>
      </c>
      <c r="D795" s="225">
        <v>1</v>
      </c>
      <c r="E795" s="50">
        <v>1</v>
      </c>
      <c r="F795" s="50">
        <v>2.5</v>
      </c>
      <c r="G795" s="95">
        <v>3</v>
      </c>
    </row>
    <row r="796" spans="1:7" x14ac:dyDescent="0.25">
      <c r="A796" s="225">
        <v>29</v>
      </c>
      <c r="B796" s="225" t="s">
        <v>83</v>
      </c>
      <c r="C796" s="225" t="s">
        <v>580</v>
      </c>
      <c r="D796" s="225">
        <v>5</v>
      </c>
      <c r="E796" s="50">
        <v>1</v>
      </c>
      <c r="F796" s="50">
        <v>22</v>
      </c>
      <c r="G796" s="95">
        <v>7</v>
      </c>
    </row>
    <row r="797" spans="1:7" x14ac:dyDescent="0.25">
      <c r="A797" s="225">
        <v>29</v>
      </c>
      <c r="B797" s="225" t="s">
        <v>85</v>
      </c>
      <c r="C797" s="225" t="s">
        <v>581</v>
      </c>
      <c r="D797" s="225">
        <v>2</v>
      </c>
      <c r="E797" s="50">
        <v>1</v>
      </c>
      <c r="F797" s="50">
        <v>4</v>
      </c>
      <c r="G797" s="95">
        <v>3.5</v>
      </c>
    </row>
    <row r="798" spans="1:7" x14ac:dyDescent="0.25">
      <c r="A798" s="225">
        <v>29</v>
      </c>
      <c r="B798" s="225" t="s">
        <v>313</v>
      </c>
      <c r="C798" s="225" t="s">
        <v>588</v>
      </c>
      <c r="D798" s="225">
        <v>3</v>
      </c>
      <c r="E798" s="50">
        <v>1</v>
      </c>
      <c r="F798" s="50">
        <v>3</v>
      </c>
      <c r="G798" s="95">
        <v>3</v>
      </c>
    </row>
    <row r="799" spans="1:7" x14ac:dyDescent="0.25">
      <c r="A799" s="225">
        <v>29</v>
      </c>
      <c r="B799" s="225" t="s">
        <v>313</v>
      </c>
      <c r="C799" s="225" t="s">
        <v>588</v>
      </c>
      <c r="D799" s="225">
        <v>1</v>
      </c>
      <c r="E799" s="50">
        <v>1</v>
      </c>
      <c r="F799" s="50">
        <v>3</v>
      </c>
      <c r="G799" s="95">
        <v>3.5</v>
      </c>
    </row>
    <row r="800" spans="1:7" x14ac:dyDescent="0.25">
      <c r="A800" s="225">
        <v>29</v>
      </c>
      <c r="B800" s="225" t="s">
        <v>313</v>
      </c>
      <c r="C800" s="225" t="s">
        <v>588</v>
      </c>
      <c r="D800" s="225">
        <v>3</v>
      </c>
      <c r="E800" s="50">
        <v>1</v>
      </c>
      <c r="F800" s="50">
        <v>3.5</v>
      </c>
      <c r="G800" s="95">
        <v>7</v>
      </c>
    </row>
    <row r="801" spans="1:9" x14ac:dyDescent="0.25">
      <c r="A801" s="225">
        <v>29</v>
      </c>
      <c r="B801" s="225" t="s">
        <v>313</v>
      </c>
      <c r="C801" s="225" t="s">
        <v>588</v>
      </c>
      <c r="D801" s="225">
        <v>2</v>
      </c>
      <c r="E801" s="50">
        <v>1</v>
      </c>
      <c r="F801" s="50">
        <v>7.5</v>
      </c>
      <c r="G801" s="95">
        <v>4</v>
      </c>
    </row>
    <row r="802" spans="1:9" x14ac:dyDescent="0.25">
      <c r="A802" s="225">
        <v>29</v>
      </c>
      <c r="B802" s="225" t="s">
        <v>325</v>
      </c>
      <c r="C802" s="225" t="s">
        <v>591</v>
      </c>
      <c r="D802" s="225">
        <v>2</v>
      </c>
      <c r="E802" s="50">
        <v>4</v>
      </c>
      <c r="F802" s="50">
        <v>3.5</v>
      </c>
      <c r="G802" s="95">
        <v>4</v>
      </c>
    </row>
    <row r="803" spans="1:9" x14ac:dyDescent="0.25">
      <c r="A803" s="225">
        <v>29</v>
      </c>
      <c r="B803" s="225" t="s">
        <v>325</v>
      </c>
      <c r="C803" s="225" t="s">
        <v>591</v>
      </c>
      <c r="D803" s="225">
        <v>3</v>
      </c>
      <c r="E803" s="50">
        <v>2</v>
      </c>
      <c r="F803" s="50">
        <v>4</v>
      </c>
      <c r="G803" s="95">
        <v>4</v>
      </c>
    </row>
    <row r="804" spans="1:9" x14ac:dyDescent="0.25">
      <c r="A804" s="225">
        <v>29</v>
      </c>
      <c r="B804" s="225" t="s">
        <v>327</v>
      </c>
      <c r="C804" s="225" t="s">
        <v>593</v>
      </c>
      <c r="D804" s="225">
        <v>2</v>
      </c>
      <c r="E804" s="50">
        <v>4</v>
      </c>
      <c r="F804" s="50">
        <v>3.5</v>
      </c>
      <c r="G804" s="95">
        <v>3</v>
      </c>
    </row>
    <row r="805" spans="1:9" x14ac:dyDescent="0.25">
      <c r="A805" s="225">
        <v>29</v>
      </c>
      <c r="B805" s="225" t="s">
        <v>327</v>
      </c>
      <c r="C805" s="225" t="s">
        <v>593</v>
      </c>
      <c r="D805" s="225">
        <v>2</v>
      </c>
      <c r="E805" s="50">
        <v>10</v>
      </c>
      <c r="F805" s="50">
        <v>4.5</v>
      </c>
      <c r="G805" s="95">
        <v>5</v>
      </c>
    </row>
    <row r="806" spans="1:9" x14ac:dyDescent="0.25">
      <c r="A806" s="225">
        <v>29</v>
      </c>
      <c r="B806" s="225" t="s">
        <v>123</v>
      </c>
      <c r="C806" s="225" t="s">
        <v>596</v>
      </c>
      <c r="D806" s="225">
        <v>3</v>
      </c>
      <c r="E806" s="50">
        <v>7</v>
      </c>
      <c r="F806" s="50">
        <v>4</v>
      </c>
      <c r="G806" s="95">
        <v>6</v>
      </c>
    </row>
    <row r="807" spans="1:9" x14ac:dyDescent="0.25">
      <c r="A807" s="225">
        <v>29</v>
      </c>
      <c r="B807" s="225" t="s">
        <v>129</v>
      </c>
      <c r="C807" s="225" t="s">
        <v>598</v>
      </c>
      <c r="D807" s="225">
        <v>2</v>
      </c>
      <c r="E807" s="50">
        <v>3</v>
      </c>
      <c r="F807" s="50">
        <v>4</v>
      </c>
      <c r="G807" s="95">
        <v>4</v>
      </c>
      <c r="I807" s="93"/>
    </row>
    <row r="808" spans="1:9" x14ac:dyDescent="0.25">
      <c r="A808" s="225">
        <v>29</v>
      </c>
      <c r="B808" s="225" t="s">
        <v>129</v>
      </c>
      <c r="C808" s="225" t="s">
        <v>598</v>
      </c>
      <c r="D808" s="225">
        <v>2</v>
      </c>
      <c r="E808" s="50">
        <v>1</v>
      </c>
      <c r="F808" s="50">
        <v>4</v>
      </c>
      <c r="G808" s="95">
        <v>4.5</v>
      </c>
    </row>
    <row r="809" spans="1:9" x14ac:dyDescent="0.25">
      <c r="A809" s="225">
        <v>29</v>
      </c>
      <c r="B809" s="225" t="s">
        <v>132</v>
      </c>
      <c r="C809" s="225" t="s">
        <v>599</v>
      </c>
      <c r="D809" s="225">
        <v>1</v>
      </c>
      <c r="E809" s="50">
        <v>1</v>
      </c>
      <c r="F809" s="50">
        <v>2.5</v>
      </c>
      <c r="G809" s="95">
        <v>2.5</v>
      </c>
    </row>
    <row r="810" spans="1:9" x14ac:dyDescent="0.25">
      <c r="A810" s="225">
        <v>29</v>
      </c>
      <c r="B810" s="225" t="s">
        <v>137</v>
      </c>
      <c r="C810" s="225" t="s">
        <v>601</v>
      </c>
      <c r="D810" s="225">
        <v>6</v>
      </c>
      <c r="E810" s="56">
        <v>1</v>
      </c>
      <c r="F810" s="56">
        <v>17.5</v>
      </c>
      <c r="G810" s="95">
        <v>5</v>
      </c>
    </row>
    <row r="811" spans="1:9" x14ac:dyDescent="0.25">
      <c r="A811" s="225">
        <v>29</v>
      </c>
      <c r="B811" s="225" t="s">
        <v>137</v>
      </c>
      <c r="C811" s="225" t="s">
        <v>601</v>
      </c>
      <c r="D811" s="225">
        <v>20</v>
      </c>
      <c r="E811" s="56">
        <v>1</v>
      </c>
      <c r="F811" s="56">
        <v>41</v>
      </c>
      <c r="G811" s="95">
        <v>12</v>
      </c>
      <c r="I811" s="93"/>
    </row>
    <row r="812" spans="1:9" x14ac:dyDescent="0.25">
      <c r="A812" s="225">
        <v>29</v>
      </c>
      <c r="B812" s="225" t="s">
        <v>142</v>
      </c>
      <c r="C812" s="225" t="s">
        <v>602</v>
      </c>
      <c r="D812" s="225">
        <v>1</v>
      </c>
      <c r="E812" s="50">
        <v>2</v>
      </c>
      <c r="F812" s="50">
        <v>4</v>
      </c>
      <c r="G812" s="95">
        <v>3.5</v>
      </c>
    </row>
    <row r="813" spans="1:9" x14ac:dyDescent="0.25">
      <c r="A813" s="225">
        <v>29</v>
      </c>
      <c r="B813" s="225" t="s">
        <v>142</v>
      </c>
      <c r="C813" s="225" t="s">
        <v>602</v>
      </c>
      <c r="D813" s="225">
        <v>2</v>
      </c>
      <c r="E813" s="50">
        <v>1</v>
      </c>
      <c r="F813" s="50">
        <v>9</v>
      </c>
      <c r="G813" s="95">
        <v>3</v>
      </c>
    </row>
    <row r="814" spans="1:9" x14ac:dyDescent="0.25">
      <c r="A814" s="225">
        <v>29</v>
      </c>
      <c r="B814" s="225" t="s">
        <v>147</v>
      </c>
      <c r="C814" s="225" t="s">
        <v>604</v>
      </c>
      <c r="D814" s="225">
        <v>1</v>
      </c>
      <c r="E814" s="50">
        <v>1</v>
      </c>
      <c r="F814" s="50">
        <v>3.5</v>
      </c>
      <c r="G814" s="95">
        <v>4</v>
      </c>
    </row>
    <row r="815" spans="1:9" x14ac:dyDescent="0.25">
      <c r="A815" s="225">
        <v>29</v>
      </c>
      <c r="B815" s="225" t="s">
        <v>147</v>
      </c>
      <c r="C815" s="225" t="s">
        <v>604</v>
      </c>
      <c r="D815" s="225">
        <v>1</v>
      </c>
      <c r="E815" s="50">
        <v>1</v>
      </c>
      <c r="F815" s="50">
        <v>4</v>
      </c>
      <c r="G815" s="95">
        <v>5</v>
      </c>
    </row>
    <row r="816" spans="1:9" x14ac:dyDescent="0.25">
      <c r="A816" s="225">
        <v>29</v>
      </c>
      <c r="B816" s="225" t="s">
        <v>149</v>
      </c>
      <c r="C816" s="225" t="s">
        <v>621</v>
      </c>
      <c r="D816" s="225">
        <v>2</v>
      </c>
      <c r="E816" s="50">
        <v>2</v>
      </c>
      <c r="F816" s="50">
        <v>6</v>
      </c>
      <c r="G816" s="95">
        <v>7.5</v>
      </c>
    </row>
    <row r="817" spans="1:9" x14ac:dyDescent="0.25">
      <c r="A817" s="225">
        <v>29</v>
      </c>
      <c r="B817" s="225" t="s">
        <v>152</v>
      </c>
      <c r="C817" s="225" t="s">
        <v>605</v>
      </c>
      <c r="D817" s="225">
        <v>1</v>
      </c>
      <c r="E817" s="50">
        <v>2</v>
      </c>
      <c r="F817" s="50">
        <v>4</v>
      </c>
      <c r="G817" s="95">
        <v>7.5</v>
      </c>
    </row>
    <row r="818" spans="1:9" x14ac:dyDescent="0.25">
      <c r="A818" s="225">
        <v>29</v>
      </c>
      <c r="B818" s="225" t="s">
        <v>152</v>
      </c>
      <c r="C818" s="225" t="s">
        <v>605</v>
      </c>
      <c r="D818" s="225">
        <v>3</v>
      </c>
      <c r="E818" s="50">
        <v>2</v>
      </c>
      <c r="F818" s="50">
        <v>4</v>
      </c>
      <c r="G818" s="95">
        <v>7.5</v>
      </c>
    </row>
    <row r="819" spans="1:9" x14ac:dyDescent="0.25">
      <c r="A819" s="225">
        <v>29</v>
      </c>
      <c r="B819" s="225" t="s">
        <v>162</v>
      </c>
      <c r="C819" s="225" t="s">
        <v>608</v>
      </c>
      <c r="D819" s="225">
        <v>1</v>
      </c>
      <c r="E819" s="50">
        <v>1</v>
      </c>
      <c r="F819" s="50">
        <v>4</v>
      </c>
      <c r="G819" s="95">
        <v>7.5</v>
      </c>
    </row>
    <row r="820" spans="1:9" x14ac:dyDescent="0.25">
      <c r="A820" s="225">
        <v>29</v>
      </c>
      <c r="B820" s="225" t="s">
        <v>168</v>
      </c>
      <c r="C820" s="225" t="s">
        <v>610</v>
      </c>
      <c r="D820" s="225">
        <v>2</v>
      </c>
      <c r="E820" s="50">
        <v>2</v>
      </c>
      <c r="F820" s="50">
        <v>3</v>
      </c>
      <c r="G820" s="95">
        <v>5.5</v>
      </c>
      <c r="I820" s="93"/>
    </row>
    <row r="821" spans="1:9" x14ac:dyDescent="0.25">
      <c r="A821" s="225">
        <v>29</v>
      </c>
      <c r="B821" s="225" t="s">
        <v>168</v>
      </c>
      <c r="C821" s="225" t="s">
        <v>610</v>
      </c>
      <c r="D821" s="225">
        <v>2</v>
      </c>
      <c r="E821" s="50">
        <v>2</v>
      </c>
      <c r="F821" s="50">
        <v>5.5</v>
      </c>
      <c r="G821" s="95">
        <v>4.5</v>
      </c>
    </row>
    <row r="822" spans="1:9" x14ac:dyDescent="0.25">
      <c r="A822" s="225">
        <v>29</v>
      </c>
      <c r="B822" s="225" t="s">
        <v>168</v>
      </c>
      <c r="C822" s="225" t="s">
        <v>610</v>
      </c>
      <c r="D822" s="225">
        <v>3</v>
      </c>
      <c r="E822" s="50">
        <v>1</v>
      </c>
      <c r="F822" s="50">
        <v>10.199999999999999</v>
      </c>
      <c r="G822" s="95">
        <v>4</v>
      </c>
    </row>
    <row r="823" spans="1:9" x14ac:dyDescent="0.25">
      <c r="A823" s="225">
        <v>29</v>
      </c>
      <c r="B823" s="225" t="s">
        <v>168</v>
      </c>
      <c r="C823" s="225" t="s">
        <v>610</v>
      </c>
      <c r="D823" s="225">
        <v>2</v>
      </c>
      <c r="E823" s="50">
        <v>3</v>
      </c>
      <c r="F823" s="50">
        <v>5.2</v>
      </c>
      <c r="G823" s="95">
        <v>4.5</v>
      </c>
    </row>
    <row r="824" spans="1:9" x14ac:dyDescent="0.25">
      <c r="A824" s="225">
        <v>29</v>
      </c>
      <c r="B824" s="225" t="s">
        <v>168</v>
      </c>
      <c r="C824" s="225" t="s">
        <v>610</v>
      </c>
      <c r="D824" s="225">
        <v>2</v>
      </c>
      <c r="E824" s="50">
        <v>2</v>
      </c>
      <c r="F824" s="50">
        <v>6</v>
      </c>
      <c r="G824" s="95">
        <v>5</v>
      </c>
    </row>
    <row r="825" spans="1:9" x14ac:dyDescent="0.25">
      <c r="A825" s="225">
        <v>29</v>
      </c>
      <c r="B825" s="225" t="s">
        <v>168</v>
      </c>
      <c r="C825" s="225" t="s">
        <v>610</v>
      </c>
      <c r="D825" s="225">
        <v>7</v>
      </c>
      <c r="E825" s="50">
        <v>10</v>
      </c>
      <c r="F825" s="50">
        <v>12</v>
      </c>
      <c r="G825" s="95">
        <v>10</v>
      </c>
    </row>
    <row r="826" spans="1:9" x14ac:dyDescent="0.25">
      <c r="A826" s="225">
        <v>29</v>
      </c>
      <c r="B826" s="225" t="s">
        <v>168</v>
      </c>
      <c r="C826" s="225" t="s">
        <v>610</v>
      </c>
      <c r="D826" s="225">
        <v>12</v>
      </c>
      <c r="E826" s="50">
        <v>1</v>
      </c>
      <c r="F826" s="50">
        <v>45</v>
      </c>
      <c r="G826" s="95">
        <v>12</v>
      </c>
    </row>
    <row r="827" spans="1:9" x14ac:dyDescent="0.25">
      <c r="A827" s="225">
        <v>29</v>
      </c>
      <c r="B827" s="225" t="s">
        <v>168</v>
      </c>
      <c r="C827" s="225" t="s">
        <v>610</v>
      </c>
      <c r="D827" s="225">
        <v>13</v>
      </c>
      <c r="E827" s="50">
        <v>3</v>
      </c>
      <c r="F827" s="50">
        <v>12.5</v>
      </c>
      <c r="G827" s="95">
        <v>9.5</v>
      </c>
    </row>
    <row r="828" spans="1:9" x14ac:dyDescent="0.25">
      <c r="A828" s="225">
        <v>29</v>
      </c>
      <c r="B828" s="225" t="s">
        <v>168</v>
      </c>
      <c r="C828" s="225" t="s">
        <v>610</v>
      </c>
      <c r="D828" s="225">
        <v>5</v>
      </c>
      <c r="E828" s="50">
        <v>2</v>
      </c>
      <c r="F828" s="50">
        <v>21.6</v>
      </c>
      <c r="G828" s="96">
        <v>10</v>
      </c>
      <c r="I828" s="93"/>
    </row>
    <row r="829" spans="1:9" x14ac:dyDescent="0.25">
      <c r="A829" s="225">
        <v>29</v>
      </c>
      <c r="B829" s="225" t="s">
        <v>171</v>
      </c>
      <c r="C829" s="225" t="s">
        <v>611</v>
      </c>
      <c r="D829" s="225">
        <v>1</v>
      </c>
      <c r="E829" s="50">
        <v>1</v>
      </c>
      <c r="F829" s="50">
        <v>30.5</v>
      </c>
      <c r="G829" s="95">
        <v>7.5</v>
      </c>
    </row>
    <row r="830" spans="1:9" x14ac:dyDescent="0.25">
      <c r="A830" s="225">
        <v>30</v>
      </c>
      <c r="B830" s="225" t="s">
        <v>329</v>
      </c>
      <c r="C830" s="225" t="s">
        <v>558</v>
      </c>
      <c r="D830" s="225">
        <v>3</v>
      </c>
      <c r="E830" s="50">
        <v>1</v>
      </c>
      <c r="F830" s="50">
        <v>13</v>
      </c>
      <c r="G830" s="95">
        <v>4.75</v>
      </c>
      <c r="I830" s="93"/>
    </row>
    <row r="831" spans="1:9" x14ac:dyDescent="0.25">
      <c r="A831" s="225">
        <v>30</v>
      </c>
      <c r="B831" s="225" t="s">
        <v>333</v>
      </c>
      <c r="C831" s="225" t="s">
        <v>559</v>
      </c>
      <c r="D831" s="225">
        <v>1</v>
      </c>
      <c r="E831" s="50">
        <v>10</v>
      </c>
      <c r="F831" s="56">
        <v>2.5</v>
      </c>
      <c r="G831" s="95">
        <v>4</v>
      </c>
      <c r="I831" s="93"/>
    </row>
    <row r="832" spans="1:9" x14ac:dyDescent="0.25">
      <c r="A832" s="225">
        <v>30</v>
      </c>
      <c r="B832" s="225" t="s">
        <v>333</v>
      </c>
      <c r="C832" s="225" t="s">
        <v>559</v>
      </c>
      <c r="D832" s="225">
        <v>2</v>
      </c>
      <c r="E832" s="50">
        <v>1</v>
      </c>
      <c r="F832" s="56">
        <v>4</v>
      </c>
      <c r="G832" s="95">
        <v>4.5</v>
      </c>
    </row>
    <row r="833" spans="1:9" x14ac:dyDescent="0.25">
      <c r="A833" s="225">
        <v>30</v>
      </c>
      <c r="B833" s="225" t="s">
        <v>333</v>
      </c>
      <c r="C833" s="225" t="s">
        <v>559</v>
      </c>
      <c r="D833" s="225">
        <v>2</v>
      </c>
      <c r="E833" s="50">
        <v>3</v>
      </c>
      <c r="F833" s="56">
        <v>5</v>
      </c>
      <c r="G833" s="95">
        <v>15</v>
      </c>
    </row>
    <row r="834" spans="1:9" x14ac:dyDescent="0.25">
      <c r="A834" s="225">
        <v>30</v>
      </c>
      <c r="B834" s="225" t="s">
        <v>38</v>
      </c>
      <c r="C834" s="225" t="s">
        <v>561</v>
      </c>
      <c r="D834" s="225">
        <v>3</v>
      </c>
      <c r="E834" s="50">
        <v>1</v>
      </c>
      <c r="F834" s="50">
        <v>17</v>
      </c>
      <c r="G834" s="95">
        <v>5</v>
      </c>
    </row>
    <row r="835" spans="1:9" x14ac:dyDescent="0.25">
      <c r="A835" s="225">
        <v>30</v>
      </c>
      <c r="B835" s="225" t="s">
        <v>43</v>
      </c>
      <c r="C835" s="225" t="s">
        <v>563</v>
      </c>
      <c r="D835" s="225">
        <v>2</v>
      </c>
      <c r="E835" s="50">
        <v>1</v>
      </c>
      <c r="F835" s="50">
        <v>6</v>
      </c>
      <c r="G835" s="95">
        <v>3.5</v>
      </c>
    </row>
    <row r="836" spans="1:9" x14ac:dyDescent="0.25">
      <c r="A836" s="225">
        <v>30</v>
      </c>
      <c r="B836" s="225" t="s">
        <v>43</v>
      </c>
      <c r="C836" s="225" t="s">
        <v>563</v>
      </c>
      <c r="D836" s="225">
        <v>3</v>
      </c>
      <c r="E836" s="50">
        <v>2</v>
      </c>
      <c r="F836" s="50">
        <v>10</v>
      </c>
      <c r="G836" s="95">
        <v>5</v>
      </c>
    </row>
    <row r="837" spans="1:9" x14ac:dyDescent="0.25">
      <c r="A837" s="225">
        <v>30</v>
      </c>
      <c r="B837" s="225" t="s">
        <v>43</v>
      </c>
      <c r="C837" s="225" t="s">
        <v>563</v>
      </c>
      <c r="D837" s="225">
        <v>5</v>
      </c>
      <c r="E837" s="50">
        <v>1</v>
      </c>
      <c r="F837" s="50">
        <v>19</v>
      </c>
      <c r="G837" s="95">
        <v>8</v>
      </c>
      <c r="H837" s="65">
        <f>SUM(E786:E837)</f>
        <v>146</v>
      </c>
      <c r="I837" s="93"/>
    </row>
    <row r="838" spans="1:9" x14ac:dyDescent="0.25">
      <c r="A838" s="247">
        <v>30</v>
      </c>
      <c r="B838" s="247" t="s">
        <v>46</v>
      </c>
      <c r="C838" s="247" t="s">
        <v>564</v>
      </c>
      <c r="D838" s="247">
        <v>5</v>
      </c>
      <c r="E838" s="56">
        <v>3</v>
      </c>
      <c r="F838" s="56">
        <v>9</v>
      </c>
      <c r="G838" s="96">
        <v>8</v>
      </c>
      <c r="H838" s="30"/>
      <c r="I838" s="26"/>
    </row>
    <row r="839" spans="1:9" x14ac:dyDescent="0.25">
      <c r="A839" s="225">
        <v>30</v>
      </c>
      <c r="B839" s="225" t="s">
        <v>324</v>
      </c>
      <c r="C839" s="225" t="s">
        <v>569</v>
      </c>
      <c r="D839" s="225">
        <v>3</v>
      </c>
      <c r="E839" s="50">
        <v>40</v>
      </c>
      <c r="F839" s="50">
        <v>3.5</v>
      </c>
      <c r="G839" s="95">
        <v>5</v>
      </c>
    </row>
    <row r="840" spans="1:9" x14ac:dyDescent="0.25">
      <c r="A840" s="225">
        <v>30</v>
      </c>
      <c r="B840" s="225" t="s">
        <v>324</v>
      </c>
      <c r="C840" s="225" t="s">
        <v>569</v>
      </c>
      <c r="D840" s="225">
        <v>3</v>
      </c>
      <c r="E840" s="50">
        <v>10</v>
      </c>
      <c r="F840" s="50">
        <v>3.5</v>
      </c>
      <c r="G840" s="95">
        <v>4</v>
      </c>
    </row>
    <row r="841" spans="1:9" x14ac:dyDescent="0.25">
      <c r="A841" s="225">
        <v>30</v>
      </c>
      <c r="B841" s="225" t="s">
        <v>324</v>
      </c>
      <c r="C841" s="225" t="s">
        <v>569</v>
      </c>
      <c r="D841" s="225">
        <v>3</v>
      </c>
      <c r="E841" s="50">
        <v>20</v>
      </c>
      <c r="F841" s="50">
        <v>5</v>
      </c>
      <c r="G841" s="95">
        <v>4.5</v>
      </c>
    </row>
    <row r="842" spans="1:9" x14ac:dyDescent="0.25">
      <c r="A842" s="225">
        <v>30</v>
      </c>
      <c r="B842" s="225" t="s">
        <v>66</v>
      </c>
      <c r="C842" s="225" t="s">
        <v>572</v>
      </c>
      <c r="D842" s="225">
        <v>2</v>
      </c>
      <c r="E842" s="50">
        <v>1</v>
      </c>
      <c r="F842" s="50">
        <v>2.5</v>
      </c>
      <c r="G842" s="95">
        <v>4</v>
      </c>
    </row>
    <row r="843" spans="1:9" x14ac:dyDescent="0.25">
      <c r="A843" s="225">
        <v>30</v>
      </c>
      <c r="B843" s="225" t="s">
        <v>72</v>
      </c>
      <c r="C843" s="225" t="s">
        <v>574</v>
      </c>
      <c r="D843" s="225">
        <v>2</v>
      </c>
      <c r="E843" s="50">
        <v>2</v>
      </c>
      <c r="F843" s="50">
        <v>7.4</v>
      </c>
      <c r="G843" s="95">
        <v>4</v>
      </c>
    </row>
    <row r="844" spans="1:9" x14ac:dyDescent="0.25">
      <c r="A844" s="225">
        <v>30</v>
      </c>
      <c r="B844" s="225" t="s">
        <v>72</v>
      </c>
      <c r="C844" s="225" t="s">
        <v>574</v>
      </c>
      <c r="D844" s="225">
        <v>4</v>
      </c>
      <c r="E844" s="50">
        <v>2</v>
      </c>
      <c r="F844" s="50">
        <v>4</v>
      </c>
      <c r="G844" s="95">
        <v>5.5</v>
      </c>
    </row>
    <row r="845" spans="1:9" x14ac:dyDescent="0.25">
      <c r="A845" s="225">
        <v>30</v>
      </c>
      <c r="B845" s="225" t="s">
        <v>328</v>
      </c>
      <c r="C845" s="225" t="s">
        <v>576</v>
      </c>
      <c r="D845" s="225">
        <v>2</v>
      </c>
      <c r="E845" s="50">
        <v>1</v>
      </c>
      <c r="F845" s="50">
        <v>8</v>
      </c>
      <c r="G845" s="95">
        <v>4.5</v>
      </c>
    </row>
    <row r="846" spans="1:9" x14ac:dyDescent="0.25">
      <c r="A846" s="225">
        <v>30</v>
      </c>
      <c r="B846" s="225" t="s">
        <v>328</v>
      </c>
      <c r="C846" s="225" t="s">
        <v>576</v>
      </c>
      <c r="D846" s="225">
        <v>3</v>
      </c>
      <c r="E846" s="50">
        <v>1</v>
      </c>
      <c r="F846" s="50">
        <v>8.5</v>
      </c>
      <c r="G846" s="95">
        <v>4.5</v>
      </c>
    </row>
    <row r="847" spans="1:9" x14ac:dyDescent="0.25">
      <c r="A847" s="225">
        <v>30</v>
      </c>
      <c r="B847" s="225" t="s">
        <v>328</v>
      </c>
      <c r="C847" s="225" t="s">
        <v>576</v>
      </c>
      <c r="D847" s="225">
        <v>2</v>
      </c>
      <c r="E847" s="50">
        <v>1</v>
      </c>
      <c r="F847" s="50">
        <v>11</v>
      </c>
      <c r="G847" s="95">
        <v>4</v>
      </c>
      <c r="H847" s="65">
        <f>SUM(E793:E847)</f>
        <v>184</v>
      </c>
    </row>
    <row r="848" spans="1:9" x14ac:dyDescent="0.25">
      <c r="A848" s="225">
        <v>30</v>
      </c>
      <c r="B848" s="225" t="s">
        <v>83</v>
      </c>
      <c r="C848" s="225" t="s">
        <v>580</v>
      </c>
      <c r="D848" s="225">
        <v>2</v>
      </c>
      <c r="E848" s="50">
        <v>2</v>
      </c>
      <c r="F848" s="50">
        <v>5</v>
      </c>
      <c r="G848" s="95">
        <v>3</v>
      </c>
    </row>
    <row r="849" spans="1:8" x14ac:dyDescent="0.25">
      <c r="A849" s="225">
        <v>30</v>
      </c>
      <c r="B849" s="225" t="s">
        <v>85</v>
      </c>
      <c r="C849" s="225" t="s">
        <v>581</v>
      </c>
      <c r="D849" s="225">
        <v>2</v>
      </c>
      <c r="E849" s="50">
        <v>2</v>
      </c>
      <c r="F849" s="50">
        <v>9</v>
      </c>
      <c r="G849" s="95">
        <v>3.5</v>
      </c>
    </row>
    <row r="850" spans="1:8" ht="30" x14ac:dyDescent="0.25">
      <c r="A850" s="225">
        <v>30</v>
      </c>
      <c r="B850" s="249" t="s">
        <v>322</v>
      </c>
      <c r="C850" s="249" t="s">
        <v>587</v>
      </c>
      <c r="D850" s="225">
        <v>1</v>
      </c>
      <c r="E850" s="50">
        <v>1</v>
      </c>
      <c r="F850" s="50">
        <v>2.5</v>
      </c>
      <c r="G850" s="95">
        <v>3</v>
      </c>
    </row>
    <row r="851" spans="1:8" ht="30" x14ac:dyDescent="0.25">
      <c r="A851" s="225">
        <v>30</v>
      </c>
      <c r="B851" s="249" t="s">
        <v>322</v>
      </c>
      <c r="C851" s="249" t="s">
        <v>587</v>
      </c>
      <c r="D851" s="225">
        <v>1</v>
      </c>
      <c r="E851" s="50">
        <v>1</v>
      </c>
      <c r="F851" s="50">
        <v>3</v>
      </c>
      <c r="G851" s="95">
        <v>4</v>
      </c>
    </row>
    <row r="852" spans="1:8" ht="30" x14ac:dyDescent="0.25">
      <c r="A852" s="225">
        <v>30</v>
      </c>
      <c r="B852" s="249" t="s">
        <v>322</v>
      </c>
      <c r="C852" s="249" t="s">
        <v>587</v>
      </c>
      <c r="D852" s="225">
        <v>1</v>
      </c>
      <c r="E852" s="50">
        <v>1</v>
      </c>
      <c r="F852" s="50">
        <v>8</v>
      </c>
      <c r="G852" s="95">
        <v>4</v>
      </c>
    </row>
    <row r="853" spans="1:8" x14ac:dyDescent="0.25">
      <c r="A853" s="225">
        <v>30</v>
      </c>
      <c r="B853" s="225" t="s">
        <v>331</v>
      </c>
      <c r="C853" s="225" t="s">
        <v>588</v>
      </c>
      <c r="D853" s="225">
        <v>2</v>
      </c>
      <c r="E853" s="50">
        <v>3</v>
      </c>
      <c r="F853" s="50">
        <v>4</v>
      </c>
      <c r="G853" s="95">
        <v>4.5</v>
      </c>
    </row>
    <row r="854" spans="1:8" x14ac:dyDescent="0.25">
      <c r="A854" s="225">
        <v>30</v>
      </c>
      <c r="B854" s="225" t="s">
        <v>331</v>
      </c>
      <c r="C854" s="225" t="s">
        <v>588</v>
      </c>
      <c r="D854" s="225">
        <v>2</v>
      </c>
      <c r="E854" s="50">
        <v>1</v>
      </c>
      <c r="F854" s="50">
        <v>6</v>
      </c>
      <c r="G854" s="95">
        <v>4.5</v>
      </c>
    </row>
    <row r="855" spans="1:8" x14ac:dyDescent="0.25">
      <c r="A855" s="225">
        <v>30</v>
      </c>
      <c r="B855" s="225" t="s">
        <v>313</v>
      </c>
      <c r="C855" s="225" t="s">
        <v>588</v>
      </c>
      <c r="D855" s="225">
        <v>2</v>
      </c>
      <c r="E855" s="50">
        <v>1</v>
      </c>
      <c r="F855" s="50">
        <v>5</v>
      </c>
      <c r="G855" s="95">
        <v>4</v>
      </c>
    </row>
    <row r="856" spans="1:8" x14ac:dyDescent="0.25">
      <c r="A856" s="225">
        <v>30</v>
      </c>
      <c r="B856" s="225" t="s">
        <v>137</v>
      </c>
      <c r="C856" s="225" t="s">
        <v>601</v>
      </c>
      <c r="D856" s="225">
        <v>3</v>
      </c>
      <c r="E856" s="50">
        <v>1</v>
      </c>
      <c r="F856" s="50">
        <v>4</v>
      </c>
      <c r="G856" s="95">
        <v>5</v>
      </c>
    </row>
    <row r="857" spans="1:8" x14ac:dyDescent="0.25">
      <c r="A857" s="225">
        <v>30</v>
      </c>
      <c r="B857" s="225" t="s">
        <v>137</v>
      </c>
      <c r="C857" s="225" t="s">
        <v>601</v>
      </c>
      <c r="D857" s="225">
        <v>3</v>
      </c>
      <c r="E857" s="56">
        <v>1</v>
      </c>
      <c r="F857" s="56">
        <v>10</v>
      </c>
      <c r="G857" s="95">
        <v>7</v>
      </c>
    </row>
    <row r="858" spans="1:8" x14ac:dyDescent="0.25">
      <c r="A858" s="225">
        <v>30</v>
      </c>
      <c r="B858" s="225" t="s">
        <v>142</v>
      </c>
      <c r="C858" s="225" t="s">
        <v>602</v>
      </c>
      <c r="D858" s="225">
        <v>1</v>
      </c>
      <c r="E858" s="50">
        <v>1</v>
      </c>
      <c r="F858" s="50">
        <v>3</v>
      </c>
      <c r="G858" s="95">
        <v>4</v>
      </c>
    </row>
    <row r="859" spans="1:8" x14ac:dyDescent="0.25">
      <c r="A859" s="225">
        <v>30</v>
      </c>
      <c r="B859" s="225" t="s">
        <v>142</v>
      </c>
      <c r="C859" s="225" t="s">
        <v>602</v>
      </c>
      <c r="D859" s="225">
        <v>1</v>
      </c>
      <c r="E859" s="50">
        <v>1</v>
      </c>
      <c r="F859" s="50">
        <v>3.5</v>
      </c>
      <c r="G859" s="95">
        <v>4</v>
      </c>
    </row>
    <row r="860" spans="1:8" x14ac:dyDescent="0.25">
      <c r="A860" s="225">
        <v>30</v>
      </c>
      <c r="B860" s="225" t="s">
        <v>142</v>
      </c>
      <c r="C860" s="225" t="s">
        <v>602</v>
      </c>
      <c r="D860" s="225">
        <v>3</v>
      </c>
      <c r="E860" s="50">
        <v>1</v>
      </c>
      <c r="F860" s="50">
        <v>4</v>
      </c>
      <c r="G860" s="95">
        <v>5</v>
      </c>
    </row>
    <row r="861" spans="1:8" x14ac:dyDescent="0.25">
      <c r="A861" s="225">
        <v>30</v>
      </c>
      <c r="B861" s="225" t="s">
        <v>142</v>
      </c>
      <c r="C861" s="225" t="s">
        <v>602</v>
      </c>
      <c r="D861" s="225">
        <v>2</v>
      </c>
      <c r="E861" s="50">
        <v>1</v>
      </c>
      <c r="F861" s="50">
        <v>6</v>
      </c>
      <c r="G861" s="95">
        <v>5</v>
      </c>
    </row>
    <row r="862" spans="1:8" x14ac:dyDescent="0.25">
      <c r="A862" s="225">
        <v>30</v>
      </c>
      <c r="B862" s="225" t="s">
        <v>147</v>
      </c>
      <c r="C862" s="225" t="s">
        <v>604</v>
      </c>
      <c r="D862" s="225">
        <v>1</v>
      </c>
      <c r="E862" s="50">
        <v>1</v>
      </c>
      <c r="F862" s="50">
        <v>7.5</v>
      </c>
      <c r="G862" s="95">
        <v>7.5</v>
      </c>
      <c r="H862" s="65">
        <f>SUM(E854:E862)</f>
        <v>9</v>
      </c>
    </row>
    <row r="863" spans="1:8" x14ac:dyDescent="0.25">
      <c r="A863" s="225">
        <v>30</v>
      </c>
      <c r="B863" s="225" t="s">
        <v>149</v>
      </c>
      <c r="C863" s="225" t="s">
        <v>621</v>
      </c>
      <c r="D863" s="225">
        <v>2</v>
      </c>
      <c r="E863" s="50">
        <v>1</v>
      </c>
      <c r="F863" s="50">
        <v>15.5</v>
      </c>
      <c r="G863" s="95">
        <v>7.5</v>
      </c>
    </row>
    <row r="864" spans="1:8" x14ac:dyDescent="0.25">
      <c r="A864" s="225">
        <v>30</v>
      </c>
      <c r="B864" s="225" t="s">
        <v>149</v>
      </c>
      <c r="C864" s="225" t="s">
        <v>621</v>
      </c>
      <c r="D864" s="225">
        <v>1</v>
      </c>
      <c r="E864" s="50">
        <v>1</v>
      </c>
      <c r="F864" s="50">
        <v>21</v>
      </c>
      <c r="G864" s="95">
        <v>7.5</v>
      </c>
    </row>
    <row r="865" spans="1:9" x14ac:dyDescent="0.25">
      <c r="A865" s="225">
        <v>30</v>
      </c>
      <c r="B865" s="225" t="s">
        <v>152</v>
      </c>
      <c r="C865" s="225" t="s">
        <v>605</v>
      </c>
      <c r="D865" s="225">
        <v>1</v>
      </c>
      <c r="E865" s="50">
        <v>4</v>
      </c>
      <c r="F865" s="50">
        <v>3.5</v>
      </c>
      <c r="G865" s="95">
        <v>7.5</v>
      </c>
    </row>
    <row r="866" spans="1:9" x14ac:dyDescent="0.25">
      <c r="A866" s="225">
        <v>30</v>
      </c>
      <c r="B866" s="225" t="s">
        <v>330</v>
      </c>
      <c r="C866" s="225" t="s">
        <v>607</v>
      </c>
      <c r="D866" s="225">
        <v>1</v>
      </c>
      <c r="E866" s="50">
        <v>1</v>
      </c>
      <c r="F866" s="50">
        <v>5</v>
      </c>
      <c r="G866" s="95">
        <v>7.5</v>
      </c>
    </row>
    <row r="867" spans="1:9" x14ac:dyDescent="0.25">
      <c r="A867" s="225">
        <v>30</v>
      </c>
      <c r="B867" s="225" t="s">
        <v>330</v>
      </c>
      <c r="C867" s="225" t="s">
        <v>607</v>
      </c>
      <c r="D867" s="225">
        <v>2</v>
      </c>
      <c r="E867" s="50">
        <v>1</v>
      </c>
      <c r="F867" s="50">
        <v>6</v>
      </c>
      <c r="G867" s="95">
        <v>7.5</v>
      </c>
    </row>
    <row r="868" spans="1:9" x14ac:dyDescent="0.25">
      <c r="A868" s="225">
        <v>30</v>
      </c>
      <c r="B868" s="225" t="s">
        <v>332</v>
      </c>
      <c r="C868" s="225" t="s">
        <v>609</v>
      </c>
      <c r="D868" s="225">
        <v>1</v>
      </c>
      <c r="E868" s="50">
        <v>2</v>
      </c>
      <c r="F868" s="50">
        <v>11</v>
      </c>
      <c r="G868" s="95">
        <v>7.5</v>
      </c>
    </row>
    <row r="869" spans="1:9" x14ac:dyDescent="0.25">
      <c r="A869" s="225">
        <v>30</v>
      </c>
      <c r="B869" s="225" t="s">
        <v>179</v>
      </c>
      <c r="C869" s="225" t="s">
        <v>613</v>
      </c>
      <c r="D869" s="225">
        <v>2</v>
      </c>
      <c r="E869" s="50">
        <v>1</v>
      </c>
      <c r="F869" s="50">
        <v>10</v>
      </c>
      <c r="G869" s="95">
        <v>7.5</v>
      </c>
      <c r="H869" s="30">
        <f>SUM(E868:E869)</f>
        <v>3</v>
      </c>
    </row>
    <row r="870" spans="1:9" x14ac:dyDescent="0.25">
      <c r="A870" s="225">
        <v>31</v>
      </c>
      <c r="B870" s="225" t="s">
        <v>329</v>
      </c>
      <c r="C870" s="225" t="s">
        <v>558</v>
      </c>
      <c r="D870" s="225">
        <v>4</v>
      </c>
      <c r="E870" s="50">
        <v>1</v>
      </c>
      <c r="F870" s="50">
        <v>15</v>
      </c>
      <c r="G870" s="95">
        <v>10</v>
      </c>
    </row>
    <row r="871" spans="1:9" x14ac:dyDescent="0.25">
      <c r="A871" s="225">
        <v>31</v>
      </c>
      <c r="B871" s="225" t="s">
        <v>329</v>
      </c>
      <c r="C871" s="225" t="s">
        <v>558</v>
      </c>
      <c r="D871" s="225">
        <v>4</v>
      </c>
      <c r="E871" s="50">
        <v>1</v>
      </c>
      <c r="F871" s="50">
        <v>15</v>
      </c>
      <c r="G871" s="95">
        <v>7</v>
      </c>
    </row>
    <row r="872" spans="1:9" s="32" customFormat="1" x14ac:dyDescent="0.25">
      <c r="A872" s="225">
        <v>31</v>
      </c>
      <c r="B872" s="225" t="s">
        <v>26</v>
      </c>
      <c r="C872" s="225" t="s">
        <v>619</v>
      </c>
      <c r="D872" s="225">
        <v>2</v>
      </c>
      <c r="E872" s="50">
        <v>5</v>
      </c>
      <c r="F872" s="50">
        <v>3</v>
      </c>
      <c r="G872" s="95">
        <v>4</v>
      </c>
      <c r="H872" s="65"/>
      <c r="I872" s="93"/>
    </row>
    <row r="873" spans="1:9" x14ac:dyDescent="0.25">
      <c r="A873" s="250">
        <v>31</v>
      </c>
      <c r="B873" s="250" t="s">
        <v>35</v>
      </c>
      <c r="C873" s="250" t="s">
        <v>559</v>
      </c>
      <c r="D873" s="225">
        <v>10</v>
      </c>
      <c r="E873" s="50">
        <v>7</v>
      </c>
      <c r="F873" s="56">
        <v>32</v>
      </c>
      <c r="G873" s="97">
        <v>12</v>
      </c>
      <c r="H873" s="154"/>
      <c r="I873" s="33"/>
    </row>
    <row r="874" spans="1:9" x14ac:dyDescent="0.25">
      <c r="A874" s="225">
        <v>31</v>
      </c>
      <c r="B874" s="225" t="s">
        <v>38</v>
      </c>
      <c r="C874" s="225" t="s">
        <v>561</v>
      </c>
      <c r="D874" s="225">
        <v>3</v>
      </c>
      <c r="E874" s="50">
        <v>1</v>
      </c>
      <c r="F874" s="50">
        <v>15</v>
      </c>
      <c r="G874" s="95">
        <v>10</v>
      </c>
    </row>
    <row r="875" spans="1:9" x14ac:dyDescent="0.25">
      <c r="A875" s="225">
        <v>31</v>
      </c>
      <c r="B875" s="225" t="s">
        <v>49</v>
      </c>
      <c r="C875" s="225" t="s">
        <v>617</v>
      </c>
      <c r="D875" s="225">
        <v>2</v>
      </c>
      <c r="E875" s="50">
        <v>11</v>
      </c>
      <c r="F875" s="50">
        <v>4.5</v>
      </c>
      <c r="G875" s="95">
        <v>10</v>
      </c>
    </row>
    <row r="876" spans="1:9" x14ac:dyDescent="0.25">
      <c r="A876" s="225">
        <v>31</v>
      </c>
      <c r="B876" s="225" t="s">
        <v>52</v>
      </c>
      <c r="C876" s="225" t="s">
        <v>616</v>
      </c>
      <c r="D876" s="225">
        <v>2</v>
      </c>
      <c r="E876" s="50">
        <v>7</v>
      </c>
      <c r="F876" s="50">
        <v>4.5</v>
      </c>
      <c r="G876" s="95">
        <v>3.5</v>
      </c>
    </row>
    <row r="877" spans="1:9" x14ac:dyDescent="0.25">
      <c r="A877" s="225">
        <v>31</v>
      </c>
      <c r="B877" s="225" t="s">
        <v>54</v>
      </c>
      <c r="C877" s="225" t="s">
        <v>566</v>
      </c>
      <c r="D877" s="225">
        <v>2</v>
      </c>
      <c r="E877" s="50">
        <v>1</v>
      </c>
      <c r="F877" s="50">
        <v>6</v>
      </c>
      <c r="G877" s="95">
        <v>3.5</v>
      </c>
    </row>
    <row r="878" spans="1:9" x14ac:dyDescent="0.25">
      <c r="A878" s="225">
        <v>31</v>
      </c>
      <c r="B878" s="225" t="s">
        <v>324</v>
      </c>
      <c r="C878" s="225" t="s">
        <v>569</v>
      </c>
      <c r="D878" s="225">
        <v>2</v>
      </c>
      <c r="E878" s="50">
        <v>6</v>
      </c>
      <c r="F878" s="50">
        <v>3</v>
      </c>
      <c r="G878" s="95">
        <v>3.5</v>
      </c>
    </row>
    <row r="879" spans="1:9" x14ac:dyDescent="0.25">
      <c r="A879" s="225">
        <v>31</v>
      </c>
      <c r="B879" s="225" t="s">
        <v>72</v>
      </c>
      <c r="C879" s="225" t="s">
        <v>574</v>
      </c>
      <c r="D879" s="225">
        <v>3</v>
      </c>
      <c r="E879" s="50">
        <v>2</v>
      </c>
      <c r="F879" s="50">
        <v>10.5</v>
      </c>
      <c r="G879" s="95">
        <v>5</v>
      </c>
    </row>
    <row r="880" spans="1:9" x14ac:dyDescent="0.25">
      <c r="A880" s="225">
        <v>31</v>
      </c>
      <c r="B880" s="225" t="s">
        <v>72</v>
      </c>
      <c r="C880" s="225" t="s">
        <v>574</v>
      </c>
      <c r="D880" s="225">
        <v>3</v>
      </c>
      <c r="E880" s="50">
        <v>7</v>
      </c>
      <c r="F880" s="50">
        <v>7.8</v>
      </c>
      <c r="G880" s="95">
        <v>5</v>
      </c>
    </row>
    <row r="881" spans="1:9" x14ac:dyDescent="0.25">
      <c r="A881" s="225">
        <v>31</v>
      </c>
      <c r="B881" s="225" t="s">
        <v>74</v>
      </c>
      <c r="C881" s="225" t="s">
        <v>575</v>
      </c>
      <c r="D881" s="225">
        <v>2</v>
      </c>
      <c r="E881" s="50">
        <v>1</v>
      </c>
      <c r="F881" s="50">
        <v>8</v>
      </c>
      <c r="G881" s="95">
        <v>3</v>
      </c>
      <c r="I881" s="93"/>
    </row>
    <row r="882" spans="1:9" x14ac:dyDescent="0.25">
      <c r="A882" s="225">
        <v>31</v>
      </c>
      <c r="B882" s="225" t="s">
        <v>76</v>
      </c>
      <c r="C882" s="225" t="s">
        <v>576</v>
      </c>
      <c r="D882" s="225">
        <v>2</v>
      </c>
      <c r="E882" s="50">
        <v>3</v>
      </c>
      <c r="F882" s="50">
        <v>9</v>
      </c>
      <c r="G882" s="95">
        <v>4.5</v>
      </c>
    </row>
    <row r="883" spans="1:9" x14ac:dyDescent="0.25">
      <c r="A883" s="225">
        <v>31</v>
      </c>
      <c r="B883" s="225" t="s">
        <v>83</v>
      </c>
      <c r="C883" s="225" t="s">
        <v>580</v>
      </c>
      <c r="D883" s="225">
        <v>2</v>
      </c>
      <c r="E883" s="50">
        <v>1</v>
      </c>
      <c r="F883" s="50">
        <v>8</v>
      </c>
      <c r="G883" s="95">
        <v>3</v>
      </c>
    </row>
    <row r="884" spans="1:9" x14ac:dyDescent="0.25">
      <c r="A884" s="225">
        <v>31</v>
      </c>
      <c r="B884" s="225" t="s">
        <v>83</v>
      </c>
      <c r="C884" s="225" t="s">
        <v>580</v>
      </c>
      <c r="D884" s="225">
        <v>2</v>
      </c>
      <c r="E884" s="50">
        <v>1</v>
      </c>
      <c r="F884" s="50">
        <v>9</v>
      </c>
      <c r="G884" s="95">
        <v>3</v>
      </c>
    </row>
    <row r="885" spans="1:9" x14ac:dyDescent="0.25">
      <c r="A885" s="225">
        <v>31</v>
      </c>
      <c r="B885" s="225" t="s">
        <v>88</v>
      </c>
      <c r="C885" s="225" t="s">
        <v>582</v>
      </c>
      <c r="D885" s="225">
        <v>2</v>
      </c>
      <c r="E885" s="50">
        <v>2</v>
      </c>
      <c r="F885" s="50">
        <v>8</v>
      </c>
      <c r="G885" s="95">
        <v>5</v>
      </c>
      <c r="H885" s="30"/>
    </row>
    <row r="886" spans="1:9" ht="30" x14ac:dyDescent="0.25">
      <c r="A886" s="225">
        <v>31</v>
      </c>
      <c r="B886" s="249" t="s">
        <v>322</v>
      </c>
      <c r="C886" s="249" t="s">
        <v>587</v>
      </c>
      <c r="D886" s="225">
        <v>2</v>
      </c>
      <c r="E886" s="50">
        <v>3</v>
      </c>
      <c r="F886" s="50">
        <v>2.5</v>
      </c>
      <c r="G886" s="95">
        <v>4</v>
      </c>
    </row>
    <row r="887" spans="1:9" ht="30" x14ac:dyDescent="0.25">
      <c r="A887" s="225">
        <v>31</v>
      </c>
      <c r="B887" s="249" t="s">
        <v>322</v>
      </c>
      <c r="C887" s="249" t="s">
        <v>587</v>
      </c>
      <c r="D887" s="225">
        <v>2</v>
      </c>
      <c r="E887" s="50">
        <v>1</v>
      </c>
      <c r="F887" s="50">
        <v>8</v>
      </c>
      <c r="G887" s="95">
        <v>4</v>
      </c>
    </row>
    <row r="888" spans="1:9" ht="30" x14ac:dyDescent="0.25">
      <c r="A888" s="225">
        <v>31</v>
      </c>
      <c r="B888" s="249" t="s">
        <v>322</v>
      </c>
      <c r="C888" s="249" t="s">
        <v>587</v>
      </c>
      <c r="D888" s="225">
        <v>2</v>
      </c>
      <c r="E888" s="50">
        <v>1</v>
      </c>
      <c r="F888" s="50">
        <v>9</v>
      </c>
      <c r="G888" s="95">
        <v>3</v>
      </c>
      <c r="I888" s="93"/>
    </row>
    <row r="889" spans="1:9" x14ac:dyDescent="0.25">
      <c r="A889" s="225">
        <v>31</v>
      </c>
      <c r="B889" s="225" t="s">
        <v>102</v>
      </c>
      <c r="C889" s="225" t="s">
        <v>588</v>
      </c>
      <c r="D889" s="225">
        <v>1</v>
      </c>
      <c r="E889" s="50">
        <v>1</v>
      </c>
      <c r="F889" s="50">
        <v>4</v>
      </c>
      <c r="G889" s="95">
        <v>5</v>
      </c>
    </row>
    <row r="890" spans="1:9" x14ac:dyDescent="0.25">
      <c r="A890" s="225">
        <v>31</v>
      </c>
      <c r="B890" s="225" t="s">
        <v>102</v>
      </c>
      <c r="C890" s="225" t="s">
        <v>588</v>
      </c>
      <c r="D890" s="225">
        <v>2</v>
      </c>
      <c r="E890" s="50">
        <v>1</v>
      </c>
      <c r="F890" s="50">
        <v>7</v>
      </c>
      <c r="G890" s="95">
        <v>3</v>
      </c>
    </row>
    <row r="891" spans="1:9" x14ac:dyDescent="0.25">
      <c r="A891" s="225">
        <v>31</v>
      </c>
      <c r="B891" s="225" t="s">
        <v>107</v>
      </c>
      <c r="C891" s="225" t="s">
        <v>590</v>
      </c>
      <c r="D891" s="225">
        <v>2</v>
      </c>
      <c r="E891" s="50">
        <v>1</v>
      </c>
      <c r="F891" s="50">
        <v>3</v>
      </c>
      <c r="G891" s="95">
        <v>3.5</v>
      </c>
      <c r="I891" s="93"/>
    </row>
    <row r="892" spans="1:9" x14ac:dyDescent="0.25">
      <c r="A892" s="225">
        <v>31</v>
      </c>
      <c r="B892" s="225" t="s">
        <v>327</v>
      </c>
      <c r="C892" s="225" t="s">
        <v>593</v>
      </c>
      <c r="D892" s="225">
        <v>2</v>
      </c>
      <c r="E892" s="50">
        <v>10</v>
      </c>
      <c r="F892" s="50">
        <v>2.5</v>
      </c>
      <c r="G892" s="95">
        <v>2.5</v>
      </c>
    </row>
    <row r="893" spans="1:9" x14ac:dyDescent="0.25">
      <c r="A893" s="225">
        <v>31</v>
      </c>
      <c r="B893" s="225" t="s">
        <v>327</v>
      </c>
      <c r="C893" s="225" t="s">
        <v>593</v>
      </c>
      <c r="D893" s="225">
        <v>1</v>
      </c>
      <c r="E893" s="50">
        <v>5</v>
      </c>
      <c r="F893" s="50">
        <v>3.5</v>
      </c>
      <c r="G893" s="95">
        <v>4.5</v>
      </c>
    </row>
    <row r="894" spans="1:9" x14ac:dyDescent="0.25">
      <c r="A894" s="225">
        <v>31</v>
      </c>
      <c r="B894" s="225" t="s">
        <v>123</v>
      </c>
      <c r="C894" s="225" t="s">
        <v>596</v>
      </c>
      <c r="D894" s="225">
        <v>2</v>
      </c>
      <c r="E894" s="50">
        <v>15</v>
      </c>
      <c r="F894" s="50">
        <v>2.5</v>
      </c>
      <c r="G894" s="95">
        <v>3.5</v>
      </c>
    </row>
    <row r="895" spans="1:9" x14ac:dyDescent="0.25">
      <c r="A895" s="225">
        <v>31</v>
      </c>
      <c r="B895" s="225" t="s">
        <v>129</v>
      </c>
      <c r="C895" s="225" t="s">
        <v>598</v>
      </c>
      <c r="D895" s="225">
        <v>3</v>
      </c>
      <c r="E895" s="50">
        <v>5</v>
      </c>
      <c r="F895" s="50">
        <v>7</v>
      </c>
      <c r="G895" s="95">
        <v>4.5</v>
      </c>
      <c r="I895" s="93"/>
    </row>
    <row r="896" spans="1:9" x14ac:dyDescent="0.25">
      <c r="A896" s="225">
        <v>31</v>
      </c>
      <c r="B896" s="225" t="s">
        <v>132</v>
      </c>
      <c r="C896" s="225" t="s">
        <v>599</v>
      </c>
      <c r="D896" s="225">
        <v>2</v>
      </c>
      <c r="E896" s="50">
        <v>2</v>
      </c>
      <c r="F896" s="50">
        <v>3</v>
      </c>
      <c r="G896" s="95">
        <v>2</v>
      </c>
    </row>
    <row r="897" spans="1:7" x14ac:dyDescent="0.25">
      <c r="A897" s="225">
        <v>31</v>
      </c>
      <c r="B897" s="225" t="s">
        <v>145</v>
      </c>
      <c r="C897" s="225" t="s">
        <v>603</v>
      </c>
      <c r="D897" s="225">
        <v>2</v>
      </c>
      <c r="E897" s="50">
        <v>20</v>
      </c>
      <c r="F897" s="50">
        <v>2.5</v>
      </c>
      <c r="G897" s="95">
        <v>3.5</v>
      </c>
    </row>
    <row r="898" spans="1:7" x14ac:dyDescent="0.25">
      <c r="A898" s="225">
        <v>31</v>
      </c>
      <c r="B898" s="225" t="s">
        <v>145</v>
      </c>
      <c r="C898" s="225" t="s">
        <v>603</v>
      </c>
      <c r="D898" s="225">
        <v>8</v>
      </c>
      <c r="E898" s="50">
        <v>4</v>
      </c>
      <c r="F898" s="50">
        <v>3</v>
      </c>
      <c r="G898" s="95">
        <v>8</v>
      </c>
    </row>
    <row r="899" spans="1:7" x14ac:dyDescent="0.25">
      <c r="A899" s="225">
        <v>31</v>
      </c>
      <c r="B899" s="225" t="s">
        <v>149</v>
      </c>
      <c r="C899" s="225" t="s">
        <v>621</v>
      </c>
      <c r="D899" s="225">
        <v>1</v>
      </c>
      <c r="E899" s="50">
        <v>1</v>
      </c>
      <c r="F899" s="50">
        <v>3</v>
      </c>
      <c r="G899" s="95">
        <v>7.5</v>
      </c>
    </row>
    <row r="900" spans="1:7" x14ac:dyDescent="0.25">
      <c r="A900" s="225">
        <v>31</v>
      </c>
      <c r="B900" s="225" t="s">
        <v>149</v>
      </c>
      <c r="C900" s="225" t="s">
        <v>621</v>
      </c>
      <c r="D900" s="225">
        <v>3</v>
      </c>
      <c r="E900" s="50">
        <v>3</v>
      </c>
      <c r="F900" s="50">
        <v>6.5</v>
      </c>
      <c r="G900" s="95">
        <v>7.5</v>
      </c>
    </row>
    <row r="901" spans="1:7" x14ac:dyDescent="0.25">
      <c r="A901" s="225">
        <v>31</v>
      </c>
      <c r="B901" s="225" t="s">
        <v>149</v>
      </c>
      <c r="C901" s="225" t="s">
        <v>621</v>
      </c>
      <c r="D901" s="225">
        <v>3</v>
      </c>
      <c r="E901" s="50">
        <v>4</v>
      </c>
      <c r="F901" s="50">
        <v>7</v>
      </c>
      <c r="G901" s="95">
        <v>7.5</v>
      </c>
    </row>
    <row r="902" spans="1:7" x14ac:dyDescent="0.25">
      <c r="A902" s="225">
        <v>31</v>
      </c>
      <c r="B902" s="225" t="s">
        <v>149</v>
      </c>
      <c r="C902" s="225" t="s">
        <v>621</v>
      </c>
      <c r="D902" s="225">
        <v>3</v>
      </c>
      <c r="E902" s="50">
        <v>1</v>
      </c>
      <c r="F902" s="50">
        <v>7</v>
      </c>
      <c r="G902" s="95">
        <v>7.5</v>
      </c>
    </row>
    <row r="903" spans="1:7" x14ac:dyDescent="0.25">
      <c r="A903" s="225">
        <v>31</v>
      </c>
      <c r="B903" s="225" t="s">
        <v>149</v>
      </c>
      <c r="C903" s="225" t="s">
        <v>621</v>
      </c>
      <c r="D903" s="225">
        <v>3</v>
      </c>
      <c r="E903" s="50">
        <v>1</v>
      </c>
      <c r="F903" s="50">
        <v>10.5</v>
      </c>
      <c r="G903" s="95">
        <v>7.5</v>
      </c>
    </row>
    <row r="904" spans="1:7" x14ac:dyDescent="0.25">
      <c r="A904" s="225">
        <v>31</v>
      </c>
      <c r="B904" s="225" t="s">
        <v>149</v>
      </c>
      <c r="C904" s="225" t="s">
        <v>621</v>
      </c>
      <c r="D904" s="225">
        <v>2</v>
      </c>
      <c r="E904" s="50">
        <v>1</v>
      </c>
      <c r="F904" s="50">
        <v>21</v>
      </c>
      <c r="G904" s="95">
        <v>7.5</v>
      </c>
    </row>
    <row r="905" spans="1:7" x14ac:dyDescent="0.25">
      <c r="A905" s="225">
        <v>31</v>
      </c>
      <c r="B905" s="225" t="s">
        <v>149</v>
      </c>
      <c r="C905" s="225" t="s">
        <v>621</v>
      </c>
      <c r="D905" s="225">
        <v>3</v>
      </c>
      <c r="E905" s="50">
        <v>1</v>
      </c>
      <c r="F905" s="50">
        <v>22</v>
      </c>
      <c r="G905" s="95">
        <v>7.5</v>
      </c>
    </row>
    <row r="906" spans="1:7" x14ac:dyDescent="0.25">
      <c r="A906" s="225">
        <v>31</v>
      </c>
      <c r="B906" s="225" t="s">
        <v>330</v>
      </c>
      <c r="C906" s="225" t="s">
        <v>607</v>
      </c>
      <c r="D906" s="225">
        <v>2</v>
      </c>
      <c r="E906" s="50">
        <v>1</v>
      </c>
      <c r="F906" s="50">
        <v>4</v>
      </c>
      <c r="G906" s="95">
        <v>7.5</v>
      </c>
    </row>
    <row r="907" spans="1:7" x14ac:dyDescent="0.25">
      <c r="A907" s="225">
        <v>31</v>
      </c>
      <c r="B907" s="225" t="s">
        <v>330</v>
      </c>
      <c r="C907" s="225" t="s">
        <v>607</v>
      </c>
      <c r="D907" s="225">
        <v>2</v>
      </c>
      <c r="E907" s="50">
        <v>1</v>
      </c>
      <c r="F907" s="50">
        <v>5</v>
      </c>
      <c r="G907" s="95">
        <v>7.5</v>
      </c>
    </row>
    <row r="908" spans="1:7" x14ac:dyDescent="0.25">
      <c r="A908" s="225">
        <v>32</v>
      </c>
      <c r="B908" s="225" t="s">
        <v>17</v>
      </c>
      <c r="C908" s="225" t="s">
        <v>556</v>
      </c>
      <c r="D908" s="225">
        <v>2</v>
      </c>
      <c r="E908" s="50">
        <v>2</v>
      </c>
      <c r="F908" s="50">
        <v>2.8</v>
      </c>
      <c r="G908" s="95">
        <v>3.6</v>
      </c>
    </row>
    <row r="909" spans="1:7" x14ac:dyDescent="0.25">
      <c r="A909" s="225">
        <v>32</v>
      </c>
      <c r="B909" s="225" t="s">
        <v>17</v>
      </c>
      <c r="C909" s="225" t="s">
        <v>556</v>
      </c>
      <c r="D909" s="225">
        <v>2</v>
      </c>
      <c r="E909" s="50">
        <v>1</v>
      </c>
      <c r="F909" s="50">
        <v>7</v>
      </c>
      <c r="G909" s="95">
        <v>5</v>
      </c>
    </row>
    <row r="910" spans="1:7" x14ac:dyDescent="0.25">
      <c r="A910" s="225">
        <v>32</v>
      </c>
      <c r="B910" s="225" t="s">
        <v>29</v>
      </c>
      <c r="C910" s="225" t="s">
        <v>618</v>
      </c>
      <c r="D910" s="225">
        <v>1</v>
      </c>
      <c r="E910" s="50">
        <v>1</v>
      </c>
      <c r="F910" s="50">
        <v>2.5</v>
      </c>
      <c r="G910" s="95">
        <v>3</v>
      </c>
    </row>
    <row r="911" spans="1:7" x14ac:dyDescent="0.25">
      <c r="A911" s="225">
        <v>32</v>
      </c>
      <c r="B911" s="225" t="s">
        <v>335</v>
      </c>
      <c r="C911" s="225" t="s">
        <v>619</v>
      </c>
      <c r="D911" s="225">
        <v>1</v>
      </c>
      <c r="E911" s="50">
        <v>8</v>
      </c>
      <c r="F911" s="50">
        <v>2.5</v>
      </c>
      <c r="G911" s="95">
        <v>3.5</v>
      </c>
    </row>
    <row r="912" spans="1:7" x14ac:dyDescent="0.25">
      <c r="A912" s="225">
        <v>32</v>
      </c>
      <c r="B912" s="225" t="s">
        <v>335</v>
      </c>
      <c r="C912" s="225" t="s">
        <v>619</v>
      </c>
      <c r="D912" s="225">
        <v>1</v>
      </c>
      <c r="E912" s="50">
        <v>4</v>
      </c>
      <c r="F912" s="50">
        <v>3.5</v>
      </c>
      <c r="G912" s="95">
        <v>3</v>
      </c>
    </row>
    <row r="913" spans="1:8" x14ac:dyDescent="0.25">
      <c r="A913" s="225">
        <v>32</v>
      </c>
      <c r="B913" s="225" t="s">
        <v>335</v>
      </c>
      <c r="C913" s="225" t="s">
        <v>619</v>
      </c>
      <c r="D913" s="225">
        <v>2</v>
      </c>
      <c r="E913" s="50">
        <v>4</v>
      </c>
      <c r="F913" s="50">
        <v>3.5</v>
      </c>
      <c r="G913" s="95">
        <v>4</v>
      </c>
    </row>
    <row r="914" spans="1:8" x14ac:dyDescent="0.25">
      <c r="A914" s="225">
        <v>32</v>
      </c>
      <c r="B914" s="225" t="s">
        <v>38</v>
      </c>
      <c r="C914" s="225" t="s">
        <v>561</v>
      </c>
      <c r="D914" s="225">
        <v>7</v>
      </c>
      <c r="E914" s="50">
        <v>1</v>
      </c>
      <c r="F914" s="50">
        <v>20</v>
      </c>
      <c r="G914" s="95">
        <v>10</v>
      </c>
    </row>
    <row r="915" spans="1:8" x14ac:dyDescent="0.25">
      <c r="A915" s="225">
        <v>32</v>
      </c>
      <c r="B915" s="225" t="s">
        <v>336</v>
      </c>
      <c r="C915" s="225" t="s">
        <v>563</v>
      </c>
      <c r="D915" s="225">
        <v>2</v>
      </c>
      <c r="E915" s="50">
        <v>4</v>
      </c>
      <c r="F915" s="50">
        <v>4.5</v>
      </c>
      <c r="G915" s="95">
        <v>3</v>
      </c>
    </row>
    <row r="916" spans="1:8" x14ac:dyDescent="0.25">
      <c r="A916" s="225">
        <v>32</v>
      </c>
      <c r="B916" s="225" t="s">
        <v>336</v>
      </c>
      <c r="C916" s="225" t="s">
        <v>563</v>
      </c>
      <c r="D916" s="225">
        <v>2</v>
      </c>
      <c r="E916" s="50">
        <v>2</v>
      </c>
      <c r="F916" s="50">
        <v>4.5</v>
      </c>
      <c r="G916" s="95">
        <v>6</v>
      </c>
    </row>
    <row r="917" spans="1:8" x14ac:dyDescent="0.25">
      <c r="A917" s="225">
        <v>32</v>
      </c>
      <c r="B917" s="225" t="s">
        <v>336</v>
      </c>
      <c r="C917" s="225" t="s">
        <v>563</v>
      </c>
      <c r="D917" s="225">
        <v>3</v>
      </c>
      <c r="E917" s="50">
        <v>5</v>
      </c>
      <c r="F917" s="50">
        <v>4.5</v>
      </c>
      <c r="G917" s="95">
        <v>5</v>
      </c>
    </row>
    <row r="918" spans="1:8" x14ac:dyDescent="0.25">
      <c r="A918" s="225">
        <v>32</v>
      </c>
      <c r="B918" s="225" t="s">
        <v>336</v>
      </c>
      <c r="C918" s="225" t="s">
        <v>563</v>
      </c>
      <c r="D918" s="225">
        <v>2</v>
      </c>
      <c r="E918" s="50">
        <v>2</v>
      </c>
      <c r="F918" s="50">
        <v>5</v>
      </c>
      <c r="G918" s="95">
        <v>4.5</v>
      </c>
    </row>
    <row r="919" spans="1:8" x14ac:dyDescent="0.25">
      <c r="A919" s="225">
        <v>32</v>
      </c>
      <c r="B919" s="225" t="s">
        <v>52</v>
      </c>
      <c r="C919" s="225" t="s">
        <v>616</v>
      </c>
      <c r="D919" s="225">
        <v>2</v>
      </c>
      <c r="E919" s="50">
        <v>4</v>
      </c>
      <c r="F919" s="50">
        <v>3</v>
      </c>
      <c r="G919" s="95">
        <v>4.5</v>
      </c>
    </row>
    <row r="920" spans="1:8" x14ac:dyDescent="0.25">
      <c r="A920" s="225">
        <v>32</v>
      </c>
      <c r="B920" s="225" t="s">
        <v>324</v>
      </c>
      <c r="C920" s="225" t="s">
        <v>569</v>
      </c>
      <c r="D920" s="225">
        <v>3</v>
      </c>
      <c r="E920" s="50">
        <v>8</v>
      </c>
      <c r="F920" s="50">
        <v>3</v>
      </c>
      <c r="G920" s="95">
        <v>5</v>
      </c>
    </row>
    <row r="921" spans="1:8" x14ac:dyDescent="0.25">
      <c r="A921" s="225">
        <v>32</v>
      </c>
      <c r="B921" s="225" t="s">
        <v>324</v>
      </c>
      <c r="C921" s="225" t="s">
        <v>569</v>
      </c>
      <c r="D921" s="225">
        <v>2</v>
      </c>
      <c r="E921" s="50">
        <v>10</v>
      </c>
      <c r="F921" s="50">
        <v>4.5</v>
      </c>
      <c r="G921" s="95">
        <v>4.5</v>
      </c>
    </row>
    <row r="922" spans="1:8" x14ac:dyDescent="0.25">
      <c r="A922" s="225">
        <v>32</v>
      </c>
      <c r="B922" s="225" t="s">
        <v>324</v>
      </c>
      <c r="C922" s="225" t="s">
        <v>569</v>
      </c>
      <c r="D922" s="225">
        <v>2</v>
      </c>
      <c r="E922" s="50">
        <v>8</v>
      </c>
      <c r="F922" s="50">
        <v>5.3</v>
      </c>
      <c r="G922" s="95">
        <v>4.5</v>
      </c>
    </row>
    <row r="923" spans="1:8" x14ac:dyDescent="0.25">
      <c r="A923" s="225">
        <v>32</v>
      </c>
      <c r="B923" s="225" t="s">
        <v>63</v>
      </c>
      <c r="C923" s="225" t="s">
        <v>571</v>
      </c>
      <c r="D923" s="225">
        <v>1</v>
      </c>
      <c r="E923" s="50">
        <v>4</v>
      </c>
      <c r="F923" s="50">
        <v>2.7</v>
      </c>
      <c r="G923" s="95">
        <v>3.6</v>
      </c>
    </row>
    <row r="924" spans="1:8" x14ac:dyDescent="0.25">
      <c r="A924" s="225">
        <v>32</v>
      </c>
      <c r="B924" s="225" t="s">
        <v>63</v>
      </c>
      <c r="C924" s="225" t="s">
        <v>571</v>
      </c>
      <c r="D924" s="225">
        <v>2</v>
      </c>
      <c r="E924" s="50">
        <v>2</v>
      </c>
      <c r="F924" s="50">
        <v>6</v>
      </c>
      <c r="G924" s="95">
        <v>3.4</v>
      </c>
      <c r="H924" s="65">
        <f>SUM(E917:E924)</f>
        <v>43</v>
      </c>
    </row>
    <row r="925" spans="1:8" x14ac:dyDescent="0.25">
      <c r="A925" s="225">
        <v>32</v>
      </c>
      <c r="B925" s="225" t="s">
        <v>66</v>
      </c>
      <c r="C925" s="225" t="s">
        <v>572</v>
      </c>
      <c r="D925" s="225">
        <v>1</v>
      </c>
      <c r="E925" s="50">
        <v>1</v>
      </c>
      <c r="F925" s="50">
        <v>2.9</v>
      </c>
      <c r="G925" s="95">
        <v>3.1</v>
      </c>
    </row>
    <row r="926" spans="1:8" x14ac:dyDescent="0.25">
      <c r="A926" s="225">
        <v>32</v>
      </c>
      <c r="B926" s="225" t="s">
        <v>72</v>
      </c>
      <c r="C926" s="225" t="s">
        <v>574</v>
      </c>
      <c r="D926" s="225">
        <v>2</v>
      </c>
      <c r="E926" s="50">
        <v>1</v>
      </c>
      <c r="F926" s="50">
        <v>4.5</v>
      </c>
      <c r="G926" s="95">
        <v>5.3</v>
      </c>
    </row>
    <row r="927" spans="1:8" x14ac:dyDescent="0.25">
      <c r="A927" s="225">
        <v>32</v>
      </c>
      <c r="B927" s="225" t="s">
        <v>72</v>
      </c>
      <c r="C927" s="225" t="s">
        <v>574</v>
      </c>
      <c r="D927" s="225">
        <v>5</v>
      </c>
      <c r="E927" s="50">
        <v>7</v>
      </c>
      <c r="F927" s="50">
        <v>12.2</v>
      </c>
      <c r="G927" s="95">
        <v>7</v>
      </c>
    </row>
    <row r="928" spans="1:8" x14ac:dyDescent="0.25">
      <c r="A928" s="225">
        <v>32</v>
      </c>
      <c r="B928" s="225" t="s">
        <v>72</v>
      </c>
      <c r="C928" s="225" t="s">
        <v>574</v>
      </c>
      <c r="D928" s="225">
        <v>1</v>
      </c>
      <c r="E928" s="50">
        <v>1</v>
      </c>
      <c r="F928" s="50">
        <v>4</v>
      </c>
      <c r="G928" s="95">
        <v>3</v>
      </c>
    </row>
    <row r="929" spans="1:9" x14ac:dyDescent="0.25">
      <c r="A929" s="225">
        <v>32</v>
      </c>
      <c r="B929" s="225" t="s">
        <v>334</v>
      </c>
      <c r="C929" s="225" t="s">
        <v>574</v>
      </c>
      <c r="D929" s="225">
        <v>3</v>
      </c>
      <c r="E929" s="50">
        <v>9</v>
      </c>
      <c r="F929" s="50">
        <v>6.5</v>
      </c>
      <c r="G929" s="95">
        <v>5</v>
      </c>
    </row>
    <row r="930" spans="1:9" x14ac:dyDescent="0.25">
      <c r="A930" s="225">
        <v>32</v>
      </c>
      <c r="B930" s="225" t="s">
        <v>334</v>
      </c>
      <c r="C930" s="225" t="s">
        <v>574</v>
      </c>
      <c r="D930" s="225">
        <v>2</v>
      </c>
      <c r="E930" s="50">
        <v>1</v>
      </c>
      <c r="F930" s="50">
        <v>6</v>
      </c>
      <c r="G930" s="95">
        <v>4.5</v>
      </c>
    </row>
    <row r="931" spans="1:9" x14ac:dyDescent="0.25">
      <c r="A931" s="225">
        <v>32</v>
      </c>
      <c r="B931" s="225" t="s">
        <v>72</v>
      </c>
      <c r="C931" s="225" t="s">
        <v>574</v>
      </c>
      <c r="D931" s="225">
        <v>3</v>
      </c>
      <c r="E931" s="50">
        <v>2</v>
      </c>
      <c r="F931" s="50">
        <v>8</v>
      </c>
      <c r="G931" s="95">
        <v>10</v>
      </c>
    </row>
    <row r="932" spans="1:9" x14ac:dyDescent="0.25">
      <c r="A932" s="225">
        <v>32</v>
      </c>
      <c r="B932" s="225" t="s">
        <v>74</v>
      </c>
      <c r="C932" s="225" t="s">
        <v>575</v>
      </c>
      <c r="D932" s="225">
        <v>2</v>
      </c>
      <c r="E932" s="50">
        <v>1</v>
      </c>
      <c r="F932" s="50">
        <v>6</v>
      </c>
      <c r="G932" s="95">
        <v>3.5</v>
      </c>
    </row>
    <row r="933" spans="1:9" x14ac:dyDescent="0.25">
      <c r="A933" s="225">
        <v>32</v>
      </c>
      <c r="B933" s="225" t="s">
        <v>83</v>
      </c>
      <c r="C933" s="225" t="s">
        <v>580</v>
      </c>
      <c r="D933" s="225">
        <v>1</v>
      </c>
      <c r="E933" s="50">
        <v>5</v>
      </c>
      <c r="F933" s="50">
        <v>3</v>
      </c>
      <c r="G933" s="95">
        <v>3</v>
      </c>
    </row>
    <row r="934" spans="1:9" x14ac:dyDescent="0.25">
      <c r="A934" s="225">
        <v>32</v>
      </c>
      <c r="B934" s="225" t="s">
        <v>98</v>
      </c>
      <c r="C934" s="225" t="s">
        <v>586</v>
      </c>
      <c r="D934" s="225">
        <v>2</v>
      </c>
      <c r="E934" s="50">
        <v>5</v>
      </c>
      <c r="F934" s="50">
        <v>6</v>
      </c>
      <c r="G934" s="95">
        <v>3.4</v>
      </c>
    </row>
    <row r="935" spans="1:9" ht="30" x14ac:dyDescent="0.25">
      <c r="A935" s="225">
        <v>32</v>
      </c>
      <c r="B935" s="249" t="s">
        <v>322</v>
      </c>
      <c r="C935" s="249" t="s">
        <v>587</v>
      </c>
      <c r="D935" s="225">
        <v>2</v>
      </c>
      <c r="E935" s="50">
        <v>1</v>
      </c>
      <c r="F935" s="50">
        <v>5</v>
      </c>
      <c r="G935" s="95">
        <v>3.6</v>
      </c>
    </row>
    <row r="936" spans="1:9" x14ac:dyDescent="0.25">
      <c r="A936" s="225">
        <v>32</v>
      </c>
      <c r="B936" s="225" t="s">
        <v>102</v>
      </c>
      <c r="C936" s="225" t="s">
        <v>588</v>
      </c>
      <c r="D936" s="225">
        <v>2</v>
      </c>
      <c r="E936" s="50">
        <v>1</v>
      </c>
      <c r="F936" s="50">
        <v>4</v>
      </c>
      <c r="G936" s="95">
        <v>3</v>
      </c>
      <c r="I936" s="93"/>
    </row>
    <row r="937" spans="1:9" x14ac:dyDescent="0.25">
      <c r="A937" s="225">
        <v>32</v>
      </c>
      <c r="B937" s="225" t="s">
        <v>102</v>
      </c>
      <c r="C937" s="225" t="s">
        <v>588</v>
      </c>
      <c r="D937" s="225">
        <v>2</v>
      </c>
      <c r="E937" s="50">
        <v>1</v>
      </c>
      <c r="F937" s="50">
        <v>5.4</v>
      </c>
      <c r="G937" s="95">
        <v>7</v>
      </c>
    </row>
    <row r="938" spans="1:9" x14ac:dyDescent="0.25">
      <c r="A938" s="225">
        <v>32</v>
      </c>
      <c r="B938" s="225" t="s">
        <v>327</v>
      </c>
      <c r="C938" s="225" t="s">
        <v>593</v>
      </c>
      <c r="D938" s="225">
        <v>1</v>
      </c>
      <c r="E938" s="50">
        <v>3</v>
      </c>
      <c r="F938" s="50">
        <v>2.5</v>
      </c>
      <c r="G938" s="95">
        <v>3.5</v>
      </c>
    </row>
    <row r="939" spans="1:9" x14ac:dyDescent="0.25">
      <c r="A939" s="225">
        <v>32</v>
      </c>
      <c r="B939" s="225" t="s">
        <v>327</v>
      </c>
      <c r="C939" s="225" t="s">
        <v>593</v>
      </c>
      <c r="D939" s="225">
        <v>2</v>
      </c>
      <c r="E939" s="50">
        <v>5</v>
      </c>
      <c r="F939" s="50">
        <v>3.5</v>
      </c>
      <c r="G939" s="95">
        <v>3.9</v>
      </c>
    </row>
    <row r="940" spans="1:9" x14ac:dyDescent="0.25">
      <c r="A940" s="225">
        <v>32</v>
      </c>
      <c r="B940" s="225" t="s">
        <v>337</v>
      </c>
      <c r="C940" s="225" t="s">
        <v>602</v>
      </c>
      <c r="D940" s="225">
        <v>2</v>
      </c>
      <c r="E940" s="50">
        <v>5</v>
      </c>
      <c r="F940" s="50">
        <v>3.5</v>
      </c>
      <c r="G940" s="95">
        <v>4</v>
      </c>
    </row>
    <row r="941" spans="1:9" x14ac:dyDescent="0.25">
      <c r="A941" s="225">
        <v>32</v>
      </c>
      <c r="B941" s="225" t="s">
        <v>337</v>
      </c>
      <c r="C941" s="225" t="s">
        <v>602</v>
      </c>
      <c r="D941" s="225">
        <v>2</v>
      </c>
      <c r="E941" s="50">
        <v>1</v>
      </c>
      <c r="F941" s="50">
        <v>4</v>
      </c>
      <c r="G941" s="95">
        <v>3.2</v>
      </c>
    </row>
    <row r="942" spans="1:9" x14ac:dyDescent="0.25">
      <c r="A942" s="225">
        <v>32</v>
      </c>
      <c r="B942" s="225" t="s">
        <v>337</v>
      </c>
      <c r="C942" s="225" t="s">
        <v>602</v>
      </c>
      <c r="D942" s="225">
        <v>3</v>
      </c>
      <c r="E942" s="50">
        <v>3</v>
      </c>
      <c r="F942" s="50">
        <v>7</v>
      </c>
      <c r="G942" s="95">
        <v>4.5</v>
      </c>
    </row>
    <row r="943" spans="1:9" x14ac:dyDescent="0.25">
      <c r="A943" s="225">
        <v>32</v>
      </c>
      <c r="B943" s="225" t="s">
        <v>337</v>
      </c>
      <c r="C943" s="225" t="s">
        <v>602</v>
      </c>
      <c r="D943" s="225"/>
      <c r="E943" s="50">
        <v>3</v>
      </c>
      <c r="F943" s="50">
        <v>7</v>
      </c>
      <c r="G943" s="95">
        <v>4.5</v>
      </c>
    </row>
    <row r="944" spans="1:9" x14ac:dyDescent="0.25">
      <c r="A944" s="225">
        <v>32</v>
      </c>
      <c r="B944" s="225" t="s">
        <v>337</v>
      </c>
      <c r="C944" s="225" t="s">
        <v>602</v>
      </c>
      <c r="D944" s="225">
        <v>1</v>
      </c>
      <c r="E944" s="50">
        <v>1</v>
      </c>
      <c r="F944" s="50">
        <v>7.6</v>
      </c>
      <c r="G944" s="95">
        <v>3.5</v>
      </c>
    </row>
    <row r="945" spans="1:7" x14ac:dyDescent="0.25">
      <c r="A945" s="225">
        <v>32</v>
      </c>
      <c r="B945" s="225" t="s">
        <v>149</v>
      </c>
      <c r="C945" s="225" t="s">
        <v>621</v>
      </c>
      <c r="D945" s="225">
        <v>2</v>
      </c>
      <c r="E945" s="50">
        <v>3</v>
      </c>
      <c r="F945" s="50">
        <v>7</v>
      </c>
      <c r="G945" s="95">
        <v>7.5</v>
      </c>
    </row>
    <row r="946" spans="1:7" x14ac:dyDescent="0.25">
      <c r="A946" s="225">
        <v>32</v>
      </c>
      <c r="B946" s="225" t="s">
        <v>332</v>
      </c>
      <c r="C946" s="225" t="s">
        <v>609</v>
      </c>
      <c r="D946" s="225">
        <v>2</v>
      </c>
      <c r="E946" s="50">
        <v>1</v>
      </c>
      <c r="F946" s="50">
        <v>3</v>
      </c>
      <c r="G946" s="95">
        <v>7.5</v>
      </c>
    </row>
    <row r="947" spans="1:7" x14ac:dyDescent="0.25">
      <c r="A947" s="225">
        <v>33</v>
      </c>
      <c r="B947" s="225" t="s">
        <v>17</v>
      </c>
      <c r="C947" s="225" t="s">
        <v>556</v>
      </c>
      <c r="D947" s="225">
        <v>6</v>
      </c>
      <c r="E947" s="50">
        <v>3</v>
      </c>
      <c r="F947" s="50">
        <v>5</v>
      </c>
      <c r="G947" s="95">
        <v>4</v>
      </c>
    </row>
    <row r="948" spans="1:7" x14ac:dyDescent="0.25">
      <c r="A948" s="225">
        <v>33</v>
      </c>
      <c r="B948" s="225" t="s">
        <v>17</v>
      </c>
      <c r="C948" s="225" t="s">
        <v>556</v>
      </c>
      <c r="D948" s="225">
        <v>3</v>
      </c>
      <c r="E948" s="50">
        <v>2</v>
      </c>
      <c r="F948" s="50">
        <v>7</v>
      </c>
      <c r="G948" s="95">
        <v>4</v>
      </c>
    </row>
    <row r="949" spans="1:7" x14ac:dyDescent="0.25">
      <c r="A949" s="225">
        <v>33</v>
      </c>
      <c r="B949" s="225" t="s">
        <v>17</v>
      </c>
      <c r="C949" s="225" t="s">
        <v>556</v>
      </c>
      <c r="D949" s="225">
        <v>9</v>
      </c>
      <c r="E949" s="50">
        <v>2</v>
      </c>
      <c r="F949" s="50">
        <v>20.5</v>
      </c>
      <c r="G949" s="95">
        <v>10.5</v>
      </c>
    </row>
    <row r="950" spans="1:7" x14ac:dyDescent="0.25">
      <c r="A950" s="225">
        <v>33</v>
      </c>
      <c r="B950" s="225" t="s">
        <v>17</v>
      </c>
      <c r="C950" s="225" t="s">
        <v>556</v>
      </c>
      <c r="D950" s="225">
        <v>10</v>
      </c>
      <c r="E950" s="50">
        <v>4</v>
      </c>
      <c r="F950" s="50">
        <v>30.5</v>
      </c>
      <c r="G950" s="95">
        <v>12</v>
      </c>
    </row>
    <row r="951" spans="1:7" x14ac:dyDescent="0.25">
      <c r="A951" s="225">
        <v>33</v>
      </c>
      <c r="B951" s="225" t="s">
        <v>29</v>
      </c>
      <c r="C951" s="225" t="s">
        <v>618</v>
      </c>
      <c r="D951" s="225">
        <v>1</v>
      </c>
      <c r="E951" s="50">
        <v>7</v>
      </c>
      <c r="F951" s="50">
        <v>2.6</v>
      </c>
      <c r="G951" s="95">
        <v>2.7</v>
      </c>
    </row>
    <row r="952" spans="1:7" x14ac:dyDescent="0.25">
      <c r="A952" s="225">
        <v>33</v>
      </c>
      <c r="B952" s="225" t="s">
        <v>38</v>
      </c>
      <c r="C952" s="225" t="s">
        <v>561</v>
      </c>
      <c r="D952" s="225">
        <v>2</v>
      </c>
      <c r="E952" s="50">
        <v>2</v>
      </c>
      <c r="F952" s="50">
        <v>6</v>
      </c>
      <c r="G952" s="95">
        <v>4</v>
      </c>
    </row>
    <row r="953" spans="1:7" x14ac:dyDescent="0.25">
      <c r="A953" s="225">
        <v>33</v>
      </c>
      <c r="B953" s="225" t="s">
        <v>49</v>
      </c>
      <c r="C953" s="225" t="s">
        <v>617</v>
      </c>
      <c r="D953" s="225">
        <v>2</v>
      </c>
      <c r="E953" s="50">
        <v>2</v>
      </c>
      <c r="F953" s="50">
        <v>8</v>
      </c>
      <c r="G953" s="95">
        <v>4</v>
      </c>
    </row>
    <row r="954" spans="1:7" x14ac:dyDescent="0.25">
      <c r="A954" s="225">
        <v>33</v>
      </c>
      <c r="B954" s="225" t="s">
        <v>338</v>
      </c>
      <c r="C954" s="225" t="s">
        <v>616</v>
      </c>
      <c r="D954" s="225">
        <v>2</v>
      </c>
      <c r="E954" s="50">
        <v>6</v>
      </c>
      <c r="F954" s="50">
        <v>3</v>
      </c>
      <c r="G954" s="95">
        <v>3</v>
      </c>
    </row>
    <row r="955" spans="1:7" x14ac:dyDescent="0.25">
      <c r="A955" s="225">
        <v>33</v>
      </c>
      <c r="B955" s="225" t="s">
        <v>338</v>
      </c>
      <c r="C955" s="225" t="s">
        <v>616</v>
      </c>
      <c r="D955" s="225">
        <v>2</v>
      </c>
      <c r="E955" s="50">
        <v>5</v>
      </c>
      <c r="F955" s="50">
        <v>3.2</v>
      </c>
      <c r="G955" s="95">
        <v>3.4</v>
      </c>
    </row>
    <row r="956" spans="1:7" x14ac:dyDescent="0.25">
      <c r="A956" s="225">
        <v>33</v>
      </c>
      <c r="B956" s="225" t="s">
        <v>52</v>
      </c>
      <c r="C956" s="225" t="s">
        <v>616</v>
      </c>
      <c r="D956" s="225">
        <v>1</v>
      </c>
      <c r="E956" s="50">
        <v>5</v>
      </c>
      <c r="F956" s="50">
        <v>2.5</v>
      </c>
      <c r="G956" s="95">
        <v>3</v>
      </c>
    </row>
    <row r="957" spans="1:7" x14ac:dyDescent="0.25">
      <c r="A957" s="225">
        <v>33</v>
      </c>
      <c r="B957" s="225" t="s">
        <v>54</v>
      </c>
      <c r="C957" s="225" t="s">
        <v>566</v>
      </c>
      <c r="D957" s="225">
        <v>2</v>
      </c>
      <c r="E957" s="50">
        <v>4</v>
      </c>
      <c r="F957" s="50">
        <v>4.5</v>
      </c>
      <c r="G957" s="95">
        <v>5</v>
      </c>
    </row>
    <row r="958" spans="1:7" x14ac:dyDescent="0.25">
      <c r="A958" s="225">
        <v>33</v>
      </c>
      <c r="B958" s="225" t="s">
        <v>324</v>
      </c>
      <c r="C958" s="225" t="s">
        <v>569</v>
      </c>
      <c r="D958" s="225">
        <v>1</v>
      </c>
      <c r="E958" s="50">
        <v>3</v>
      </c>
      <c r="F958" s="50">
        <v>2.8</v>
      </c>
      <c r="G958" s="95">
        <v>4.3</v>
      </c>
    </row>
    <row r="959" spans="1:7" x14ac:dyDescent="0.25">
      <c r="A959" s="225">
        <v>33</v>
      </c>
      <c r="B959" s="225" t="s">
        <v>324</v>
      </c>
      <c r="C959" s="225" t="s">
        <v>569</v>
      </c>
      <c r="D959" s="225">
        <v>1</v>
      </c>
      <c r="E959" s="50">
        <v>2</v>
      </c>
      <c r="F959" s="50">
        <v>2.9</v>
      </c>
      <c r="G959" s="95">
        <v>2.95</v>
      </c>
    </row>
    <row r="960" spans="1:7" x14ac:dyDescent="0.25">
      <c r="A960" s="225">
        <v>33</v>
      </c>
      <c r="B960" s="225" t="s">
        <v>324</v>
      </c>
      <c r="C960" s="225" t="s">
        <v>569</v>
      </c>
      <c r="D960" s="225">
        <v>6</v>
      </c>
      <c r="E960" s="50">
        <v>10</v>
      </c>
      <c r="F960" s="50">
        <v>3.5</v>
      </c>
      <c r="G960" s="95">
        <v>4</v>
      </c>
    </row>
    <row r="961" spans="1:7" x14ac:dyDescent="0.25">
      <c r="A961" s="225">
        <v>33</v>
      </c>
      <c r="B961" s="225" t="s">
        <v>324</v>
      </c>
      <c r="C961" s="225" t="s">
        <v>569</v>
      </c>
      <c r="D961" s="225">
        <v>4</v>
      </c>
      <c r="E961" s="50">
        <v>7</v>
      </c>
      <c r="F961" s="50">
        <v>3.5</v>
      </c>
      <c r="G961" s="95">
        <v>3</v>
      </c>
    </row>
    <row r="962" spans="1:7" x14ac:dyDescent="0.25">
      <c r="A962" s="225">
        <v>33</v>
      </c>
      <c r="B962" s="225" t="s">
        <v>324</v>
      </c>
      <c r="C962" s="225" t="s">
        <v>569</v>
      </c>
      <c r="D962" s="225">
        <v>5</v>
      </c>
      <c r="E962" s="50">
        <v>5</v>
      </c>
      <c r="F962" s="50">
        <v>3</v>
      </c>
      <c r="G962" s="95">
        <v>5</v>
      </c>
    </row>
    <row r="963" spans="1:7" x14ac:dyDescent="0.25">
      <c r="A963" s="225">
        <v>33</v>
      </c>
      <c r="B963" s="225" t="s">
        <v>66</v>
      </c>
      <c r="C963" s="225" t="s">
        <v>572</v>
      </c>
      <c r="D963" s="225">
        <v>2</v>
      </c>
      <c r="E963" s="50">
        <v>3</v>
      </c>
      <c r="F963" s="50">
        <v>2.5</v>
      </c>
      <c r="G963" s="95">
        <v>4.5</v>
      </c>
    </row>
    <row r="964" spans="1:7" x14ac:dyDescent="0.25">
      <c r="A964" s="225">
        <v>33</v>
      </c>
      <c r="B964" s="225" t="s">
        <v>72</v>
      </c>
      <c r="C964" s="225" t="s">
        <v>574</v>
      </c>
      <c r="D964" s="225">
        <v>2</v>
      </c>
      <c r="E964" s="50">
        <v>1</v>
      </c>
      <c r="F964" s="50">
        <v>4.5</v>
      </c>
      <c r="G964" s="95">
        <v>3.5</v>
      </c>
    </row>
    <row r="965" spans="1:7" x14ac:dyDescent="0.25">
      <c r="A965" s="225">
        <v>33</v>
      </c>
      <c r="B965" s="225" t="s">
        <v>72</v>
      </c>
      <c r="C965" s="225" t="s">
        <v>574</v>
      </c>
      <c r="D965" s="225">
        <v>3</v>
      </c>
      <c r="E965" s="50">
        <v>2</v>
      </c>
      <c r="F965" s="50">
        <v>5.2</v>
      </c>
      <c r="G965" s="95">
        <v>4.5</v>
      </c>
    </row>
    <row r="966" spans="1:7" x14ac:dyDescent="0.25">
      <c r="A966" s="225">
        <v>33</v>
      </c>
      <c r="B966" s="225" t="s">
        <v>85</v>
      </c>
      <c r="C966" s="225" t="s">
        <v>581</v>
      </c>
      <c r="D966" s="225">
        <v>3</v>
      </c>
      <c r="E966" s="50">
        <v>2</v>
      </c>
      <c r="F966" s="50">
        <v>5.3</v>
      </c>
      <c r="G966" s="95">
        <v>4</v>
      </c>
    </row>
    <row r="967" spans="1:7" x14ac:dyDescent="0.25">
      <c r="A967" s="225">
        <v>33</v>
      </c>
      <c r="B967" s="225" t="s">
        <v>102</v>
      </c>
      <c r="C967" s="225" t="s">
        <v>588</v>
      </c>
      <c r="D967" s="225">
        <v>1</v>
      </c>
      <c r="E967" s="50">
        <v>1</v>
      </c>
      <c r="F967" s="50">
        <v>4</v>
      </c>
      <c r="G967" s="95">
        <v>3.5</v>
      </c>
    </row>
    <row r="968" spans="1:7" x14ac:dyDescent="0.25">
      <c r="A968" s="225">
        <v>33</v>
      </c>
      <c r="B968" s="225" t="s">
        <v>102</v>
      </c>
      <c r="C968" s="225" t="s">
        <v>588</v>
      </c>
      <c r="D968" s="225">
        <v>1</v>
      </c>
      <c r="E968" s="50">
        <v>3</v>
      </c>
      <c r="F968" s="50">
        <v>5</v>
      </c>
      <c r="G968" s="95">
        <v>4</v>
      </c>
    </row>
    <row r="969" spans="1:7" x14ac:dyDescent="0.25">
      <c r="A969" s="225">
        <v>33</v>
      </c>
      <c r="B969" s="225" t="s">
        <v>102</v>
      </c>
      <c r="C969" s="225" t="s">
        <v>588</v>
      </c>
      <c r="D969" s="225">
        <v>2</v>
      </c>
      <c r="E969" s="50">
        <v>1</v>
      </c>
      <c r="F969" s="50">
        <v>6</v>
      </c>
      <c r="G969" s="95">
        <v>3</v>
      </c>
    </row>
    <row r="970" spans="1:7" x14ac:dyDescent="0.25">
      <c r="A970" s="225">
        <v>33</v>
      </c>
      <c r="B970" s="225" t="s">
        <v>107</v>
      </c>
      <c r="C970" s="225" t="s">
        <v>590</v>
      </c>
      <c r="D970" s="225">
        <v>2</v>
      </c>
      <c r="E970" s="50">
        <v>1</v>
      </c>
      <c r="F970" s="50">
        <v>2.7</v>
      </c>
      <c r="G970" s="95">
        <v>4</v>
      </c>
    </row>
    <row r="971" spans="1:7" x14ac:dyDescent="0.25">
      <c r="A971" s="225">
        <v>33</v>
      </c>
      <c r="B971" s="225" t="s">
        <v>327</v>
      </c>
      <c r="C971" s="225" t="s">
        <v>593</v>
      </c>
      <c r="D971" s="225">
        <v>1</v>
      </c>
      <c r="E971" s="50">
        <v>5</v>
      </c>
      <c r="F971" s="50">
        <v>2.6</v>
      </c>
      <c r="G971" s="95">
        <v>3</v>
      </c>
    </row>
    <row r="972" spans="1:7" x14ac:dyDescent="0.25">
      <c r="A972" s="225">
        <v>33</v>
      </c>
      <c r="B972" s="225" t="s">
        <v>327</v>
      </c>
      <c r="C972" s="225" t="s">
        <v>593</v>
      </c>
      <c r="D972" s="225">
        <v>3</v>
      </c>
      <c r="E972" s="50">
        <v>10</v>
      </c>
      <c r="F972" s="50">
        <v>4.5</v>
      </c>
      <c r="G972" s="95">
        <v>3.5</v>
      </c>
    </row>
    <row r="973" spans="1:7" x14ac:dyDescent="0.25">
      <c r="A973" s="225">
        <v>33</v>
      </c>
      <c r="B973" s="225" t="s">
        <v>129</v>
      </c>
      <c r="C973" s="225" t="s">
        <v>598</v>
      </c>
      <c r="D973" s="225">
        <v>2</v>
      </c>
      <c r="E973" s="50">
        <v>4</v>
      </c>
      <c r="F973" s="50">
        <v>5</v>
      </c>
      <c r="G973" s="95">
        <v>4</v>
      </c>
    </row>
    <row r="974" spans="1:7" x14ac:dyDescent="0.25">
      <c r="A974" s="225">
        <v>33</v>
      </c>
      <c r="B974" s="225" t="s">
        <v>129</v>
      </c>
      <c r="C974" s="225" t="s">
        <v>598</v>
      </c>
      <c r="D974" s="225">
        <v>1</v>
      </c>
      <c r="E974" s="50">
        <v>3</v>
      </c>
      <c r="F974" s="50">
        <v>5</v>
      </c>
      <c r="G974" s="95">
        <v>4</v>
      </c>
    </row>
    <row r="975" spans="1:7" x14ac:dyDescent="0.25">
      <c r="A975" s="225">
        <v>33</v>
      </c>
      <c r="B975" s="225" t="s">
        <v>337</v>
      </c>
      <c r="C975" s="225" t="s">
        <v>602</v>
      </c>
      <c r="D975" s="225">
        <v>1</v>
      </c>
      <c r="E975" s="50">
        <v>2</v>
      </c>
      <c r="F975" s="50">
        <v>4</v>
      </c>
      <c r="G975" s="95">
        <v>3</v>
      </c>
    </row>
    <row r="976" spans="1:7" x14ac:dyDescent="0.25">
      <c r="A976" s="225">
        <v>33</v>
      </c>
      <c r="B976" s="225" t="s">
        <v>145</v>
      </c>
      <c r="C976" s="225" t="s">
        <v>603</v>
      </c>
      <c r="D976" s="225">
        <v>3</v>
      </c>
      <c r="E976" s="50">
        <v>10</v>
      </c>
      <c r="F976" s="50">
        <v>2.6</v>
      </c>
      <c r="G976" s="95">
        <v>5</v>
      </c>
    </row>
    <row r="977" spans="1:9" x14ac:dyDescent="0.25">
      <c r="A977" s="225">
        <v>33</v>
      </c>
      <c r="B977" s="225" t="s">
        <v>145</v>
      </c>
      <c r="C977" s="225" t="s">
        <v>603</v>
      </c>
      <c r="D977" s="225">
        <v>10</v>
      </c>
      <c r="E977" s="50">
        <v>10</v>
      </c>
      <c r="F977" s="50">
        <v>3</v>
      </c>
      <c r="G977" s="95">
        <v>3.5</v>
      </c>
    </row>
    <row r="978" spans="1:9" x14ac:dyDescent="0.25">
      <c r="A978" s="225">
        <v>33</v>
      </c>
      <c r="B978" s="225" t="s">
        <v>147</v>
      </c>
      <c r="C978" s="225" t="s">
        <v>604</v>
      </c>
      <c r="D978" s="225">
        <v>1</v>
      </c>
      <c r="E978" s="50">
        <v>2</v>
      </c>
      <c r="F978" s="50">
        <v>3</v>
      </c>
      <c r="G978" s="95">
        <v>5</v>
      </c>
    </row>
    <row r="979" spans="1:9" x14ac:dyDescent="0.25">
      <c r="A979" s="225">
        <v>33</v>
      </c>
      <c r="B979" s="225" t="s">
        <v>149</v>
      </c>
      <c r="C979" s="225" t="s">
        <v>621</v>
      </c>
      <c r="D979" s="225">
        <v>2</v>
      </c>
      <c r="E979" s="50">
        <v>1</v>
      </c>
      <c r="F979" s="50">
        <v>4</v>
      </c>
      <c r="G979" s="95">
        <v>7.5</v>
      </c>
    </row>
    <row r="980" spans="1:9" x14ac:dyDescent="0.25">
      <c r="A980" s="225">
        <v>33</v>
      </c>
      <c r="B980" s="225" t="s">
        <v>149</v>
      </c>
      <c r="C980" s="225" t="s">
        <v>621</v>
      </c>
      <c r="D980" s="225">
        <v>2</v>
      </c>
      <c r="E980" s="50">
        <v>1</v>
      </c>
      <c r="F980" s="50">
        <v>5</v>
      </c>
      <c r="G980" s="95">
        <v>7.5</v>
      </c>
    </row>
    <row r="981" spans="1:9" x14ac:dyDescent="0.25">
      <c r="A981" s="225">
        <v>33</v>
      </c>
      <c r="B981" s="225" t="s">
        <v>330</v>
      </c>
      <c r="C981" s="225" t="s">
        <v>607</v>
      </c>
      <c r="D981" s="225">
        <v>1</v>
      </c>
      <c r="E981" s="50">
        <v>1</v>
      </c>
      <c r="F981" s="50">
        <v>3.1</v>
      </c>
      <c r="G981" s="95">
        <v>7.5</v>
      </c>
    </row>
    <row r="982" spans="1:9" x14ac:dyDescent="0.25">
      <c r="A982" s="225">
        <v>33</v>
      </c>
      <c r="B982" s="225" t="s">
        <v>330</v>
      </c>
      <c r="C982" s="225" t="s">
        <v>607</v>
      </c>
      <c r="D982" s="225">
        <v>1</v>
      </c>
      <c r="E982" s="50">
        <v>1</v>
      </c>
      <c r="F982" s="50">
        <v>4</v>
      </c>
      <c r="G982" s="95">
        <v>7.5</v>
      </c>
    </row>
    <row r="983" spans="1:9" x14ac:dyDescent="0.25">
      <c r="A983" s="225">
        <v>34</v>
      </c>
      <c r="B983" s="225" t="s">
        <v>17</v>
      </c>
      <c r="C983" s="225" t="s">
        <v>556</v>
      </c>
      <c r="D983" s="225">
        <v>2</v>
      </c>
      <c r="E983" s="50">
        <v>6</v>
      </c>
      <c r="F983" s="50">
        <v>5</v>
      </c>
      <c r="G983" s="95">
        <v>4.5</v>
      </c>
    </row>
    <row r="984" spans="1:9" x14ac:dyDescent="0.25">
      <c r="A984" s="225">
        <v>34</v>
      </c>
      <c r="B984" s="225" t="s">
        <v>17</v>
      </c>
      <c r="C984" s="225" t="s">
        <v>556</v>
      </c>
      <c r="D984" s="225">
        <v>5</v>
      </c>
      <c r="E984" s="50">
        <v>8</v>
      </c>
      <c r="F984" s="50">
        <v>6</v>
      </c>
      <c r="G984" s="95">
        <v>4.5</v>
      </c>
    </row>
    <row r="985" spans="1:9" x14ac:dyDescent="0.25">
      <c r="A985" s="225">
        <v>34</v>
      </c>
      <c r="B985" s="225" t="s">
        <v>17</v>
      </c>
      <c r="C985" s="225" t="s">
        <v>556</v>
      </c>
      <c r="D985" s="225">
        <v>8</v>
      </c>
      <c r="E985" s="50">
        <v>6</v>
      </c>
      <c r="F985" s="50">
        <v>15.5</v>
      </c>
      <c r="G985" s="95">
        <v>8.5</v>
      </c>
    </row>
    <row r="986" spans="1:9" x14ac:dyDescent="0.25">
      <c r="A986" s="225">
        <v>34</v>
      </c>
      <c r="B986" s="225" t="s">
        <v>26</v>
      </c>
      <c r="C986" s="225" t="s">
        <v>619</v>
      </c>
      <c r="D986" s="225">
        <v>1</v>
      </c>
      <c r="E986" s="50">
        <v>15</v>
      </c>
      <c r="F986" s="50">
        <v>2.5</v>
      </c>
      <c r="G986" s="95">
        <v>3</v>
      </c>
    </row>
    <row r="987" spans="1:9" x14ac:dyDescent="0.25">
      <c r="A987" s="225">
        <v>34</v>
      </c>
      <c r="B987" s="225" t="s">
        <v>35</v>
      </c>
      <c r="C987" s="225" t="s">
        <v>559</v>
      </c>
      <c r="D987" s="225">
        <v>5</v>
      </c>
      <c r="E987" s="50">
        <v>5</v>
      </c>
      <c r="F987" s="56">
        <v>12</v>
      </c>
      <c r="G987" s="95">
        <v>7</v>
      </c>
    </row>
    <row r="988" spans="1:9" x14ac:dyDescent="0.25">
      <c r="A988" s="225">
        <v>34</v>
      </c>
      <c r="B988" s="225" t="s">
        <v>35</v>
      </c>
      <c r="C988" s="225" t="s">
        <v>559</v>
      </c>
      <c r="D988" s="250">
        <v>9</v>
      </c>
      <c r="E988" s="55">
        <v>2</v>
      </c>
      <c r="F988" s="55">
        <v>18</v>
      </c>
      <c r="G988" s="95">
        <v>11</v>
      </c>
    </row>
    <row r="989" spans="1:9" x14ac:dyDescent="0.25">
      <c r="A989" s="247">
        <v>34</v>
      </c>
      <c r="B989" s="247" t="s">
        <v>38</v>
      </c>
      <c r="C989" s="247" t="s">
        <v>561</v>
      </c>
      <c r="D989" s="247">
        <v>1</v>
      </c>
      <c r="E989" s="56">
        <v>1</v>
      </c>
      <c r="F989" s="56">
        <v>2.5</v>
      </c>
      <c r="G989" s="96">
        <v>3</v>
      </c>
      <c r="H989" s="30"/>
      <c r="I989" s="26"/>
    </row>
    <row r="990" spans="1:9" x14ac:dyDescent="0.25">
      <c r="A990" s="225">
        <v>34</v>
      </c>
      <c r="B990" s="225" t="s">
        <v>52</v>
      </c>
      <c r="C990" s="225" t="s">
        <v>616</v>
      </c>
      <c r="D990" s="225">
        <v>2</v>
      </c>
      <c r="E990" s="50">
        <v>8</v>
      </c>
      <c r="F990" s="50">
        <v>2.7</v>
      </c>
      <c r="G990" s="95">
        <v>4</v>
      </c>
    </row>
    <row r="991" spans="1:9" x14ac:dyDescent="0.25">
      <c r="A991" s="225">
        <v>34</v>
      </c>
      <c r="B991" s="225" t="s">
        <v>324</v>
      </c>
      <c r="C991" s="225" t="s">
        <v>569</v>
      </c>
      <c r="D991" s="225">
        <v>2</v>
      </c>
      <c r="E991" s="50">
        <v>10</v>
      </c>
      <c r="F991" s="50">
        <v>3.1</v>
      </c>
      <c r="G991" s="95">
        <v>4</v>
      </c>
    </row>
    <row r="992" spans="1:9" x14ac:dyDescent="0.25">
      <c r="A992" s="225">
        <v>34</v>
      </c>
      <c r="B992" s="225" t="s">
        <v>324</v>
      </c>
      <c r="C992" s="225" t="s">
        <v>569</v>
      </c>
      <c r="D992" s="225">
        <v>4</v>
      </c>
      <c r="E992" s="50">
        <v>4</v>
      </c>
      <c r="F992" s="50">
        <v>4</v>
      </c>
      <c r="G992" s="95">
        <v>5</v>
      </c>
    </row>
    <row r="993" spans="1:9" x14ac:dyDescent="0.25">
      <c r="A993" s="225">
        <v>34</v>
      </c>
      <c r="B993" s="225" t="s">
        <v>324</v>
      </c>
      <c r="C993" s="225" t="s">
        <v>569</v>
      </c>
      <c r="D993" s="225">
        <v>2</v>
      </c>
      <c r="E993" s="50">
        <v>10</v>
      </c>
      <c r="F993" s="50">
        <v>5</v>
      </c>
      <c r="G993" s="95">
        <v>6</v>
      </c>
    </row>
    <row r="994" spans="1:9" x14ac:dyDescent="0.25">
      <c r="A994" s="225">
        <v>34</v>
      </c>
      <c r="B994" s="225" t="s">
        <v>339</v>
      </c>
      <c r="C994" s="225" t="s">
        <v>571</v>
      </c>
      <c r="D994" s="225">
        <v>1</v>
      </c>
      <c r="E994" s="50">
        <v>4</v>
      </c>
      <c r="F994" s="50">
        <v>2.8</v>
      </c>
      <c r="G994" s="95">
        <v>3</v>
      </c>
      <c r="I994" s="93"/>
    </row>
    <row r="995" spans="1:9" x14ac:dyDescent="0.25">
      <c r="A995" s="225">
        <v>34</v>
      </c>
      <c r="B995" s="225" t="s">
        <v>66</v>
      </c>
      <c r="C995" s="225" t="s">
        <v>572</v>
      </c>
      <c r="D995" s="225">
        <v>2</v>
      </c>
      <c r="E995" s="50">
        <v>1</v>
      </c>
      <c r="F995" s="50">
        <v>2.5</v>
      </c>
      <c r="G995" s="95">
        <v>3.5</v>
      </c>
    </row>
    <row r="996" spans="1:9" x14ac:dyDescent="0.25">
      <c r="A996" s="225">
        <v>34</v>
      </c>
      <c r="B996" s="225" t="s">
        <v>66</v>
      </c>
      <c r="C996" s="225" t="s">
        <v>572</v>
      </c>
      <c r="D996" s="225">
        <v>1</v>
      </c>
      <c r="E996" s="50">
        <v>2</v>
      </c>
      <c r="F996" s="50">
        <v>3.5</v>
      </c>
      <c r="G996" s="95">
        <v>2.5</v>
      </c>
    </row>
    <row r="997" spans="1:9" x14ac:dyDescent="0.25">
      <c r="A997" s="225">
        <v>34</v>
      </c>
      <c r="B997" s="225" t="s">
        <v>72</v>
      </c>
      <c r="C997" s="225" t="s">
        <v>574</v>
      </c>
      <c r="D997" s="225">
        <v>4</v>
      </c>
      <c r="E997" s="50">
        <v>1</v>
      </c>
      <c r="F997" s="50">
        <v>18.600000000000001</v>
      </c>
      <c r="G997" s="95">
        <v>6.5</v>
      </c>
    </row>
    <row r="998" spans="1:9" x14ac:dyDescent="0.25">
      <c r="A998" s="225">
        <v>34</v>
      </c>
      <c r="B998" s="225" t="s">
        <v>72</v>
      </c>
      <c r="C998" s="225" t="s">
        <v>574</v>
      </c>
      <c r="D998" s="225">
        <v>3</v>
      </c>
      <c r="E998" s="50">
        <v>2</v>
      </c>
      <c r="F998" s="50">
        <v>5.5</v>
      </c>
      <c r="G998" s="95">
        <v>4.5</v>
      </c>
    </row>
    <row r="999" spans="1:9" x14ac:dyDescent="0.25">
      <c r="A999" s="225">
        <v>34</v>
      </c>
      <c r="B999" s="225" t="s">
        <v>72</v>
      </c>
      <c r="C999" s="225" t="s">
        <v>574</v>
      </c>
      <c r="D999" s="225">
        <v>1</v>
      </c>
      <c r="E999" s="50">
        <v>1</v>
      </c>
      <c r="F999" s="50">
        <v>4</v>
      </c>
      <c r="G999" s="95">
        <v>6</v>
      </c>
    </row>
    <row r="1000" spans="1:9" ht="30" x14ac:dyDescent="0.25">
      <c r="A1000" s="225">
        <v>34</v>
      </c>
      <c r="B1000" s="249" t="s">
        <v>322</v>
      </c>
      <c r="C1000" s="249" t="s">
        <v>587</v>
      </c>
      <c r="D1000" s="225">
        <v>2</v>
      </c>
      <c r="E1000" s="50">
        <v>3</v>
      </c>
      <c r="F1000" s="50">
        <v>3</v>
      </c>
      <c r="G1000" s="96">
        <v>3.4</v>
      </c>
    </row>
    <row r="1001" spans="1:9" ht="30" x14ac:dyDescent="0.25">
      <c r="A1001" s="225">
        <v>34</v>
      </c>
      <c r="B1001" s="249" t="s">
        <v>322</v>
      </c>
      <c r="C1001" s="249" t="s">
        <v>587</v>
      </c>
      <c r="D1001" s="225">
        <v>3</v>
      </c>
      <c r="E1001" s="50">
        <v>6</v>
      </c>
      <c r="F1001" s="50">
        <v>4.5</v>
      </c>
      <c r="G1001" s="96">
        <v>3</v>
      </c>
    </row>
    <row r="1002" spans="1:9" ht="30" x14ac:dyDescent="0.25">
      <c r="A1002" s="225">
        <v>34</v>
      </c>
      <c r="B1002" s="249" t="s">
        <v>322</v>
      </c>
      <c r="C1002" s="249" t="s">
        <v>587</v>
      </c>
      <c r="D1002" s="225">
        <v>3</v>
      </c>
      <c r="E1002" s="50">
        <v>1</v>
      </c>
      <c r="F1002" s="50">
        <v>12</v>
      </c>
      <c r="G1002" s="96">
        <v>4</v>
      </c>
      <c r="H1002" s="65">
        <f>SUM(E973:E1002)</f>
        <v>131</v>
      </c>
    </row>
    <row r="1003" spans="1:9" x14ac:dyDescent="0.25">
      <c r="A1003" s="225">
        <v>34</v>
      </c>
      <c r="B1003" s="225" t="s">
        <v>102</v>
      </c>
      <c r="C1003" s="225" t="s">
        <v>588</v>
      </c>
      <c r="D1003" s="225">
        <v>2</v>
      </c>
      <c r="E1003" s="50">
        <v>4</v>
      </c>
      <c r="F1003" s="50">
        <v>3</v>
      </c>
      <c r="G1003" s="95">
        <v>5</v>
      </c>
    </row>
    <row r="1004" spans="1:9" x14ac:dyDescent="0.25">
      <c r="A1004" s="225">
        <v>34</v>
      </c>
      <c r="B1004" s="225" t="s">
        <v>102</v>
      </c>
      <c r="C1004" s="225" t="s">
        <v>588</v>
      </c>
      <c r="D1004" s="225">
        <v>2</v>
      </c>
      <c r="E1004" s="50">
        <v>5</v>
      </c>
      <c r="F1004" s="50">
        <v>4.5</v>
      </c>
      <c r="G1004" s="95">
        <v>4</v>
      </c>
    </row>
    <row r="1005" spans="1:9" x14ac:dyDescent="0.25">
      <c r="A1005" s="225">
        <v>34</v>
      </c>
      <c r="B1005" s="225" t="s">
        <v>102</v>
      </c>
      <c r="C1005" s="225" t="s">
        <v>588</v>
      </c>
      <c r="D1005" s="225">
        <v>4</v>
      </c>
      <c r="E1005" s="50">
        <v>6</v>
      </c>
      <c r="F1005" s="50">
        <v>8</v>
      </c>
      <c r="G1005" s="95">
        <v>6</v>
      </c>
    </row>
    <row r="1006" spans="1:9" x14ac:dyDescent="0.25">
      <c r="A1006" s="225">
        <v>34</v>
      </c>
      <c r="B1006" s="225" t="s">
        <v>327</v>
      </c>
      <c r="C1006" s="225" t="s">
        <v>593</v>
      </c>
      <c r="D1006" s="225">
        <v>2</v>
      </c>
      <c r="E1006" s="50">
        <v>8</v>
      </c>
      <c r="F1006" s="50">
        <v>2.7</v>
      </c>
      <c r="G1006" s="95">
        <v>3</v>
      </c>
    </row>
    <row r="1007" spans="1:9" x14ac:dyDescent="0.25">
      <c r="A1007" s="225">
        <v>34</v>
      </c>
      <c r="B1007" s="225" t="s">
        <v>327</v>
      </c>
      <c r="C1007" s="225" t="s">
        <v>593</v>
      </c>
      <c r="D1007" s="225">
        <v>2</v>
      </c>
      <c r="E1007" s="50">
        <v>10</v>
      </c>
      <c r="F1007" s="50">
        <v>4.5</v>
      </c>
      <c r="G1007" s="95">
        <v>4</v>
      </c>
    </row>
    <row r="1008" spans="1:9" x14ac:dyDescent="0.25">
      <c r="A1008" s="225">
        <v>34</v>
      </c>
      <c r="B1008" s="225" t="s">
        <v>140</v>
      </c>
      <c r="C1008" s="225" t="s">
        <v>600</v>
      </c>
      <c r="D1008" s="225">
        <v>1</v>
      </c>
      <c r="E1008" s="50">
        <v>1</v>
      </c>
      <c r="F1008" s="50">
        <v>3</v>
      </c>
      <c r="G1008" s="95">
        <v>3</v>
      </c>
    </row>
    <row r="1009" spans="1:8" x14ac:dyDescent="0.25">
      <c r="A1009" s="225">
        <v>34</v>
      </c>
      <c r="B1009" s="225" t="s">
        <v>337</v>
      </c>
      <c r="C1009" s="225" t="s">
        <v>602</v>
      </c>
      <c r="D1009" s="225">
        <v>1</v>
      </c>
      <c r="E1009" s="50">
        <v>1</v>
      </c>
      <c r="F1009" s="50">
        <v>2.6</v>
      </c>
      <c r="G1009" s="95">
        <v>2.7</v>
      </c>
    </row>
    <row r="1010" spans="1:8" x14ac:dyDescent="0.25">
      <c r="A1010" s="225">
        <v>34</v>
      </c>
      <c r="B1010" s="225" t="s">
        <v>149</v>
      </c>
      <c r="C1010" s="225" t="s">
        <v>621</v>
      </c>
      <c r="D1010" s="225">
        <v>2</v>
      </c>
      <c r="E1010" s="50">
        <v>3</v>
      </c>
      <c r="F1010" s="50">
        <v>2.5</v>
      </c>
      <c r="G1010" s="95">
        <v>7.5</v>
      </c>
    </row>
    <row r="1011" spans="1:8" x14ac:dyDescent="0.25">
      <c r="A1011" s="225">
        <v>34</v>
      </c>
      <c r="B1011" s="225" t="s">
        <v>149</v>
      </c>
      <c r="C1011" s="225" t="s">
        <v>621</v>
      </c>
      <c r="D1011" s="225">
        <v>2</v>
      </c>
      <c r="E1011" s="50">
        <v>1</v>
      </c>
      <c r="F1011" s="50">
        <v>21.2</v>
      </c>
      <c r="G1011" s="95">
        <v>7.5</v>
      </c>
    </row>
    <row r="1012" spans="1:8" x14ac:dyDescent="0.25">
      <c r="A1012" s="225">
        <v>34</v>
      </c>
      <c r="B1012" s="225" t="s">
        <v>156</v>
      </c>
      <c r="C1012" s="225" t="s">
        <v>606</v>
      </c>
      <c r="D1012" s="225">
        <v>1</v>
      </c>
      <c r="E1012" s="50">
        <v>1</v>
      </c>
      <c r="F1012" s="50">
        <v>4</v>
      </c>
      <c r="G1012" s="95">
        <v>7.5</v>
      </c>
      <c r="H1012" s="30"/>
    </row>
    <row r="1013" spans="1:8" x14ac:dyDescent="0.25">
      <c r="A1013" s="225">
        <v>35</v>
      </c>
      <c r="B1013" s="225" t="s">
        <v>17</v>
      </c>
      <c r="C1013" s="225" t="s">
        <v>556</v>
      </c>
      <c r="D1013" s="225">
        <v>1</v>
      </c>
      <c r="E1013" s="50">
        <v>1</v>
      </c>
      <c r="F1013" s="50">
        <v>6</v>
      </c>
      <c r="G1013" s="95">
        <v>4.9000000000000004</v>
      </c>
    </row>
    <row r="1014" spans="1:8" x14ac:dyDescent="0.25">
      <c r="A1014" s="225">
        <v>35</v>
      </c>
      <c r="B1014" s="225" t="s">
        <v>21</v>
      </c>
      <c r="C1014" s="225" t="s">
        <v>557</v>
      </c>
      <c r="D1014" s="225">
        <v>5</v>
      </c>
      <c r="E1014" s="50">
        <v>1</v>
      </c>
      <c r="F1014" s="50">
        <v>11</v>
      </c>
      <c r="G1014" s="95">
        <v>12</v>
      </c>
    </row>
    <row r="1015" spans="1:8" x14ac:dyDescent="0.25">
      <c r="A1015" s="225">
        <v>35</v>
      </c>
      <c r="B1015" s="225" t="s">
        <v>21</v>
      </c>
      <c r="C1015" s="225" t="s">
        <v>557</v>
      </c>
      <c r="D1015" s="225">
        <v>3</v>
      </c>
      <c r="E1015" s="50">
        <v>3</v>
      </c>
      <c r="F1015" s="50">
        <v>11</v>
      </c>
      <c r="G1015" s="95">
        <v>9</v>
      </c>
    </row>
    <row r="1016" spans="1:8" x14ac:dyDescent="0.25">
      <c r="A1016" s="225">
        <v>35</v>
      </c>
      <c r="B1016" s="225" t="s">
        <v>21</v>
      </c>
      <c r="C1016" s="225" t="s">
        <v>557</v>
      </c>
      <c r="D1016" s="225">
        <v>7</v>
      </c>
      <c r="E1016" s="50">
        <v>1</v>
      </c>
      <c r="F1016" s="50">
        <v>12</v>
      </c>
      <c r="G1016" s="95">
        <v>12</v>
      </c>
    </row>
    <row r="1017" spans="1:8" x14ac:dyDescent="0.25">
      <c r="A1017" s="225">
        <v>35</v>
      </c>
      <c r="B1017" s="225" t="s">
        <v>329</v>
      </c>
      <c r="C1017" s="225" t="s">
        <v>558</v>
      </c>
      <c r="D1017" s="225">
        <v>2</v>
      </c>
      <c r="E1017" s="50">
        <v>1</v>
      </c>
      <c r="F1017" s="50">
        <v>10</v>
      </c>
      <c r="G1017" s="95">
        <v>4</v>
      </c>
    </row>
    <row r="1018" spans="1:8" x14ac:dyDescent="0.25">
      <c r="A1018" s="225">
        <v>35</v>
      </c>
      <c r="B1018" s="225" t="s">
        <v>26</v>
      </c>
      <c r="C1018" s="225" t="s">
        <v>619</v>
      </c>
      <c r="D1018" s="225">
        <v>1</v>
      </c>
      <c r="E1018" s="50">
        <v>15</v>
      </c>
      <c r="F1018" s="50">
        <v>3</v>
      </c>
      <c r="G1018" s="95">
        <v>2.6</v>
      </c>
    </row>
    <row r="1019" spans="1:8" x14ac:dyDescent="0.25">
      <c r="A1019" s="225">
        <v>35</v>
      </c>
      <c r="B1019" s="225" t="s">
        <v>336</v>
      </c>
      <c r="C1019" s="225" t="s">
        <v>563</v>
      </c>
      <c r="D1019" s="225">
        <v>2</v>
      </c>
      <c r="E1019" s="50">
        <v>6</v>
      </c>
      <c r="F1019" s="50">
        <v>8</v>
      </c>
      <c r="G1019" s="95">
        <v>6</v>
      </c>
    </row>
    <row r="1020" spans="1:8" x14ac:dyDescent="0.25">
      <c r="A1020" s="225">
        <v>35</v>
      </c>
      <c r="B1020" s="225" t="s">
        <v>49</v>
      </c>
      <c r="C1020" s="225" t="s">
        <v>617</v>
      </c>
      <c r="D1020" s="225">
        <v>2</v>
      </c>
      <c r="E1020" s="50">
        <v>5</v>
      </c>
      <c r="F1020" s="50">
        <v>6</v>
      </c>
      <c r="G1020" s="95">
        <v>5</v>
      </c>
    </row>
    <row r="1021" spans="1:8" x14ac:dyDescent="0.25">
      <c r="A1021" s="225">
        <v>35</v>
      </c>
      <c r="B1021" s="225" t="s">
        <v>49</v>
      </c>
      <c r="C1021" s="225" t="s">
        <v>617</v>
      </c>
      <c r="D1021" s="225">
        <v>3</v>
      </c>
      <c r="E1021" s="50">
        <v>7</v>
      </c>
      <c r="F1021" s="50">
        <v>8</v>
      </c>
      <c r="G1021" s="95">
        <v>9</v>
      </c>
    </row>
    <row r="1022" spans="1:8" x14ac:dyDescent="0.25">
      <c r="A1022" s="225">
        <v>35</v>
      </c>
      <c r="B1022" s="225" t="s">
        <v>49</v>
      </c>
      <c r="C1022" s="225" t="s">
        <v>617</v>
      </c>
      <c r="D1022" s="225">
        <v>3</v>
      </c>
      <c r="E1022" s="50">
        <v>5</v>
      </c>
      <c r="F1022" s="50">
        <v>12</v>
      </c>
      <c r="G1022" s="95">
        <v>4.5</v>
      </c>
    </row>
    <row r="1023" spans="1:8" x14ac:dyDescent="0.25">
      <c r="A1023" s="225">
        <v>35</v>
      </c>
      <c r="B1023" s="225" t="s">
        <v>49</v>
      </c>
      <c r="C1023" s="225" t="s">
        <v>617</v>
      </c>
      <c r="D1023" s="225">
        <v>4</v>
      </c>
      <c r="E1023" s="50">
        <v>4</v>
      </c>
      <c r="F1023" s="50">
        <v>13</v>
      </c>
      <c r="G1023" s="95">
        <v>4</v>
      </c>
    </row>
    <row r="1024" spans="1:8" x14ac:dyDescent="0.25">
      <c r="A1024" s="225">
        <v>35</v>
      </c>
      <c r="B1024" s="225" t="s">
        <v>52</v>
      </c>
      <c r="C1024" s="225" t="s">
        <v>616</v>
      </c>
      <c r="D1024" s="225">
        <v>2</v>
      </c>
      <c r="E1024" s="50">
        <v>6</v>
      </c>
      <c r="F1024" s="50">
        <v>4.5</v>
      </c>
      <c r="G1024" s="95">
        <v>5</v>
      </c>
    </row>
    <row r="1025" spans="1:9" x14ac:dyDescent="0.25">
      <c r="A1025" s="225">
        <v>35</v>
      </c>
      <c r="B1025" s="225" t="s">
        <v>52</v>
      </c>
      <c r="C1025" s="225" t="s">
        <v>616</v>
      </c>
      <c r="D1025" s="225">
        <v>3</v>
      </c>
      <c r="E1025" s="50">
        <v>12</v>
      </c>
      <c r="F1025" s="50">
        <v>4.5</v>
      </c>
      <c r="G1025" s="95">
        <v>5</v>
      </c>
    </row>
    <row r="1026" spans="1:9" x14ac:dyDescent="0.25">
      <c r="A1026" s="225">
        <v>35</v>
      </c>
      <c r="B1026" s="225" t="s">
        <v>52</v>
      </c>
      <c r="C1026" s="225" t="s">
        <v>616</v>
      </c>
      <c r="D1026" s="225">
        <v>3</v>
      </c>
      <c r="E1026" s="50">
        <v>32</v>
      </c>
      <c r="F1026" s="50">
        <v>6</v>
      </c>
      <c r="G1026" s="95">
        <v>5</v>
      </c>
    </row>
    <row r="1027" spans="1:9" x14ac:dyDescent="0.25">
      <c r="A1027" s="225">
        <v>35</v>
      </c>
      <c r="B1027" s="225" t="s">
        <v>54</v>
      </c>
      <c r="C1027" s="225" t="s">
        <v>566</v>
      </c>
      <c r="D1027" s="225">
        <v>1</v>
      </c>
      <c r="E1027" s="50">
        <v>5</v>
      </c>
      <c r="F1027" s="50">
        <v>3</v>
      </c>
      <c r="G1027" s="95">
        <v>5</v>
      </c>
    </row>
    <row r="1028" spans="1:9" x14ac:dyDescent="0.25">
      <c r="A1028" s="225">
        <v>35</v>
      </c>
      <c r="B1028" s="225" t="s">
        <v>324</v>
      </c>
      <c r="C1028" s="225" t="s">
        <v>569</v>
      </c>
      <c r="D1028" s="225">
        <v>3</v>
      </c>
      <c r="E1028" s="50">
        <v>11</v>
      </c>
      <c r="F1028" s="50">
        <v>4.5</v>
      </c>
      <c r="G1028" s="95">
        <v>5</v>
      </c>
    </row>
    <row r="1029" spans="1:9" x14ac:dyDescent="0.25">
      <c r="A1029" s="225">
        <v>35</v>
      </c>
      <c r="B1029" s="225" t="s">
        <v>334</v>
      </c>
      <c r="C1029" s="225" t="s">
        <v>574</v>
      </c>
      <c r="D1029" s="225">
        <v>3</v>
      </c>
      <c r="E1029" s="50">
        <v>5</v>
      </c>
      <c r="F1029" s="50">
        <v>6</v>
      </c>
      <c r="G1029" s="95">
        <v>7</v>
      </c>
      <c r="I1029" s="93"/>
    </row>
    <row r="1030" spans="1:9" x14ac:dyDescent="0.25">
      <c r="A1030" s="225">
        <v>35</v>
      </c>
      <c r="B1030" s="225" t="s">
        <v>334</v>
      </c>
      <c r="C1030" s="225" t="s">
        <v>574</v>
      </c>
      <c r="D1030" s="225">
        <v>2</v>
      </c>
      <c r="E1030" s="50">
        <v>5</v>
      </c>
      <c r="F1030" s="50">
        <v>7</v>
      </c>
      <c r="G1030" s="95">
        <v>5.6</v>
      </c>
    </row>
    <row r="1031" spans="1:9" x14ac:dyDescent="0.25">
      <c r="A1031" s="225">
        <v>35</v>
      </c>
      <c r="B1031" s="225" t="s">
        <v>334</v>
      </c>
      <c r="C1031" s="225" t="s">
        <v>574</v>
      </c>
      <c r="D1031" s="225">
        <v>2</v>
      </c>
      <c r="E1031" s="50">
        <v>2</v>
      </c>
      <c r="F1031" s="50">
        <v>5</v>
      </c>
      <c r="G1031" s="95">
        <v>3</v>
      </c>
    </row>
    <row r="1032" spans="1:9" x14ac:dyDescent="0.25">
      <c r="A1032" s="225">
        <v>35</v>
      </c>
      <c r="B1032" s="225" t="s">
        <v>72</v>
      </c>
      <c r="C1032" s="225" t="s">
        <v>574</v>
      </c>
      <c r="D1032" s="225">
        <v>1</v>
      </c>
      <c r="E1032" s="50">
        <v>1</v>
      </c>
      <c r="F1032" s="50">
        <v>4.3</v>
      </c>
      <c r="G1032" s="95">
        <v>4</v>
      </c>
    </row>
    <row r="1033" spans="1:9" x14ac:dyDescent="0.25">
      <c r="A1033" s="225">
        <v>35</v>
      </c>
      <c r="B1033" s="225" t="s">
        <v>102</v>
      </c>
      <c r="C1033" s="225" t="s">
        <v>588</v>
      </c>
      <c r="D1033" s="225">
        <v>3</v>
      </c>
      <c r="E1033" s="50">
        <v>5</v>
      </c>
      <c r="F1033" s="50">
        <v>3.5</v>
      </c>
      <c r="G1033" s="95">
        <v>4.75</v>
      </c>
    </row>
    <row r="1034" spans="1:9" x14ac:dyDescent="0.25">
      <c r="A1034" s="225">
        <v>35</v>
      </c>
      <c r="B1034" s="225" t="s">
        <v>102</v>
      </c>
      <c r="C1034" s="225" t="s">
        <v>588</v>
      </c>
      <c r="D1034" s="225">
        <v>2</v>
      </c>
      <c r="E1034" s="50">
        <v>5</v>
      </c>
      <c r="F1034" s="50">
        <v>4</v>
      </c>
      <c r="G1034" s="95">
        <v>5</v>
      </c>
    </row>
    <row r="1035" spans="1:9" x14ac:dyDescent="0.25">
      <c r="A1035" s="225">
        <v>35</v>
      </c>
      <c r="B1035" s="225" t="s">
        <v>107</v>
      </c>
      <c r="C1035" s="225" t="s">
        <v>590</v>
      </c>
      <c r="D1035" s="225">
        <v>1</v>
      </c>
      <c r="E1035" s="50">
        <v>5</v>
      </c>
      <c r="F1035" s="50">
        <v>2.5</v>
      </c>
      <c r="G1035" s="95">
        <v>3.5</v>
      </c>
    </row>
    <row r="1036" spans="1:9" x14ac:dyDescent="0.25">
      <c r="A1036" s="225">
        <v>35</v>
      </c>
      <c r="B1036" s="225" t="s">
        <v>116</v>
      </c>
      <c r="C1036" s="225" t="s">
        <v>594</v>
      </c>
      <c r="D1036" s="225">
        <v>2</v>
      </c>
      <c r="E1036" s="50">
        <v>4</v>
      </c>
      <c r="F1036" s="50">
        <v>3.5</v>
      </c>
      <c r="G1036" s="95">
        <v>7</v>
      </c>
    </row>
    <row r="1037" spans="1:9" x14ac:dyDescent="0.25">
      <c r="A1037" s="225">
        <v>35</v>
      </c>
      <c r="B1037" s="225" t="s">
        <v>116</v>
      </c>
      <c r="C1037" s="225" t="s">
        <v>594</v>
      </c>
      <c r="D1037" s="225">
        <v>6</v>
      </c>
      <c r="E1037" s="50">
        <v>6</v>
      </c>
      <c r="F1037" s="50">
        <v>8</v>
      </c>
      <c r="G1037" s="95">
        <v>11</v>
      </c>
    </row>
    <row r="1038" spans="1:9" x14ac:dyDescent="0.25">
      <c r="A1038" s="225">
        <v>35</v>
      </c>
      <c r="B1038" s="225" t="s">
        <v>337</v>
      </c>
      <c r="C1038" s="225" t="s">
        <v>602</v>
      </c>
      <c r="D1038" s="225">
        <v>1</v>
      </c>
      <c r="E1038" s="50">
        <v>15</v>
      </c>
      <c r="F1038" s="50">
        <v>3</v>
      </c>
      <c r="G1038" s="95">
        <v>2.6</v>
      </c>
    </row>
    <row r="1039" spans="1:9" x14ac:dyDescent="0.25">
      <c r="A1039" s="225">
        <v>35</v>
      </c>
      <c r="B1039" s="225" t="s">
        <v>145</v>
      </c>
      <c r="C1039" s="225" t="s">
        <v>603</v>
      </c>
      <c r="D1039" s="225">
        <v>3</v>
      </c>
      <c r="E1039" s="50">
        <v>10</v>
      </c>
      <c r="F1039" s="50">
        <v>4</v>
      </c>
      <c r="G1039" s="95">
        <v>5.4</v>
      </c>
    </row>
    <row r="1040" spans="1:9" x14ac:dyDescent="0.25">
      <c r="A1040" s="225">
        <v>35</v>
      </c>
      <c r="B1040" s="225" t="s">
        <v>332</v>
      </c>
      <c r="C1040" s="225" t="s">
        <v>609</v>
      </c>
      <c r="D1040" s="225">
        <v>7</v>
      </c>
      <c r="E1040" s="50">
        <v>1</v>
      </c>
      <c r="F1040" s="50">
        <v>22</v>
      </c>
      <c r="G1040" s="95">
        <v>7.5</v>
      </c>
    </row>
    <row r="1041" spans="1:8" x14ac:dyDescent="0.25">
      <c r="A1041" s="225">
        <v>35</v>
      </c>
      <c r="B1041" s="225" t="s">
        <v>176</v>
      </c>
      <c r="C1041" s="225" t="s">
        <v>614</v>
      </c>
      <c r="D1041" s="225">
        <v>1</v>
      </c>
      <c r="E1041" s="50">
        <v>2</v>
      </c>
      <c r="F1041" s="50">
        <v>3.5</v>
      </c>
      <c r="G1041" s="95">
        <v>7.5</v>
      </c>
    </row>
    <row r="1042" spans="1:8" x14ac:dyDescent="0.25">
      <c r="A1042" s="225">
        <v>35</v>
      </c>
      <c r="B1042" s="225" t="s">
        <v>176</v>
      </c>
      <c r="C1042" s="225" t="s">
        <v>614</v>
      </c>
      <c r="D1042" s="225">
        <v>1</v>
      </c>
      <c r="E1042" s="50">
        <v>2</v>
      </c>
      <c r="F1042" s="50">
        <v>3.5</v>
      </c>
      <c r="G1042" s="95">
        <v>7.5</v>
      </c>
    </row>
    <row r="1043" spans="1:8" x14ac:dyDescent="0.25">
      <c r="A1043" s="225">
        <v>36</v>
      </c>
      <c r="B1043" s="225" t="s">
        <v>17</v>
      </c>
      <c r="C1043" s="225" t="s">
        <v>556</v>
      </c>
      <c r="D1043" s="225">
        <v>1</v>
      </c>
      <c r="E1043" s="50">
        <v>2</v>
      </c>
      <c r="F1043" s="50">
        <v>6</v>
      </c>
      <c r="G1043" s="95">
        <v>4.5999999999999996</v>
      </c>
    </row>
    <row r="1044" spans="1:8" x14ac:dyDescent="0.25">
      <c r="A1044" s="225">
        <v>36</v>
      </c>
      <c r="B1044" s="225" t="s">
        <v>24</v>
      </c>
      <c r="C1044" s="225" t="s">
        <v>558</v>
      </c>
      <c r="D1044" s="225">
        <v>2</v>
      </c>
      <c r="E1044" s="50">
        <v>2</v>
      </c>
      <c r="F1044" s="50">
        <v>9</v>
      </c>
      <c r="G1044" s="95">
        <v>5</v>
      </c>
    </row>
    <row r="1045" spans="1:8" x14ac:dyDescent="0.25">
      <c r="A1045" s="225">
        <v>36</v>
      </c>
      <c r="B1045" s="225" t="s">
        <v>24</v>
      </c>
      <c r="C1045" s="225" t="s">
        <v>558</v>
      </c>
      <c r="D1045" s="225">
        <v>7</v>
      </c>
      <c r="E1045" s="50">
        <v>1</v>
      </c>
      <c r="F1045" s="50">
        <v>9.5</v>
      </c>
      <c r="G1045" s="95">
        <v>7.5</v>
      </c>
    </row>
    <row r="1046" spans="1:8" x14ac:dyDescent="0.25">
      <c r="A1046" s="225">
        <v>36</v>
      </c>
      <c r="B1046" s="225" t="s">
        <v>26</v>
      </c>
      <c r="C1046" s="225" t="s">
        <v>619</v>
      </c>
      <c r="D1046" s="225">
        <v>1</v>
      </c>
      <c r="E1046" s="50">
        <v>8</v>
      </c>
      <c r="F1046" s="50">
        <v>2.5</v>
      </c>
      <c r="G1046" s="95">
        <v>3</v>
      </c>
    </row>
    <row r="1047" spans="1:8" x14ac:dyDescent="0.25">
      <c r="A1047" s="225">
        <v>36</v>
      </c>
      <c r="B1047" s="225" t="s">
        <v>43</v>
      </c>
      <c r="C1047" s="225" t="s">
        <v>563</v>
      </c>
      <c r="D1047" s="225">
        <v>2</v>
      </c>
      <c r="E1047" s="50">
        <v>2</v>
      </c>
      <c r="F1047" s="50">
        <v>4.5</v>
      </c>
      <c r="G1047" s="95">
        <v>5</v>
      </c>
    </row>
    <row r="1048" spans="1:8" x14ac:dyDescent="0.25">
      <c r="A1048" s="225">
        <v>36</v>
      </c>
      <c r="B1048" s="225" t="s">
        <v>43</v>
      </c>
      <c r="C1048" s="225" t="s">
        <v>563</v>
      </c>
      <c r="D1048" s="225">
        <v>3</v>
      </c>
      <c r="E1048" s="50">
        <v>19</v>
      </c>
      <c r="F1048" s="50">
        <v>8</v>
      </c>
      <c r="G1048" s="95">
        <v>7</v>
      </c>
    </row>
    <row r="1049" spans="1:8" x14ac:dyDescent="0.25">
      <c r="A1049" s="225">
        <v>36</v>
      </c>
      <c r="B1049" s="225" t="s">
        <v>49</v>
      </c>
      <c r="C1049" s="225" t="s">
        <v>617</v>
      </c>
      <c r="D1049" s="225">
        <v>3</v>
      </c>
      <c r="E1049" s="50">
        <v>4</v>
      </c>
      <c r="F1049" s="50">
        <v>8</v>
      </c>
      <c r="G1049" s="95">
        <v>4.5</v>
      </c>
    </row>
    <row r="1050" spans="1:8" x14ac:dyDescent="0.25">
      <c r="A1050" s="225">
        <v>36</v>
      </c>
      <c r="B1050" s="225" t="s">
        <v>49</v>
      </c>
      <c r="C1050" s="225" t="s">
        <v>617</v>
      </c>
      <c r="D1050" s="225">
        <v>3</v>
      </c>
      <c r="E1050" s="50">
        <v>7</v>
      </c>
      <c r="F1050" s="50">
        <v>9</v>
      </c>
      <c r="G1050" s="95">
        <v>5</v>
      </c>
    </row>
    <row r="1051" spans="1:8" x14ac:dyDescent="0.25">
      <c r="A1051" s="225">
        <v>36</v>
      </c>
      <c r="B1051" s="225" t="s">
        <v>49</v>
      </c>
      <c r="C1051" s="225" t="s">
        <v>617</v>
      </c>
      <c r="D1051" s="225">
        <v>3</v>
      </c>
      <c r="E1051" s="50">
        <v>3</v>
      </c>
      <c r="F1051" s="50">
        <v>9.5</v>
      </c>
      <c r="G1051" s="95">
        <v>5</v>
      </c>
    </row>
    <row r="1052" spans="1:8" x14ac:dyDescent="0.25">
      <c r="A1052" s="225">
        <v>36</v>
      </c>
      <c r="B1052" s="225" t="s">
        <v>52</v>
      </c>
      <c r="C1052" s="225" t="s">
        <v>616</v>
      </c>
      <c r="D1052" s="225">
        <v>1</v>
      </c>
      <c r="E1052" s="50">
        <v>6</v>
      </c>
      <c r="F1052" s="50">
        <v>4</v>
      </c>
      <c r="G1052" s="95">
        <v>4.5</v>
      </c>
    </row>
    <row r="1053" spans="1:8" x14ac:dyDescent="0.25">
      <c r="A1053" s="225">
        <v>36</v>
      </c>
      <c r="B1053" s="225" t="s">
        <v>52</v>
      </c>
      <c r="C1053" s="225" t="s">
        <v>616</v>
      </c>
      <c r="D1053" s="225">
        <v>2</v>
      </c>
      <c r="E1053" s="50">
        <v>5</v>
      </c>
      <c r="F1053" s="50">
        <v>8</v>
      </c>
      <c r="G1053" s="95">
        <v>5.3</v>
      </c>
      <c r="H1053" s="65">
        <f>SUM(E995:E1053)</f>
        <v>299</v>
      </c>
    </row>
    <row r="1054" spans="1:8" x14ac:dyDescent="0.25">
      <c r="A1054" s="225">
        <v>36</v>
      </c>
      <c r="B1054" s="225" t="s">
        <v>54</v>
      </c>
      <c r="C1054" s="225" t="s">
        <v>566</v>
      </c>
      <c r="D1054" s="225">
        <v>3</v>
      </c>
      <c r="E1054" s="50">
        <v>8</v>
      </c>
      <c r="F1054" s="50">
        <v>6.5</v>
      </c>
      <c r="G1054" s="95">
        <v>7</v>
      </c>
    </row>
    <row r="1055" spans="1:8" x14ac:dyDescent="0.25">
      <c r="A1055" s="225">
        <v>36</v>
      </c>
      <c r="B1055" s="225" t="s">
        <v>54</v>
      </c>
      <c r="C1055" s="225" t="s">
        <v>566</v>
      </c>
      <c r="D1055" s="225">
        <v>12</v>
      </c>
      <c r="E1055" s="50">
        <v>25</v>
      </c>
      <c r="F1055" s="50">
        <v>6.5</v>
      </c>
      <c r="G1055" s="95">
        <v>9</v>
      </c>
    </row>
    <row r="1056" spans="1:8" x14ac:dyDescent="0.25">
      <c r="A1056" s="225">
        <v>36</v>
      </c>
      <c r="B1056" s="225" t="s">
        <v>54</v>
      </c>
      <c r="C1056" s="225" t="s">
        <v>566</v>
      </c>
      <c r="D1056" s="225">
        <v>3</v>
      </c>
      <c r="E1056" s="50">
        <v>6</v>
      </c>
      <c r="F1056" s="50">
        <v>7.5</v>
      </c>
      <c r="G1056" s="95">
        <v>9</v>
      </c>
    </row>
    <row r="1057" spans="1:9" x14ac:dyDescent="0.25">
      <c r="A1057" s="225">
        <v>36</v>
      </c>
      <c r="B1057" s="225" t="s">
        <v>54</v>
      </c>
      <c r="C1057" s="225" t="s">
        <v>566</v>
      </c>
      <c r="D1057" s="225">
        <v>4</v>
      </c>
      <c r="E1057" s="50">
        <v>15</v>
      </c>
      <c r="F1057" s="50">
        <v>7.9</v>
      </c>
      <c r="G1057" s="95">
        <v>10</v>
      </c>
      <c r="H1057" s="65">
        <f>SUM(E1040:E1057)</f>
        <v>118</v>
      </c>
    </row>
    <row r="1058" spans="1:9" x14ac:dyDescent="0.25">
      <c r="A1058" s="225">
        <v>36</v>
      </c>
      <c r="B1058" s="247" t="s">
        <v>66</v>
      </c>
      <c r="C1058" s="247" t="s">
        <v>572</v>
      </c>
      <c r="D1058" s="247">
        <v>1</v>
      </c>
      <c r="E1058" s="56">
        <v>1</v>
      </c>
      <c r="F1058" s="56">
        <v>2.5</v>
      </c>
      <c r="G1058" s="96">
        <v>2.5</v>
      </c>
      <c r="H1058" s="30">
        <v>29</v>
      </c>
    </row>
    <row r="1059" spans="1:9" x14ac:dyDescent="0.25">
      <c r="A1059" s="225">
        <v>36</v>
      </c>
      <c r="B1059" s="225" t="s">
        <v>72</v>
      </c>
      <c r="C1059" s="225" t="s">
        <v>574</v>
      </c>
      <c r="D1059" s="225">
        <v>2</v>
      </c>
      <c r="E1059" s="50">
        <v>1</v>
      </c>
      <c r="F1059" s="50">
        <v>5</v>
      </c>
      <c r="G1059" s="95">
        <v>3</v>
      </c>
    </row>
    <row r="1060" spans="1:9" x14ac:dyDescent="0.25">
      <c r="A1060" s="225">
        <v>36</v>
      </c>
      <c r="B1060" s="225" t="s">
        <v>72</v>
      </c>
      <c r="C1060" s="225" t="s">
        <v>574</v>
      </c>
      <c r="D1060" s="225">
        <v>2</v>
      </c>
      <c r="E1060" s="50">
        <v>1</v>
      </c>
      <c r="F1060" s="50">
        <v>4.5999999999999996</v>
      </c>
      <c r="G1060" s="95">
        <v>5</v>
      </c>
    </row>
    <row r="1061" spans="1:9" x14ac:dyDescent="0.25">
      <c r="A1061" s="225">
        <v>36</v>
      </c>
      <c r="B1061" s="225" t="s">
        <v>102</v>
      </c>
      <c r="C1061" s="225" t="s">
        <v>588</v>
      </c>
      <c r="D1061" s="225">
        <v>2</v>
      </c>
      <c r="E1061" s="50">
        <v>1</v>
      </c>
      <c r="F1061" s="50">
        <v>2.5</v>
      </c>
      <c r="G1061" s="95">
        <v>6.5</v>
      </c>
    </row>
    <row r="1062" spans="1:9" x14ac:dyDescent="0.25">
      <c r="A1062" s="225">
        <v>36</v>
      </c>
      <c r="B1062" s="225" t="s">
        <v>102</v>
      </c>
      <c r="C1062" s="225" t="s">
        <v>588</v>
      </c>
      <c r="D1062" s="225">
        <v>2</v>
      </c>
      <c r="E1062" s="50">
        <v>2</v>
      </c>
      <c r="F1062" s="50">
        <v>5.3</v>
      </c>
      <c r="G1062" s="95">
        <v>3.5</v>
      </c>
    </row>
    <row r="1063" spans="1:9" x14ac:dyDescent="0.25">
      <c r="A1063" s="225">
        <v>36</v>
      </c>
      <c r="B1063" s="225" t="s">
        <v>102</v>
      </c>
      <c r="C1063" s="225" t="s">
        <v>588</v>
      </c>
      <c r="D1063" s="225">
        <v>2</v>
      </c>
      <c r="E1063" s="50">
        <v>2</v>
      </c>
      <c r="F1063" s="50">
        <v>6</v>
      </c>
      <c r="G1063" s="95">
        <v>4</v>
      </c>
    </row>
    <row r="1064" spans="1:9" x14ac:dyDescent="0.25">
      <c r="A1064" s="225">
        <v>36</v>
      </c>
      <c r="B1064" s="225" t="s">
        <v>102</v>
      </c>
      <c r="C1064" s="225" t="s">
        <v>588</v>
      </c>
      <c r="D1064" s="225">
        <v>4</v>
      </c>
      <c r="E1064" s="50">
        <v>4</v>
      </c>
      <c r="F1064" s="50">
        <v>7.5</v>
      </c>
      <c r="G1064" s="95">
        <v>5</v>
      </c>
    </row>
    <row r="1065" spans="1:9" x14ac:dyDescent="0.25">
      <c r="A1065" s="225">
        <v>36</v>
      </c>
      <c r="B1065" s="225" t="s">
        <v>111</v>
      </c>
      <c r="C1065" s="225" t="s">
        <v>593</v>
      </c>
      <c r="D1065" s="225">
        <v>2</v>
      </c>
      <c r="E1065" s="50">
        <v>1</v>
      </c>
      <c r="F1065" s="50">
        <v>3</v>
      </c>
      <c r="G1065" s="95">
        <v>4.79</v>
      </c>
    </row>
    <row r="1066" spans="1:9" x14ac:dyDescent="0.25">
      <c r="A1066" s="225">
        <v>36</v>
      </c>
      <c r="B1066" s="225" t="s">
        <v>111</v>
      </c>
      <c r="C1066" s="225" t="s">
        <v>593</v>
      </c>
      <c r="D1066" s="225">
        <v>2</v>
      </c>
      <c r="E1066" s="50">
        <v>20</v>
      </c>
      <c r="F1066" s="50">
        <v>4.5</v>
      </c>
      <c r="G1066" s="95">
        <v>5</v>
      </c>
    </row>
    <row r="1067" spans="1:9" x14ac:dyDescent="0.25">
      <c r="A1067" s="225">
        <v>36</v>
      </c>
      <c r="B1067" s="225" t="s">
        <v>111</v>
      </c>
      <c r="C1067" s="225" t="s">
        <v>593</v>
      </c>
      <c r="D1067" s="225">
        <v>3</v>
      </c>
      <c r="E1067" s="50">
        <v>7</v>
      </c>
      <c r="F1067" s="50">
        <v>4.75</v>
      </c>
      <c r="G1067" s="95">
        <v>4.5</v>
      </c>
    </row>
    <row r="1068" spans="1:9" x14ac:dyDescent="0.25">
      <c r="A1068" s="225">
        <v>36</v>
      </c>
      <c r="B1068" s="225" t="s">
        <v>111</v>
      </c>
      <c r="C1068" s="225" t="s">
        <v>593</v>
      </c>
      <c r="D1068" s="225">
        <v>2</v>
      </c>
      <c r="E1068" s="50">
        <v>8</v>
      </c>
      <c r="F1068" s="50">
        <v>6</v>
      </c>
      <c r="G1068" s="95">
        <v>4.5</v>
      </c>
    </row>
    <row r="1069" spans="1:9" x14ac:dyDescent="0.25">
      <c r="A1069" s="225">
        <v>36</v>
      </c>
      <c r="B1069" s="225" t="s">
        <v>116</v>
      </c>
      <c r="C1069" s="225" t="s">
        <v>594</v>
      </c>
      <c r="D1069" s="225">
        <v>4</v>
      </c>
      <c r="E1069" s="50">
        <v>5</v>
      </c>
      <c r="F1069" s="50">
        <v>6.5</v>
      </c>
      <c r="G1069" s="95">
        <v>9</v>
      </c>
      <c r="I1069" s="93"/>
    </row>
    <row r="1070" spans="1:9" x14ac:dyDescent="0.25">
      <c r="A1070" s="225">
        <v>36</v>
      </c>
      <c r="B1070" s="225" t="s">
        <v>116</v>
      </c>
      <c r="C1070" s="225" t="s">
        <v>594</v>
      </c>
      <c r="D1070" s="225">
        <v>3</v>
      </c>
      <c r="E1070" s="50">
        <v>1</v>
      </c>
      <c r="F1070" s="50">
        <v>7.5</v>
      </c>
      <c r="G1070" s="95">
        <v>8</v>
      </c>
    </row>
    <row r="1071" spans="1:9" x14ac:dyDescent="0.25">
      <c r="A1071" s="225">
        <v>36</v>
      </c>
      <c r="B1071" s="225" t="s">
        <v>116</v>
      </c>
      <c r="C1071" s="225" t="s">
        <v>594</v>
      </c>
      <c r="D1071" s="225">
        <v>3</v>
      </c>
      <c r="E1071" s="50">
        <v>1</v>
      </c>
      <c r="F1071" s="50">
        <v>7.9</v>
      </c>
      <c r="G1071" s="95">
        <v>6.5</v>
      </c>
    </row>
    <row r="1072" spans="1:9" x14ac:dyDescent="0.25">
      <c r="A1072" s="225">
        <v>36</v>
      </c>
      <c r="B1072" s="225" t="s">
        <v>116</v>
      </c>
      <c r="C1072" s="225" t="s">
        <v>594</v>
      </c>
      <c r="D1072" s="225">
        <v>3</v>
      </c>
      <c r="E1072" s="50">
        <v>4</v>
      </c>
      <c r="F1072" s="50">
        <v>8.5</v>
      </c>
      <c r="G1072" s="95">
        <v>7</v>
      </c>
      <c r="I1072" s="93"/>
    </row>
    <row r="1073" spans="1:9" x14ac:dyDescent="0.25">
      <c r="A1073" s="225">
        <v>36</v>
      </c>
      <c r="B1073" s="225" t="s">
        <v>116</v>
      </c>
      <c r="C1073" s="225" t="s">
        <v>594</v>
      </c>
      <c r="D1073" s="225">
        <v>4</v>
      </c>
      <c r="E1073" s="50">
        <v>2</v>
      </c>
      <c r="F1073" s="50">
        <v>9.5</v>
      </c>
      <c r="G1073" s="95">
        <v>7.5</v>
      </c>
      <c r="H1073" s="65">
        <f>SUM(E1065:E1073)</f>
        <v>49</v>
      </c>
    </row>
    <row r="1074" spans="1:9" x14ac:dyDescent="0.25">
      <c r="A1074" s="225">
        <v>36</v>
      </c>
      <c r="B1074" s="225" t="s">
        <v>129</v>
      </c>
      <c r="C1074" s="225" t="s">
        <v>598</v>
      </c>
      <c r="D1074" s="225">
        <v>2</v>
      </c>
      <c r="E1074" s="50">
        <v>2</v>
      </c>
      <c r="F1074" s="50">
        <v>3.5</v>
      </c>
      <c r="G1074" s="95">
        <v>4</v>
      </c>
    </row>
    <row r="1075" spans="1:9" x14ac:dyDescent="0.25">
      <c r="A1075" s="225">
        <v>36</v>
      </c>
      <c r="B1075" s="225" t="s">
        <v>145</v>
      </c>
      <c r="C1075" s="225" t="s">
        <v>603</v>
      </c>
      <c r="D1075" s="225">
        <v>15</v>
      </c>
      <c r="E1075" s="50">
        <v>20</v>
      </c>
      <c r="F1075" s="50">
        <v>4.5</v>
      </c>
      <c r="G1075" s="95">
        <v>7</v>
      </c>
    </row>
    <row r="1076" spans="1:9" x14ac:dyDescent="0.25">
      <c r="A1076" s="225">
        <v>36</v>
      </c>
      <c r="B1076" s="225" t="s">
        <v>145</v>
      </c>
      <c r="C1076" s="225" t="s">
        <v>603</v>
      </c>
      <c r="D1076" s="225">
        <v>3</v>
      </c>
      <c r="E1076" s="50">
        <v>10</v>
      </c>
      <c r="F1076" s="50">
        <v>6.5</v>
      </c>
      <c r="G1076" s="95">
        <v>8</v>
      </c>
    </row>
    <row r="1077" spans="1:9" x14ac:dyDescent="0.25">
      <c r="A1077" s="225">
        <v>36</v>
      </c>
      <c r="B1077" s="225" t="s">
        <v>149</v>
      </c>
      <c r="C1077" s="225" t="s">
        <v>621</v>
      </c>
      <c r="D1077" s="225">
        <v>3</v>
      </c>
      <c r="E1077" s="50">
        <v>6</v>
      </c>
      <c r="F1077" s="50">
        <v>15.5</v>
      </c>
      <c r="G1077" s="95">
        <v>7.5</v>
      </c>
    </row>
    <row r="1078" spans="1:9" x14ac:dyDescent="0.25">
      <c r="A1078" s="225">
        <v>37</v>
      </c>
      <c r="B1078" s="225" t="s">
        <v>24</v>
      </c>
      <c r="C1078" s="225" t="s">
        <v>558</v>
      </c>
      <c r="D1078" s="225">
        <v>3</v>
      </c>
      <c r="E1078" s="50">
        <v>1</v>
      </c>
      <c r="F1078" s="50">
        <v>10</v>
      </c>
      <c r="G1078" s="95">
        <v>5</v>
      </c>
    </row>
    <row r="1079" spans="1:9" x14ac:dyDescent="0.25">
      <c r="A1079" s="225">
        <v>37</v>
      </c>
      <c r="B1079" s="225" t="s">
        <v>24</v>
      </c>
      <c r="C1079" s="225" t="s">
        <v>558</v>
      </c>
      <c r="D1079" s="225">
        <v>8</v>
      </c>
      <c r="E1079" s="50">
        <v>1</v>
      </c>
      <c r="F1079" s="50">
        <v>15</v>
      </c>
      <c r="G1079" s="95">
        <v>7</v>
      </c>
    </row>
    <row r="1080" spans="1:9" x14ac:dyDescent="0.25">
      <c r="A1080" s="225">
        <v>37</v>
      </c>
      <c r="B1080" s="225" t="s">
        <v>333</v>
      </c>
      <c r="C1080" s="225" t="s">
        <v>559</v>
      </c>
      <c r="D1080" s="225">
        <v>2</v>
      </c>
      <c r="E1080" s="50">
        <v>1</v>
      </c>
      <c r="F1080" s="56">
        <v>4</v>
      </c>
      <c r="G1080" s="95">
        <v>5</v>
      </c>
    </row>
    <row r="1081" spans="1:9" x14ac:dyDescent="0.25">
      <c r="A1081" s="225">
        <v>37</v>
      </c>
      <c r="B1081" s="225" t="s">
        <v>333</v>
      </c>
      <c r="C1081" s="225" t="s">
        <v>559</v>
      </c>
      <c r="D1081" s="225">
        <v>2</v>
      </c>
      <c r="E1081" s="50">
        <v>3</v>
      </c>
      <c r="F1081" s="56">
        <v>4.5</v>
      </c>
      <c r="G1081" s="95">
        <v>3</v>
      </c>
    </row>
    <row r="1082" spans="1:9" x14ac:dyDescent="0.25">
      <c r="A1082" s="247">
        <v>37</v>
      </c>
      <c r="B1082" s="247" t="s">
        <v>38</v>
      </c>
      <c r="C1082" s="247" t="s">
        <v>561</v>
      </c>
      <c r="D1082" s="247">
        <v>4</v>
      </c>
      <c r="E1082" s="56">
        <v>1</v>
      </c>
      <c r="F1082" s="56">
        <v>16</v>
      </c>
      <c r="G1082" s="96">
        <v>11</v>
      </c>
      <c r="H1082" s="30"/>
      <c r="I1082" s="26"/>
    </row>
    <row r="1083" spans="1:9" x14ac:dyDescent="0.25">
      <c r="A1083" s="225">
        <v>37</v>
      </c>
      <c r="B1083" s="225" t="s">
        <v>57</v>
      </c>
      <c r="C1083" s="225" t="s">
        <v>569</v>
      </c>
      <c r="D1083" s="225">
        <v>2</v>
      </c>
      <c r="E1083" s="50">
        <v>8</v>
      </c>
      <c r="F1083" s="50">
        <v>2.5</v>
      </c>
      <c r="G1083" s="95">
        <v>4</v>
      </c>
    </row>
    <row r="1084" spans="1:9" x14ac:dyDescent="0.25">
      <c r="A1084" s="225">
        <v>37</v>
      </c>
      <c r="B1084" s="225" t="s">
        <v>57</v>
      </c>
      <c r="C1084" s="225" t="s">
        <v>569</v>
      </c>
      <c r="D1084" s="225">
        <v>2</v>
      </c>
      <c r="E1084" s="50">
        <v>4</v>
      </c>
      <c r="F1084" s="50">
        <v>3</v>
      </c>
      <c r="G1084" s="95">
        <v>3</v>
      </c>
    </row>
    <row r="1085" spans="1:9" x14ac:dyDescent="0.25">
      <c r="A1085" s="225">
        <v>37</v>
      </c>
      <c r="B1085" s="225" t="s">
        <v>63</v>
      </c>
      <c r="C1085" s="225" t="s">
        <v>571</v>
      </c>
      <c r="D1085" s="225">
        <v>1</v>
      </c>
      <c r="E1085" s="50">
        <v>7</v>
      </c>
      <c r="F1085" s="50">
        <v>2.5</v>
      </c>
      <c r="G1085" s="95">
        <v>3</v>
      </c>
      <c r="I1085" s="93"/>
    </row>
    <row r="1086" spans="1:9" x14ac:dyDescent="0.25">
      <c r="A1086" s="247">
        <v>37</v>
      </c>
      <c r="B1086" s="247" t="s">
        <v>63</v>
      </c>
      <c r="C1086" s="247" t="s">
        <v>571</v>
      </c>
      <c r="D1086" s="247">
        <v>2</v>
      </c>
      <c r="E1086" s="56">
        <v>1</v>
      </c>
      <c r="F1086" s="56">
        <v>4</v>
      </c>
      <c r="G1086" s="96">
        <v>4</v>
      </c>
      <c r="H1086" s="30"/>
      <c r="I1086" s="26"/>
    </row>
    <row r="1087" spans="1:9" x14ac:dyDescent="0.25">
      <c r="A1087" s="225">
        <v>37</v>
      </c>
      <c r="B1087" s="225" t="s">
        <v>66</v>
      </c>
      <c r="C1087" s="225" t="s">
        <v>572</v>
      </c>
      <c r="D1087" s="225">
        <v>1</v>
      </c>
      <c r="E1087" s="50">
        <v>1</v>
      </c>
      <c r="F1087" s="50">
        <v>2.5</v>
      </c>
      <c r="G1087" s="95">
        <v>2.5</v>
      </c>
      <c r="I1087" s="93"/>
    </row>
    <row r="1088" spans="1:9" x14ac:dyDescent="0.25">
      <c r="A1088" s="247">
        <v>37</v>
      </c>
      <c r="B1088" s="225" t="s">
        <v>66</v>
      </c>
      <c r="C1088" s="225" t="s">
        <v>572</v>
      </c>
      <c r="D1088" s="225">
        <v>2</v>
      </c>
      <c r="E1088" s="50">
        <v>1</v>
      </c>
      <c r="F1088" s="50">
        <v>5.2</v>
      </c>
      <c r="G1088" s="95">
        <v>3.5</v>
      </c>
      <c r="I1088" s="26"/>
    </row>
    <row r="1089" spans="1:9" x14ac:dyDescent="0.25">
      <c r="A1089" s="225">
        <v>37</v>
      </c>
      <c r="B1089" s="225" t="s">
        <v>72</v>
      </c>
      <c r="C1089" s="225" t="s">
        <v>574</v>
      </c>
      <c r="D1089" s="225">
        <v>3</v>
      </c>
      <c r="E1089" s="50">
        <v>1</v>
      </c>
      <c r="F1089" s="50">
        <v>5.2</v>
      </c>
      <c r="G1089" s="95">
        <v>4</v>
      </c>
      <c r="I1089" s="93"/>
    </row>
    <row r="1090" spans="1:9" x14ac:dyDescent="0.25">
      <c r="A1090" s="225">
        <v>37</v>
      </c>
      <c r="B1090" s="225" t="s">
        <v>334</v>
      </c>
      <c r="C1090" s="225" t="s">
        <v>574</v>
      </c>
      <c r="D1090" s="225">
        <v>2</v>
      </c>
      <c r="E1090" s="50">
        <v>2</v>
      </c>
      <c r="F1090" s="50">
        <v>4.5</v>
      </c>
      <c r="G1090" s="95">
        <v>4</v>
      </c>
    </row>
    <row r="1091" spans="1:9" x14ac:dyDescent="0.25">
      <c r="A1091" s="225">
        <v>37</v>
      </c>
      <c r="B1091" s="225" t="s">
        <v>74</v>
      </c>
      <c r="C1091" s="225" t="s">
        <v>575</v>
      </c>
      <c r="D1091" s="225">
        <v>1</v>
      </c>
      <c r="E1091" s="50">
        <v>1</v>
      </c>
      <c r="F1091" s="50">
        <v>5</v>
      </c>
      <c r="G1091" s="95">
        <v>4</v>
      </c>
    </row>
    <row r="1092" spans="1:9" x14ac:dyDescent="0.25">
      <c r="A1092" s="225">
        <v>37</v>
      </c>
      <c r="B1092" s="225" t="s">
        <v>76</v>
      </c>
      <c r="C1092" s="225" t="s">
        <v>576</v>
      </c>
      <c r="D1092" s="225">
        <v>3</v>
      </c>
      <c r="E1092" s="50">
        <v>5</v>
      </c>
      <c r="F1092" s="50">
        <v>4</v>
      </c>
      <c r="G1092" s="95">
        <v>12</v>
      </c>
    </row>
    <row r="1093" spans="1:9" x14ac:dyDescent="0.25">
      <c r="A1093" s="225">
        <v>37</v>
      </c>
      <c r="B1093" s="225" t="s">
        <v>76</v>
      </c>
      <c r="C1093" s="225" t="s">
        <v>576</v>
      </c>
      <c r="D1093" s="225">
        <v>2</v>
      </c>
      <c r="E1093" s="50">
        <v>5</v>
      </c>
      <c r="F1093" s="50">
        <v>5</v>
      </c>
      <c r="G1093" s="95">
        <v>3</v>
      </c>
    </row>
    <row r="1094" spans="1:9" x14ac:dyDescent="0.25">
      <c r="A1094" s="225">
        <v>37</v>
      </c>
      <c r="B1094" s="225" t="s">
        <v>76</v>
      </c>
      <c r="C1094" s="225" t="s">
        <v>576</v>
      </c>
      <c r="D1094" s="225">
        <v>3</v>
      </c>
      <c r="E1094" s="50">
        <v>1</v>
      </c>
      <c r="F1094" s="50">
        <v>5.5</v>
      </c>
      <c r="G1094" s="95">
        <v>4</v>
      </c>
    </row>
    <row r="1095" spans="1:9" x14ac:dyDescent="0.25">
      <c r="A1095" s="225">
        <v>37</v>
      </c>
      <c r="B1095" s="225" t="s">
        <v>76</v>
      </c>
      <c r="C1095" s="225" t="s">
        <v>576</v>
      </c>
      <c r="D1095" s="225">
        <v>5</v>
      </c>
      <c r="E1095" s="50">
        <v>1</v>
      </c>
      <c r="F1095" s="50">
        <v>7</v>
      </c>
      <c r="G1095" s="95">
        <v>3</v>
      </c>
    </row>
    <row r="1096" spans="1:9" x14ac:dyDescent="0.25">
      <c r="A1096" s="225">
        <v>37</v>
      </c>
      <c r="B1096" s="225" t="s">
        <v>76</v>
      </c>
      <c r="C1096" s="225" t="s">
        <v>576</v>
      </c>
      <c r="D1096" s="225">
        <v>2</v>
      </c>
      <c r="E1096" s="50">
        <v>1</v>
      </c>
      <c r="F1096" s="50">
        <v>10</v>
      </c>
      <c r="G1096" s="95">
        <v>3.5</v>
      </c>
    </row>
    <row r="1097" spans="1:9" x14ac:dyDescent="0.25">
      <c r="A1097" s="225">
        <v>37</v>
      </c>
      <c r="B1097" s="225" t="s">
        <v>81</v>
      </c>
      <c r="C1097" s="225" t="s">
        <v>579</v>
      </c>
      <c r="D1097" s="225">
        <v>1</v>
      </c>
      <c r="E1097" s="50">
        <v>1</v>
      </c>
      <c r="F1097" s="50">
        <v>3</v>
      </c>
      <c r="G1097" s="95">
        <v>3</v>
      </c>
      <c r="I1097" s="93"/>
    </row>
    <row r="1098" spans="1:9" x14ac:dyDescent="0.25">
      <c r="A1098" s="225">
        <v>37</v>
      </c>
      <c r="B1098" s="225" t="s">
        <v>83</v>
      </c>
      <c r="C1098" s="225" t="s">
        <v>580</v>
      </c>
      <c r="D1098" s="225">
        <v>1</v>
      </c>
      <c r="E1098" s="50">
        <v>3</v>
      </c>
      <c r="F1098" s="50">
        <v>2.5</v>
      </c>
      <c r="G1098" s="95">
        <v>3</v>
      </c>
    </row>
    <row r="1099" spans="1:9" x14ac:dyDescent="0.25">
      <c r="A1099" s="225">
        <v>37</v>
      </c>
      <c r="B1099" s="225" t="s">
        <v>83</v>
      </c>
      <c r="C1099" s="225" t="s">
        <v>580</v>
      </c>
      <c r="D1099" s="225">
        <v>1</v>
      </c>
      <c r="E1099" s="50">
        <v>6</v>
      </c>
      <c r="F1099" s="50">
        <v>2.5</v>
      </c>
      <c r="G1099" s="95">
        <v>3</v>
      </c>
      <c r="I1099" s="93"/>
    </row>
    <row r="1100" spans="1:9" ht="30" x14ac:dyDescent="0.25">
      <c r="A1100" s="225">
        <v>37</v>
      </c>
      <c r="B1100" s="249" t="s">
        <v>319</v>
      </c>
      <c r="C1100" s="249" t="s">
        <v>587</v>
      </c>
      <c r="D1100" s="225">
        <v>2</v>
      </c>
      <c r="E1100" s="50">
        <v>2</v>
      </c>
      <c r="F1100" s="50">
        <v>6</v>
      </c>
      <c r="G1100" s="95">
        <v>4</v>
      </c>
    </row>
    <row r="1101" spans="1:9" x14ac:dyDescent="0.25">
      <c r="A1101" s="225">
        <v>37</v>
      </c>
      <c r="B1101" s="225" t="s">
        <v>102</v>
      </c>
      <c r="C1101" s="225" t="s">
        <v>588</v>
      </c>
      <c r="D1101" s="225">
        <v>1</v>
      </c>
      <c r="E1101" s="50">
        <v>3</v>
      </c>
      <c r="F1101" s="50">
        <v>2.5</v>
      </c>
      <c r="G1101" s="95">
        <v>3</v>
      </c>
    </row>
    <row r="1102" spans="1:9" x14ac:dyDescent="0.25">
      <c r="A1102" s="225">
        <v>37</v>
      </c>
      <c r="B1102" s="225" t="s">
        <v>102</v>
      </c>
      <c r="C1102" s="225" t="s">
        <v>588</v>
      </c>
      <c r="D1102" s="225">
        <v>2</v>
      </c>
      <c r="E1102" s="50">
        <v>1</v>
      </c>
      <c r="F1102" s="50">
        <v>6</v>
      </c>
      <c r="G1102" s="95">
        <v>4.5</v>
      </c>
    </row>
    <row r="1103" spans="1:9" x14ac:dyDescent="0.25">
      <c r="A1103" s="225">
        <v>37</v>
      </c>
      <c r="B1103" s="225" t="s">
        <v>107</v>
      </c>
      <c r="C1103" s="225" t="s">
        <v>590</v>
      </c>
      <c r="D1103" s="225">
        <v>3</v>
      </c>
      <c r="E1103" s="50">
        <v>4</v>
      </c>
      <c r="F1103" s="50">
        <v>3</v>
      </c>
      <c r="G1103" s="95">
        <v>3.5</v>
      </c>
    </row>
    <row r="1104" spans="1:9" x14ac:dyDescent="0.25">
      <c r="A1104" s="225">
        <v>37</v>
      </c>
      <c r="B1104" s="225" t="s">
        <v>111</v>
      </c>
      <c r="C1104" s="225" t="s">
        <v>593</v>
      </c>
      <c r="D1104" s="225">
        <v>2</v>
      </c>
      <c r="E1104" s="50">
        <v>3</v>
      </c>
      <c r="F1104" s="50">
        <v>3.5</v>
      </c>
      <c r="G1104" s="95">
        <v>4</v>
      </c>
    </row>
    <row r="1105" spans="1:9" x14ac:dyDescent="0.25">
      <c r="A1105" s="225">
        <v>37</v>
      </c>
      <c r="B1105" s="225" t="s">
        <v>132</v>
      </c>
      <c r="C1105" s="225" t="s">
        <v>599</v>
      </c>
      <c r="D1105" s="225">
        <v>1</v>
      </c>
      <c r="E1105" s="50">
        <v>1</v>
      </c>
      <c r="F1105" s="50">
        <v>5</v>
      </c>
      <c r="G1105" s="95">
        <v>3</v>
      </c>
      <c r="I1105" s="93"/>
    </row>
    <row r="1106" spans="1:9" x14ac:dyDescent="0.25">
      <c r="A1106" s="225">
        <v>37</v>
      </c>
      <c r="B1106" s="225" t="s">
        <v>137</v>
      </c>
      <c r="C1106" s="225" t="s">
        <v>601</v>
      </c>
      <c r="D1106" s="225">
        <v>4</v>
      </c>
      <c r="E1106" s="50">
        <v>1</v>
      </c>
      <c r="F1106" s="50">
        <v>8</v>
      </c>
      <c r="G1106" s="95">
        <v>7</v>
      </c>
    </row>
    <row r="1107" spans="1:9" x14ac:dyDescent="0.25">
      <c r="A1107" s="225">
        <v>37</v>
      </c>
      <c r="B1107" s="225" t="s">
        <v>145</v>
      </c>
      <c r="C1107" s="225" t="s">
        <v>603</v>
      </c>
      <c r="D1107" s="225">
        <v>2</v>
      </c>
      <c r="E1107" s="50">
        <v>4</v>
      </c>
      <c r="F1107" s="50">
        <v>2.5</v>
      </c>
      <c r="G1107" s="95">
        <v>3</v>
      </c>
    </row>
    <row r="1108" spans="1:9" x14ac:dyDescent="0.25">
      <c r="A1108" s="225">
        <v>37</v>
      </c>
      <c r="B1108" s="225" t="s">
        <v>147</v>
      </c>
      <c r="C1108" s="225" t="s">
        <v>604</v>
      </c>
      <c r="D1108" s="225">
        <v>1</v>
      </c>
      <c r="E1108" s="50">
        <v>1</v>
      </c>
      <c r="F1108" s="50">
        <v>3</v>
      </c>
      <c r="G1108" s="95">
        <v>10</v>
      </c>
    </row>
    <row r="1109" spans="1:9" x14ac:dyDescent="0.25">
      <c r="A1109" s="225">
        <v>37</v>
      </c>
      <c r="B1109" s="225" t="s">
        <v>147</v>
      </c>
      <c r="C1109" s="225" t="s">
        <v>604</v>
      </c>
      <c r="D1109" s="225">
        <v>1</v>
      </c>
      <c r="E1109" s="50">
        <v>2</v>
      </c>
      <c r="F1109" s="50">
        <v>3</v>
      </c>
      <c r="G1109" s="95">
        <v>6</v>
      </c>
    </row>
    <row r="1110" spans="1:9" x14ac:dyDescent="0.25">
      <c r="A1110" s="225">
        <v>37</v>
      </c>
      <c r="B1110" s="246" t="s">
        <v>149</v>
      </c>
      <c r="C1110" s="246" t="s">
        <v>621</v>
      </c>
      <c r="D1110" s="246">
        <v>2</v>
      </c>
      <c r="E1110" s="64">
        <v>1</v>
      </c>
      <c r="F1110" s="64">
        <v>5</v>
      </c>
      <c r="G1110" s="95">
        <v>7.5</v>
      </c>
    </row>
    <row r="1111" spans="1:9" x14ac:dyDescent="0.25">
      <c r="A1111" s="225">
        <v>37</v>
      </c>
      <c r="B1111" s="225" t="s">
        <v>149</v>
      </c>
      <c r="C1111" s="225" t="s">
        <v>621</v>
      </c>
      <c r="D1111" s="225">
        <v>1</v>
      </c>
      <c r="E1111" s="50">
        <v>2</v>
      </c>
      <c r="F1111" s="50">
        <v>5</v>
      </c>
      <c r="G1111" s="95">
        <v>7.5</v>
      </c>
    </row>
    <row r="1112" spans="1:9" x14ac:dyDescent="0.25">
      <c r="A1112" s="225">
        <v>37</v>
      </c>
      <c r="B1112" s="225" t="s">
        <v>149</v>
      </c>
      <c r="C1112" s="225" t="s">
        <v>621</v>
      </c>
      <c r="D1112" s="225">
        <v>2</v>
      </c>
      <c r="E1112" s="50">
        <v>2</v>
      </c>
      <c r="F1112" s="50">
        <v>5.5</v>
      </c>
      <c r="G1112" s="95">
        <v>7.5</v>
      </c>
    </row>
    <row r="1113" spans="1:9" x14ac:dyDescent="0.25">
      <c r="A1113" s="225">
        <v>37</v>
      </c>
      <c r="B1113" s="225" t="s">
        <v>149</v>
      </c>
      <c r="C1113" s="225" t="s">
        <v>621</v>
      </c>
      <c r="D1113" s="225">
        <v>2</v>
      </c>
      <c r="E1113" s="50">
        <v>2</v>
      </c>
      <c r="F1113" s="50">
        <v>12</v>
      </c>
      <c r="G1113" s="95">
        <v>7.5</v>
      </c>
    </row>
    <row r="1114" spans="1:9" x14ac:dyDescent="0.25">
      <c r="A1114" s="225">
        <v>37</v>
      </c>
      <c r="B1114" s="225" t="s">
        <v>149</v>
      </c>
      <c r="C1114" s="225" t="s">
        <v>621</v>
      </c>
      <c r="D1114" s="225">
        <v>2</v>
      </c>
      <c r="E1114" s="50">
        <v>1</v>
      </c>
      <c r="F1114" s="50">
        <v>13.5</v>
      </c>
      <c r="G1114" s="95">
        <v>7.5</v>
      </c>
    </row>
    <row r="1115" spans="1:9" x14ac:dyDescent="0.25">
      <c r="A1115" s="225">
        <v>37</v>
      </c>
      <c r="B1115" s="225" t="s">
        <v>171</v>
      </c>
      <c r="C1115" s="225" t="s">
        <v>611</v>
      </c>
      <c r="D1115" s="225">
        <v>1</v>
      </c>
      <c r="E1115" s="50">
        <v>2</v>
      </c>
      <c r="F1115" s="50">
        <v>15.5</v>
      </c>
      <c r="G1115" s="95">
        <v>7.5</v>
      </c>
    </row>
    <row r="1116" spans="1:9" x14ac:dyDescent="0.25">
      <c r="A1116" s="225">
        <v>37</v>
      </c>
      <c r="B1116" s="225" t="s">
        <v>181</v>
      </c>
      <c r="C1116" s="225" t="s">
        <v>615</v>
      </c>
      <c r="D1116" s="225">
        <v>3</v>
      </c>
      <c r="E1116" s="50">
        <v>1</v>
      </c>
      <c r="F1116" s="50">
        <v>6</v>
      </c>
      <c r="G1116" s="95">
        <v>7.5</v>
      </c>
    </row>
    <row r="1117" spans="1:9" x14ac:dyDescent="0.25">
      <c r="A1117" s="225">
        <v>38</v>
      </c>
      <c r="B1117" s="225" t="s">
        <v>17</v>
      </c>
      <c r="C1117" s="225" t="s">
        <v>556</v>
      </c>
      <c r="D1117" s="225">
        <v>2</v>
      </c>
      <c r="E1117" s="50">
        <v>4</v>
      </c>
      <c r="F1117" s="50">
        <v>3</v>
      </c>
      <c r="G1117" s="95">
        <v>4.5</v>
      </c>
    </row>
    <row r="1118" spans="1:9" x14ac:dyDescent="0.25">
      <c r="A1118" s="225">
        <v>38</v>
      </c>
      <c r="B1118" s="225" t="s">
        <v>17</v>
      </c>
      <c r="C1118" s="225" t="s">
        <v>556</v>
      </c>
      <c r="D1118" s="225">
        <v>2</v>
      </c>
      <c r="E1118" s="50">
        <v>2</v>
      </c>
      <c r="F1118" s="50">
        <v>3</v>
      </c>
      <c r="G1118" s="95">
        <v>3</v>
      </c>
    </row>
    <row r="1119" spans="1:9" x14ac:dyDescent="0.25">
      <c r="A1119" s="225">
        <v>38</v>
      </c>
      <c r="B1119" s="225" t="s">
        <v>24</v>
      </c>
      <c r="C1119" s="225" t="s">
        <v>558</v>
      </c>
      <c r="D1119" s="225">
        <v>2</v>
      </c>
      <c r="E1119" s="50">
        <v>1</v>
      </c>
      <c r="F1119" s="50">
        <v>7</v>
      </c>
      <c r="G1119" s="95">
        <v>9</v>
      </c>
    </row>
    <row r="1120" spans="1:9" x14ac:dyDescent="0.25">
      <c r="A1120" s="225">
        <v>38</v>
      </c>
      <c r="B1120" s="225" t="s">
        <v>24</v>
      </c>
      <c r="C1120" s="225" t="s">
        <v>558</v>
      </c>
      <c r="D1120" s="225">
        <v>2</v>
      </c>
      <c r="E1120" s="50">
        <v>4</v>
      </c>
      <c r="F1120" s="50">
        <v>8</v>
      </c>
      <c r="G1120" s="95">
        <v>5</v>
      </c>
    </row>
    <row r="1121" spans="1:9" x14ac:dyDescent="0.25">
      <c r="A1121" s="225">
        <v>38</v>
      </c>
      <c r="B1121" s="225" t="s">
        <v>29</v>
      </c>
      <c r="C1121" s="225" t="s">
        <v>618</v>
      </c>
      <c r="D1121" s="225">
        <v>1</v>
      </c>
      <c r="E1121" s="50">
        <v>5</v>
      </c>
      <c r="F1121" s="50">
        <v>2.5</v>
      </c>
      <c r="G1121" s="95">
        <v>2.6</v>
      </c>
    </row>
    <row r="1122" spans="1:9" x14ac:dyDescent="0.25">
      <c r="A1122" s="225">
        <v>38</v>
      </c>
      <c r="B1122" s="225" t="s">
        <v>29</v>
      </c>
      <c r="C1122" s="225" t="s">
        <v>618</v>
      </c>
      <c r="D1122" s="225">
        <v>1</v>
      </c>
      <c r="E1122" s="50">
        <v>10</v>
      </c>
      <c r="F1122" s="50">
        <v>2.7</v>
      </c>
      <c r="G1122" s="95">
        <v>2.6</v>
      </c>
    </row>
    <row r="1123" spans="1:9" x14ac:dyDescent="0.25">
      <c r="A1123" s="225">
        <v>38</v>
      </c>
      <c r="B1123" s="225" t="s">
        <v>43</v>
      </c>
      <c r="C1123" s="225" t="s">
        <v>563</v>
      </c>
      <c r="D1123" s="225">
        <v>2</v>
      </c>
      <c r="E1123" s="50">
        <v>1</v>
      </c>
      <c r="F1123" s="50">
        <v>2.5</v>
      </c>
      <c r="G1123" s="95">
        <v>3</v>
      </c>
    </row>
    <row r="1124" spans="1:9" x14ac:dyDescent="0.25">
      <c r="A1124" s="225">
        <v>38</v>
      </c>
      <c r="B1124" s="225" t="s">
        <v>52</v>
      </c>
      <c r="C1124" s="225" t="s">
        <v>616</v>
      </c>
      <c r="D1124" s="225">
        <v>2</v>
      </c>
      <c r="E1124" s="50">
        <v>6</v>
      </c>
      <c r="F1124" s="50">
        <v>2.5</v>
      </c>
      <c r="G1124" s="95">
        <v>3.5</v>
      </c>
    </row>
    <row r="1125" spans="1:9" x14ac:dyDescent="0.25">
      <c r="A1125" s="225">
        <v>38</v>
      </c>
      <c r="B1125" s="225" t="s">
        <v>52</v>
      </c>
      <c r="C1125" s="225" t="s">
        <v>616</v>
      </c>
      <c r="D1125" s="225">
        <v>1</v>
      </c>
      <c r="E1125" s="50">
        <v>3</v>
      </c>
      <c r="F1125" s="50">
        <v>3</v>
      </c>
      <c r="G1125" s="95">
        <v>3.5</v>
      </c>
    </row>
    <row r="1126" spans="1:9" x14ac:dyDescent="0.25">
      <c r="A1126" s="225">
        <v>38</v>
      </c>
      <c r="B1126" s="225" t="s">
        <v>57</v>
      </c>
      <c r="C1126" s="225" t="s">
        <v>569</v>
      </c>
      <c r="D1126" s="225">
        <v>2</v>
      </c>
      <c r="E1126" s="50">
        <v>8</v>
      </c>
      <c r="F1126" s="50">
        <v>3.5</v>
      </c>
      <c r="G1126" s="95">
        <v>4</v>
      </c>
    </row>
    <row r="1127" spans="1:9" x14ac:dyDescent="0.25">
      <c r="A1127" s="247">
        <v>38</v>
      </c>
      <c r="B1127" s="247" t="s">
        <v>63</v>
      </c>
      <c r="C1127" s="247" t="s">
        <v>571</v>
      </c>
      <c r="D1127" s="247">
        <v>2</v>
      </c>
      <c r="E1127" s="56">
        <v>4</v>
      </c>
      <c r="F1127" s="56">
        <v>2.7</v>
      </c>
      <c r="G1127" s="96">
        <v>3</v>
      </c>
      <c r="H1127" s="30"/>
      <c r="I1127" s="26"/>
    </row>
    <row r="1128" spans="1:9" x14ac:dyDescent="0.25">
      <c r="A1128" s="225">
        <v>38</v>
      </c>
      <c r="B1128" s="225" t="s">
        <v>69</v>
      </c>
      <c r="C1128" s="225" t="s">
        <v>573</v>
      </c>
      <c r="D1128" s="225">
        <v>2</v>
      </c>
      <c r="E1128" s="50">
        <v>2</v>
      </c>
      <c r="F1128" s="50">
        <v>9</v>
      </c>
      <c r="G1128" s="95">
        <v>4</v>
      </c>
      <c r="H1128" s="65">
        <f>SUM(E1128)</f>
        <v>2</v>
      </c>
    </row>
    <row r="1129" spans="1:9" x14ac:dyDescent="0.25">
      <c r="A1129" s="225">
        <v>38</v>
      </c>
      <c r="B1129" s="225" t="s">
        <v>72</v>
      </c>
      <c r="C1129" s="225" t="s">
        <v>574</v>
      </c>
      <c r="D1129" s="225">
        <v>2</v>
      </c>
      <c r="E1129" s="50">
        <v>4</v>
      </c>
      <c r="F1129" s="50">
        <v>5.2</v>
      </c>
      <c r="G1129" s="95">
        <v>4</v>
      </c>
    </row>
    <row r="1130" spans="1:9" x14ac:dyDescent="0.25">
      <c r="A1130" s="225">
        <v>38</v>
      </c>
      <c r="B1130" s="225" t="s">
        <v>72</v>
      </c>
      <c r="C1130" s="225" t="s">
        <v>574</v>
      </c>
      <c r="D1130" s="225">
        <v>3</v>
      </c>
      <c r="E1130" s="50">
        <v>1</v>
      </c>
      <c r="F1130" s="50">
        <v>10.199999999999999</v>
      </c>
      <c r="G1130" s="95">
        <v>5</v>
      </c>
    </row>
    <row r="1131" spans="1:9" x14ac:dyDescent="0.25">
      <c r="A1131" s="225">
        <v>38</v>
      </c>
      <c r="B1131" s="225" t="s">
        <v>76</v>
      </c>
      <c r="C1131" s="225" t="s">
        <v>576</v>
      </c>
      <c r="D1131" s="225">
        <v>1</v>
      </c>
      <c r="E1131" s="50">
        <v>5</v>
      </c>
      <c r="F1131" s="50">
        <v>2.5</v>
      </c>
      <c r="G1131" s="95">
        <v>3</v>
      </c>
    </row>
    <row r="1132" spans="1:9" x14ac:dyDescent="0.25">
      <c r="A1132" s="225">
        <v>38</v>
      </c>
      <c r="B1132" s="225" t="s">
        <v>83</v>
      </c>
      <c r="C1132" s="225" t="s">
        <v>580</v>
      </c>
      <c r="D1132" s="225">
        <v>1</v>
      </c>
      <c r="E1132" s="50">
        <v>5</v>
      </c>
      <c r="F1132" s="50">
        <v>3</v>
      </c>
      <c r="G1132" s="95">
        <v>2.5</v>
      </c>
    </row>
    <row r="1133" spans="1:9" x14ac:dyDescent="0.25">
      <c r="A1133" s="225">
        <v>38</v>
      </c>
      <c r="B1133" s="225" t="s">
        <v>83</v>
      </c>
      <c r="C1133" s="225" t="s">
        <v>580</v>
      </c>
      <c r="D1133" s="225">
        <v>2</v>
      </c>
      <c r="E1133" s="50">
        <v>3</v>
      </c>
      <c r="F1133" s="50">
        <v>7</v>
      </c>
      <c r="G1133" s="95">
        <v>4</v>
      </c>
    </row>
    <row r="1134" spans="1:9" x14ac:dyDescent="0.25">
      <c r="A1134" s="225">
        <v>38</v>
      </c>
      <c r="B1134" s="225" t="s">
        <v>85</v>
      </c>
      <c r="C1134" s="225" t="s">
        <v>581</v>
      </c>
      <c r="D1134" s="225">
        <v>2</v>
      </c>
      <c r="E1134" s="50">
        <v>1</v>
      </c>
      <c r="F1134" s="50">
        <v>4</v>
      </c>
      <c r="G1134" s="95">
        <v>2.9</v>
      </c>
    </row>
    <row r="1135" spans="1:9" x14ac:dyDescent="0.25">
      <c r="A1135" s="225">
        <v>38</v>
      </c>
      <c r="B1135" s="225" t="s">
        <v>98</v>
      </c>
      <c r="C1135" s="225" t="s">
        <v>586</v>
      </c>
      <c r="D1135" s="225">
        <v>2</v>
      </c>
      <c r="E1135" s="50">
        <v>6</v>
      </c>
      <c r="F1135" s="50">
        <v>4</v>
      </c>
      <c r="G1135" s="95">
        <v>3</v>
      </c>
    </row>
    <row r="1136" spans="1:9" x14ac:dyDescent="0.25">
      <c r="A1136" s="225">
        <v>38</v>
      </c>
      <c r="B1136" s="225" t="s">
        <v>102</v>
      </c>
      <c r="C1136" s="225" t="s">
        <v>588</v>
      </c>
      <c r="D1136" s="225">
        <v>2</v>
      </c>
      <c r="E1136" s="50">
        <v>1</v>
      </c>
      <c r="F1136" s="50">
        <v>4</v>
      </c>
      <c r="G1136" s="95">
        <v>5</v>
      </c>
    </row>
    <row r="1137" spans="1:9" x14ac:dyDescent="0.25">
      <c r="A1137" s="225">
        <v>38</v>
      </c>
      <c r="B1137" s="225" t="s">
        <v>102</v>
      </c>
      <c r="C1137" s="225" t="s">
        <v>588</v>
      </c>
      <c r="D1137" s="225">
        <v>1</v>
      </c>
      <c r="E1137" s="50">
        <v>1</v>
      </c>
      <c r="F1137" s="50">
        <v>4</v>
      </c>
      <c r="G1137" s="95">
        <v>3.5</v>
      </c>
    </row>
    <row r="1138" spans="1:9" x14ac:dyDescent="0.25">
      <c r="A1138" s="225">
        <v>38</v>
      </c>
      <c r="B1138" s="225" t="s">
        <v>102</v>
      </c>
      <c r="C1138" s="225" t="s">
        <v>588</v>
      </c>
      <c r="D1138" s="225">
        <v>2</v>
      </c>
      <c r="E1138" s="50">
        <v>1</v>
      </c>
      <c r="F1138" s="50">
        <v>4</v>
      </c>
      <c r="G1138" s="95">
        <v>3.5</v>
      </c>
    </row>
    <row r="1139" spans="1:9" x14ac:dyDescent="0.25">
      <c r="A1139" s="225">
        <v>38</v>
      </c>
      <c r="B1139" s="225" t="s">
        <v>102</v>
      </c>
      <c r="C1139" s="225" t="s">
        <v>588</v>
      </c>
      <c r="D1139" s="225">
        <v>2</v>
      </c>
      <c r="E1139" s="50">
        <v>4</v>
      </c>
      <c r="F1139" s="50">
        <v>7</v>
      </c>
      <c r="G1139" s="95">
        <v>4</v>
      </c>
    </row>
    <row r="1140" spans="1:9" x14ac:dyDescent="0.25">
      <c r="A1140" s="225">
        <v>38</v>
      </c>
      <c r="B1140" s="225" t="s">
        <v>111</v>
      </c>
      <c r="C1140" s="225" t="s">
        <v>593</v>
      </c>
      <c r="D1140" s="225">
        <v>4</v>
      </c>
      <c r="E1140" s="50">
        <v>6</v>
      </c>
      <c r="F1140" s="50">
        <v>2.8</v>
      </c>
      <c r="G1140" s="95">
        <v>3</v>
      </c>
    </row>
    <row r="1141" spans="1:9" x14ac:dyDescent="0.25">
      <c r="A1141" s="225">
        <v>38</v>
      </c>
      <c r="B1141" s="225" t="s">
        <v>111</v>
      </c>
      <c r="C1141" s="225" t="s">
        <v>593</v>
      </c>
      <c r="D1141" s="225">
        <v>7</v>
      </c>
      <c r="E1141" s="50">
        <v>8</v>
      </c>
      <c r="F1141" s="50">
        <v>2.9</v>
      </c>
      <c r="G1141" s="95">
        <v>3</v>
      </c>
    </row>
    <row r="1142" spans="1:9" x14ac:dyDescent="0.25">
      <c r="A1142" s="225">
        <v>38</v>
      </c>
      <c r="B1142" s="225" t="s">
        <v>111</v>
      </c>
      <c r="C1142" s="225" t="s">
        <v>593</v>
      </c>
      <c r="D1142" s="225">
        <v>1</v>
      </c>
      <c r="E1142" s="50">
        <v>5</v>
      </c>
      <c r="F1142" s="50">
        <v>3</v>
      </c>
      <c r="G1142" s="95">
        <v>3.9</v>
      </c>
    </row>
    <row r="1143" spans="1:9" x14ac:dyDescent="0.25">
      <c r="A1143" s="225">
        <v>38</v>
      </c>
      <c r="B1143" s="225" t="s">
        <v>132</v>
      </c>
      <c r="C1143" s="225" t="s">
        <v>599</v>
      </c>
      <c r="D1143" s="225">
        <v>1</v>
      </c>
      <c r="E1143" s="50">
        <v>1</v>
      </c>
      <c r="F1143" s="50">
        <v>6</v>
      </c>
      <c r="G1143" s="95">
        <v>4</v>
      </c>
    </row>
    <row r="1144" spans="1:9" x14ac:dyDescent="0.25">
      <c r="A1144" s="225">
        <v>38</v>
      </c>
      <c r="B1144" s="225" t="s">
        <v>132</v>
      </c>
      <c r="C1144" s="225" t="s">
        <v>599</v>
      </c>
      <c r="D1144" s="225">
        <v>1</v>
      </c>
      <c r="E1144" s="50">
        <v>1</v>
      </c>
      <c r="F1144" s="50">
        <v>10</v>
      </c>
      <c r="G1144" s="95">
        <v>5</v>
      </c>
    </row>
    <row r="1145" spans="1:9" x14ac:dyDescent="0.25">
      <c r="A1145" s="225">
        <v>38</v>
      </c>
      <c r="B1145" s="225" t="s">
        <v>337</v>
      </c>
      <c r="C1145" s="225" t="s">
        <v>602</v>
      </c>
      <c r="D1145" s="225">
        <v>1</v>
      </c>
      <c r="E1145" s="50">
        <v>2</v>
      </c>
      <c r="F1145" s="50">
        <v>2.5</v>
      </c>
      <c r="G1145" s="95">
        <v>3</v>
      </c>
    </row>
    <row r="1146" spans="1:9" x14ac:dyDescent="0.25">
      <c r="A1146" s="225">
        <v>38</v>
      </c>
      <c r="B1146" s="225" t="s">
        <v>145</v>
      </c>
      <c r="C1146" s="225" t="s">
        <v>603</v>
      </c>
      <c r="D1146" s="225">
        <v>1</v>
      </c>
      <c r="E1146" s="50">
        <v>10</v>
      </c>
      <c r="F1146" s="50">
        <v>2.8</v>
      </c>
      <c r="G1146" s="95">
        <v>3</v>
      </c>
    </row>
    <row r="1147" spans="1:9" x14ac:dyDescent="0.25">
      <c r="A1147" s="225">
        <v>38</v>
      </c>
      <c r="B1147" s="225" t="s">
        <v>145</v>
      </c>
      <c r="C1147" s="225" t="s">
        <v>603</v>
      </c>
      <c r="D1147" s="225">
        <v>2</v>
      </c>
      <c r="E1147" s="50">
        <v>8</v>
      </c>
      <c r="F1147" s="50">
        <v>2.9</v>
      </c>
      <c r="G1147" s="95">
        <v>3</v>
      </c>
    </row>
    <row r="1148" spans="1:9" x14ac:dyDescent="0.25">
      <c r="A1148" s="225">
        <v>38</v>
      </c>
      <c r="B1148" s="225" t="s">
        <v>149</v>
      </c>
      <c r="C1148" s="225" t="s">
        <v>621</v>
      </c>
      <c r="D1148" s="225">
        <v>2</v>
      </c>
      <c r="E1148" s="50">
        <v>3</v>
      </c>
      <c r="F1148" s="50">
        <v>5</v>
      </c>
      <c r="G1148" s="95">
        <v>7.5</v>
      </c>
    </row>
    <row r="1149" spans="1:9" x14ac:dyDescent="0.25">
      <c r="A1149" s="225">
        <v>38</v>
      </c>
      <c r="B1149" s="225" t="s">
        <v>162</v>
      </c>
      <c r="C1149" s="225" t="s">
        <v>608</v>
      </c>
      <c r="D1149" s="225">
        <v>1</v>
      </c>
      <c r="E1149" s="50">
        <v>1</v>
      </c>
      <c r="F1149" s="50">
        <v>3.5</v>
      </c>
      <c r="G1149" s="95">
        <v>7.5</v>
      </c>
      <c r="I1149" s="93"/>
    </row>
    <row r="1150" spans="1:9" x14ac:dyDescent="0.25">
      <c r="A1150" s="225">
        <v>39</v>
      </c>
      <c r="B1150" s="225" t="s">
        <v>17</v>
      </c>
      <c r="C1150" s="225" t="s">
        <v>556</v>
      </c>
      <c r="D1150" s="225">
        <v>2</v>
      </c>
      <c r="E1150" s="50">
        <v>4</v>
      </c>
      <c r="F1150" s="50">
        <v>5.2</v>
      </c>
      <c r="G1150" s="95">
        <v>4</v>
      </c>
    </row>
    <row r="1151" spans="1:9" x14ac:dyDescent="0.25">
      <c r="A1151" s="225">
        <v>39</v>
      </c>
      <c r="B1151" s="225" t="s">
        <v>24</v>
      </c>
      <c r="C1151" s="225" t="s">
        <v>558</v>
      </c>
      <c r="D1151" s="225">
        <v>1</v>
      </c>
      <c r="E1151" s="50">
        <v>7</v>
      </c>
      <c r="F1151" s="50">
        <v>3</v>
      </c>
      <c r="G1151" s="95">
        <v>3</v>
      </c>
    </row>
    <row r="1152" spans="1:9" x14ac:dyDescent="0.25">
      <c r="A1152" s="225">
        <v>39</v>
      </c>
      <c r="B1152" s="225" t="s">
        <v>52</v>
      </c>
      <c r="C1152" s="225" t="s">
        <v>616</v>
      </c>
      <c r="D1152" s="225">
        <v>1</v>
      </c>
      <c r="E1152" s="50">
        <v>3</v>
      </c>
      <c r="F1152" s="50">
        <v>3</v>
      </c>
      <c r="G1152" s="95">
        <v>3</v>
      </c>
    </row>
    <row r="1153" spans="1:8" x14ac:dyDescent="0.25">
      <c r="A1153" s="225">
        <v>39</v>
      </c>
      <c r="B1153" s="225" t="s">
        <v>57</v>
      </c>
      <c r="C1153" s="225" t="s">
        <v>569</v>
      </c>
      <c r="D1153" s="225">
        <v>2</v>
      </c>
      <c r="E1153" s="50">
        <v>3</v>
      </c>
      <c r="F1153" s="50">
        <v>2.5</v>
      </c>
      <c r="G1153" s="95">
        <v>3</v>
      </c>
    </row>
    <row r="1154" spans="1:8" x14ac:dyDescent="0.25">
      <c r="A1154" s="225">
        <v>39</v>
      </c>
      <c r="B1154" s="225" t="s">
        <v>57</v>
      </c>
      <c r="C1154" s="225" t="s">
        <v>569</v>
      </c>
      <c r="D1154" s="225">
        <v>4</v>
      </c>
      <c r="E1154" s="50">
        <v>6</v>
      </c>
      <c r="F1154" s="50">
        <v>4.5</v>
      </c>
      <c r="G1154" s="95">
        <v>3.5</v>
      </c>
    </row>
    <row r="1155" spans="1:8" x14ac:dyDescent="0.25">
      <c r="A1155" s="225">
        <v>39</v>
      </c>
      <c r="B1155" s="225" t="s">
        <v>76</v>
      </c>
      <c r="C1155" s="225" t="s">
        <v>576</v>
      </c>
      <c r="D1155" s="225">
        <v>10</v>
      </c>
      <c r="E1155" s="50">
        <v>7</v>
      </c>
      <c r="F1155" s="50">
        <v>3</v>
      </c>
      <c r="G1155" s="95">
        <v>3</v>
      </c>
    </row>
    <row r="1156" spans="1:8" x14ac:dyDescent="0.25">
      <c r="A1156" s="225">
        <v>39</v>
      </c>
      <c r="B1156" s="225" t="s">
        <v>76</v>
      </c>
      <c r="C1156" s="225" t="s">
        <v>576</v>
      </c>
      <c r="D1156" s="225">
        <v>5</v>
      </c>
      <c r="E1156" s="50">
        <v>12</v>
      </c>
      <c r="F1156" s="50">
        <v>3.5</v>
      </c>
      <c r="G1156" s="95">
        <v>3</v>
      </c>
    </row>
    <row r="1157" spans="1:8" x14ac:dyDescent="0.25">
      <c r="A1157" s="225">
        <v>39</v>
      </c>
      <c r="B1157" s="225" t="s">
        <v>76</v>
      </c>
      <c r="C1157" s="225" t="s">
        <v>576</v>
      </c>
      <c r="D1157" s="225">
        <v>1</v>
      </c>
      <c r="E1157" s="50">
        <v>2</v>
      </c>
      <c r="F1157" s="50">
        <v>4</v>
      </c>
      <c r="G1157" s="95">
        <v>3</v>
      </c>
    </row>
    <row r="1158" spans="1:8" x14ac:dyDescent="0.25">
      <c r="A1158" s="225">
        <v>39</v>
      </c>
      <c r="B1158" s="225" t="s">
        <v>76</v>
      </c>
      <c r="C1158" s="225" t="s">
        <v>576</v>
      </c>
      <c r="D1158" s="225">
        <v>2</v>
      </c>
      <c r="E1158" s="50">
        <v>3</v>
      </c>
      <c r="F1158" s="50">
        <v>6.4</v>
      </c>
      <c r="G1158" s="95">
        <v>4.5</v>
      </c>
    </row>
    <row r="1159" spans="1:8" x14ac:dyDescent="0.25">
      <c r="A1159" s="225">
        <v>39</v>
      </c>
      <c r="B1159" s="225" t="s">
        <v>78</v>
      </c>
      <c r="C1159" s="225" t="s">
        <v>577</v>
      </c>
      <c r="D1159" s="225">
        <v>2</v>
      </c>
      <c r="E1159" s="50">
        <v>1</v>
      </c>
      <c r="F1159" s="50">
        <v>7.4</v>
      </c>
      <c r="G1159" s="95">
        <v>4</v>
      </c>
    </row>
    <row r="1160" spans="1:8" x14ac:dyDescent="0.25">
      <c r="A1160" s="225">
        <v>39</v>
      </c>
      <c r="B1160" s="225" t="s">
        <v>78</v>
      </c>
      <c r="C1160" s="225" t="s">
        <v>577</v>
      </c>
      <c r="D1160" s="225">
        <v>2</v>
      </c>
      <c r="E1160" s="50">
        <v>1</v>
      </c>
      <c r="F1160" s="50">
        <v>8</v>
      </c>
      <c r="G1160" s="95">
        <v>5</v>
      </c>
    </row>
    <row r="1161" spans="1:8" x14ac:dyDescent="0.25">
      <c r="A1161" s="225">
        <v>39</v>
      </c>
      <c r="B1161" s="225" t="s">
        <v>102</v>
      </c>
      <c r="C1161" s="225" t="s">
        <v>588</v>
      </c>
      <c r="D1161" s="225">
        <v>3</v>
      </c>
      <c r="E1161" s="50">
        <v>1</v>
      </c>
      <c r="F1161" s="50">
        <v>10.199999999999999</v>
      </c>
      <c r="G1161" s="95">
        <v>5</v>
      </c>
      <c r="H1161" s="65">
        <f>SUM(E1096:E1161)</f>
        <v>221</v>
      </c>
    </row>
    <row r="1162" spans="1:8" x14ac:dyDescent="0.25">
      <c r="A1162" s="225">
        <v>39</v>
      </c>
      <c r="B1162" s="225" t="s">
        <v>107</v>
      </c>
      <c r="C1162" s="225" t="s">
        <v>590</v>
      </c>
      <c r="D1162" s="225">
        <v>3</v>
      </c>
      <c r="E1162" s="50">
        <v>5</v>
      </c>
      <c r="F1162" s="50">
        <v>4.5</v>
      </c>
      <c r="G1162" s="95">
        <v>5</v>
      </c>
    </row>
    <row r="1163" spans="1:8" x14ac:dyDescent="0.25">
      <c r="A1163" s="225">
        <v>39</v>
      </c>
      <c r="B1163" s="225" t="s">
        <v>111</v>
      </c>
      <c r="C1163" s="225" t="s">
        <v>593</v>
      </c>
      <c r="D1163" s="225">
        <v>4</v>
      </c>
      <c r="E1163" s="50">
        <v>6</v>
      </c>
      <c r="F1163" s="50">
        <v>3</v>
      </c>
      <c r="G1163" s="95">
        <v>3</v>
      </c>
    </row>
    <row r="1164" spans="1:8" x14ac:dyDescent="0.25">
      <c r="A1164" s="225">
        <v>39</v>
      </c>
      <c r="B1164" s="225" t="s">
        <v>123</v>
      </c>
      <c r="C1164" s="225" t="s">
        <v>596</v>
      </c>
      <c r="D1164" s="225">
        <v>1</v>
      </c>
      <c r="E1164" s="50">
        <v>2</v>
      </c>
      <c r="F1164" s="50">
        <v>3</v>
      </c>
      <c r="G1164" s="95">
        <v>3</v>
      </c>
    </row>
    <row r="1165" spans="1:8" x14ac:dyDescent="0.25">
      <c r="A1165" s="225">
        <v>39</v>
      </c>
      <c r="B1165" s="225" t="s">
        <v>129</v>
      </c>
      <c r="C1165" s="225" t="s">
        <v>598</v>
      </c>
      <c r="D1165" s="225">
        <v>2</v>
      </c>
      <c r="E1165" s="50">
        <v>3</v>
      </c>
      <c r="F1165" s="50">
        <v>3.5</v>
      </c>
      <c r="G1165" s="95">
        <v>3.5</v>
      </c>
    </row>
    <row r="1166" spans="1:8" x14ac:dyDescent="0.25">
      <c r="A1166" s="225">
        <v>39</v>
      </c>
      <c r="B1166" s="225" t="s">
        <v>129</v>
      </c>
      <c r="C1166" s="225" t="s">
        <v>598</v>
      </c>
      <c r="D1166" s="225">
        <v>3</v>
      </c>
      <c r="E1166" s="50">
        <v>3</v>
      </c>
      <c r="F1166" s="50">
        <v>6.1</v>
      </c>
      <c r="G1166" s="95">
        <v>4.5</v>
      </c>
    </row>
    <row r="1167" spans="1:8" x14ac:dyDescent="0.25">
      <c r="A1167" s="225">
        <v>39</v>
      </c>
      <c r="B1167" s="225" t="s">
        <v>140</v>
      </c>
      <c r="C1167" s="225" t="s">
        <v>600</v>
      </c>
      <c r="D1167" s="225">
        <v>3</v>
      </c>
      <c r="E1167" s="50">
        <v>9</v>
      </c>
      <c r="F1167" s="50">
        <v>5.4</v>
      </c>
      <c r="G1167" s="95">
        <v>4</v>
      </c>
    </row>
    <row r="1168" spans="1:8" x14ac:dyDescent="0.25">
      <c r="A1168" s="225">
        <v>39</v>
      </c>
      <c r="B1168" s="225" t="s">
        <v>140</v>
      </c>
      <c r="C1168" s="225" t="s">
        <v>600</v>
      </c>
      <c r="D1168" s="225">
        <v>2</v>
      </c>
      <c r="E1168" s="50">
        <v>8</v>
      </c>
      <c r="F1168" s="50">
        <v>8.6</v>
      </c>
      <c r="G1168" s="95">
        <v>4.5</v>
      </c>
    </row>
    <row r="1169" spans="1:9" x14ac:dyDescent="0.25">
      <c r="A1169" s="225">
        <v>39</v>
      </c>
      <c r="B1169" s="225" t="s">
        <v>140</v>
      </c>
      <c r="C1169" s="225" t="s">
        <v>600</v>
      </c>
      <c r="D1169" s="225">
        <v>2</v>
      </c>
      <c r="E1169" s="50">
        <v>7</v>
      </c>
      <c r="F1169" s="50">
        <v>11.2</v>
      </c>
      <c r="G1169" s="95">
        <v>4</v>
      </c>
      <c r="H1169" s="65">
        <f>SUM(E1165:E1169)</f>
        <v>30</v>
      </c>
    </row>
    <row r="1170" spans="1:9" x14ac:dyDescent="0.25">
      <c r="A1170" s="225">
        <v>39</v>
      </c>
      <c r="B1170" s="225" t="s">
        <v>137</v>
      </c>
      <c r="C1170" s="225" t="s">
        <v>601</v>
      </c>
      <c r="D1170" s="225">
        <v>3</v>
      </c>
      <c r="E1170" s="50">
        <v>7</v>
      </c>
      <c r="F1170" s="50">
        <v>10.5</v>
      </c>
      <c r="G1170" s="95">
        <v>3.5</v>
      </c>
      <c r="I1170" s="93"/>
    </row>
    <row r="1171" spans="1:9" x14ac:dyDescent="0.25">
      <c r="A1171" s="225">
        <v>39</v>
      </c>
      <c r="B1171" s="225" t="s">
        <v>137</v>
      </c>
      <c r="C1171" s="225" t="s">
        <v>601</v>
      </c>
      <c r="D1171" s="225">
        <v>4</v>
      </c>
      <c r="E1171" s="50">
        <v>1</v>
      </c>
      <c r="F1171" s="50">
        <v>11.2</v>
      </c>
      <c r="G1171" s="95">
        <v>5</v>
      </c>
    </row>
    <row r="1172" spans="1:9" x14ac:dyDescent="0.25">
      <c r="A1172" s="225">
        <v>39</v>
      </c>
      <c r="B1172" s="225" t="s">
        <v>337</v>
      </c>
      <c r="C1172" s="225" t="s">
        <v>602</v>
      </c>
      <c r="D1172" s="225">
        <v>2</v>
      </c>
      <c r="E1172" s="50">
        <v>8</v>
      </c>
      <c r="F1172" s="50">
        <v>5.2</v>
      </c>
      <c r="G1172" s="95">
        <v>4.5</v>
      </c>
    </row>
    <row r="1173" spans="1:9" x14ac:dyDescent="0.25">
      <c r="A1173" s="225">
        <v>39</v>
      </c>
      <c r="B1173" s="225" t="s">
        <v>149</v>
      </c>
      <c r="C1173" s="225" t="s">
        <v>621</v>
      </c>
      <c r="D1173" s="225">
        <v>4</v>
      </c>
      <c r="E1173" s="50">
        <v>3</v>
      </c>
      <c r="F1173" s="50">
        <v>4.0999999999999996</v>
      </c>
      <c r="G1173" s="95">
        <v>7.5</v>
      </c>
    </row>
    <row r="1174" spans="1:9" x14ac:dyDescent="0.25">
      <c r="A1174" s="225">
        <v>39</v>
      </c>
      <c r="B1174" s="225" t="s">
        <v>149</v>
      </c>
      <c r="C1174" s="225" t="s">
        <v>621</v>
      </c>
      <c r="D1174" s="225">
        <v>4</v>
      </c>
      <c r="E1174" s="50">
        <v>1</v>
      </c>
      <c r="F1174" s="50">
        <v>15.5</v>
      </c>
      <c r="G1174" s="95">
        <v>7.5</v>
      </c>
    </row>
    <row r="1175" spans="1:9" x14ac:dyDescent="0.25">
      <c r="A1175" s="225">
        <v>39</v>
      </c>
      <c r="B1175" s="225" t="s">
        <v>152</v>
      </c>
      <c r="C1175" s="225" t="s">
        <v>605</v>
      </c>
      <c r="D1175" s="225">
        <v>2</v>
      </c>
      <c r="E1175" s="50">
        <v>5</v>
      </c>
      <c r="F1175" s="50">
        <v>3.2</v>
      </c>
      <c r="G1175" s="95">
        <v>7.5</v>
      </c>
    </row>
    <row r="1176" spans="1:9" x14ac:dyDescent="0.25">
      <c r="A1176" s="225">
        <v>39</v>
      </c>
      <c r="B1176" s="225" t="s">
        <v>330</v>
      </c>
      <c r="C1176" s="225" t="s">
        <v>607</v>
      </c>
      <c r="D1176" s="225">
        <v>5</v>
      </c>
      <c r="E1176" s="50">
        <v>7</v>
      </c>
      <c r="F1176" s="50">
        <v>3.5</v>
      </c>
      <c r="G1176" s="95">
        <v>7.5</v>
      </c>
    </row>
    <row r="1177" spans="1:9" x14ac:dyDescent="0.25">
      <c r="A1177" s="225">
        <v>39</v>
      </c>
      <c r="B1177" s="225" t="s">
        <v>330</v>
      </c>
      <c r="C1177" s="225" t="s">
        <v>607</v>
      </c>
      <c r="D1177" s="225">
        <v>2</v>
      </c>
      <c r="E1177" s="50">
        <v>7</v>
      </c>
      <c r="F1177" s="50">
        <v>5</v>
      </c>
      <c r="G1177" s="95">
        <v>7.5</v>
      </c>
    </row>
    <row r="1178" spans="1:9" x14ac:dyDescent="0.25">
      <c r="A1178" s="225">
        <v>39</v>
      </c>
      <c r="B1178" s="225" t="s">
        <v>171</v>
      </c>
      <c r="C1178" s="225" t="s">
        <v>611</v>
      </c>
      <c r="D1178" s="247">
        <v>3</v>
      </c>
      <c r="E1178" s="56">
        <v>7</v>
      </c>
      <c r="F1178" s="56">
        <v>40.5</v>
      </c>
      <c r="G1178" s="95">
        <v>7.5</v>
      </c>
    </row>
    <row r="1179" spans="1:9" x14ac:dyDescent="0.25">
      <c r="A1179" s="225">
        <v>39</v>
      </c>
      <c r="B1179" s="225" t="s">
        <v>181</v>
      </c>
      <c r="C1179" s="225" t="s">
        <v>615</v>
      </c>
      <c r="D1179" s="225">
        <v>7</v>
      </c>
      <c r="E1179" s="50">
        <v>7</v>
      </c>
      <c r="F1179" s="50">
        <v>4</v>
      </c>
      <c r="G1179" s="95">
        <v>7.5</v>
      </c>
    </row>
    <row r="1180" spans="1:9" x14ac:dyDescent="0.25">
      <c r="A1180" s="225">
        <v>40</v>
      </c>
      <c r="B1180" s="225" t="s">
        <v>17</v>
      </c>
      <c r="C1180" s="225" t="s">
        <v>556</v>
      </c>
      <c r="D1180" s="225">
        <v>14</v>
      </c>
      <c r="E1180" s="50">
        <v>3</v>
      </c>
      <c r="F1180" s="50">
        <v>41</v>
      </c>
      <c r="G1180" s="95">
        <v>12</v>
      </c>
      <c r="H1180" s="65">
        <f>SUM(E1125:E1180)</f>
        <v>243</v>
      </c>
    </row>
    <row r="1181" spans="1:9" x14ac:dyDescent="0.25">
      <c r="A1181" s="225">
        <v>40</v>
      </c>
      <c r="B1181" s="225" t="s">
        <v>21</v>
      </c>
      <c r="C1181" s="225" t="s">
        <v>557</v>
      </c>
      <c r="D1181" s="225">
        <v>4</v>
      </c>
      <c r="E1181" s="50">
        <v>2</v>
      </c>
      <c r="F1181" s="50">
        <v>15</v>
      </c>
      <c r="G1181" s="95">
        <v>9</v>
      </c>
      <c r="H1181" s="65">
        <f>SUM(E1177:E1181)</f>
        <v>26</v>
      </c>
    </row>
    <row r="1182" spans="1:9" x14ac:dyDescent="0.25">
      <c r="A1182" s="225">
        <v>40</v>
      </c>
      <c r="B1182" s="225" t="s">
        <v>29</v>
      </c>
      <c r="C1182" s="225" t="s">
        <v>618</v>
      </c>
      <c r="D1182" s="225">
        <v>2</v>
      </c>
      <c r="E1182" s="50">
        <v>10</v>
      </c>
      <c r="F1182" s="50">
        <v>2.5</v>
      </c>
      <c r="G1182" s="95">
        <v>3</v>
      </c>
    </row>
    <row r="1183" spans="1:9" x14ac:dyDescent="0.25">
      <c r="A1183" s="225">
        <v>40</v>
      </c>
      <c r="B1183" s="225" t="s">
        <v>43</v>
      </c>
      <c r="C1183" s="225" t="s">
        <v>563</v>
      </c>
      <c r="D1183" s="225">
        <v>3</v>
      </c>
      <c r="E1183" s="50">
        <v>3</v>
      </c>
      <c r="F1183" s="50">
        <v>8.5</v>
      </c>
      <c r="G1183" s="95">
        <v>4</v>
      </c>
      <c r="I1183" s="93"/>
    </row>
    <row r="1184" spans="1:9" x14ac:dyDescent="0.25">
      <c r="A1184" s="225">
        <v>40</v>
      </c>
      <c r="B1184" s="225" t="s">
        <v>43</v>
      </c>
      <c r="C1184" s="225" t="s">
        <v>563</v>
      </c>
      <c r="D1184" s="225">
        <v>3</v>
      </c>
      <c r="E1184" s="50">
        <v>2</v>
      </c>
      <c r="F1184" s="50">
        <v>11</v>
      </c>
      <c r="G1184" s="95">
        <v>5</v>
      </c>
    </row>
    <row r="1185" spans="1:9" x14ac:dyDescent="0.25">
      <c r="A1185" s="225">
        <v>40</v>
      </c>
      <c r="B1185" s="225" t="s">
        <v>52</v>
      </c>
      <c r="C1185" s="225" t="s">
        <v>616</v>
      </c>
      <c r="D1185" s="225">
        <v>1</v>
      </c>
      <c r="E1185" s="50">
        <v>3</v>
      </c>
      <c r="F1185" s="50">
        <v>7</v>
      </c>
      <c r="G1185" s="95">
        <v>3</v>
      </c>
    </row>
    <row r="1186" spans="1:9" x14ac:dyDescent="0.25">
      <c r="A1186" s="247">
        <v>40</v>
      </c>
      <c r="B1186" s="247" t="s">
        <v>54</v>
      </c>
      <c r="C1186" s="247" t="s">
        <v>566</v>
      </c>
      <c r="D1186" s="247">
        <v>2</v>
      </c>
      <c r="E1186" s="56">
        <v>8</v>
      </c>
      <c r="F1186" s="56">
        <v>3.25</v>
      </c>
      <c r="G1186" s="96">
        <v>3</v>
      </c>
      <c r="H1186" s="30"/>
      <c r="I1186" s="26"/>
    </row>
    <row r="1187" spans="1:9" x14ac:dyDescent="0.25">
      <c r="A1187" s="225">
        <v>40</v>
      </c>
      <c r="B1187" s="225" t="s">
        <v>57</v>
      </c>
      <c r="C1187" s="225" t="s">
        <v>569</v>
      </c>
      <c r="D1187" s="225">
        <v>3</v>
      </c>
      <c r="E1187" s="50">
        <v>30</v>
      </c>
      <c r="F1187" s="50">
        <v>4.5</v>
      </c>
      <c r="G1187" s="95">
        <v>7.5</v>
      </c>
    </row>
    <row r="1188" spans="1:9" x14ac:dyDescent="0.25">
      <c r="A1188" s="225">
        <v>40</v>
      </c>
      <c r="B1188" s="225" t="s">
        <v>57</v>
      </c>
      <c r="C1188" s="225" t="s">
        <v>569</v>
      </c>
      <c r="D1188" s="225">
        <v>2</v>
      </c>
      <c r="E1188" s="50">
        <v>15</v>
      </c>
      <c r="F1188" s="50">
        <v>4</v>
      </c>
      <c r="G1188" s="95">
        <v>5</v>
      </c>
    </row>
    <row r="1189" spans="1:9" x14ac:dyDescent="0.25">
      <c r="A1189" s="225">
        <v>40</v>
      </c>
      <c r="B1189" s="225" t="s">
        <v>334</v>
      </c>
      <c r="C1189" s="225" t="s">
        <v>574</v>
      </c>
      <c r="D1189" s="225">
        <v>3</v>
      </c>
      <c r="E1189" s="50">
        <v>5</v>
      </c>
      <c r="F1189" s="50">
        <v>10</v>
      </c>
      <c r="G1189" s="95">
        <v>7</v>
      </c>
    </row>
    <row r="1190" spans="1:9" x14ac:dyDescent="0.25">
      <c r="A1190" s="225">
        <v>40</v>
      </c>
      <c r="B1190" s="225" t="s">
        <v>78</v>
      </c>
      <c r="C1190" s="225" t="s">
        <v>577</v>
      </c>
      <c r="D1190" s="225">
        <v>1</v>
      </c>
      <c r="E1190" s="50">
        <v>3</v>
      </c>
      <c r="F1190" s="50">
        <v>4.5</v>
      </c>
      <c r="G1190" s="95">
        <v>4.5</v>
      </c>
    </row>
    <row r="1191" spans="1:9" x14ac:dyDescent="0.25">
      <c r="A1191" s="225">
        <v>40</v>
      </c>
      <c r="B1191" s="225" t="s">
        <v>85</v>
      </c>
      <c r="C1191" s="225" t="s">
        <v>581</v>
      </c>
      <c r="D1191" s="225">
        <v>2</v>
      </c>
      <c r="E1191" s="50">
        <v>3</v>
      </c>
      <c r="F1191" s="50">
        <v>4.5</v>
      </c>
      <c r="G1191" s="95">
        <v>4</v>
      </c>
    </row>
    <row r="1192" spans="1:9" x14ac:dyDescent="0.25">
      <c r="A1192" s="225">
        <v>40</v>
      </c>
      <c r="B1192" s="225" t="s">
        <v>85</v>
      </c>
      <c r="C1192" s="225" t="s">
        <v>581</v>
      </c>
      <c r="D1192" s="225">
        <v>2</v>
      </c>
      <c r="E1192" s="50">
        <v>2</v>
      </c>
      <c r="F1192" s="50">
        <v>4.5</v>
      </c>
      <c r="G1192" s="95">
        <v>4.5</v>
      </c>
    </row>
    <row r="1193" spans="1:9" x14ac:dyDescent="0.25">
      <c r="A1193" s="225">
        <v>40</v>
      </c>
      <c r="B1193" s="225" t="s">
        <v>102</v>
      </c>
      <c r="C1193" s="225" t="s">
        <v>588</v>
      </c>
      <c r="D1193" s="225">
        <v>2</v>
      </c>
      <c r="E1193" s="50">
        <v>5</v>
      </c>
      <c r="F1193" s="50">
        <v>6.5</v>
      </c>
      <c r="G1193" s="95">
        <v>3.5</v>
      </c>
    </row>
    <row r="1194" spans="1:9" x14ac:dyDescent="0.25">
      <c r="A1194" s="225">
        <v>40</v>
      </c>
      <c r="B1194" s="225" t="s">
        <v>102</v>
      </c>
      <c r="C1194" s="246" t="s">
        <v>588</v>
      </c>
      <c r="D1194" s="246">
        <v>2</v>
      </c>
      <c r="E1194" s="64">
        <v>2</v>
      </c>
      <c r="F1194" s="64">
        <v>7</v>
      </c>
      <c r="G1194" s="98">
        <v>4.3</v>
      </c>
    </row>
    <row r="1195" spans="1:9" x14ac:dyDescent="0.25">
      <c r="A1195" s="225">
        <v>40</v>
      </c>
      <c r="B1195" s="225" t="s">
        <v>102</v>
      </c>
      <c r="C1195" s="246" t="s">
        <v>588</v>
      </c>
      <c r="D1195" s="246">
        <v>4</v>
      </c>
      <c r="E1195" s="64">
        <v>3</v>
      </c>
      <c r="F1195" s="64">
        <v>7.5</v>
      </c>
      <c r="G1195" s="98">
        <v>4.5</v>
      </c>
    </row>
    <row r="1196" spans="1:9" x14ac:dyDescent="0.25">
      <c r="A1196" s="225">
        <v>40</v>
      </c>
      <c r="B1196" s="225" t="s">
        <v>123</v>
      </c>
      <c r="C1196" s="225" t="s">
        <v>596</v>
      </c>
      <c r="D1196" s="225">
        <v>1</v>
      </c>
      <c r="E1196" s="50">
        <v>6</v>
      </c>
      <c r="F1196" s="50">
        <v>2.5</v>
      </c>
      <c r="G1196" s="95">
        <v>3</v>
      </c>
    </row>
    <row r="1197" spans="1:9" x14ac:dyDescent="0.25">
      <c r="A1197" s="225">
        <v>40</v>
      </c>
      <c r="B1197" s="225" t="s">
        <v>123</v>
      </c>
      <c r="C1197" s="225" t="s">
        <v>596</v>
      </c>
      <c r="D1197" s="225">
        <v>2</v>
      </c>
      <c r="E1197" s="50">
        <v>30</v>
      </c>
      <c r="F1197" s="50">
        <v>3.6</v>
      </c>
      <c r="G1197" s="95">
        <v>4</v>
      </c>
      <c r="I1197" s="93"/>
    </row>
    <row r="1198" spans="1:9" x14ac:dyDescent="0.25">
      <c r="A1198" s="225">
        <v>40</v>
      </c>
      <c r="B1198" s="225" t="s">
        <v>129</v>
      </c>
      <c r="C1198" s="225" t="s">
        <v>598</v>
      </c>
      <c r="D1198" s="225">
        <v>1</v>
      </c>
      <c r="E1198" s="50">
        <v>5</v>
      </c>
      <c r="F1198" s="50">
        <v>4.5</v>
      </c>
      <c r="G1198" s="95">
        <v>3</v>
      </c>
    </row>
    <row r="1199" spans="1:9" x14ac:dyDescent="0.25">
      <c r="A1199" s="225">
        <v>40</v>
      </c>
      <c r="B1199" s="225" t="s">
        <v>337</v>
      </c>
      <c r="C1199" s="225" t="s">
        <v>602</v>
      </c>
      <c r="D1199" s="225">
        <v>2</v>
      </c>
      <c r="E1199" s="50">
        <v>3</v>
      </c>
      <c r="F1199" s="50">
        <v>7.5</v>
      </c>
      <c r="G1199" s="95">
        <v>6</v>
      </c>
    </row>
    <row r="1200" spans="1:9" x14ac:dyDescent="0.25">
      <c r="A1200" s="225">
        <v>40</v>
      </c>
      <c r="B1200" s="225" t="s">
        <v>145</v>
      </c>
      <c r="C1200" s="225" t="s">
        <v>603</v>
      </c>
      <c r="D1200" s="225">
        <v>2</v>
      </c>
      <c r="E1200" s="50">
        <v>8</v>
      </c>
      <c r="F1200" s="50">
        <v>3.5</v>
      </c>
      <c r="G1200" s="95">
        <v>7.5</v>
      </c>
    </row>
    <row r="1201" spans="1:9" x14ac:dyDescent="0.25">
      <c r="A1201" s="225">
        <v>40</v>
      </c>
      <c r="B1201" s="225" t="s">
        <v>149</v>
      </c>
      <c r="C1201" s="225" t="s">
        <v>621</v>
      </c>
      <c r="D1201" s="225">
        <v>7</v>
      </c>
      <c r="E1201" s="50">
        <v>2</v>
      </c>
      <c r="F1201" s="50">
        <v>4.5</v>
      </c>
      <c r="G1201" s="95">
        <v>7.5</v>
      </c>
    </row>
    <row r="1202" spans="1:9" x14ac:dyDescent="0.25">
      <c r="A1202" s="225">
        <v>40</v>
      </c>
      <c r="B1202" s="225" t="s">
        <v>149</v>
      </c>
      <c r="C1202" s="225" t="s">
        <v>621</v>
      </c>
      <c r="D1202" s="225">
        <v>2</v>
      </c>
      <c r="E1202" s="50">
        <v>3</v>
      </c>
      <c r="F1202" s="50">
        <v>16</v>
      </c>
      <c r="G1202" s="95">
        <v>7.5</v>
      </c>
    </row>
    <row r="1203" spans="1:9" x14ac:dyDescent="0.25">
      <c r="A1203" s="225">
        <v>40</v>
      </c>
      <c r="B1203" s="225" t="s">
        <v>152</v>
      </c>
      <c r="C1203" s="225" t="s">
        <v>605</v>
      </c>
      <c r="D1203" s="225">
        <v>2</v>
      </c>
      <c r="E1203" s="50">
        <v>10</v>
      </c>
      <c r="F1203" s="50">
        <v>4</v>
      </c>
      <c r="G1203" s="95">
        <v>7.5</v>
      </c>
    </row>
    <row r="1204" spans="1:9" x14ac:dyDescent="0.25">
      <c r="A1204" s="225">
        <v>40</v>
      </c>
      <c r="B1204" s="225" t="s">
        <v>152</v>
      </c>
      <c r="C1204" s="225" t="s">
        <v>605</v>
      </c>
      <c r="D1204" s="225">
        <v>2</v>
      </c>
      <c r="E1204" s="50">
        <v>4</v>
      </c>
      <c r="F1204" s="50">
        <v>7.5</v>
      </c>
      <c r="G1204" s="95">
        <v>7.5</v>
      </c>
      <c r="H1204" s="65">
        <f>SUM(E1190:E1204)</f>
        <v>89</v>
      </c>
    </row>
    <row r="1205" spans="1:9" x14ac:dyDescent="0.25">
      <c r="A1205" s="225">
        <v>40</v>
      </c>
      <c r="B1205" s="225" t="s">
        <v>330</v>
      </c>
      <c r="C1205" s="225" t="s">
        <v>607</v>
      </c>
      <c r="D1205" s="225">
        <v>1</v>
      </c>
      <c r="E1205" s="50">
        <v>1</v>
      </c>
      <c r="F1205" s="50">
        <v>4</v>
      </c>
      <c r="G1205" s="95">
        <v>7.5</v>
      </c>
    </row>
    <row r="1206" spans="1:9" x14ac:dyDescent="0.25">
      <c r="A1206" s="225">
        <v>40</v>
      </c>
      <c r="B1206" s="225" t="s">
        <v>330</v>
      </c>
      <c r="C1206" s="225" t="s">
        <v>607</v>
      </c>
      <c r="D1206" s="225">
        <v>3</v>
      </c>
      <c r="E1206" s="50">
        <v>1</v>
      </c>
      <c r="F1206" s="50">
        <v>4.3499999999999996</v>
      </c>
      <c r="G1206" s="95">
        <v>7.5</v>
      </c>
    </row>
    <row r="1207" spans="1:9" x14ac:dyDescent="0.25">
      <c r="A1207" s="225">
        <v>40</v>
      </c>
      <c r="B1207" s="225" t="s">
        <v>330</v>
      </c>
      <c r="C1207" s="225" t="s">
        <v>607</v>
      </c>
      <c r="D1207" s="225">
        <v>2</v>
      </c>
      <c r="E1207" s="50">
        <v>2</v>
      </c>
      <c r="F1207" s="50">
        <v>4.75</v>
      </c>
      <c r="G1207" s="95">
        <v>7.5</v>
      </c>
    </row>
    <row r="1208" spans="1:9" x14ac:dyDescent="0.25">
      <c r="A1208" s="225">
        <v>40</v>
      </c>
      <c r="B1208" s="225" t="s">
        <v>168</v>
      </c>
      <c r="C1208" s="225" t="s">
        <v>610</v>
      </c>
      <c r="D1208" s="225">
        <v>3</v>
      </c>
      <c r="E1208" s="50">
        <v>2</v>
      </c>
      <c r="F1208" s="50">
        <v>13.5</v>
      </c>
      <c r="G1208" s="95">
        <v>7</v>
      </c>
    </row>
    <row r="1209" spans="1:9" x14ac:dyDescent="0.25">
      <c r="A1209" s="225">
        <v>40</v>
      </c>
      <c r="B1209" s="225" t="s">
        <v>171</v>
      </c>
      <c r="C1209" s="225" t="s">
        <v>611</v>
      </c>
      <c r="D1209" s="225">
        <v>1</v>
      </c>
      <c r="E1209" s="50">
        <v>1</v>
      </c>
      <c r="F1209" s="50">
        <v>3</v>
      </c>
      <c r="G1209" s="95">
        <v>7.5</v>
      </c>
    </row>
    <row r="1210" spans="1:9" x14ac:dyDescent="0.25">
      <c r="A1210" s="225">
        <v>41</v>
      </c>
      <c r="B1210" s="225" t="s">
        <v>29</v>
      </c>
      <c r="C1210" s="225" t="s">
        <v>618</v>
      </c>
      <c r="D1210" s="225">
        <v>1</v>
      </c>
      <c r="E1210" s="50">
        <v>250</v>
      </c>
      <c r="F1210" s="50">
        <v>2.75</v>
      </c>
      <c r="G1210" s="95">
        <v>2.75</v>
      </c>
    </row>
    <row r="1211" spans="1:9" x14ac:dyDescent="0.25">
      <c r="A1211" s="225">
        <v>41</v>
      </c>
      <c r="B1211" s="225" t="s">
        <v>26</v>
      </c>
      <c r="C1211" s="225" t="s">
        <v>619</v>
      </c>
      <c r="D1211" s="225">
        <v>1</v>
      </c>
      <c r="E1211" s="50">
        <v>4</v>
      </c>
      <c r="F1211" s="50">
        <v>2.6</v>
      </c>
      <c r="G1211" s="95">
        <v>8</v>
      </c>
    </row>
    <row r="1212" spans="1:9" x14ac:dyDescent="0.25">
      <c r="A1212" s="225">
        <v>41</v>
      </c>
      <c r="B1212" s="225" t="s">
        <v>26</v>
      </c>
      <c r="C1212" s="225" t="s">
        <v>619</v>
      </c>
      <c r="D1212" s="225">
        <v>1</v>
      </c>
      <c r="E1212" s="50">
        <v>20</v>
      </c>
      <c r="F1212" s="50">
        <v>2.7</v>
      </c>
      <c r="G1212" s="95">
        <v>3</v>
      </c>
    </row>
    <row r="1213" spans="1:9" x14ac:dyDescent="0.25">
      <c r="A1213" s="225">
        <v>41</v>
      </c>
      <c r="B1213" s="225" t="s">
        <v>32</v>
      </c>
      <c r="C1213" s="225" t="s">
        <v>620</v>
      </c>
      <c r="D1213" s="225">
        <v>2</v>
      </c>
      <c r="E1213" s="50">
        <v>7</v>
      </c>
      <c r="F1213" s="50">
        <v>4</v>
      </c>
      <c r="G1213" s="95">
        <v>3.5</v>
      </c>
    </row>
    <row r="1214" spans="1:9" x14ac:dyDescent="0.25">
      <c r="A1214" s="225">
        <v>41</v>
      </c>
      <c r="B1214" s="225" t="s">
        <v>32</v>
      </c>
      <c r="C1214" s="225" t="s">
        <v>620</v>
      </c>
      <c r="D1214" s="225">
        <v>2</v>
      </c>
      <c r="E1214" s="50">
        <v>7</v>
      </c>
      <c r="F1214" s="50">
        <v>4.7</v>
      </c>
      <c r="G1214" s="95">
        <v>3</v>
      </c>
      <c r="I1214" s="93"/>
    </row>
    <row r="1215" spans="1:9" x14ac:dyDescent="0.25">
      <c r="A1215" s="225">
        <v>41</v>
      </c>
      <c r="B1215" s="225" t="s">
        <v>43</v>
      </c>
      <c r="C1215" s="225" t="s">
        <v>563</v>
      </c>
      <c r="D1215" s="225">
        <v>2</v>
      </c>
      <c r="E1215" s="50">
        <v>3</v>
      </c>
      <c r="F1215" s="50">
        <v>6.75</v>
      </c>
      <c r="G1215" s="95">
        <v>4.2</v>
      </c>
    </row>
    <row r="1216" spans="1:9" x14ac:dyDescent="0.25">
      <c r="A1216" s="225">
        <v>41</v>
      </c>
      <c r="B1216" s="225" t="s">
        <v>49</v>
      </c>
      <c r="C1216" s="225" t="s">
        <v>617</v>
      </c>
      <c r="D1216" s="225">
        <v>2</v>
      </c>
      <c r="E1216" s="50">
        <v>10</v>
      </c>
      <c r="F1216" s="50">
        <v>3.75</v>
      </c>
      <c r="G1216" s="95">
        <v>3</v>
      </c>
    </row>
    <row r="1217" spans="1:9" x14ac:dyDescent="0.25">
      <c r="A1217" s="225">
        <v>41</v>
      </c>
      <c r="B1217" s="225" t="s">
        <v>49</v>
      </c>
      <c r="C1217" s="225" t="s">
        <v>617</v>
      </c>
      <c r="D1217" s="225">
        <v>1</v>
      </c>
      <c r="E1217" s="50">
        <v>1</v>
      </c>
      <c r="F1217" s="50">
        <v>4.75</v>
      </c>
      <c r="G1217" s="95">
        <v>2.75</v>
      </c>
    </row>
    <row r="1218" spans="1:9" x14ac:dyDescent="0.25">
      <c r="A1218" s="225">
        <v>41</v>
      </c>
      <c r="B1218" s="225" t="s">
        <v>52</v>
      </c>
      <c r="C1218" s="225" t="s">
        <v>616</v>
      </c>
      <c r="D1218" s="225">
        <v>1</v>
      </c>
      <c r="E1218" s="50">
        <v>1</v>
      </c>
      <c r="F1218" s="50">
        <v>3.2</v>
      </c>
      <c r="G1218" s="95">
        <v>4</v>
      </c>
    </row>
    <row r="1219" spans="1:9" x14ac:dyDescent="0.25">
      <c r="A1219" s="225">
        <v>41</v>
      </c>
      <c r="B1219" s="225" t="s">
        <v>52</v>
      </c>
      <c r="C1219" s="225" t="s">
        <v>616</v>
      </c>
      <c r="D1219" s="225">
        <v>2</v>
      </c>
      <c r="E1219" s="50">
        <v>4</v>
      </c>
      <c r="F1219" s="50">
        <v>3.75</v>
      </c>
      <c r="G1219" s="95">
        <v>3</v>
      </c>
    </row>
    <row r="1220" spans="1:9" x14ac:dyDescent="0.25">
      <c r="A1220" s="225">
        <v>41</v>
      </c>
      <c r="B1220" s="225" t="s">
        <v>52</v>
      </c>
      <c r="C1220" s="225" t="s">
        <v>616</v>
      </c>
      <c r="D1220" s="225">
        <v>3</v>
      </c>
      <c r="E1220" s="50">
        <v>6</v>
      </c>
      <c r="F1220" s="50">
        <v>4.5</v>
      </c>
      <c r="G1220" s="95">
        <v>3.5</v>
      </c>
    </row>
    <row r="1221" spans="1:9" x14ac:dyDescent="0.25">
      <c r="A1221" s="225">
        <v>41</v>
      </c>
      <c r="B1221" s="225" t="s">
        <v>72</v>
      </c>
      <c r="C1221" s="225" t="s">
        <v>574</v>
      </c>
      <c r="D1221" s="225">
        <v>5</v>
      </c>
      <c r="E1221" s="50">
        <v>2</v>
      </c>
      <c r="F1221" s="50">
        <v>6.2</v>
      </c>
      <c r="G1221" s="95">
        <v>5</v>
      </c>
    </row>
    <row r="1222" spans="1:9" x14ac:dyDescent="0.25">
      <c r="A1222" s="225">
        <v>41</v>
      </c>
      <c r="B1222" s="225" t="s">
        <v>334</v>
      </c>
      <c r="C1222" s="225" t="s">
        <v>574</v>
      </c>
      <c r="D1222" s="225">
        <v>3</v>
      </c>
      <c r="E1222" s="50">
        <v>2</v>
      </c>
      <c r="F1222" s="50">
        <v>6.5</v>
      </c>
      <c r="G1222" s="95">
        <v>5</v>
      </c>
    </row>
    <row r="1223" spans="1:9" x14ac:dyDescent="0.25">
      <c r="A1223" s="225">
        <v>41</v>
      </c>
      <c r="B1223" s="225" t="s">
        <v>102</v>
      </c>
      <c r="C1223" s="225" t="s">
        <v>588</v>
      </c>
      <c r="D1223" s="225">
        <v>2</v>
      </c>
      <c r="E1223" s="50">
        <v>7</v>
      </c>
      <c r="F1223" s="50">
        <v>3.75</v>
      </c>
      <c r="G1223" s="95">
        <v>3.45</v>
      </c>
      <c r="I1223" s="93"/>
    </row>
    <row r="1224" spans="1:9" x14ac:dyDescent="0.25">
      <c r="A1224" s="225">
        <v>41</v>
      </c>
      <c r="B1224" s="225" t="s">
        <v>102</v>
      </c>
      <c r="C1224" s="225" t="s">
        <v>588</v>
      </c>
      <c r="D1224" s="225">
        <v>2</v>
      </c>
      <c r="E1224" s="50">
        <v>5</v>
      </c>
      <c r="F1224" s="50">
        <v>3.75</v>
      </c>
      <c r="G1224" s="95">
        <v>3</v>
      </c>
    </row>
    <row r="1225" spans="1:9" x14ac:dyDescent="0.25">
      <c r="A1225" s="225">
        <v>41</v>
      </c>
      <c r="B1225" s="225" t="s">
        <v>102</v>
      </c>
      <c r="C1225" s="225" t="s">
        <v>588</v>
      </c>
      <c r="D1225" s="225">
        <v>2</v>
      </c>
      <c r="E1225" s="50">
        <v>4</v>
      </c>
      <c r="F1225" s="50">
        <v>4.5</v>
      </c>
      <c r="G1225" s="95">
        <v>3.5</v>
      </c>
    </row>
    <row r="1226" spans="1:9" x14ac:dyDescent="0.25">
      <c r="A1226" s="225">
        <v>41</v>
      </c>
      <c r="B1226" s="225" t="s">
        <v>111</v>
      </c>
      <c r="C1226" s="225" t="s">
        <v>593</v>
      </c>
      <c r="D1226" s="225">
        <v>2</v>
      </c>
      <c r="E1226" s="50">
        <v>8</v>
      </c>
      <c r="F1226" s="50">
        <v>4</v>
      </c>
      <c r="G1226" s="95">
        <v>3.5</v>
      </c>
    </row>
    <row r="1227" spans="1:9" x14ac:dyDescent="0.25">
      <c r="A1227" s="225">
        <v>41</v>
      </c>
      <c r="B1227" s="225" t="s">
        <v>149</v>
      </c>
      <c r="C1227" s="225" t="s">
        <v>621</v>
      </c>
      <c r="D1227" s="225">
        <v>2</v>
      </c>
      <c r="E1227" s="50">
        <v>2</v>
      </c>
      <c r="F1227" s="50">
        <v>7.2</v>
      </c>
      <c r="G1227" s="95">
        <v>7.5</v>
      </c>
    </row>
    <row r="1228" spans="1:9" x14ac:dyDescent="0.25">
      <c r="A1228" s="225">
        <v>41</v>
      </c>
      <c r="B1228" s="225" t="s">
        <v>149</v>
      </c>
      <c r="C1228" s="225" t="s">
        <v>621</v>
      </c>
      <c r="D1228" s="225">
        <v>2</v>
      </c>
      <c r="E1228" s="50">
        <v>3</v>
      </c>
      <c r="F1228" s="50">
        <v>7.5</v>
      </c>
      <c r="G1228" s="95">
        <v>7.5</v>
      </c>
    </row>
    <row r="1229" spans="1:9" x14ac:dyDescent="0.25">
      <c r="A1229" s="225">
        <v>41</v>
      </c>
      <c r="B1229" s="225" t="s">
        <v>152</v>
      </c>
      <c r="C1229" s="225" t="s">
        <v>605</v>
      </c>
      <c r="D1229" s="225">
        <v>2</v>
      </c>
      <c r="E1229" s="50">
        <v>3</v>
      </c>
      <c r="F1229" s="50">
        <v>4</v>
      </c>
      <c r="G1229" s="95">
        <v>7.5</v>
      </c>
    </row>
    <row r="1230" spans="1:9" x14ac:dyDescent="0.25">
      <c r="A1230" s="225">
        <v>41</v>
      </c>
      <c r="B1230" s="225" t="s">
        <v>168</v>
      </c>
      <c r="C1230" s="225" t="s">
        <v>610</v>
      </c>
      <c r="D1230" s="225">
        <v>5</v>
      </c>
      <c r="E1230" s="50">
        <v>1</v>
      </c>
      <c r="F1230" s="50">
        <v>14</v>
      </c>
      <c r="G1230" s="95">
        <v>7</v>
      </c>
    </row>
    <row r="1231" spans="1:9" x14ac:dyDescent="0.25">
      <c r="A1231" s="225">
        <v>41</v>
      </c>
      <c r="B1231" s="225" t="s">
        <v>168</v>
      </c>
      <c r="C1231" s="225" t="s">
        <v>610</v>
      </c>
      <c r="D1231" s="225">
        <v>20</v>
      </c>
      <c r="E1231" s="50">
        <v>2</v>
      </c>
      <c r="F1231" s="50">
        <v>42</v>
      </c>
      <c r="G1231" s="95">
        <v>18</v>
      </c>
    </row>
    <row r="1232" spans="1:9" x14ac:dyDescent="0.25">
      <c r="A1232" s="225">
        <v>41</v>
      </c>
      <c r="B1232" s="225" t="s">
        <v>173</v>
      </c>
      <c r="C1232" s="225" t="s">
        <v>612</v>
      </c>
      <c r="D1232" s="225">
        <v>1</v>
      </c>
      <c r="E1232" s="50">
        <v>1</v>
      </c>
      <c r="F1232" s="50">
        <v>3.6</v>
      </c>
      <c r="G1232" s="95">
        <v>7.5</v>
      </c>
      <c r="H1232" s="30">
        <f>SUM(E1232)</f>
        <v>1</v>
      </c>
    </row>
    <row r="1233" spans="1:9" x14ac:dyDescent="0.25">
      <c r="A1233" s="225">
        <v>41</v>
      </c>
      <c r="B1233" s="225" t="s">
        <v>176</v>
      </c>
      <c r="C1233" s="225" t="s">
        <v>614</v>
      </c>
      <c r="D1233" s="225">
        <v>1</v>
      </c>
      <c r="E1233" s="50">
        <v>6</v>
      </c>
      <c r="F1233" s="50">
        <v>3.75</v>
      </c>
      <c r="G1233" s="95">
        <v>7.5</v>
      </c>
    </row>
    <row r="1234" spans="1:9" x14ac:dyDescent="0.25">
      <c r="A1234" s="225">
        <v>41</v>
      </c>
      <c r="B1234" s="225" t="s">
        <v>176</v>
      </c>
      <c r="C1234" s="225" t="s">
        <v>614</v>
      </c>
      <c r="D1234" s="225">
        <v>3</v>
      </c>
      <c r="E1234" s="50">
        <v>35</v>
      </c>
      <c r="F1234" s="50">
        <v>3.75</v>
      </c>
      <c r="G1234" s="95">
        <v>7.5</v>
      </c>
    </row>
    <row r="1235" spans="1:9" x14ac:dyDescent="0.25">
      <c r="A1235" s="225">
        <v>41</v>
      </c>
      <c r="B1235" s="225" t="s">
        <v>176</v>
      </c>
      <c r="C1235" s="225" t="s">
        <v>614</v>
      </c>
      <c r="D1235" s="225">
        <v>2</v>
      </c>
      <c r="E1235" s="50">
        <v>12</v>
      </c>
      <c r="F1235" s="50">
        <v>4.5</v>
      </c>
      <c r="G1235" s="95">
        <v>7.5</v>
      </c>
    </row>
    <row r="1236" spans="1:9" x14ac:dyDescent="0.25">
      <c r="A1236" s="225">
        <v>41</v>
      </c>
      <c r="B1236" s="225" t="s">
        <v>176</v>
      </c>
      <c r="C1236" s="225" t="s">
        <v>614</v>
      </c>
      <c r="D1236" s="225">
        <v>3</v>
      </c>
      <c r="E1236" s="50">
        <v>6</v>
      </c>
      <c r="F1236" s="50">
        <v>6.75</v>
      </c>
      <c r="G1236" s="95">
        <v>7.5</v>
      </c>
    </row>
    <row r="1237" spans="1:9" x14ac:dyDescent="0.25">
      <c r="A1237" s="225">
        <v>42</v>
      </c>
      <c r="B1237" s="225" t="s">
        <v>29</v>
      </c>
      <c r="C1237" s="225" t="s">
        <v>618</v>
      </c>
      <c r="D1237" s="225">
        <v>1</v>
      </c>
      <c r="E1237" s="50">
        <v>8</v>
      </c>
      <c r="F1237" s="50">
        <v>2.5</v>
      </c>
      <c r="G1237" s="95">
        <v>3</v>
      </c>
    </row>
    <row r="1238" spans="1:9" x14ac:dyDescent="0.25">
      <c r="A1238" s="225">
        <v>42</v>
      </c>
      <c r="B1238" s="225" t="s">
        <v>26</v>
      </c>
      <c r="C1238" s="225" t="s">
        <v>619</v>
      </c>
      <c r="D1238" s="225">
        <v>1</v>
      </c>
      <c r="E1238" s="50">
        <v>20</v>
      </c>
      <c r="F1238" s="50">
        <v>2.5</v>
      </c>
      <c r="G1238" s="95">
        <v>3.75</v>
      </c>
    </row>
    <row r="1239" spans="1:9" x14ac:dyDescent="0.25">
      <c r="A1239" s="225">
        <v>42</v>
      </c>
      <c r="B1239" s="225" t="s">
        <v>43</v>
      </c>
      <c r="C1239" s="225" t="s">
        <v>563</v>
      </c>
      <c r="D1239" s="225">
        <v>1</v>
      </c>
      <c r="E1239" s="50">
        <v>3</v>
      </c>
      <c r="F1239" s="50">
        <v>4.5</v>
      </c>
      <c r="G1239" s="95">
        <v>3.75</v>
      </c>
    </row>
    <row r="1240" spans="1:9" x14ac:dyDescent="0.25">
      <c r="A1240" s="225">
        <v>42</v>
      </c>
      <c r="B1240" s="225" t="s">
        <v>43</v>
      </c>
      <c r="C1240" s="225" t="s">
        <v>563</v>
      </c>
      <c r="D1240" s="225">
        <v>3</v>
      </c>
      <c r="E1240" s="50">
        <v>2</v>
      </c>
      <c r="F1240" s="50">
        <v>7.5</v>
      </c>
      <c r="G1240" s="95">
        <v>4.5</v>
      </c>
    </row>
    <row r="1241" spans="1:9" x14ac:dyDescent="0.25">
      <c r="A1241" s="247">
        <v>42</v>
      </c>
      <c r="B1241" s="247" t="s">
        <v>306</v>
      </c>
      <c r="C1241" s="247" t="s">
        <v>565</v>
      </c>
      <c r="D1241" s="247">
        <v>2</v>
      </c>
      <c r="E1241" s="56">
        <v>2</v>
      </c>
      <c r="F1241" s="56">
        <v>3</v>
      </c>
      <c r="G1241" s="96">
        <v>3</v>
      </c>
      <c r="H1241" s="30"/>
      <c r="I1241" s="26"/>
    </row>
    <row r="1242" spans="1:9" x14ac:dyDescent="0.25">
      <c r="A1242" s="225">
        <v>42</v>
      </c>
      <c r="B1242" s="225" t="s">
        <v>49</v>
      </c>
      <c r="C1242" s="225" t="s">
        <v>617</v>
      </c>
      <c r="D1242" s="225">
        <v>3</v>
      </c>
      <c r="E1242" s="50">
        <v>3</v>
      </c>
      <c r="F1242" s="50">
        <v>6.5</v>
      </c>
      <c r="G1242" s="95">
        <v>5.3</v>
      </c>
      <c r="I1242" s="93"/>
    </row>
    <row r="1243" spans="1:9" x14ac:dyDescent="0.25">
      <c r="A1243" s="247">
        <v>42</v>
      </c>
      <c r="B1243" s="247" t="s">
        <v>49</v>
      </c>
      <c r="C1243" s="247" t="s">
        <v>617</v>
      </c>
      <c r="D1243" s="247">
        <v>2</v>
      </c>
      <c r="E1243" s="56">
        <v>8</v>
      </c>
      <c r="F1243" s="56">
        <v>7.9</v>
      </c>
      <c r="G1243" s="96">
        <v>6</v>
      </c>
      <c r="H1243" s="30"/>
      <c r="I1243" s="26"/>
    </row>
    <row r="1244" spans="1:9" x14ac:dyDescent="0.25">
      <c r="A1244" s="225">
        <v>42</v>
      </c>
      <c r="B1244" s="225" t="s">
        <v>52</v>
      </c>
      <c r="C1244" s="225" t="s">
        <v>616</v>
      </c>
      <c r="D1244" s="225">
        <v>2</v>
      </c>
      <c r="E1244" s="50">
        <v>2</v>
      </c>
      <c r="F1244" s="50">
        <v>4.5</v>
      </c>
      <c r="G1244" s="95">
        <v>3.75</v>
      </c>
    </row>
    <row r="1245" spans="1:9" x14ac:dyDescent="0.25">
      <c r="A1245" s="225">
        <v>42</v>
      </c>
      <c r="B1245" s="225" t="s">
        <v>52</v>
      </c>
      <c r="C1245" s="225" t="s">
        <v>616</v>
      </c>
      <c r="D1245" s="225">
        <v>2</v>
      </c>
      <c r="E1245" s="50">
        <v>7</v>
      </c>
      <c r="F1245" s="50">
        <v>4.5999999999999996</v>
      </c>
      <c r="G1245" s="95">
        <v>3.7</v>
      </c>
    </row>
    <row r="1246" spans="1:9" x14ac:dyDescent="0.25">
      <c r="A1246" s="225">
        <v>42</v>
      </c>
      <c r="B1246" s="225" t="s">
        <v>54</v>
      </c>
      <c r="C1246" s="225" t="s">
        <v>566</v>
      </c>
      <c r="D1246" s="225">
        <v>2</v>
      </c>
      <c r="E1246" s="50">
        <v>12</v>
      </c>
      <c r="F1246" s="50">
        <v>2.9</v>
      </c>
      <c r="G1246" s="95">
        <v>4.5</v>
      </c>
    </row>
    <row r="1247" spans="1:9" x14ac:dyDescent="0.25">
      <c r="A1247" s="225">
        <v>42</v>
      </c>
      <c r="B1247" s="225" t="s">
        <v>57</v>
      </c>
      <c r="C1247" s="225" t="s">
        <v>569</v>
      </c>
      <c r="D1247" s="225">
        <v>2</v>
      </c>
      <c r="E1247" s="50">
        <v>5</v>
      </c>
      <c r="F1247" s="50">
        <v>3</v>
      </c>
      <c r="G1247" s="95">
        <v>3.45</v>
      </c>
    </row>
    <row r="1248" spans="1:9" x14ac:dyDescent="0.25">
      <c r="A1248" s="225">
        <v>42</v>
      </c>
      <c r="B1248" s="225" t="s">
        <v>334</v>
      </c>
      <c r="C1248" s="225" t="s">
        <v>574</v>
      </c>
      <c r="D1248" s="225">
        <v>2</v>
      </c>
      <c r="E1248" s="50">
        <v>1</v>
      </c>
      <c r="F1248" s="50">
        <v>3.6</v>
      </c>
      <c r="G1248" s="95">
        <v>4</v>
      </c>
    </row>
    <row r="1249" spans="1:9" x14ac:dyDescent="0.25">
      <c r="A1249" s="225">
        <v>42</v>
      </c>
      <c r="B1249" s="225" t="s">
        <v>91</v>
      </c>
      <c r="C1249" s="225" t="s">
        <v>583</v>
      </c>
      <c r="D1249" s="225">
        <v>3</v>
      </c>
      <c r="E1249" s="50">
        <v>1</v>
      </c>
      <c r="F1249" s="50">
        <v>12</v>
      </c>
      <c r="G1249" s="95">
        <v>6.75</v>
      </c>
      <c r="H1249" s="30"/>
    </row>
    <row r="1250" spans="1:9" x14ac:dyDescent="0.25">
      <c r="A1250" s="225">
        <v>42</v>
      </c>
      <c r="B1250" s="225" t="s">
        <v>91</v>
      </c>
      <c r="C1250" s="225" t="s">
        <v>583</v>
      </c>
      <c r="D1250" s="225">
        <v>22</v>
      </c>
      <c r="E1250" s="50">
        <v>1</v>
      </c>
      <c r="F1250" s="50">
        <v>70</v>
      </c>
      <c r="G1250" s="95">
        <v>15</v>
      </c>
      <c r="H1250" s="65">
        <f>SUM(E1248:E1250)</f>
        <v>3</v>
      </c>
    </row>
    <row r="1251" spans="1:9" x14ac:dyDescent="0.25">
      <c r="A1251" s="225">
        <v>42</v>
      </c>
      <c r="B1251" s="225" t="s">
        <v>114</v>
      </c>
      <c r="C1251" s="225" t="s">
        <v>592</v>
      </c>
      <c r="D1251" s="225">
        <v>3</v>
      </c>
      <c r="E1251" s="50">
        <v>12</v>
      </c>
      <c r="F1251" s="50">
        <v>6.5</v>
      </c>
      <c r="G1251" s="95">
        <v>5</v>
      </c>
      <c r="H1251" s="65">
        <f>SUM(E1248:E1251)</f>
        <v>15</v>
      </c>
    </row>
    <row r="1252" spans="1:9" x14ac:dyDescent="0.25">
      <c r="A1252" s="225">
        <v>42</v>
      </c>
      <c r="B1252" s="225" t="s">
        <v>111</v>
      </c>
      <c r="C1252" s="225" t="s">
        <v>593</v>
      </c>
      <c r="D1252" s="225">
        <v>1</v>
      </c>
      <c r="E1252" s="50">
        <v>15</v>
      </c>
      <c r="F1252" s="50">
        <v>4.5</v>
      </c>
      <c r="G1252" s="95">
        <v>4.5</v>
      </c>
    </row>
    <row r="1253" spans="1:9" x14ac:dyDescent="0.25">
      <c r="A1253" s="225">
        <v>42</v>
      </c>
      <c r="B1253" s="225" t="s">
        <v>116</v>
      </c>
      <c r="C1253" s="225" t="s">
        <v>594</v>
      </c>
      <c r="D1253" s="225">
        <v>2</v>
      </c>
      <c r="E1253" s="50">
        <v>15</v>
      </c>
      <c r="F1253" s="50">
        <v>3</v>
      </c>
      <c r="G1253" s="95">
        <v>5</v>
      </c>
    </row>
    <row r="1254" spans="1:9" x14ac:dyDescent="0.25">
      <c r="A1254" s="225">
        <v>42</v>
      </c>
      <c r="B1254" s="225" t="s">
        <v>116</v>
      </c>
      <c r="C1254" s="225" t="s">
        <v>594</v>
      </c>
      <c r="D1254" s="225">
        <v>3</v>
      </c>
      <c r="E1254" s="50">
        <v>1</v>
      </c>
      <c r="F1254" s="50">
        <v>8</v>
      </c>
      <c r="G1254" s="95">
        <v>6</v>
      </c>
    </row>
    <row r="1255" spans="1:9" x14ac:dyDescent="0.25">
      <c r="A1255" s="225">
        <v>42</v>
      </c>
      <c r="B1255" s="225" t="s">
        <v>337</v>
      </c>
      <c r="C1255" s="225" t="s">
        <v>602</v>
      </c>
      <c r="D1255" s="225">
        <v>2</v>
      </c>
      <c r="E1255" s="50">
        <v>3</v>
      </c>
      <c r="F1255" s="50">
        <v>4</v>
      </c>
      <c r="G1255" s="95">
        <v>4.5</v>
      </c>
      <c r="I1255" s="93"/>
    </row>
    <row r="1256" spans="1:9" x14ac:dyDescent="0.25">
      <c r="A1256" s="225">
        <v>42</v>
      </c>
      <c r="B1256" s="225" t="s">
        <v>145</v>
      </c>
      <c r="C1256" s="225" t="s">
        <v>603</v>
      </c>
      <c r="D1256" s="225">
        <v>2</v>
      </c>
      <c r="E1256" s="50">
        <v>15</v>
      </c>
      <c r="F1256" s="50">
        <v>3</v>
      </c>
      <c r="G1256" s="95">
        <v>4</v>
      </c>
    </row>
    <row r="1257" spans="1:9" x14ac:dyDescent="0.25">
      <c r="A1257" s="225">
        <v>42</v>
      </c>
      <c r="B1257" s="225" t="s">
        <v>145</v>
      </c>
      <c r="C1257" s="225" t="s">
        <v>603</v>
      </c>
      <c r="D1257" s="225">
        <v>2</v>
      </c>
      <c r="E1257" s="50">
        <v>10</v>
      </c>
      <c r="F1257" s="50">
        <v>4.5</v>
      </c>
      <c r="G1257" s="95">
        <v>7</v>
      </c>
    </row>
    <row r="1258" spans="1:9" x14ac:dyDescent="0.25">
      <c r="A1258" s="225">
        <v>42</v>
      </c>
      <c r="B1258" s="225" t="s">
        <v>147</v>
      </c>
      <c r="C1258" s="225" t="s">
        <v>604</v>
      </c>
      <c r="D1258" s="225">
        <v>2</v>
      </c>
      <c r="E1258" s="50">
        <v>4</v>
      </c>
      <c r="F1258" s="50">
        <v>4.5</v>
      </c>
      <c r="G1258" s="95">
        <v>7.5</v>
      </c>
    </row>
    <row r="1259" spans="1:9" x14ac:dyDescent="0.25">
      <c r="A1259" s="225">
        <v>42</v>
      </c>
      <c r="B1259" s="225" t="s">
        <v>149</v>
      </c>
      <c r="C1259" s="225" t="s">
        <v>621</v>
      </c>
      <c r="D1259" s="225">
        <v>1</v>
      </c>
      <c r="E1259" s="50">
        <v>2</v>
      </c>
      <c r="F1259" s="50">
        <v>6</v>
      </c>
      <c r="G1259" s="95">
        <v>7.5</v>
      </c>
    </row>
    <row r="1260" spans="1:9" x14ac:dyDescent="0.25">
      <c r="A1260" s="225">
        <v>42</v>
      </c>
      <c r="B1260" s="225" t="s">
        <v>149</v>
      </c>
      <c r="C1260" s="225" t="s">
        <v>621</v>
      </c>
      <c r="D1260" s="225">
        <v>3</v>
      </c>
      <c r="E1260" s="50">
        <v>6</v>
      </c>
      <c r="F1260" s="50">
        <v>7.5</v>
      </c>
      <c r="G1260" s="95">
        <v>7.5</v>
      </c>
    </row>
    <row r="1261" spans="1:9" x14ac:dyDescent="0.25">
      <c r="A1261" s="225">
        <v>43</v>
      </c>
      <c r="B1261" s="225" t="s">
        <v>17</v>
      </c>
      <c r="C1261" s="225" t="s">
        <v>556</v>
      </c>
      <c r="D1261" s="225">
        <v>4</v>
      </c>
      <c r="E1261" s="50">
        <v>5</v>
      </c>
      <c r="F1261" s="50">
        <v>3.5</v>
      </c>
      <c r="G1261" s="95">
        <v>4</v>
      </c>
    </row>
    <row r="1262" spans="1:9" x14ac:dyDescent="0.25">
      <c r="A1262" s="225">
        <v>43</v>
      </c>
      <c r="B1262" s="225" t="s">
        <v>17</v>
      </c>
      <c r="C1262" s="225" t="s">
        <v>556</v>
      </c>
      <c r="D1262" s="225">
        <v>7</v>
      </c>
      <c r="E1262" s="50">
        <v>3</v>
      </c>
      <c r="F1262" s="50">
        <v>16</v>
      </c>
      <c r="G1262" s="95">
        <v>10</v>
      </c>
    </row>
    <row r="1263" spans="1:9" x14ac:dyDescent="0.25">
      <c r="A1263" s="225">
        <v>43</v>
      </c>
      <c r="B1263" s="225" t="s">
        <v>17</v>
      </c>
      <c r="C1263" s="225" t="s">
        <v>556</v>
      </c>
      <c r="D1263" s="225">
        <v>11</v>
      </c>
      <c r="E1263" s="50">
        <v>2</v>
      </c>
      <c r="F1263" s="50">
        <v>31</v>
      </c>
      <c r="G1263" s="95">
        <v>12</v>
      </c>
    </row>
    <row r="1264" spans="1:9" x14ac:dyDescent="0.25">
      <c r="A1264" s="225">
        <v>43</v>
      </c>
      <c r="B1264" s="225" t="s">
        <v>17</v>
      </c>
      <c r="C1264" s="225" t="s">
        <v>556</v>
      </c>
      <c r="D1264" s="225">
        <v>10</v>
      </c>
      <c r="E1264" s="50">
        <v>1</v>
      </c>
      <c r="F1264" s="50">
        <v>32</v>
      </c>
      <c r="G1264" s="95">
        <v>12.5</v>
      </c>
    </row>
    <row r="1265" spans="1:9" x14ac:dyDescent="0.25">
      <c r="A1265" s="225">
        <v>43</v>
      </c>
      <c r="B1265" s="225" t="s">
        <v>29</v>
      </c>
      <c r="C1265" s="225" t="s">
        <v>618</v>
      </c>
      <c r="D1265" s="225">
        <v>5</v>
      </c>
      <c r="E1265" s="50">
        <v>15</v>
      </c>
      <c r="F1265" s="50">
        <v>2.5</v>
      </c>
      <c r="G1265" s="95">
        <v>3</v>
      </c>
    </row>
    <row r="1266" spans="1:9" x14ac:dyDescent="0.25">
      <c r="A1266" s="225">
        <v>43</v>
      </c>
      <c r="B1266" s="225" t="s">
        <v>52</v>
      </c>
      <c r="C1266" s="225" t="s">
        <v>616</v>
      </c>
      <c r="D1266" s="225">
        <v>2</v>
      </c>
      <c r="E1266" s="50">
        <v>1</v>
      </c>
      <c r="F1266" s="50">
        <v>3</v>
      </c>
      <c r="G1266" s="95">
        <v>3.5</v>
      </c>
    </row>
    <row r="1267" spans="1:9" x14ac:dyDescent="0.25">
      <c r="A1267" s="225">
        <v>43</v>
      </c>
      <c r="B1267" s="225" t="s">
        <v>52</v>
      </c>
      <c r="C1267" s="225" t="s">
        <v>616</v>
      </c>
      <c r="D1267" s="225">
        <v>2</v>
      </c>
      <c r="E1267" s="50">
        <v>4</v>
      </c>
      <c r="F1267" s="50">
        <v>4.2</v>
      </c>
      <c r="G1267" s="95">
        <v>3.5</v>
      </c>
    </row>
    <row r="1268" spans="1:9" x14ac:dyDescent="0.25">
      <c r="A1268" s="225">
        <v>43</v>
      </c>
      <c r="B1268" s="225" t="s">
        <v>57</v>
      </c>
      <c r="C1268" s="225" t="s">
        <v>569</v>
      </c>
      <c r="D1268" s="225">
        <v>6</v>
      </c>
      <c r="E1268" s="50">
        <v>12</v>
      </c>
      <c r="F1268" s="50">
        <v>3.2</v>
      </c>
      <c r="G1268" s="95">
        <v>3.5</v>
      </c>
    </row>
    <row r="1269" spans="1:9" x14ac:dyDescent="0.25">
      <c r="A1269" s="225">
        <v>43</v>
      </c>
      <c r="B1269" s="225" t="s">
        <v>57</v>
      </c>
      <c r="C1269" s="225" t="s">
        <v>569</v>
      </c>
      <c r="D1269" s="225">
        <v>5</v>
      </c>
      <c r="E1269" s="50">
        <v>7</v>
      </c>
      <c r="F1269" s="50">
        <v>3.2</v>
      </c>
      <c r="G1269" s="95">
        <v>3.5</v>
      </c>
    </row>
    <row r="1270" spans="1:9" x14ac:dyDescent="0.25">
      <c r="A1270" s="225">
        <v>43</v>
      </c>
      <c r="B1270" s="225" t="s">
        <v>72</v>
      </c>
      <c r="C1270" s="225" t="s">
        <v>574</v>
      </c>
      <c r="D1270" s="225">
        <v>6</v>
      </c>
      <c r="E1270" s="50">
        <v>3</v>
      </c>
      <c r="F1270" s="50">
        <v>12.2</v>
      </c>
      <c r="G1270" s="95">
        <v>5</v>
      </c>
      <c r="I1270" s="93"/>
    </row>
    <row r="1271" spans="1:9" x14ac:dyDescent="0.25">
      <c r="A1271" s="225">
        <v>43</v>
      </c>
      <c r="B1271" s="225" t="s">
        <v>72</v>
      </c>
      <c r="C1271" s="225" t="s">
        <v>574</v>
      </c>
      <c r="D1271" s="225">
        <v>9</v>
      </c>
      <c r="E1271" s="50">
        <v>1</v>
      </c>
      <c r="F1271" s="50">
        <v>10</v>
      </c>
      <c r="G1271" s="95">
        <v>9</v>
      </c>
    </row>
    <row r="1272" spans="1:9" x14ac:dyDescent="0.25">
      <c r="A1272" s="225">
        <v>43</v>
      </c>
      <c r="B1272" s="225" t="s">
        <v>78</v>
      </c>
      <c r="C1272" s="225" t="s">
        <v>577</v>
      </c>
      <c r="D1272" s="225">
        <v>2</v>
      </c>
      <c r="E1272" s="50">
        <v>3</v>
      </c>
      <c r="F1272" s="50">
        <v>3.2</v>
      </c>
      <c r="G1272" s="95">
        <v>4</v>
      </c>
    </row>
    <row r="1273" spans="1:9" x14ac:dyDescent="0.25">
      <c r="A1273" s="225">
        <v>43</v>
      </c>
      <c r="B1273" s="225" t="s">
        <v>83</v>
      </c>
      <c r="C1273" s="225" t="s">
        <v>580</v>
      </c>
      <c r="D1273" s="225">
        <v>3</v>
      </c>
      <c r="E1273" s="50">
        <v>1</v>
      </c>
      <c r="F1273" s="50">
        <v>9.8000000000000007</v>
      </c>
      <c r="G1273" s="95">
        <v>4.5</v>
      </c>
    </row>
    <row r="1274" spans="1:9" x14ac:dyDescent="0.25">
      <c r="A1274" s="225">
        <v>43</v>
      </c>
      <c r="B1274" s="225" t="s">
        <v>102</v>
      </c>
      <c r="C1274" s="225" t="s">
        <v>588</v>
      </c>
      <c r="D1274" s="225">
        <v>1</v>
      </c>
      <c r="E1274" s="50">
        <v>1</v>
      </c>
      <c r="F1274" s="50">
        <v>3</v>
      </c>
      <c r="G1274" s="95">
        <v>3</v>
      </c>
    </row>
    <row r="1275" spans="1:9" x14ac:dyDescent="0.25">
      <c r="A1275" s="225">
        <v>43</v>
      </c>
      <c r="B1275" s="225" t="s">
        <v>102</v>
      </c>
      <c r="C1275" s="225" t="s">
        <v>588</v>
      </c>
      <c r="D1275" s="225">
        <v>3</v>
      </c>
      <c r="E1275" s="50">
        <v>3</v>
      </c>
      <c r="F1275" s="50">
        <v>4.2</v>
      </c>
      <c r="G1275" s="95">
        <v>4</v>
      </c>
    </row>
    <row r="1276" spans="1:9" x14ac:dyDescent="0.25">
      <c r="A1276" s="225">
        <v>43</v>
      </c>
      <c r="B1276" s="225" t="s">
        <v>111</v>
      </c>
      <c r="C1276" s="225" t="s">
        <v>593</v>
      </c>
      <c r="D1276" s="225">
        <v>5</v>
      </c>
      <c r="E1276" s="50">
        <v>6</v>
      </c>
      <c r="F1276" s="50">
        <v>3</v>
      </c>
      <c r="G1276" s="95">
        <v>3</v>
      </c>
    </row>
    <row r="1277" spans="1:9" x14ac:dyDescent="0.25">
      <c r="A1277" s="225">
        <v>43</v>
      </c>
      <c r="B1277" s="225" t="s">
        <v>111</v>
      </c>
      <c r="C1277" s="225" t="s">
        <v>593</v>
      </c>
      <c r="D1277" s="225">
        <v>5</v>
      </c>
      <c r="E1277" s="50">
        <v>6</v>
      </c>
      <c r="F1277" s="50">
        <v>4.2</v>
      </c>
      <c r="G1277" s="95">
        <v>4.5</v>
      </c>
    </row>
    <row r="1278" spans="1:9" x14ac:dyDescent="0.25">
      <c r="A1278" s="225">
        <v>43</v>
      </c>
      <c r="B1278" s="225" t="s">
        <v>129</v>
      </c>
      <c r="C1278" s="225" t="s">
        <v>598</v>
      </c>
      <c r="D1278" s="225">
        <v>3</v>
      </c>
      <c r="E1278" s="50">
        <v>4</v>
      </c>
      <c r="F1278" s="50">
        <v>5.4</v>
      </c>
      <c r="G1278" s="95">
        <v>45</v>
      </c>
    </row>
    <row r="1279" spans="1:9" x14ac:dyDescent="0.25">
      <c r="A1279" s="225">
        <v>43</v>
      </c>
      <c r="B1279" s="225" t="s">
        <v>337</v>
      </c>
      <c r="C1279" s="225" t="s">
        <v>602</v>
      </c>
      <c r="D1279" s="225">
        <v>3</v>
      </c>
      <c r="E1279" s="50">
        <v>1</v>
      </c>
      <c r="F1279" s="50">
        <v>6.2</v>
      </c>
      <c r="G1279" s="95">
        <v>4.5</v>
      </c>
    </row>
    <row r="1280" spans="1:9" x14ac:dyDescent="0.25">
      <c r="A1280" s="225">
        <v>43</v>
      </c>
      <c r="B1280" s="225" t="s">
        <v>145</v>
      </c>
      <c r="C1280" s="225" t="s">
        <v>603</v>
      </c>
      <c r="D1280" s="225">
        <v>2</v>
      </c>
      <c r="E1280" s="50">
        <v>3</v>
      </c>
      <c r="F1280" s="50">
        <v>4.2</v>
      </c>
      <c r="G1280" s="95">
        <v>4</v>
      </c>
    </row>
    <row r="1281" spans="1:9" x14ac:dyDescent="0.25">
      <c r="A1281" s="225">
        <v>43</v>
      </c>
      <c r="B1281" s="225" t="s">
        <v>145</v>
      </c>
      <c r="C1281" s="225" t="s">
        <v>603</v>
      </c>
      <c r="D1281" s="225">
        <v>8</v>
      </c>
      <c r="E1281" s="50">
        <v>6</v>
      </c>
      <c r="F1281" s="50">
        <v>5.2</v>
      </c>
      <c r="G1281" s="95">
        <v>5</v>
      </c>
    </row>
    <row r="1282" spans="1:9" x14ac:dyDescent="0.25">
      <c r="A1282" s="225">
        <v>43</v>
      </c>
      <c r="B1282" s="225" t="s">
        <v>149</v>
      </c>
      <c r="C1282" s="225" t="s">
        <v>621</v>
      </c>
      <c r="D1282" s="225">
        <v>2</v>
      </c>
      <c r="E1282" s="50">
        <v>5</v>
      </c>
      <c r="F1282" s="50">
        <v>4</v>
      </c>
      <c r="G1282" s="95">
        <v>7.5</v>
      </c>
    </row>
    <row r="1283" spans="1:9" x14ac:dyDescent="0.25">
      <c r="A1283" s="225">
        <v>43</v>
      </c>
      <c r="B1283" s="225" t="s">
        <v>149</v>
      </c>
      <c r="C1283" s="225" t="s">
        <v>621</v>
      </c>
      <c r="D1283" s="225">
        <v>5</v>
      </c>
      <c r="E1283" s="50">
        <v>4</v>
      </c>
      <c r="F1283" s="50">
        <v>6.2</v>
      </c>
      <c r="G1283" s="95">
        <v>7.5</v>
      </c>
    </row>
    <row r="1284" spans="1:9" x14ac:dyDescent="0.25">
      <c r="A1284" s="225">
        <v>43</v>
      </c>
      <c r="B1284" s="225" t="s">
        <v>330</v>
      </c>
      <c r="C1284" s="225" t="s">
        <v>607</v>
      </c>
      <c r="D1284" s="225">
        <v>3</v>
      </c>
      <c r="E1284" s="50">
        <v>1</v>
      </c>
      <c r="F1284" s="50">
        <v>5</v>
      </c>
      <c r="G1284" s="95">
        <v>7.5</v>
      </c>
    </row>
    <row r="1285" spans="1:9" x14ac:dyDescent="0.25">
      <c r="A1285" s="225">
        <v>43</v>
      </c>
      <c r="B1285" s="225" t="s">
        <v>330</v>
      </c>
      <c r="C1285" s="225" t="s">
        <v>607</v>
      </c>
      <c r="D1285" s="225">
        <v>1</v>
      </c>
      <c r="E1285" s="50">
        <v>1</v>
      </c>
      <c r="F1285" s="50">
        <v>5.4</v>
      </c>
      <c r="G1285" s="95">
        <v>7.5</v>
      </c>
    </row>
    <row r="1286" spans="1:9" x14ac:dyDescent="0.25">
      <c r="A1286" s="247">
        <v>44</v>
      </c>
      <c r="B1286" s="247" t="s">
        <v>32</v>
      </c>
      <c r="C1286" s="247" t="s">
        <v>620</v>
      </c>
      <c r="D1286" s="247">
        <v>3</v>
      </c>
      <c r="E1286" s="56">
        <v>2</v>
      </c>
      <c r="F1286" s="56">
        <v>5.2</v>
      </c>
      <c r="G1286" s="96">
        <v>4</v>
      </c>
      <c r="H1286" s="30"/>
      <c r="I1286" s="26"/>
    </row>
    <row r="1287" spans="1:9" x14ac:dyDescent="0.25">
      <c r="A1287" s="225">
        <v>44</v>
      </c>
      <c r="B1287" s="225" t="s">
        <v>52</v>
      </c>
      <c r="C1287" s="225" t="s">
        <v>616</v>
      </c>
      <c r="D1287" s="225">
        <v>1</v>
      </c>
      <c r="E1287" s="50">
        <v>2</v>
      </c>
      <c r="F1287" s="50">
        <v>3</v>
      </c>
      <c r="G1287" s="95">
        <v>3</v>
      </c>
    </row>
    <row r="1288" spans="1:9" x14ac:dyDescent="0.25">
      <c r="A1288" s="225">
        <v>44</v>
      </c>
      <c r="B1288" s="225" t="s">
        <v>57</v>
      </c>
      <c r="C1288" s="225" t="s">
        <v>569</v>
      </c>
      <c r="D1288" s="225">
        <v>5</v>
      </c>
      <c r="E1288" s="50">
        <v>5</v>
      </c>
      <c r="F1288" s="50">
        <v>3</v>
      </c>
      <c r="G1288" s="95">
        <v>3</v>
      </c>
    </row>
    <row r="1289" spans="1:9" x14ac:dyDescent="0.25">
      <c r="A1289" s="225">
        <v>44</v>
      </c>
      <c r="B1289" s="225" t="s">
        <v>57</v>
      </c>
      <c r="C1289" s="225" t="s">
        <v>569</v>
      </c>
      <c r="D1289" s="225">
        <v>10</v>
      </c>
      <c r="E1289" s="50">
        <v>16</v>
      </c>
      <c r="F1289" s="50">
        <v>4.2</v>
      </c>
      <c r="G1289" s="95">
        <v>4</v>
      </c>
    </row>
    <row r="1290" spans="1:9" x14ac:dyDescent="0.25">
      <c r="A1290" s="225">
        <v>44</v>
      </c>
      <c r="B1290" s="225" t="s">
        <v>76</v>
      </c>
      <c r="C1290" s="225" t="s">
        <v>576</v>
      </c>
      <c r="D1290" s="225">
        <v>3</v>
      </c>
      <c r="E1290" s="50">
        <v>3</v>
      </c>
      <c r="F1290" s="50">
        <v>3.5</v>
      </c>
      <c r="G1290" s="95">
        <v>3.6</v>
      </c>
    </row>
    <row r="1291" spans="1:9" x14ac:dyDescent="0.25">
      <c r="A1291" s="225">
        <v>44</v>
      </c>
      <c r="B1291" s="225" t="s">
        <v>76</v>
      </c>
      <c r="C1291" s="225" t="s">
        <v>576</v>
      </c>
      <c r="D1291" s="225">
        <v>3</v>
      </c>
      <c r="E1291" s="50">
        <v>2</v>
      </c>
      <c r="F1291" s="50">
        <v>6.2</v>
      </c>
      <c r="G1291" s="95">
        <v>4.5</v>
      </c>
    </row>
    <row r="1292" spans="1:9" x14ac:dyDescent="0.25">
      <c r="A1292" s="225">
        <v>44</v>
      </c>
      <c r="B1292" s="225" t="s">
        <v>78</v>
      </c>
      <c r="C1292" s="225" t="s">
        <v>577</v>
      </c>
      <c r="D1292" s="225">
        <v>1</v>
      </c>
      <c r="E1292" s="50">
        <v>1</v>
      </c>
      <c r="F1292" s="50">
        <v>4.2</v>
      </c>
      <c r="G1292" s="95">
        <v>5</v>
      </c>
    </row>
    <row r="1293" spans="1:9" ht="30" x14ac:dyDescent="0.25">
      <c r="A1293" s="225">
        <v>44</v>
      </c>
      <c r="B1293" s="249" t="s">
        <v>319</v>
      </c>
      <c r="C1293" s="249" t="s">
        <v>587</v>
      </c>
      <c r="D1293" s="225">
        <v>1</v>
      </c>
      <c r="E1293" s="50">
        <v>1</v>
      </c>
      <c r="F1293" s="50">
        <v>5</v>
      </c>
      <c r="G1293" s="95">
        <v>3.5</v>
      </c>
    </row>
    <row r="1294" spans="1:9" x14ac:dyDescent="0.25">
      <c r="A1294" s="225">
        <v>44</v>
      </c>
      <c r="B1294" s="225" t="s">
        <v>107</v>
      </c>
      <c r="C1294" s="225" t="s">
        <v>590</v>
      </c>
      <c r="D1294" s="225">
        <v>4</v>
      </c>
      <c r="E1294" s="50">
        <v>4</v>
      </c>
      <c r="F1294" s="50">
        <v>3.2</v>
      </c>
      <c r="G1294" s="95">
        <v>3.5</v>
      </c>
    </row>
    <row r="1295" spans="1:9" x14ac:dyDescent="0.25">
      <c r="A1295" s="225">
        <v>44</v>
      </c>
      <c r="B1295" s="225" t="s">
        <v>111</v>
      </c>
      <c r="C1295" s="225" t="s">
        <v>593</v>
      </c>
      <c r="D1295" s="225">
        <v>5</v>
      </c>
      <c r="E1295" s="50">
        <v>9</v>
      </c>
      <c r="F1295" s="50">
        <v>3.8</v>
      </c>
      <c r="G1295" s="95">
        <v>4.5</v>
      </c>
    </row>
    <row r="1296" spans="1:9" x14ac:dyDescent="0.25">
      <c r="A1296" s="225">
        <v>44</v>
      </c>
      <c r="B1296" s="225" t="s">
        <v>129</v>
      </c>
      <c r="C1296" s="225" t="s">
        <v>598</v>
      </c>
      <c r="D1296" s="225">
        <v>5</v>
      </c>
      <c r="E1296" s="50">
        <v>3</v>
      </c>
      <c r="F1296" s="50">
        <v>3.8</v>
      </c>
      <c r="G1296" s="95">
        <v>3.5</v>
      </c>
    </row>
    <row r="1297" spans="1:9" x14ac:dyDescent="0.25">
      <c r="A1297" s="225">
        <v>44</v>
      </c>
      <c r="B1297" s="225" t="s">
        <v>129</v>
      </c>
      <c r="C1297" s="225" t="s">
        <v>598</v>
      </c>
      <c r="D1297" s="225">
        <v>2</v>
      </c>
      <c r="E1297" s="50">
        <v>2</v>
      </c>
      <c r="F1297" s="50">
        <v>5.3</v>
      </c>
      <c r="G1297" s="95">
        <v>4.5</v>
      </c>
    </row>
    <row r="1298" spans="1:9" x14ac:dyDescent="0.25">
      <c r="A1298" s="225">
        <v>44</v>
      </c>
      <c r="B1298" s="225" t="s">
        <v>129</v>
      </c>
      <c r="C1298" s="225" t="s">
        <v>598</v>
      </c>
      <c r="D1298" s="225">
        <v>2</v>
      </c>
      <c r="E1298" s="50">
        <v>2</v>
      </c>
      <c r="F1298" s="50">
        <v>5.8</v>
      </c>
      <c r="G1298" s="95">
        <v>4.5</v>
      </c>
    </row>
    <row r="1299" spans="1:9" x14ac:dyDescent="0.25">
      <c r="A1299" s="225">
        <v>44</v>
      </c>
      <c r="B1299" s="225" t="s">
        <v>337</v>
      </c>
      <c r="C1299" s="225" t="s">
        <v>602</v>
      </c>
      <c r="D1299" s="225">
        <v>5</v>
      </c>
      <c r="E1299" s="50">
        <v>3</v>
      </c>
      <c r="F1299" s="50">
        <v>3</v>
      </c>
      <c r="G1299" s="95">
        <v>3</v>
      </c>
    </row>
    <row r="1300" spans="1:9" x14ac:dyDescent="0.25">
      <c r="A1300" s="225">
        <v>44</v>
      </c>
      <c r="B1300" s="225" t="s">
        <v>145</v>
      </c>
      <c r="C1300" s="225" t="s">
        <v>603</v>
      </c>
      <c r="D1300" s="225">
        <v>5</v>
      </c>
      <c r="E1300" s="50">
        <v>12</v>
      </c>
      <c r="F1300" s="50">
        <v>4.2</v>
      </c>
      <c r="G1300" s="95">
        <v>5</v>
      </c>
    </row>
    <row r="1301" spans="1:9" x14ac:dyDescent="0.25">
      <c r="A1301" s="225">
        <v>44</v>
      </c>
      <c r="B1301" s="225" t="s">
        <v>145</v>
      </c>
      <c r="C1301" s="225" t="s">
        <v>603</v>
      </c>
      <c r="D1301" s="225">
        <v>10</v>
      </c>
      <c r="E1301" s="50">
        <v>6</v>
      </c>
      <c r="F1301" s="50">
        <v>5</v>
      </c>
      <c r="G1301" s="95">
        <v>5</v>
      </c>
    </row>
    <row r="1302" spans="1:9" x14ac:dyDescent="0.25">
      <c r="A1302" s="225">
        <v>44</v>
      </c>
      <c r="B1302" s="225" t="s">
        <v>149</v>
      </c>
      <c r="C1302" s="225" t="s">
        <v>621</v>
      </c>
      <c r="D1302" s="225">
        <v>4</v>
      </c>
      <c r="E1302" s="50">
        <v>4</v>
      </c>
      <c r="F1302" s="50">
        <v>7.2</v>
      </c>
      <c r="G1302" s="95">
        <v>7.5</v>
      </c>
    </row>
    <row r="1303" spans="1:9" x14ac:dyDescent="0.25">
      <c r="A1303" s="225">
        <v>44</v>
      </c>
      <c r="B1303" s="225" t="s">
        <v>149</v>
      </c>
      <c r="C1303" s="225" t="s">
        <v>621</v>
      </c>
      <c r="D1303" s="225">
        <v>5</v>
      </c>
      <c r="E1303" s="50">
        <v>3</v>
      </c>
      <c r="F1303" s="50">
        <v>20.5</v>
      </c>
      <c r="G1303" s="95">
        <v>7.5</v>
      </c>
    </row>
    <row r="1304" spans="1:9" x14ac:dyDescent="0.25">
      <c r="A1304" s="225">
        <v>44</v>
      </c>
      <c r="B1304" s="225" t="s">
        <v>149</v>
      </c>
      <c r="C1304" s="225" t="s">
        <v>621</v>
      </c>
      <c r="D1304" s="225">
        <v>6</v>
      </c>
      <c r="E1304" s="50">
        <v>3</v>
      </c>
      <c r="F1304" s="50">
        <v>13.2</v>
      </c>
      <c r="G1304" s="95">
        <v>7.5</v>
      </c>
    </row>
    <row r="1305" spans="1:9" x14ac:dyDescent="0.25">
      <c r="A1305" s="225">
        <v>44</v>
      </c>
      <c r="B1305" s="225" t="s">
        <v>168</v>
      </c>
      <c r="C1305" s="225" t="s">
        <v>610</v>
      </c>
      <c r="D1305" s="225">
        <v>15</v>
      </c>
      <c r="E1305" s="50">
        <v>7</v>
      </c>
      <c r="F1305" s="50">
        <v>36.799999999999997</v>
      </c>
      <c r="G1305" s="95">
        <v>7.5</v>
      </c>
    </row>
    <row r="1306" spans="1:9" x14ac:dyDescent="0.25">
      <c r="A1306" s="225">
        <v>44</v>
      </c>
      <c r="B1306" s="225" t="s">
        <v>168</v>
      </c>
      <c r="C1306" s="225" t="s">
        <v>610</v>
      </c>
      <c r="D1306" s="225">
        <v>15</v>
      </c>
      <c r="E1306" s="50">
        <v>1</v>
      </c>
      <c r="F1306" s="50">
        <v>30</v>
      </c>
      <c r="G1306" s="95">
        <v>15</v>
      </c>
    </row>
    <row r="1307" spans="1:9" x14ac:dyDescent="0.25">
      <c r="A1307" s="225">
        <v>44</v>
      </c>
      <c r="B1307" s="225" t="s">
        <v>168</v>
      </c>
      <c r="C1307" s="225" t="s">
        <v>610</v>
      </c>
      <c r="D1307" s="225">
        <v>2</v>
      </c>
      <c r="E1307" s="50">
        <v>1</v>
      </c>
      <c r="F1307" s="50">
        <v>10.4</v>
      </c>
      <c r="G1307" s="96">
        <v>5</v>
      </c>
    </row>
    <row r="1308" spans="1:9" x14ac:dyDescent="0.25">
      <c r="A1308" s="225">
        <v>44</v>
      </c>
      <c r="B1308" s="225" t="s">
        <v>168</v>
      </c>
      <c r="C1308" s="225" t="s">
        <v>610</v>
      </c>
      <c r="D1308" s="225">
        <v>1</v>
      </c>
      <c r="E1308" s="50">
        <v>3</v>
      </c>
      <c r="F1308" s="50">
        <v>5.2</v>
      </c>
      <c r="G1308" s="96">
        <v>4.5</v>
      </c>
    </row>
    <row r="1309" spans="1:9" x14ac:dyDescent="0.25">
      <c r="A1309" s="225">
        <v>45</v>
      </c>
      <c r="B1309" s="225" t="s">
        <v>24</v>
      </c>
      <c r="C1309" s="225" t="s">
        <v>558</v>
      </c>
      <c r="D1309" s="225">
        <v>5</v>
      </c>
      <c r="E1309" s="50">
        <v>3</v>
      </c>
      <c r="F1309" s="50">
        <v>16.399999999999999</v>
      </c>
      <c r="G1309" s="95">
        <v>5</v>
      </c>
    </row>
    <row r="1310" spans="1:9" x14ac:dyDescent="0.25">
      <c r="A1310" s="225">
        <v>45</v>
      </c>
      <c r="B1310" s="225" t="s">
        <v>29</v>
      </c>
      <c r="C1310" s="225" t="s">
        <v>618</v>
      </c>
      <c r="D1310" s="225">
        <v>5</v>
      </c>
      <c r="E1310" s="50">
        <v>3</v>
      </c>
      <c r="F1310" s="50">
        <v>27</v>
      </c>
      <c r="G1310" s="95">
        <v>3</v>
      </c>
      <c r="H1310" s="65">
        <f>SUM(E1287:E1310)</f>
        <v>99</v>
      </c>
    </row>
    <row r="1311" spans="1:9" x14ac:dyDescent="0.25">
      <c r="A1311" s="225">
        <v>45</v>
      </c>
      <c r="B1311" s="225" t="s">
        <v>43</v>
      </c>
      <c r="C1311" s="225" t="s">
        <v>563</v>
      </c>
      <c r="D1311" s="225">
        <v>2</v>
      </c>
      <c r="E1311" s="50">
        <v>1</v>
      </c>
      <c r="F1311" s="50">
        <v>5.8</v>
      </c>
      <c r="G1311" s="95">
        <v>4</v>
      </c>
    </row>
    <row r="1312" spans="1:9" x14ac:dyDescent="0.25">
      <c r="A1312" s="225">
        <v>45</v>
      </c>
      <c r="B1312" s="225" t="s">
        <v>43</v>
      </c>
      <c r="C1312" s="225" t="s">
        <v>563</v>
      </c>
      <c r="D1312" s="225">
        <v>2</v>
      </c>
      <c r="E1312" s="50">
        <v>1</v>
      </c>
      <c r="F1312" s="50">
        <v>11</v>
      </c>
      <c r="G1312" s="95">
        <v>6</v>
      </c>
      <c r="I1312" s="93"/>
    </row>
    <row r="1313" spans="1:9" x14ac:dyDescent="0.25">
      <c r="A1313" s="225">
        <v>45</v>
      </c>
      <c r="B1313" s="225" t="s">
        <v>57</v>
      </c>
      <c r="C1313" s="225" t="s">
        <v>569</v>
      </c>
      <c r="D1313" s="225">
        <v>3</v>
      </c>
      <c r="E1313" s="50">
        <v>6</v>
      </c>
      <c r="F1313" s="50">
        <v>3.2</v>
      </c>
      <c r="G1313" s="95">
        <v>4.5</v>
      </c>
    </row>
    <row r="1314" spans="1:9" x14ac:dyDescent="0.25">
      <c r="A1314" s="225">
        <v>45</v>
      </c>
      <c r="B1314" s="225" t="s">
        <v>57</v>
      </c>
      <c r="C1314" s="225" t="s">
        <v>569</v>
      </c>
      <c r="D1314" s="225">
        <v>3</v>
      </c>
      <c r="E1314" s="50">
        <v>6</v>
      </c>
      <c r="F1314" s="50">
        <v>5</v>
      </c>
      <c r="G1314" s="95">
        <v>4</v>
      </c>
    </row>
    <row r="1315" spans="1:9" x14ac:dyDescent="0.25">
      <c r="A1315" s="225">
        <v>45</v>
      </c>
      <c r="B1315" s="225" t="s">
        <v>57</v>
      </c>
      <c r="C1315" s="225" t="s">
        <v>569</v>
      </c>
      <c r="D1315" s="225">
        <v>3</v>
      </c>
      <c r="E1315" s="50">
        <v>11</v>
      </c>
      <c r="F1315" s="50">
        <v>5.8</v>
      </c>
      <c r="G1315" s="95">
        <v>4.5</v>
      </c>
    </row>
    <row r="1316" spans="1:9" x14ac:dyDescent="0.25">
      <c r="A1316" s="225">
        <v>45</v>
      </c>
      <c r="B1316" s="225" t="s">
        <v>72</v>
      </c>
      <c r="C1316" s="225" t="s">
        <v>574</v>
      </c>
      <c r="D1316" s="225">
        <v>3</v>
      </c>
      <c r="E1316" s="50">
        <v>1</v>
      </c>
      <c r="F1316" s="50">
        <v>9.1999999999999993</v>
      </c>
      <c r="G1316" s="95">
        <v>5</v>
      </c>
    </row>
    <row r="1317" spans="1:9" x14ac:dyDescent="0.25">
      <c r="A1317" s="225">
        <v>45</v>
      </c>
      <c r="B1317" s="247" t="s">
        <v>72</v>
      </c>
      <c r="C1317" s="247" t="s">
        <v>574</v>
      </c>
      <c r="D1317" s="247">
        <v>3</v>
      </c>
      <c r="E1317" s="56">
        <v>2</v>
      </c>
      <c r="F1317" s="56">
        <v>6.5</v>
      </c>
      <c r="G1317" s="96">
        <v>4.5</v>
      </c>
      <c r="H1317" s="30">
        <v>266</v>
      </c>
    </row>
    <row r="1318" spans="1:9" x14ac:dyDescent="0.25">
      <c r="A1318" s="225">
        <v>45</v>
      </c>
      <c r="B1318" s="225" t="s">
        <v>85</v>
      </c>
      <c r="C1318" s="225" t="s">
        <v>581</v>
      </c>
      <c r="D1318" s="225">
        <v>2</v>
      </c>
      <c r="E1318" s="50">
        <v>1</v>
      </c>
      <c r="F1318" s="50">
        <v>8.1999999999999993</v>
      </c>
      <c r="G1318" s="95">
        <v>4.5</v>
      </c>
    </row>
    <row r="1319" spans="1:9" ht="30" x14ac:dyDescent="0.25">
      <c r="A1319" s="225">
        <v>45</v>
      </c>
      <c r="B1319" s="249" t="s">
        <v>319</v>
      </c>
      <c r="C1319" s="249" t="s">
        <v>587</v>
      </c>
      <c r="D1319" s="225">
        <v>2</v>
      </c>
      <c r="E1319" s="50">
        <v>1</v>
      </c>
      <c r="F1319" s="50">
        <v>5</v>
      </c>
      <c r="G1319" s="95">
        <v>3.5</v>
      </c>
    </row>
    <row r="1320" spans="1:9" ht="30" x14ac:dyDescent="0.25">
      <c r="A1320" s="225">
        <v>45</v>
      </c>
      <c r="B1320" s="249" t="s">
        <v>319</v>
      </c>
      <c r="C1320" s="249" t="s">
        <v>587</v>
      </c>
      <c r="D1320" s="225">
        <v>5</v>
      </c>
      <c r="E1320" s="50">
        <v>1</v>
      </c>
      <c r="F1320" s="50">
        <v>7.2</v>
      </c>
      <c r="G1320" s="95">
        <v>4</v>
      </c>
      <c r="I1320" s="93"/>
    </row>
    <row r="1321" spans="1:9" ht="30" x14ac:dyDescent="0.25">
      <c r="A1321" s="225">
        <v>45</v>
      </c>
      <c r="B1321" s="249" t="s">
        <v>319</v>
      </c>
      <c r="C1321" s="249" t="s">
        <v>587</v>
      </c>
      <c r="D1321" s="225">
        <v>2</v>
      </c>
      <c r="E1321" s="50">
        <v>1</v>
      </c>
      <c r="F1321" s="50">
        <v>7.2</v>
      </c>
      <c r="G1321" s="96">
        <v>4.5</v>
      </c>
    </row>
    <row r="1322" spans="1:9" x14ac:dyDescent="0.25">
      <c r="A1322" s="225">
        <v>45</v>
      </c>
      <c r="B1322" s="225" t="s">
        <v>107</v>
      </c>
      <c r="C1322" s="225" t="s">
        <v>590</v>
      </c>
      <c r="D1322" s="225">
        <v>4</v>
      </c>
      <c r="E1322" s="50">
        <v>3</v>
      </c>
      <c r="F1322" s="50">
        <v>3.5</v>
      </c>
      <c r="G1322" s="95">
        <v>4</v>
      </c>
    </row>
    <row r="1323" spans="1:9" x14ac:dyDescent="0.25">
      <c r="A1323" s="225">
        <v>45</v>
      </c>
      <c r="B1323" s="225" t="s">
        <v>121</v>
      </c>
      <c r="C1323" s="225" t="s">
        <v>591</v>
      </c>
      <c r="D1323" s="225">
        <v>3</v>
      </c>
      <c r="E1323" s="50">
        <v>4</v>
      </c>
      <c r="F1323" s="50">
        <v>7.8</v>
      </c>
      <c r="G1323" s="95">
        <v>5</v>
      </c>
    </row>
    <row r="1324" spans="1:9" x14ac:dyDescent="0.25">
      <c r="A1324" s="225">
        <v>45</v>
      </c>
      <c r="B1324" s="225" t="s">
        <v>111</v>
      </c>
      <c r="C1324" s="225" t="s">
        <v>593</v>
      </c>
      <c r="D1324" s="225">
        <v>3</v>
      </c>
      <c r="E1324" s="50">
        <v>5</v>
      </c>
      <c r="F1324" s="50">
        <v>5.2</v>
      </c>
      <c r="G1324" s="95">
        <v>4</v>
      </c>
    </row>
    <row r="1325" spans="1:9" x14ac:dyDescent="0.25">
      <c r="A1325" s="225">
        <v>45</v>
      </c>
      <c r="B1325" s="225" t="s">
        <v>111</v>
      </c>
      <c r="C1325" s="225" t="s">
        <v>593</v>
      </c>
      <c r="D1325" s="225">
        <v>12</v>
      </c>
      <c r="E1325" s="50">
        <v>8</v>
      </c>
      <c r="F1325" s="50">
        <v>5.2</v>
      </c>
      <c r="G1325" s="95">
        <v>5</v>
      </c>
    </row>
    <row r="1326" spans="1:9" x14ac:dyDescent="0.25">
      <c r="A1326" s="225">
        <v>45</v>
      </c>
      <c r="B1326" s="225" t="s">
        <v>111</v>
      </c>
      <c r="C1326" s="225" t="s">
        <v>593</v>
      </c>
      <c r="D1326" s="225">
        <v>3</v>
      </c>
      <c r="E1326" s="50">
        <v>5</v>
      </c>
      <c r="F1326" s="50">
        <v>6.2</v>
      </c>
      <c r="G1326" s="95">
        <v>4</v>
      </c>
    </row>
    <row r="1327" spans="1:9" x14ac:dyDescent="0.25">
      <c r="A1327" s="225">
        <v>45</v>
      </c>
      <c r="B1327" s="225" t="s">
        <v>111</v>
      </c>
      <c r="C1327" s="225" t="s">
        <v>593</v>
      </c>
      <c r="D1327" s="225">
        <v>3</v>
      </c>
      <c r="E1327" s="50">
        <v>4</v>
      </c>
      <c r="F1327" s="50">
        <v>6.7</v>
      </c>
      <c r="G1327" s="95">
        <v>4.5</v>
      </c>
    </row>
    <row r="1328" spans="1:9" x14ac:dyDescent="0.25">
      <c r="A1328" s="225">
        <v>45</v>
      </c>
      <c r="B1328" s="225" t="s">
        <v>129</v>
      </c>
      <c r="C1328" s="225" t="s">
        <v>598</v>
      </c>
      <c r="D1328" s="225">
        <v>2</v>
      </c>
      <c r="E1328" s="50">
        <v>3</v>
      </c>
      <c r="F1328" s="50">
        <v>3.6</v>
      </c>
      <c r="G1328" s="95">
        <v>4</v>
      </c>
    </row>
    <row r="1329" spans="1:9" x14ac:dyDescent="0.25">
      <c r="A1329" s="225">
        <v>45</v>
      </c>
      <c r="B1329" s="225" t="s">
        <v>129</v>
      </c>
      <c r="C1329" s="225" t="s">
        <v>598</v>
      </c>
      <c r="D1329" s="225">
        <v>2</v>
      </c>
      <c r="E1329" s="50">
        <v>1</v>
      </c>
      <c r="F1329" s="50">
        <v>4</v>
      </c>
      <c r="G1329" s="95">
        <v>3</v>
      </c>
    </row>
    <row r="1330" spans="1:9" x14ac:dyDescent="0.25">
      <c r="A1330" s="225">
        <v>45</v>
      </c>
      <c r="B1330" s="225" t="s">
        <v>337</v>
      </c>
      <c r="C1330" s="225" t="s">
        <v>602</v>
      </c>
      <c r="D1330" s="225">
        <v>3</v>
      </c>
      <c r="E1330" s="50">
        <v>2</v>
      </c>
      <c r="F1330" s="50">
        <v>4.2</v>
      </c>
      <c r="G1330" s="95">
        <v>4</v>
      </c>
    </row>
    <row r="1331" spans="1:9" x14ac:dyDescent="0.25">
      <c r="A1331" s="225">
        <v>45</v>
      </c>
      <c r="B1331" s="225" t="s">
        <v>337</v>
      </c>
      <c r="C1331" s="225" t="s">
        <v>602</v>
      </c>
      <c r="D1331" s="225">
        <v>2</v>
      </c>
      <c r="E1331" s="50">
        <v>5</v>
      </c>
      <c r="F1331" s="50">
        <v>4.8</v>
      </c>
      <c r="G1331" s="95">
        <v>4</v>
      </c>
    </row>
    <row r="1332" spans="1:9" x14ac:dyDescent="0.25">
      <c r="A1332" s="225">
        <v>45</v>
      </c>
      <c r="B1332" s="225" t="s">
        <v>337</v>
      </c>
      <c r="C1332" s="225" t="s">
        <v>602</v>
      </c>
      <c r="D1332" s="225">
        <v>5</v>
      </c>
      <c r="E1332" s="50">
        <v>5</v>
      </c>
      <c r="F1332" s="50">
        <v>5.3</v>
      </c>
      <c r="G1332" s="95">
        <v>4.5</v>
      </c>
    </row>
    <row r="1333" spans="1:9" x14ac:dyDescent="0.25">
      <c r="A1333" s="225">
        <v>45</v>
      </c>
      <c r="B1333" s="225" t="s">
        <v>145</v>
      </c>
      <c r="C1333" s="225" t="s">
        <v>603</v>
      </c>
      <c r="D1333" s="225">
        <v>2</v>
      </c>
      <c r="E1333" s="50">
        <v>5</v>
      </c>
      <c r="F1333" s="50">
        <v>6.5</v>
      </c>
      <c r="G1333" s="95">
        <v>5</v>
      </c>
      <c r="H1333" s="65">
        <f>SUM(E1299:E1333)</f>
        <v>131</v>
      </c>
    </row>
    <row r="1334" spans="1:9" x14ac:dyDescent="0.25">
      <c r="A1334" s="225">
        <v>45</v>
      </c>
      <c r="B1334" s="225" t="s">
        <v>149</v>
      </c>
      <c r="C1334" s="225" t="s">
        <v>621</v>
      </c>
      <c r="D1334" s="225">
        <v>3</v>
      </c>
      <c r="E1334" s="50">
        <v>1</v>
      </c>
      <c r="F1334" s="50">
        <v>6.7</v>
      </c>
      <c r="G1334" s="95">
        <v>7.5</v>
      </c>
    </row>
    <row r="1335" spans="1:9" x14ac:dyDescent="0.25">
      <c r="A1335" s="225">
        <v>45</v>
      </c>
      <c r="B1335" s="225" t="s">
        <v>149</v>
      </c>
      <c r="C1335" s="225" t="s">
        <v>621</v>
      </c>
      <c r="D1335" s="225">
        <v>3</v>
      </c>
      <c r="E1335" s="50">
        <v>1</v>
      </c>
      <c r="F1335" s="50">
        <v>21</v>
      </c>
      <c r="G1335" s="95">
        <v>7.5</v>
      </c>
    </row>
    <row r="1336" spans="1:9" x14ac:dyDescent="0.25">
      <c r="A1336" s="225">
        <v>45</v>
      </c>
      <c r="B1336" s="225" t="s">
        <v>168</v>
      </c>
      <c r="C1336" s="225" t="s">
        <v>610</v>
      </c>
      <c r="D1336" s="225">
        <v>5</v>
      </c>
      <c r="E1336" s="50">
        <v>2</v>
      </c>
      <c r="F1336" s="50">
        <v>16.8</v>
      </c>
      <c r="G1336" s="96">
        <v>5</v>
      </c>
    </row>
    <row r="1337" spans="1:9" x14ac:dyDescent="0.25">
      <c r="A1337" s="225">
        <v>45</v>
      </c>
      <c r="B1337" s="225" t="s">
        <v>168</v>
      </c>
      <c r="C1337" s="225" t="s">
        <v>610</v>
      </c>
      <c r="D1337" s="225">
        <v>4</v>
      </c>
      <c r="E1337" s="50">
        <v>3</v>
      </c>
      <c r="F1337" s="50">
        <v>5</v>
      </c>
      <c r="G1337" s="95">
        <v>5</v>
      </c>
    </row>
    <row r="1338" spans="1:9" x14ac:dyDescent="0.25">
      <c r="A1338" s="225">
        <v>45</v>
      </c>
      <c r="B1338" s="225" t="s">
        <v>171</v>
      </c>
      <c r="C1338" s="225" t="s">
        <v>611</v>
      </c>
      <c r="D1338" s="225">
        <v>4</v>
      </c>
      <c r="E1338" s="50">
        <v>1</v>
      </c>
      <c r="F1338" s="50">
        <v>20.5</v>
      </c>
      <c r="G1338" s="95">
        <v>7.5</v>
      </c>
    </row>
    <row r="1339" spans="1:9" x14ac:dyDescent="0.25">
      <c r="A1339" s="225">
        <v>45</v>
      </c>
      <c r="B1339" s="225" t="s">
        <v>171</v>
      </c>
      <c r="C1339" s="225" t="s">
        <v>611</v>
      </c>
      <c r="D1339" s="225">
        <v>3</v>
      </c>
      <c r="E1339" s="50">
        <v>1</v>
      </c>
      <c r="F1339" s="50">
        <v>31</v>
      </c>
      <c r="G1339" s="95">
        <v>7.5</v>
      </c>
    </row>
    <row r="1340" spans="1:9" x14ac:dyDescent="0.25">
      <c r="A1340" s="225">
        <v>46</v>
      </c>
      <c r="B1340" s="225" t="s">
        <v>24</v>
      </c>
      <c r="C1340" s="225" t="s">
        <v>558</v>
      </c>
      <c r="D1340" s="225">
        <v>6</v>
      </c>
      <c r="E1340" s="50">
        <v>6</v>
      </c>
      <c r="F1340" s="50">
        <v>3.8</v>
      </c>
      <c r="G1340" s="95">
        <v>4</v>
      </c>
    </row>
    <row r="1341" spans="1:9" x14ac:dyDescent="0.25">
      <c r="A1341" s="225">
        <v>46</v>
      </c>
      <c r="B1341" s="225" t="s">
        <v>24</v>
      </c>
      <c r="C1341" s="225" t="s">
        <v>558</v>
      </c>
      <c r="D1341" s="225">
        <v>3</v>
      </c>
      <c r="E1341" s="50">
        <v>4</v>
      </c>
      <c r="F1341" s="50">
        <v>5.8</v>
      </c>
      <c r="G1341" s="95">
        <v>4.5</v>
      </c>
      <c r="I1341" s="93"/>
    </row>
    <row r="1342" spans="1:9" x14ac:dyDescent="0.25">
      <c r="A1342" s="247">
        <v>46</v>
      </c>
      <c r="B1342" s="247" t="s">
        <v>49</v>
      </c>
      <c r="C1342" s="247" t="s">
        <v>617</v>
      </c>
      <c r="D1342" s="247">
        <v>2</v>
      </c>
      <c r="E1342" s="56">
        <v>4</v>
      </c>
      <c r="F1342" s="56">
        <v>8.6</v>
      </c>
      <c r="G1342" s="96">
        <v>4.5</v>
      </c>
      <c r="H1342" s="30"/>
      <c r="I1342" s="26"/>
    </row>
    <row r="1343" spans="1:9" x14ac:dyDescent="0.25">
      <c r="A1343" s="225">
        <v>46</v>
      </c>
      <c r="B1343" s="225" t="s">
        <v>57</v>
      </c>
      <c r="C1343" s="225" t="s">
        <v>569</v>
      </c>
      <c r="D1343" s="225">
        <v>5</v>
      </c>
      <c r="E1343" s="50">
        <v>6</v>
      </c>
      <c r="F1343" s="50">
        <v>3.4</v>
      </c>
      <c r="G1343" s="95">
        <v>3</v>
      </c>
    </row>
    <row r="1344" spans="1:9" x14ac:dyDescent="0.25">
      <c r="A1344" s="225">
        <v>46</v>
      </c>
      <c r="B1344" s="225" t="s">
        <v>57</v>
      </c>
      <c r="C1344" s="225" t="s">
        <v>569</v>
      </c>
      <c r="D1344" s="225">
        <v>1</v>
      </c>
      <c r="E1344" s="50">
        <v>16</v>
      </c>
      <c r="F1344" s="50">
        <v>4.2</v>
      </c>
      <c r="G1344" s="95">
        <v>3.5</v>
      </c>
    </row>
    <row r="1345" spans="1:8" x14ac:dyDescent="0.25">
      <c r="A1345" s="225">
        <v>46</v>
      </c>
      <c r="B1345" s="225" t="s">
        <v>72</v>
      </c>
      <c r="C1345" s="225" t="s">
        <v>574</v>
      </c>
      <c r="D1345" s="225">
        <v>2</v>
      </c>
      <c r="E1345" s="50">
        <v>2</v>
      </c>
      <c r="F1345" s="50">
        <v>5.5</v>
      </c>
      <c r="G1345" s="95">
        <v>4</v>
      </c>
    </row>
    <row r="1346" spans="1:8" x14ac:dyDescent="0.25">
      <c r="A1346" s="225">
        <v>46</v>
      </c>
      <c r="B1346" s="225" t="s">
        <v>74</v>
      </c>
      <c r="C1346" s="225" t="s">
        <v>575</v>
      </c>
      <c r="D1346" s="225">
        <v>2</v>
      </c>
      <c r="E1346" s="50">
        <v>5</v>
      </c>
      <c r="F1346" s="50">
        <v>5.3</v>
      </c>
      <c r="G1346" s="95">
        <v>3.5</v>
      </c>
    </row>
    <row r="1347" spans="1:8" x14ac:dyDescent="0.25">
      <c r="A1347" s="225">
        <v>46</v>
      </c>
      <c r="B1347" s="225" t="s">
        <v>76</v>
      </c>
      <c r="C1347" s="225" t="s">
        <v>576</v>
      </c>
      <c r="D1347" s="225">
        <v>1</v>
      </c>
      <c r="E1347" s="50">
        <v>3</v>
      </c>
      <c r="F1347" s="50">
        <v>3.2</v>
      </c>
      <c r="G1347" s="95">
        <v>3</v>
      </c>
    </row>
    <row r="1348" spans="1:8" x14ac:dyDescent="0.25">
      <c r="A1348" s="225">
        <v>46</v>
      </c>
      <c r="B1348" s="225" t="s">
        <v>81</v>
      </c>
      <c r="C1348" s="225" t="s">
        <v>579</v>
      </c>
      <c r="D1348" s="225">
        <v>3</v>
      </c>
      <c r="E1348" s="50">
        <v>2</v>
      </c>
      <c r="F1348" s="50">
        <v>6.2</v>
      </c>
      <c r="G1348" s="95">
        <v>4</v>
      </c>
      <c r="H1348" s="65">
        <f>SUM(E1343:E1348)</f>
        <v>34</v>
      </c>
    </row>
    <row r="1349" spans="1:8" x14ac:dyDescent="0.25">
      <c r="A1349" s="225">
        <v>46</v>
      </c>
      <c r="B1349" s="225" t="s">
        <v>98</v>
      </c>
      <c r="C1349" s="225" t="s">
        <v>586</v>
      </c>
      <c r="D1349" s="225">
        <v>1</v>
      </c>
      <c r="E1349" s="50">
        <v>1</v>
      </c>
      <c r="F1349" s="50">
        <v>3</v>
      </c>
      <c r="G1349" s="95">
        <v>3</v>
      </c>
    </row>
    <row r="1350" spans="1:8" x14ac:dyDescent="0.25">
      <c r="A1350" s="225">
        <v>46</v>
      </c>
      <c r="B1350" s="225" t="s">
        <v>129</v>
      </c>
      <c r="C1350" s="225" t="s">
        <v>598</v>
      </c>
      <c r="D1350" s="225">
        <v>1</v>
      </c>
      <c r="E1350" s="50">
        <v>23</v>
      </c>
      <c r="F1350" s="50">
        <v>3</v>
      </c>
      <c r="G1350" s="95">
        <v>3</v>
      </c>
    </row>
    <row r="1351" spans="1:8" x14ac:dyDescent="0.25">
      <c r="A1351" s="225">
        <v>46</v>
      </c>
      <c r="B1351" s="225" t="s">
        <v>129</v>
      </c>
      <c r="C1351" s="225" t="s">
        <v>598</v>
      </c>
      <c r="D1351" s="225">
        <v>1</v>
      </c>
      <c r="E1351" s="50">
        <v>4</v>
      </c>
      <c r="F1351" s="50">
        <v>3</v>
      </c>
      <c r="G1351" s="95">
        <v>3</v>
      </c>
    </row>
    <row r="1352" spans="1:8" x14ac:dyDescent="0.25">
      <c r="A1352" s="225">
        <v>46</v>
      </c>
      <c r="B1352" s="225" t="s">
        <v>129</v>
      </c>
      <c r="C1352" s="225" t="s">
        <v>598</v>
      </c>
      <c r="D1352" s="225">
        <v>3</v>
      </c>
      <c r="E1352" s="50">
        <v>3</v>
      </c>
      <c r="F1352" s="50">
        <v>3.1</v>
      </c>
      <c r="G1352" s="95">
        <v>3</v>
      </c>
    </row>
    <row r="1353" spans="1:8" x14ac:dyDescent="0.25">
      <c r="A1353" s="225">
        <v>46</v>
      </c>
      <c r="B1353" s="225" t="s">
        <v>149</v>
      </c>
      <c r="C1353" s="225" t="s">
        <v>621</v>
      </c>
      <c r="D1353" s="225">
        <v>2</v>
      </c>
      <c r="E1353" s="50">
        <v>4</v>
      </c>
      <c r="F1353" s="50">
        <v>3</v>
      </c>
      <c r="G1353" s="95">
        <v>7.5</v>
      </c>
    </row>
    <row r="1354" spans="1:8" x14ac:dyDescent="0.25">
      <c r="A1354" s="225">
        <v>46</v>
      </c>
      <c r="B1354" s="225" t="s">
        <v>149</v>
      </c>
      <c r="C1354" s="225" t="s">
        <v>621</v>
      </c>
      <c r="D1354" s="225">
        <v>4</v>
      </c>
      <c r="E1354" s="50">
        <v>3</v>
      </c>
      <c r="F1354" s="50">
        <v>4.3</v>
      </c>
      <c r="G1354" s="95">
        <v>7.5</v>
      </c>
    </row>
    <row r="1355" spans="1:8" x14ac:dyDescent="0.25">
      <c r="A1355" s="225">
        <v>46</v>
      </c>
      <c r="B1355" s="225" t="s">
        <v>152</v>
      </c>
      <c r="C1355" s="225" t="s">
        <v>605</v>
      </c>
      <c r="D1355" s="225">
        <v>4</v>
      </c>
      <c r="E1355" s="50">
        <v>6</v>
      </c>
      <c r="F1355" s="50">
        <v>5.8</v>
      </c>
      <c r="G1355" s="95">
        <v>7.5</v>
      </c>
    </row>
    <row r="1356" spans="1:8" x14ac:dyDescent="0.25">
      <c r="A1356" s="225">
        <v>46</v>
      </c>
      <c r="B1356" s="225" t="s">
        <v>330</v>
      </c>
      <c r="C1356" s="225" t="s">
        <v>607</v>
      </c>
      <c r="D1356" s="225">
        <v>1</v>
      </c>
      <c r="E1356" s="50">
        <v>1</v>
      </c>
      <c r="F1356" s="50">
        <v>4.8</v>
      </c>
      <c r="G1356" s="95">
        <v>7.5</v>
      </c>
    </row>
    <row r="1357" spans="1:8" x14ac:dyDescent="0.25">
      <c r="A1357" s="225">
        <v>46</v>
      </c>
      <c r="B1357" s="225" t="s">
        <v>162</v>
      </c>
      <c r="C1357" s="225" t="s">
        <v>608</v>
      </c>
      <c r="D1357" s="225">
        <v>1</v>
      </c>
      <c r="E1357" s="50">
        <v>2</v>
      </c>
      <c r="F1357" s="50">
        <v>3.8</v>
      </c>
      <c r="G1357" s="95">
        <v>7.5</v>
      </c>
    </row>
    <row r="1358" spans="1:8" x14ac:dyDescent="0.25">
      <c r="A1358" s="225">
        <v>46</v>
      </c>
      <c r="B1358" s="225" t="s">
        <v>165</v>
      </c>
      <c r="C1358" s="225" t="s">
        <v>609</v>
      </c>
      <c r="D1358" s="225">
        <v>1</v>
      </c>
      <c r="E1358" s="50">
        <v>2</v>
      </c>
      <c r="F1358" s="50">
        <v>3</v>
      </c>
      <c r="G1358" s="95">
        <v>7.5</v>
      </c>
    </row>
    <row r="1359" spans="1:8" x14ac:dyDescent="0.25">
      <c r="A1359" s="225">
        <v>46</v>
      </c>
      <c r="B1359" s="225" t="s">
        <v>165</v>
      </c>
      <c r="C1359" s="225" t="s">
        <v>609</v>
      </c>
      <c r="D1359" s="225">
        <v>2</v>
      </c>
      <c r="E1359" s="50">
        <v>2</v>
      </c>
      <c r="F1359" s="50">
        <v>6</v>
      </c>
      <c r="G1359" s="95">
        <v>7.5</v>
      </c>
    </row>
    <row r="1360" spans="1:8" x14ac:dyDescent="0.25">
      <c r="A1360" s="225">
        <v>46</v>
      </c>
      <c r="B1360" s="225" t="s">
        <v>171</v>
      </c>
      <c r="C1360" s="225" t="s">
        <v>611</v>
      </c>
      <c r="D1360" s="225">
        <v>1</v>
      </c>
      <c r="E1360" s="50">
        <v>2</v>
      </c>
      <c r="F1360" s="50">
        <v>5.5</v>
      </c>
      <c r="G1360" s="95">
        <v>7.5</v>
      </c>
    </row>
    <row r="1361" spans="1:9" x14ac:dyDescent="0.25">
      <c r="A1361" s="225">
        <v>46</v>
      </c>
      <c r="B1361" s="225" t="s">
        <v>171</v>
      </c>
      <c r="C1361" s="225" t="s">
        <v>611</v>
      </c>
      <c r="D1361" s="225">
        <v>1</v>
      </c>
      <c r="E1361" s="50">
        <v>1</v>
      </c>
      <c r="F1361" s="50">
        <v>5.5</v>
      </c>
      <c r="G1361" s="95">
        <v>7.5</v>
      </c>
    </row>
    <row r="1362" spans="1:9" x14ac:dyDescent="0.25">
      <c r="A1362" s="225">
        <v>46</v>
      </c>
      <c r="B1362" s="225" t="s">
        <v>171</v>
      </c>
      <c r="C1362" s="225" t="s">
        <v>611</v>
      </c>
      <c r="D1362" s="225">
        <v>1</v>
      </c>
      <c r="E1362" s="50">
        <v>2</v>
      </c>
      <c r="F1362" s="50">
        <v>15.5</v>
      </c>
      <c r="G1362" s="95">
        <v>7.5</v>
      </c>
    </row>
    <row r="1363" spans="1:9" x14ac:dyDescent="0.25">
      <c r="A1363" s="225">
        <v>46</v>
      </c>
      <c r="B1363" s="225" t="s">
        <v>176</v>
      </c>
      <c r="C1363" s="225" t="s">
        <v>614</v>
      </c>
      <c r="D1363" s="225">
        <v>1</v>
      </c>
      <c r="E1363" s="50">
        <v>1</v>
      </c>
      <c r="F1363" s="50">
        <v>4.3</v>
      </c>
      <c r="G1363" s="95">
        <v>7.5</v>
      </c>
      <c r="I1363" s="93"/>
    </row>
    <row r="1364" spans="1:9" x14ac:dyDescent="0.25">
      <c r="A1364" s="225">
        <v>46</v>
      </c>
      <c r="B1364" s="225" t="s">
        <v>181</v>
      </c>
      <c r="C1364" s="225" t="s">
        <v>615</v>
      </c>
      <c r="D1364" s="225">
        <v>1</v>
      </c>
      <c r="E1364" s="50">
        <v>2</v>
      </c>
      <c r="F1364" s="50">
        <v>3</v>
      </c>
      <c r="G1364" s="95">
        <v>7.5</v>
      </c>
    </row>
    <row r="1365" spans="1:9" x14ac:dyDescent="0.25">
      <c r="A1365" s="225">
        <v>46</v>
      </c>
      <c r="B1365" s="225" t="s">
        <v>181</v>
      </c>
      <c r="C1365" s="225" t="s">
        <v>615</v>
      </c>
      <c r="D1365" s="225">
        <v>1</v>
      </c>
      <c r="E1365" s="50">
        <v>1</v>
      </c>
      <c r="F1365" s="50">
        <v>3</v>
      </c>
      <c r="G1365" s="95">
        <v>7.5</v>
      </c>
    </row>
    <row r="1366" spans="1:9" x14ac:dyDescent="0.25">
      <c r="A1366" s="225">
        <v>47</v>
      </c>
      <c r="B1366" s="225" t="s">
        <v>17</v>
      </c>
      <c r="C1366" s="225" t="s">
        <v>556</v>
      </c>
      <c r="D1366" s="225">
        <v>2</v>
      </c>
      <c r="E1366" s="50">
        <v>4</v>
      </c>
      <c r="F1366" s="50">
        <v>3</v>
      </c>
      <c r="G1366" s="95">
        <v>4</v>
      </c>
    </row>
    <row r="1367" spans="1:9" x14ac:dyDescent="0.25">
      <c r="A1367" s="225">
        <v>47</v>
      </c>
      <c r="B1367" s="225" t="s">
        <v>17</v>
      </c>
      <c r="C1367" s="225" t="s">
        <v>556</v>
      </c>
      <c r="D1367" s="225">
        <v>2</v>
      </c>
      <c r="E1367" s="50">
        <v>3</v>
      </c>
      <c r="F1367" s="50">
        <v>3</v>
      </c>
      <c r="G1367" s="95">
        <v>3.5</v>
      </c>
    </row>
    <row r="1368" spans="1:9" x14ac:dyDescent="0.25">
      <c r="A1368" s="247">
        <v>47</v>
      </c>
      <c r="B1368" s="247" t="s">
        <v>309</v>
      </c>
      <c r="C1368" s="247" t="s">
        <v>560</v>
      </c>
      <c r="D1368" s="247">
        <v>1</v>
      </c>
      <c r="E1368" s="56">
        <v>5</v>
      </c>
      <c r="F1368" s="56">
        <v>3.5</v>
      </c>
      <c r="G1368" s="96">
        <v>4</v>
      </c>
      <c r="H1368" s="30"/>
      <c r="I1368" s="26"/>
    </row>
    <row r="1369" spans="1:9" x14ac:dyDescent="0.25">
      <c r="A1369" s="225">
        <v>47</v>
      </c>
      <c r="B1369" s="225" t="s">
        <v>309</v>
      </c>
      <c r="C1369" s="225" t="s">
        <v>560</v>
      </c>
      <c r="D1369" s="225">
        <v>3</v>
      </c>
      <c r="E1369" s="50">
        <v>4</v>
      </c>
      <c r="F1369" s="50">
        <v>6.2</v>
      </c>
      <c r="G1369" s="95">
        <v>5</v>
      </c>
      <c r="I1369" s="93"/>
    </row>
    <row r="1370" spans="1:9" x14ac:dyDescent="0.25">
      <c r="A1370" s="247">
        <v>47</v>
      </c>
      <c r="B1370" s="247" t="s">
        <v>38</v>
      </c>
      <c r="C1370" s="247" t="s">
        <v>561</v>
      </c>
      <c r="D1370" s="247">
        <v>2</v>
      </c>
      <c r="E1370" s="56">
        <v>1</v>
      </c>
      <c r="F1370" s="56">
        <v>10.199999999999999</v>
      </c>
      <c r="G1370" s="96">
        <v>6</v>
      </c>
      <c r="H1370" s="154"/>
      <c r="I1370" s="26"/>
    </row>
    <row r="1371" spans="1:9" x14ac:dyDescent="0.25">
      <c r="A1371" s="225">
        <v>47</v>
      </c>
      <c r="B1371" s="225" t="s">
        <v>57</v>
      </c>
      <c r="C1371" s="225" t="s">
        <v>569</v>
      </c>
      <c r="D1371" s="225">
        <v>4</v>
      </c>
      <c r="E1371" s="50">
        <v>4</v>
      </c>
      <c r="F1371" s="50">
        <v>3</v>
      </c>
      <c r="G1371" s="95">
        <v>4</v>
      </c>
      <c r="I1371" s="93"/>
    </row>
    <row r="1372" spans="1:9" x14ac:dyDescent="0.25">
      <c r="A1372" s="225">
        <v>47</v>
      </c>
      <c r="B1372" s="225" t="s">
        <v>57</v>
      </c>
      <c r="C1372" s="225" t="s">
        <v>569</v>
      </c>
      <c r="D1372" s="225">
        <v>1</v>
      </c>
      <c r="E1372" s="50">
        <v>4</v>
      </c>
      <c r="F1372" s="50">
        <v>4.5</v>
      </c>
      <c r="G1372" s="95">
        <v>3.5</v>
      </c>
    </row>
    <row r="1373" spans="1:9" x14ac:dyDescent="0.25">
      <c r="A1373" s="225">
        <v>47</v>
      </c>
      <c r="B1373" s="225" t="s">
        <v>57</v>
      </c>
      <c r="C1373" s="225" t="s">
        <v>569</v>
      </c>
      <c r="D1373" s="225">
        <v>4</v>
      </c>
      <c r="E1373" s="50">
        <v>12</v>
      </c>
      <c r="F1373" s="50">
        <v>4.5999999999999996</v>
      </c>
      <c r="G1373" s="95">
        <v>4</v>
      </c>
    </row>
    <row r="1374" spans="1:9" x14ac:dyDescent="0.25">
      <c r="A1374" s="225">
        <v>47</v>
      </c>
      <c r="B1374" s="225" t="s">
        <v>72</v>
      </c>
      <c r="C1374" s="225" t="s">
        <v>574</v>
      </c>
      <c r="D1374" s="225">
        <v>1</v>
      </c>
      <c r="E1374" s="50">
        <v>1</v>
      </c>
      <c r="F1374" s="50">
        <v>4</v>
      </c>
      <c r="G1374" s="95">
        <v>4</v>
      </c>
    </row>
    <row r="1375" spans="1:9" x14ac:dyDescent="0.25">
      <c r="A1375" s="225">
        <v>47</v>
      </c>
      <c r="B1375" s="225" t="s">
        <v>76</v>
      </c>
      <c r="C1375" s="225" t="s">
        <v>576</v>
      </c>
      <c r="D1375" s="225">
        <v>1</v>
      </c>
      <c r="E1375" s="50">
        <v>2</v>
      </c>
      <c r="F1375" s="50">
        <v>4</v>
      </c>
      <c r="G1375" s="95">
        <v>2.5</v>
      </c>
    </row>
    <row r="1376" spans="1:9" x14ac:dyDescent="0.25">
      <c r="A1376" s="225">
        <v>47</v>
      </c>
      <c r="B1376" s="225" t="s">
        <v>81</v>
      </c>
      <c r="C1376" s="225" t="s">
        <v>579</v>
      </c>
      <c r="D1376" s="225">
        <v>1</v>
      </c>
      <c r="E1376" s="50">
        <v>1</v>
      </c>
      <c r="F1376" s="50">
        <v>3</v>
      </c>
      <c r="G1376" s="96">
        <v>3</v>
      </c>
    </row>
    <row r="1377" spans="1:9" x14ac:dyDescent="0.25">
      <c r="A1377" s="225">
        <v>47</v>
      </c>
      <c r="B1377" s="225" t="s">
        <v>81</v>
      </c>
      <c r="C1377" s="225" t="s">
        <v>579</v>
      </c>
      <c r="D1377" s="225">
        <v>1</v>
      </c>
      <c r="E1377" s="50">
        <v>3</v>
      </c>
      <c r="F1377" s="50">
        <v>3</v>
      </c>
      <c r="G1377" s="96">
        <v>3</v>
      </c>
    </row>
    <row r="1378" spans="1:9" ht="30" x14ac:dyDescent="0.25">
      <c r="A1378" s="225">
        <v>47</v>
      </c>
      <c r="B1378" s="249" t="s">
        <v>319</v>
      </c>
      <c r="C1378" s="249" t="s">
        <v>587</v>
      </c>
      <c r="D1378" s="225">
        <v>1</v>
      </c>
      <c r="E1378" s="50">
        <v>1</v>
      </c>
      <c r="F1378" s="50">
        <v>5</v>
      </c>
      <c r="G1378" s="95">
        <v>3</v>
      </c>
    </row>
    <row r="1379" spans="1:9" x14ac:dyDescent="0.25">
      <c r="A1379" s="225">
        <v>47</v>
      </c>
      <c r="B1379" s="225" t="s">
        <v>111</v>
      </c>
      <c r="C1379" s="225" t="s">
        <v>593</v>
      </c>
      <c r="D1379" s="225">
        <v>2</v>
      </c>
      <c r="E1379" s="50">
        <v>4</v>
      </c>
      <c r="F1379" s="50">
        <v>3</v>
      </c>
      <c r="G1379" s="95">
        <v>3</v>
      </c>
      <c r="I1379" s="93"/>
    </row>
    <row r="1380" spans="1:9" x14ac:dyDescent="0.25">
      <c r="A1380" s="225">
        <v>47</v>
      </c>
      <c r="B1380" s="225" t="s">
        <v>111</v>
      </c>
      <c r="C1380" s="225" t="s">
        <v>593</v>
      </c>
      <c r="D1380" s="225">
        <v>2</v>
      </c>
      <c r="E1380" s="50">
        <v>5</v>
      </c>
      <c r="F1380" s="50">
        <v>3</v>
      </c>
      <c r="G1380" s="95">
        <v>3</v>
      </c>
    </row>
    <row r="1381" spans="1:9" x14ac:dyDescent="0.25">
      <c r="A1381" s="225">
        <v>47</v>
      </c>
      <c r="B1381" s="225" t="s">
        <v>111</v>
      </c>
      <c r="C1381" s="225" t="s">
        <v>593</v>
      </c>
      <c r="D1381" s="225">
        <v>5</v>
      </c>
      <c r="E1381" s="50">
        <v>11</v>
      </c>
      <c r="F1381" s="50">
        <v>4.2</v>
      </c>
      <c r="G1381" s="95">
        <v>3.5</v>
      </c>
    </row>
    <row r="1382" spans="1:9" x14ac:dyDescent="0.25">
      <c r="A1382" s="225">
        <v>47</v>
      </c>
      <c r="B1382" s="225" t="s">
        <v>111</v>
      </c>
      <c r="C1382" s="225" t="s">
        <v>593</v>
      </c>
      <c r="D1382" s="225">
        <v>2</v>
      </c>
      <c r="E1382" s="50">
        <v>4</v>
      </c>
      <c r="F1382" s="50">
        <v>8</v>
      </c>
      <c r="G1382" s="95">
        <v>5</v>
      </c>
    </row>
    <row r="1383" spans="1:9" x14ac:dyDescent="0.25">
      <c r="A1383" s="225">
        <v>47</v>
      </c>
      <c r="B1383" s="225" t="s">
        <v>145</v>
      </c>
      <c r="C1383" s="225" t="s">
        <v>603</v>
      </c>
      <c r="D1383" s="225">
        <v>2</v>
      </c>
      <c r="E1383" s="50">
        <v>5</v>
      </c>
      <c r="F1383" s="50">
        <v>3</v>
      </c>
      <c r="G1383" s="95">
        <v>5</v>
      </c>
    </row>
    <row r="1384" spans="1:9" x14ac:dyDescent="0.25">
      <c r="A1384" s="225">
        <v>47</v>
      </c>
      <c r="B1384" s="225" t="s">
        <v>149</v>
      </c>
      <c r="C1384" s="225" t="s">
        <v>621</v>
      </c>
      <c r="D1384" s="225">
        <v>1</v>
      </c>
      <c r="E1384" s="50">
        <v>1</v>
      </c>
      <c r="F1384" s="50">
        <v>3</v>
      </c>
      <c r="G1384" s="95">
        <v>7.5</v>
      </c>
    </row>
    <row r="1385" spans="1:9" x14ac:dyDescent="0.25">
      <c r="A1385" s="225">
        <v>47</v>
      </c>
      <c r="B1385" s="225" t="s">
        <v>330</v>
      </c>
      <c r="C1385" s="225" t="s">
        <v>607</v>
      </c>
      <c r="D1385" s="225">
        <v>1</v>
      </c>
      <c r="E1385" s="50">
        <v>7</v>
      </c>
      <c r="F1385" s="50">
        <v>3.5</v>
      </c>
      <c r="G1385" s="95">
        <v>7.5</v>
      </c>
    </row>
    <row r="1386" spans="1:9" x14ac:dyDescent="0.25">
      <c r="A1386" s="225">
        <v>47</v>
      </c>
      <c r="B1386" s="225" t="s">
        <v>168</v>
      </c>
      <c r="C1386" s="225" t="s">
        <v>610</v>
      </c>
      <c r="D1386" s="225">
        <v>1</v>
      </c>
      <c r="E1386" s="50">
        <v>3</v>
      </c>
      <c r="F1386" s="50">
        <v>3</v>
      </c>
      <c r="G1386" s="95">
        <v>4</v>
      </c>
    </row>
    <row r="1387" spans="1:9" x14ac:dyDescent="0.25">
      <c r="A1387" s="225">
        <v>47</v>
      </c>
      <c r="B1387" s="225" t="s">
        <v>168</v>
      </c>
      <c r="C1387" s="225" t="s">
        <v>610</v>
      </c>
      <c r="D1387" s="225">
        <v>7</v>
      </c>
      <c r="E1387" s="50">
        <v>7</v>
      </c>
      <c r="F1387" s="50">
        <v>7.5</v>
      </c>
      <c r="G1387" s="95">
        <v>6</v>
      </c>
    </row>
    <row r="1388" spans="1:9" x14ac:dyDescent="0.25">
      <c r="A1388" s="225">
        <v>48</v>
      </c>
      <c r="B1388" s="225" t="s">
        <v>24</v>
      </c>
      <c r="C1388" s="225" t="s">
        <v>558</v>
      </c>
      <c r="D1388" s="225">
        <v>2</v>
      </c>
      <c r="E1388" s="50">
        <v>2</v>
      </c>
      <c r="F1388" s="50">
        <v>3.6</v>
      </c>
      <c r="G1388" s="95">
        <v>3.5</v>
      </c>
    </row>
    <row r="1389" spans="1:9" x14ac:dyDescent="0.25">
      <c r="A1389" s="225">
        <v>48</v>
      </c>
      <c r="B1389" s="225" t="s">
        <v>29</v>
      </c>
      <c r="C1389" s="225" t="s">
        <v>618</v>
      </c>
      <c r="D1389" s="225">
        <v>10</v>
      </c>
      <c r="E1389" s="50">
        <v>16</v>
      </c>
      <c r="F1389" s="50">
        <v>2.5</v>
      </c>
      <c r="G1389" s="95">
        <v>3</v>
      </c>
    </row>
    <row r="1390" spans="1:9" x14ac:dyDescent="0.25">
      <c r="A1390" s="225">
        <v>48</v>
      </c>
      <c r="B1390" s="225" t="s">
        <v>43</v>
      </c>
      <c r="C1390" s="225" t="s">
        <v>563</v>
      </c>
      <c r="D1390" s="225">
        <v>2</v>
      </c>
      <c r="E1390" s="50">
        <v>3</v>
      </c>
      <c r="F1390" s="50">
        <v>3.8</v>
      </c>
      <c r="G1390" s="98">
        <v>4</v>
      </c>
    </row>
    <row r="1391" spans="1:9" x14ac:dyDescent="0.25">
      <c r="A1391" s="247">
        <v>48</v>
      </c>
      <c r="B1391" s="247" t="s">
        <v>336</v>
      </c>
      <c r="C1391" s="247" t="s">
        <v>563</v>
      </c>
      <c r="D1391" s="247">
        <v>1</v>
      </c>
      <c r="E1391" s="56">
        <v>2</v>
      </c>
      <c r="F1391" s="56">
        <v>4</v>
      </c>
      <c r="G1391" s="96">
        <v>3</v>
      </c>
      <c r="H1391" s="30"/>
      <c r="I1391" s="26"/>
    </row>
    <row r="1392" spans="1:9" x14ac:dyDescent="0.25">
      <c r="A1392" s="225">
        <v>48</v>
      </c>
      <c r="B1392" s="225" t="s">
        <v>57</v>
      </c>
      <c r="C1392" s="225" t="s">
        <v>569</v>
      </c>
      <c r="D1392" s="225">
        <v>5</v>
      </c>
      <c r="E1392" s="50">
        <v>16</v>
      </c>
      <c r="F1392" s="50">
        <v>3</v>
      </c>
      <c r="G1392" s="95">
        <v>3</v>
      </c>
    </row>
    <row r="1393" spans="1:9" x14ac:dyDescent="0.25">
      <c r="A1393" s="247">
        <v>48</v>
      </c>
      <c r="B1393" s="225" t="s">
        <v>57</v>
      </c>
      <c r="C1393" s="225" t="s">
        <v>569</v>
      </c>
      <c r="D1393" s="225">
        <v>10</v>
      </c>
      <c r="E1393" s="50">
        <v>14</v>
      </c>
      <c r="F1393" s="50">
        <v>3</v>
      </c>
      <c r="G1393" s="95">
        <v>3</v>
      </c>
    </row>
    <row r="1394" spans="1:9" x14ac:dyDescent="0.25">
      <c r="A1394" s="247">
        <v>48</v>
      </c>
      <c r="B1394" s="225" t="s">
        <v>57</v>
      </c>
      <c r="C1394" s="225" t="s">
        <v>569</v>
      </c>
      <c r="D1394" s="225">
        <v>3</v>
      </c>
      <c r="E1394" s="50">
        <v>6</v>
      </c>
      <c r="F1394" s="50">
        <v>3</v>
      </c>
      <c r="G1394" s="95">
        <v>3</v>
      </c>
    </row>
    <row r="1395" spans="1:9" x14ac:dyDescent="0.25">
      <c r="A1395" s="225">
        <v>48</v>
      </c>
      <c r="B1395" s="225" t="s">
        <v>57</v>
      </c>
      <c r="C1395" s="225" t="s">
        <v>569</v>
      </c>
      <c r="D1395" s="225">
        <v>5</v>
      </c>
      <c r="E1395" s="50">
        <v>6</v>
      </c>
      <c r="F1395" s="50">
        <v>3</v>
      </c>
      <c r="G1395" s="95">
        <v>4</v>
      </c>
    </row>
    <row r="1396" spans="1:9" x14ac:dyDescent="0.25">
      <c r="A1396" s="225">
        <v>48</v>
      </c>
      <c r="B1396" s="225" t="s">
        <v>76</v>
      </c>
      <c r="C1396" s="225" t="s">
        <v>576</v>
      </c>
      <c r="D1396" s="225">
        <v>1</v>
      </c>
      <c r="E1396" s="50">
        <v>2</v>
      </c>
      <c r="F1396" s="50">
        <v>3</v>
      </c>
      <c r="G1396" s="95">
        <v>3</v>
      </c>
      <c r="I1396" s="93"/>
    </row>
    <row r="1397" spans="1:9" ht="30" x14ac:dyDescent="0.25">
      <c r="A1397" s="225">
        <v>48</v>
      </c>
      <c r="B1397" s="249" t="s">
        <v>319</v>
      </c>
      <c r="C1397" s="249" t="s">
        <v>587</v>
      </c>
      <c r="D1397" s="225">
        <v>1</v>
      </c>
      <c r="E1397" s="50">
        <v>7</v>
      </c>
      <c r="F1397" s="50">
        <v>6</v>
      </c>
      <c r="G1397" s="95">
        <v>3</v>
      </c>
    </row>
    <row r="1398" spans="1:9" ht="30" x14ac:dyDescent="0.25">
      <c r="A1398" s="225">
        <v>48</v>
      </c>
      <c r="B1398" s="249" t="s">
        <v>319</v>
      </c>
      <c r="C1398" s="249" t="s">
        <v>587</v>
      </c>
      <c r="D1398" s="225">
        <v>1</v>
      </c>
      <c r="E1398" s="50">
        <v>1</v>
      </c>
      <c r="F1398" s="50">
        <v>6.2</v>
      </c>
      <c r="G1398" s="95">
        <v>4</v>
      </c>
    </row>
    <row r="1399" spans="1:9" x14ac:dyDescent="0.25">
      <c r="A1399" s="225">
        <v>48</v>
      </c>
      <c r="B1399" s="225" t="s">
        <v>129</v>
      </c>
      <c r="C1399" s="225" t="s">
        <v>598</v>
      </c>
      <c r="D1399" s="225">
        <v>1</v>
      </c>
      <c r="E1399" s="50">
        <v>7</v>
      </c>
      <c r="F1399" s="50">
        <v>5</v>
      </c>
      <c r="G1399" s="95">
        <v>4.5</v>
      </c>
    </row>
    <row r="1400" spans="1:9" x14ac:dyDescent="0.25">
      <c r="A1400" s="225">
        <v>48</v>
      </c>
      <c r="B1400" s="225" t="s">
        <v>129</v>
      </c>
      <c r="C1400" s="225" t="s">
        <v>598</v>
      </c>
      <c r="D1400" s="225">
        <v>2</v>
      </c>
      <c r="E1400" s="50">
        <v>3</v>
      </c>
      <c r="F1400" s="50">
        <v>5.2</v>
      </c>
      <c r="G1400" s="95">
        <v>4.5</v>
      </c>
    </row>
    <row r="1401" spans="1:9" x14ac:dyDescent="0.25">
      <c r="A1401" s="225">
        <v>48</v>
      </c>
      <c r="B1401" s="225" t="s">
        <v>145</v>
      </c>
      <c r="C1401" s="225" t="s">
        <v>603</v>
      </c>
      <c r="D1401" s="225">
        <v>5</v>
      </c>
      <c r="E1401" s="50">
        <v>6</v>
      </c>
      <c r="F1401" s="50">
        <v>3.6</v>
      </c>
      <c r="G1401" s="95">
        <v>4</v>
      </c>
    </row>
    <row r="1402" spans="1:9" x14ac:dyDescent="0.25">
      <c r="A1402" s="247">
        <v>48</v>
      </c>
      <c r="B1402" s="225" t="s">
        <v>145</v>
      </c>
      <c r="C1402" s="225" t="s">
        <v>603</v>
      </c>
      <c r="D1402" s="225">
        <v>2</v>
      </c>
      <c r="E1402" s="50">
        <v>5</v>
      </c>
      <c r="F1402" s="50">
        <v>3.8</v>
      </c>
      <c r="G1402" s="95">
        <v>4</v>
      </c>
    </row>
    <row r="1403" spans="1:9" x14ac:dyDescent="0.25">
      <c r="A1403" s="247">
        <v>48</v>
      </c>
      <c r="B1403" s="225" t="s">
        <v>145</v>
      </c>
      <c r="C1403" s="225" t="s">
        <v>603</v>
      </c>
      <c r="D1403" s="225">
        <v>1</v>
      </c>
      <c r="E1403" s="50">
        <v>2</v>
      </c>
      <c r="F1403" s="50">
        <v>4</v>
      </c>
      <c r="G1403" s="95">
        <v>3.5</v>
      </c>
    </row>
    <row r="1404" spans="1:9" x14ac:dyDescent="0.25">
      <c r="A1404" s="225">
        <v>48</v>
      </c>
      <c r="B1404" s="225" t="s">
        <v>149</v>
      </c>
      <c r="C1404" s="225" t="s">
        <v>621</v>
      </c>
      <c r="D1404" s="225">
        <v>1</v>
      </c>
      <c r="E1404" s="50">
        <v>1</v>
      </c>
      <c r="F1404" s="50">
        <v>3.5</v>
      </c>
      <c r="G1404" s="95">
        <v>7.5</v>
      </c>
    </row>
    <row r="1405" spans="1:9" x14ac:dyDescent="0.25">
      <c r="A1405" s="225">
        <v>48</v>
      </c>
      <c r="B1405" s="225" t="s">
        <v>149</v>
      </c>
      <c r="C1405" s="225" t="s">
        <v>621</v>
      </c>
      <c r="D1405" s="225">
        <v>2</v>
      </c>
      <c r="E1405" s="50">
        <v>2</v>
      </c>
      <c r="F1405" s="50">
        <v>4.2</v>
      </c>
      <c r="G1405" s="95">
        <v>7.5</v>
      </c>
    </row>
    <row r="1406" spans="1:9" x14ac:dyDescent="0.25">
      <c r="A1406" s="225">
        <v>48</v>
      </c>
      <c r="B1406" s="225" t="s">
        <v>149</v>
      </c>
      <c r="C1406" s="225" t="s">
        <v>621</v>
      </c>
      <c r="D1406" s="225">
        <v>2</v>
      </c>
      <c r="E1406" s="50">
        <v>7</v>
      </c>
      <c r="F1406" s="50">
        <v>5.2</v>
      </c>
      <c r="G1406" s="95">
        <v>7.5</v>
      </c>
    </row>
    <row r="1407" spans="1:9" x14ac:dyDescent="0.25">
      <c r="A1407" s="225">
        <v>48</v>
      </c>
      <c r="B1407" s="225" t="s">
        <v>149</v>
      </c>
      <c r="C1407" s="225" t="s">
        <v>621</v>
      </c>
      <c r="D1407" s="225">
        <v>2</v>
      </c>
      <c r="E1407" s="50">
        <v>7</v>
      </c>
      <c r="F1407" s="50">
        <v>5.2</v>
      </c>
      <c r="G1407" s="95">
        <v>7.5</v>
      </c>
    </row>
    <row r="1408" spans="1:9" x14ac:dyDescent="0.25">
      <c r="A1408" s="225">
        <v>48</v>
      </c>
      <c r="B1408" s="225" t="s">
        <v>149</v>
      </c>
      <c r="C1408" s="225" t="s">
        <v>621</v>
      </c>
      <c r="D1408" s="225">
        <v>3</v>
      </c>
      <c r="E1408" s="50">
        <v>5</v>
      </c>
      <c r="F1408" s="50">
        <v>5.2</v>
      </c>
      <c r="G1408" s="95">
        <v>7.5</v>
      </c>
      <c r="I1408" s="93"/>
    </row>
    <row r="1409" spans="1:9" x14ac:dyDescent="0.25">
      <c r="A1409" s="225">
        <v>48</v>
      </c>
      <c r="B1409" s="225" t="s">
        <v>181</v>
      </c>
      <c r="C1409" s="225" t="s">
        <v>615</v>
      </c>
      <c r="D1409" s="225">
        <v>2</v>
      </c>
      <c r="E1409" s="50">
        <v>3</v>
      </c>
      <c r="F1409" s="50">
        <v>3.2</v>
      </c>
      <c r="G1409" s="95">
        <v>7.5</v>
      </c>
    </row>
    <row r="1410" spans="1:9" x14ac:dyDescent="0.25">
      <c r="A1410" s="247">
        <v>49</v>
      </c>
      <c r="B1410" s="247" t="s">
        <v>26</v>
      </c>
      <c r="C1410" s="247" t="s">
        <v>619</v>
      </c>
      <c r="D1410" s="247">
        <v>1</v>
      </c>
      <c r="E1410" s="56">
        <v>7</v>
      </c>
      <c r="F1410" s="56">
        <v>3</v>
      </c>
      <c r="G1410" s="96">
        <v>3</v>
      </c>
      <c r="H1410" s="30"/>
      <c r="I1410" s="26"/>
    </row>
    <row r="1411" spans="1:9" x14ac:dyDescent="0.25">
      <c r="A1411" s="225">
        <v>49</v>
      </c>
      <c r="B1411" s="225" t="s">
        <v>43</v>
      </c>
      <c r="C1411" s="225" t="s">
        <v>563</v>
      </c>
      <c r="D1411" s="225">
        <v>1</v>
      </c>
      <c r="E1411" s="50">
        <v>7</v>
      </c>
      <c r="F1411" s="50">
        <v>3.5</v>
      </c>
      <c r="G1411" s="95">
        <v>4</v>
      </c>
    </row>
    <row r="1412" spans="1:9" x14ac:dyDescent="0.25">
      <c r="A1412" s="247">
        <v>49</v>
      </c>
      <c r="B1412" s="247" t="s">
        <v>57</v>
      </c>
      <c r="C1412" s="247" t="s">
        <v>569</v>
      </c>
      <c r="D1412" s="247">
        <v>10</v>
      </c>
      <c r="E1412" s="56">
        <v>12</v>
      </c>
      <c r="F1412" s="56">
        <v>3</v>
      </c>
      <c r="G1412" s="96">
        <v>4</v>
      </c>
      <c r="H1412" s="30"/>
      <c r="I1412" s="26"/>
    </row>
    <row r="1413" spans="1:9" x14ac:dyDescent="0.25">
      <c r="A1413" s="247">
        <v>49</v>
      </c>
      <c r="B1413" s="247" t="s">
        <v>57</v>
      </c>
      <c r="C1413" s="247" t="s">
        <v>569</v>
      </c>
      <c r="D1413" s="247">
        <v>6</v>
      </c>
      <c r="E1413" s="56">
        <v>9</v>
      </c>
      <c r="F1413" s="56">
        <v>4.2</v>
      </c>
      <c r="G1413" s="96">
        <v>4.5</v>
      </c>
      <c r="H1413" s="30"/>
      <c r="I1413" s="26"/>
    </row>
    <row r="1414" spans="1:9" x14ac:dyDescent="0.25">
      <c r="A1414" s="225">
        <v>49</v>
      </c>
      <c r="B1414" s="225" t="s">
        <v>72</v>
      </c>
      <c r="C1414" s="225" t="s">
        <v>574</v>
      </c>
      <c r="D1414" s="225">
        <v>5</v>
      </c>
      <c r="E1414" s="50">
        <v>1</v>
      </c>
      <c r="F1414" s="50">
        <v>10.4</v>
      </c>
      <c r="G1414" s="95">
        <v>5</v>
      </c>
    </row>
    <row r="1415" spans="1:9" x14ac:dyDescent="0.25">
      <c r="A1415" s="247">
        <v>49</v>
      </c>
      <c r="B1415" s="225" t="s">
        <v>76</v>
      </c>
      <c r="C1415" s="225" t="s">
        <v>576</v>
      </c>
      <c r="D1415" s="225">
        <v>1</v>
      </c>
      <c r="E1415" s="50">
        <v>2</v>
      </c>
      <c r="F1415" s="50">
        <v>3</v>
      </c>
      <c r="G1415" s="95">
        <v>3</v>
      </c>
    </row>
    <row r="1416" spans="1:9" x14ac:dyDescent="0.25">
      <c r="A1416" s="225">
        <v>49</v>
      </c>
      <c r="B1416" s="225" t="s">
        <v>85</v>
      </c>
      <c r="C1416" s="225" t="s">
        <v>581</v>
      </c>
      <c r="D1416" s="225">
        <v>1</v>
      </c>
      <c r="E1416" s="50">
        <v>2</v>
      </c>
      <c r="F1416" s="50">
        <v>3</v>
      </c>
      <c r="G1416" s="95">
        <v>3</v>
      </c>
      <c r="I1416" s="93"/>
    </row>
    <row r="1417" spans="1:9" ht="30" x14ac:dyDescent="0.25">
      <c r="A1417" s="225">
        <v>49</v>
      </c>
      <c r="B1417" s="249" t="s">
        <v>319</v>
      </c>
      <c r="C1417" s="249" t="s">
        <v>587</v>
      </c>
      <c r="D1417" s="225">
        <v>1</v>
      </c>
      <c r="E1417" s="50">
        <v>7</v>
      </c>
      <c r="F1417" s="50">
        <v>4</v>
      </c>
      <c r="G1417" s="95">
        <v>3</v>
      </c>
    </row>
    <row r="1418" spans="1:9" x14ac:dyDescent="0.25">
      <c r="A1418" s="225">
        <v>49</v>
      </c>
      <c r="B1418" s="225" t="s">
        <v>121</v>
      </c>
      <c r="C1418" s="225" t="s">
        <v>591</v>
      </c>
      <c r="D1418" s="225">
        <v>1</v>
      </c>
      <c r="E1418" s="50">
        <v>1</v>
      </c>
      <c r="F1418" s="50">
        <v>4.5</v>
      </c>
      <c r="G1418" s="95">
        <v>3.5</v>
      </c>
    </row>
    <row r="1419" spans="1:9" x14ac:dyDescent="0.25">
      <c r="A1419" s="225">
        <v>49</v>
      </c>
      <c r="B1419" s="225" t="s">
        <v>111</v>
      </c>
      <c r="C1419" s="225" t="s">
        <v>593</v>
      </c>
      <c r="D1419" s="225">
        <v>2</v>
      </c>
      <c r="E1419" s="50">
        <v>5</v>
      </c>
      <c r="F1419" s="50">
        <v>3</v>
      </c>
      <c r="G1419" s="95">
        <v>3</v>
      </c>
    </row>
    <row r="1420" spans="1:9" x14ac:dyDescent="0.25">
      <c r="A1420" s="225">
        <v>49</v>
      </c>
      <c r="B1420" s="225" t="s">
        <v>111</v>
      </c>
      <c r="C1420" s="225" t="s">
        <v>593</v>
      </c>
      <c r="D1420" s="225">
        <v>5</v>
      </c>
      <c r="E1420" s="50">
        <v>5</v>
      </c>
      <c r="F1420" s="50">
        <v>4</v>
      </c>
      <c r="G1420" s="95">
        <v>4.5</v>
      </c>
    </row>
    <row r="1421" spans="1:9" x14ac:dyDescent="0.25">
      <c r="A1421" s="225">
        <v>49</v>
      </c>
      <c r="B1421" s="225" t="s">
        <v>111</v>
      </c>
      <c r="C1421" s="225" t="s">
        <v>593</v>
      </c>
      <c r="D1421" s="225">
        <v>4</v>
      </c>
      <c r="E1421" s="50">
        <v>11</v>
      </c>
      <c r="F1421" s="50">
        <v>8</v>
      </c>
      <c r="G1421" s="95">
        <v>4</v>
      </c>
      <c r="H1421" s="65">
        <f>SUM(E1324:E1421)</f>
        <v>444</v>
      </c>
    </row>
    <row r="1422" spans="1:9" x14ac:dyDescent="0.25">
      <c r="A1422" s="225">
        <v>49</v>
      </c>
      <c r="B1422" s="225" t="s">
        <v>129</v>
      </c>
      <c r="C1422" s="225" t="s">
        <v>598</v>
      </c>
      <c r="D1422" s="225">
        <v>1</v>
      </c>
      <c r="E1422" s="50">
        <v>2</v>
      </c>
      <c r="F1422" s="50">
        <v>2.5</v>
      </c>
      <c r="G1422" s="95">
        <v>3</v>
      </c>
    </row>
    <row r="1423" spans="1:9" x14ac:dyDescent="0.25">
      <c r="A1423" s="225">
        <v>49</v>
      </c>
      <c r="B1423" s="225" t="s">
        <v>129</v>
      </c>
      <c r="C1423" s="225" t="s">
        <v>598</v>
      </c>
      <c r="D1423" s="225">
        <v>1</v>
      </c>
      <c r="E1423" s="50">
        <v>7</v>
      </c>
      <c r="F1423" s="50">
        <v>3</v>
      </c>
      <c r="G1423" s="95">
        <v>3</v>
      </c>
    </row>
    <row r="1424" spans="1:9" x14ac:dyDescent="0.25">
      <c r="A1424" s="225">
        <v>49</v>
      </c>
      <c r="B1424" s="225" t="s">
        <v>129</v>
      </c>
      <c r="C1424" s="225" t="s">
        <v>598</v>
      </c>
      <c r="D1424" s="225">
        <v>1</v>
      </c>
      <c r="E1424" s="50">
        <v>3</v>
      </c>
      <c r="F1424" s="50">
        <v>4.5</v>
      </c>
      <c r="G1424" s="95">
        <v>4</v>
      </c>
    </row>
    <row r="1425" spans="1:9" x14ac:dyDescent="0.25">
      <c r="A1425" s="225">
        <v>49</v>
      </c>
      <c r="B1425" s="225" t="s">
        <v>337</v>
      </c>
      <c r="C1425" s="225" t="s">
        <v>602</v>
      </c>
      <c r="D1425" s="225">
        <v>1</v>
      </c>
      <c r="E1425" s="50">
        <v>3</v>
      </c>
      <c r="F1425" s="50">
        <v>3</v>
      </c>
      <c r="G1425" s="95">
        <v>3</v>
      </c>
      <c r="I1425" s="93"/>
    </row>
    <row r="1426" spans="1:9" x14ac:dyDescent="0.25">
      <c r="A1426" s="225">
        <v>49</v>
      </c>
      <c r="B1426" s="225" t="s">
        <v>149</v>
      </c>
      <c r="C1426" s="225" t="s">
        <v>621</v>
      </c>
      <c r="D1426" s="225">
        <v>2</v>
      </c>
      <c r="E1426" s="50">
        <v>7</v>
      </c>
      <c r="F1426" s="50">
        <v>3.5</v>
      </c>
      <c r="G1426" s="95">
        <v>7.5</v>
      </c>
    </row>
    <row r="1427" spans="1:9" x14ac:dyDescent="0.25">
      <c r="A1427" s="225">
        <v>49</v>
      </c>
      <c r="B1427" s="225" t="s">
        <v>149</v>
      </c>
      <c r="C1427" s="225" t="s">
        <v>621</v>
      </c>
      <c r="D1427" s="225">
        <v>1</v>
      </c>
      <c r="E1427" s="50">
        <v>7</v>
      </c>
      <c r="F1427" s="50">
        <v>4</v>
      </c>
      <c r="G1427" s="95">
        <v>7.5</v>
      </c>
      <c r="I1427" s="93"/>
    </row>
    <row r="1428" spans="1:9" x14ac:dyDescent="0.25">
      <c r="A1428" s="225">
        <v>49</v>
      </c>
      <c r="B1428" s="225" t="s">
        <v>149</v>
      </c>
      <c r="C1428" s="225" t="s">
        <v>621</v>
      </c>
      <c r="D1428" s="225">
        <v>3</v>
      </c>
      <c r="E1428" s="50">
        <v>7</v>
      </c>
      <c r="F1428" s="50">
        <v>4</v>
      </c>
      <c r="G1428" s="95">
        <v>7.5</v>
      </c>
      <c r="I1428" s="93"/>
    </row>
    <row r="1429" spans="1:9" x14ac:dyDescent="0.25">
      <c r="A1429" s="225">
        <v>49</v>
      </c>
      <c r="B1429" s="225" t="s">
        <v>168</v>
      </c>
      <c r="C1429" s="225" t="s">
        <v>610</v>
      </c>
      <c r="D1429" s="225">
        <v>3</v>
      </c>
      <c r="E1429" s="50">
        <v>1</v>
      </c>
      <c r="F1429" s="50">
        <v>7.9</v>
      </c>
      <c r="G1429" s="95">
        <v>4.5</v>
      </c>
    </row>
    <row r="1430" spans="1:9" x14ac:dyDescent="0.25">
      <c r="A1430" s="247">
        <v>49</v>
      </c>
      <c r="B1430" s="225" t="s">
        <v>168</v>
      </c>
      <c r="C1430" s="225" t="s">
        <v>610</v>
      </c>
      <c r="D1430" s="225">
        <v>2</v>
      </c>
      <c r="E1430" s="50">
        <v>2</v>
      </c>
      <c r="F1430" s="50">
        <v>9.3000000000000007</v>
      </c>
      <c r="G1430" s="95">
        <v>5</v>
      </c>
    </row>
    <row r="1431" spans="1:9" x14ac:dyDescent="0.25">
      <c r="A1431" s="225">
        <v>49</v>
      </c>
      <c r="B1431" s="225" t="s">
        <v>171</v>
      </c>
      <c r="C1431" s="225" t="s">
        <v>611</v>
      </c>
      <c r="D1431" s="225">
        <v>1</v>
      </c>
      <c r="E1431" s="50">
        <v>7</v>
      </c>
      <c r="F1431" s="50">
        <v>15.5</v>
      </c>
      <c r="G1431" s="95">
        <v>7.5</v>
      </c>
    </row>
    <row r="1432" spans="1:9" x14ac:dyDescent="0.25">
      <c r="A1432" s="225">
        <v>50</v>
      </c>
      <c r="B1432" s="225" t="s">
        <v>17</v>
      </c>
      <c r="C1432" s="225" t="s">
        <v>556</v>
      </c>
      <c r="D1432" s="225">
        <v>1</v>
      </c>
      <c r="E1432" s="50">
        <v>7</v>
      </c>
      <c r="F1432" s="50">
        <v>3.2</v>
      </c>
      <c r="G1432" s="95">
        <v>3</v>
      </c>
      <c r="I1432" s="93"/>
    </row>
    <row r="1433" spans="1:9" x14ac:dyDescent="0.25">
      <c r="A1433" s="225">
        <v>50</v>
      </c>
      <c r="B1433" s="225" t="s">
        <v>17</v>
      </c>
      <c r="C1433" s="225" t="s">
        <v>556</v>
      </c>
      <c r="D1433" s="225">
        <v>1</v>
      </c>
      <c r="E1433" s="50">
        <v>7</v>
      </c>
      <c r="F1433" s="50">
        <v>5</v>
      </c>
      <c r="G1433" s="95">
        <v>3</v>
      </c>
    </row>
    <row r="1434" spans="1:9" x14ac:dyDescent="0.25">
      <c r="A1434" s="225">
        <v>50</v>
      </c>
      <c r="B1434" s="225" t="s">
        <v>24</v>
      </c>
      <c r="C1434" s="225" t="s">
        <v>558</v>
      </c>
      <c r="D1434" s="225">
        <v>6</v>
      </c>
      <c r="E1434" s="50">
        <v>12</v>
      </c>
      <c r="F1434" s="50">
        <v>4.2</v>
      </c>
      <c r="G1434" s="95">
        <v>4.5</v>
      </c>
      <c r="H1434" s="30"/>
    </row>
    <row r="1435" spans="1:9" x14ac:dyDescent="0.25">
      <c r="A1435" s="225">
        <v>50</v>
      </c>
      <c r="B1435" s="225" t="s">
        <v>29</v>
      </c>
      <c r="C1435" s="225" t="s">
        <v>618</v>
      </c>
      <c r="D1435" s="225">
        <v>15</v>
      </c>
      <c r="E1435" s="50">
        <v>21</v>
      </c>
      <c r="F1435" s="50">
        <v>2.8</v>
      </c>
      <c r="G1435" s="95">
        <v>3</v>
      </c>
    </row>
    <row r="1436" spans="1:9" x14ac:dyDescent="0.25">
      <c r="A1436" s="247">
        <v>50</v>
      </c>
      <c r="B1436" s="247" t="s">
        <v>43</v>
      </c>
      <c r="C1436" s="247" t="s">
        <v>563</v>
      </c>
      <c r="D1436" s="247">
        <v>2</v>
      </c>
      <c r="E1436" s="56">
        <v>7</v>
      </c>
      <c r="F1436" s="56">
        <v>8.1999999999999993</v>
      </c>
      <c r="G1436" s="96">
        <v>3.5</v>
      </c>
      <c r="H1436" s="30"/>
      <c r="I1436" s="26"/>
    </row>
    <row r="1437" spans="1:9" x14ac:dyDescent="0.25">
      <c r="A1437" s="225">
        <v>50</v>
      </c>
      <c r="B1437" s="225" t="s">
        <v>52</v>
      </c>
      <c r="C1437" s="225" t="s">
        <v>616</v>
      </c>
      <c r="D1437" s="225">
        <v>2</v>
      </c>
      <c r="E1437" s="50">
        <v>3</v>
      </c>
      <c r="F1437" s="50">
        <v>3</v>
      </c>
      <c r="G1437" s="95">
        <v>3</v>
      </c>
      <c r="I1437" s="93"/>
    </row>
    <row r="1438" spans="1:9" x14ac:dyDescent="0.25">
      <c r="A1438" s="247">
        <v>50</v>
      </c>
      <c r="B1438" s="247" t="s">
        <v>52</v>
      </c>
      <c r="C1438" s="247" t="s">
        <v>616</v>
      </c>
      <c r="D1438" s="247">
        <v>1</v>
      </c>
      <c r="E1438" s="56">
        <v>3</v>
      </c>
      <c r="F1438" s="56">
        <v>3</v>
      </c>
      <c r="G1438" s="96">
        <v>3</v>
      </c>
      <c r="H1438" s="30"/>
      <c r="I1438" s="26"/>
    </row>
    <row r="1439" spans="1:9" x14ac:dyDescent="0.25">
      <c r="A1439" s="247">
        <v>50</v>
      </c>
      <c r="B1439" s="247" t="s">
        <v>52</v>
      </c>
      <c r="C1439" s="247" t="s">
        <v>616</v>
      </c>
      <c r="D1439" s="247">
        <v>2</v>
      </c>
      <c r="E1439" s="56">
        <v>3</v>
      </c>
      <c r="F1439" s="56">
        <v>3.5</v>
      </c>
      <c r="G1439" s="96">
        <v>3</v>
      </c>
      <c r="H1439" s="30"/>
      <c r="I1439" s="26"/>
    </row>
    <row r="1440" spans="1:9" x14ac:dyDescent="0.25">
      <c r="A1440" s="247">
        <v>50</v>
      </c>
      <c r="B1440" s="247" t="s">
        <v>54</v>
      </c>
      <c r="C1440" s="247" t="s">
        <v>566</v>
      </c>
      <c r="D1440" s="247">
        <v>3</v>
      </c>
      <c r="E1440" s="56">
        <v>3</v>
      </c>
      <c r="F1440" s="56">
        <v>5.0999999999999996</v>
      </c>
      <c r="G1440" s="96">
        <v>5</v>
      </c>
      <c r="I1440" s="26"/>
    </row>
    <row r="1441" spans="1:9" x14ac:dyDescent="0.25">
      <c r="A1441" s="247">
        <v>50</v>
      </c>
      <c r="B1441" s="247" t="s">
        <v>57</v>
      </c>
      <c r="C1441" s="247" t="s">
        <v>569</v>
      </c>
      <c r="D1441" s="247">
        <v>3</v>
      </c>
      <c r="E1441" s="56">
        <v>7</v>
      </c>
      <c r="F1441" s="56">
        <v>3.2</v>
      </c>
      <c r="G1441" s="96">
        <v>3</v>
      </c>
      <c r="H1441" s="30"/>
      <c r="I1441" s="26"/>
    </row>
    <row r="1442" spans="1:9" x14ac:dyDescent="0.25">
      <c r="A1442" s="225">
        <v>50</v>
      </c>
      <c r="B1442" s="225" t="s">
        <v>66</v>
      </c>
      <c r="C1442" s="225" t="s">
        <v>572</v>
      </c>
      <c r="D1442" s="225">
        <v>1</v>
      </c>
      <c r="E1442" s="50">
        <v>1</v>
      </c>
      <c r="F1442" s="50">
        <v>2.5</v>
      </c>
      <c r="G1442" s="95">
        <v>4</v>
      </c>
      <c r="I1442" s="26"/>
    </row>
    <row r="1443" spans="1:9" x14ac:dyDescent="0.25">
      <c r="A1443" s="225">
        <v>50</v>
      </c>
      <c r="B1443" s="225" t="s">
        <v>72</v>
      </c>
      <c r="C1443" s="225" t="s">
        <v>574</v>
      </c>
      <c r="D1443" s="225">
        <v>1</v>
      </c>
      <c r="E1443" s="50">
        <v>1</v>
      </c>
      <c r="F1443" s="50">
        <v>3</v>
      </c>
      <c r="G1443" s="95">
        <v>3</v>
      </c>
      <c r="I1443" s="93"/>
    </row>
    <row r="1444" spans="1:9" x14ac:dyDescent="0.25">
      <c r="A1444" s="225">
        <v>50</v>
      </c>
      <c r="B1444" s="225" t="s">
        <v>334</v>
      </c>
      <c r="C1444" s="225" t="s">
        <v>574</v>
      </c>
      <c r="D1444" s="225">
        <v>3</v>
      </c>
      <c r="E1444" s="50">
        <v>2</v>
      </c>
      <c r="F1444" s="50">
        <v>6</v>
      </c>
      <c r="G1444" s="95">
        <v>5</v>
      </c>
      <c r="I1444" s="26"/>
    </row>
    <row r="1445" spans="1:9" x14ac:dyDescent="0.25">
      <c r="A1445" s="225">
        <v>50</v>
      </c>
      <c r="B1445" s="225" t="s">
        <v>334</v>
      </c>
      <c r="C1445" s="225" t="s">
        <v>574</v>
      </c>
      <c r="D1445" s="225">
        <v>4</v>
      </c>
      <c r="E1445" s="50">
        <v>2</v>
      </c>
      <c r="F1445" s="50">
        <v>12</v>
      </c>
      <c r="G1445" s="95">
        <v>9</v>
      </c>
    </row>
    <row r="1446" spans="1:9" x14ac:dyDescent="0.25">
      <c r="A1446" s="247">
        <v>50</v>
      </c>
      <c r="B1446" s="225" t="s">
        <v>72</v>
      </c>
      <c r="C1446" s="225" t="s">
        <v>574</v>
      </c>
      <c r="D1446" s="225">
        <v>5</v>
      </c>
      <c r="E1446" s="50">
        <v>1</v>
      </c>
      <c r="F1446" s="50">
        <v>28</v>
      </c>
      <c r="G1446" s="95">
        <v>8</v>
      </c>
      <c r="I1446" s="26"/>
    </row>
    <row r="1447" spans="1:9" x14ac:dyDescent="0.25">
      <c r="A1447" s="225">
        <v>50</v>
      </c>
      <c r="B1447" s="225" t="s">
        <v>74</v>
      </c>
      <c r="C1447" s="225" t="s">
        <v>575</v>
      </c>
      <c r="D1447" s="225">
        <v>2</v>
      </c>
      <c r="E1447" s="50">
        <v>2</v>
      </c>
      <c r="F1447" s="50">
        <v>4.2</v>
      </c>
      <c r="G1447" s="95">
        <v>3.5</v>
      </c>
    </row>
    <row r="1448" spans="1:9" x14ac:dyDescent="0.25">
      <c r="A1448" s="225">
        <v>50</v>
      </c>
      <c r="B1448" s="225" t="s">
        <v>76</v>
      </c>
      <c r="C1448" s="225" t="s">
        <v>576</v>
      </c>
      <c r="D1448" s="225">
        <v>2</v>
      </c>
      <c r="E1448" s="50">
        <v>6</v>
      </c>
      <c r="F1448" s="50">
        <v>3</v>
      </c>
      <c r="G1448" s="95">
        <v>3</v>
      </c>
    </row>
    <row r="1449" spans="1:9" x14ac:dyDescent="0.25">
      <c r="A1449" s="225">
        <v>50</v>
      </c>
      <c r="B1449" s="225" t="s">
        <v>76</v>
      </c>
      <c r="C1449" s="225" t="s">
        <v>576</v>
      </c>
      <c r="D1449" s="225">
        <v>1</v>
      </c>
      <c r="E1449" s="50">
        <v>7</v>
      </c>
      <c r="F1449" s="50">
        <v>4</v>
      </c>
      <c r="G1449" s="95">
        <v>3</v>
      </c>
    </row>
    <row r="1450" spans="1:9" x14ac:dyDescent="0.25">
      <c r="A1450" s="225">
        <v>50</v>
      </c>
      <c r="B1450" s="225" t="s">
        <v>76</v>
      </c>
      <c r="C1450" s="225" t="s">
        <v>576</v>
      </c>
      <c r="D1450" s="225">
        <v>2</v>
      </c>
      <c r="E1450" s="50">
        <v>7</v>
      </c>
      <c r="F1450" s="50">
        <v>7</v>
      </c>
      <c r="G1450" s="95">
        <v>4</v>
      </c>
    </row>
    <row r="1451" spans="1:9" x14ac:dyDescent="0.25">
      <c r="A1451" s="225">
        <v>50</v>
      </c>
      <c r="B1451" s="225" t="s">
        <v>81</v>
      </c>
      <c r="C1451" s="225" t="s">
        <v>579</v>
      </c>
      <c r="D1451" s="225">
        <v>1</v>
      </c>
      <c r="E1451" s="50">
        <v>7</v>
      </c>
      <c r="F1451" s="50">
        <v>5.2</v>
      </c>
      <c r="G1451" s="95">
        <v>3</v>
      </c>
    </row>
    <row r="1452" spans="1:9" x14ac:dyDescent="0.25">
      <c r="A1452" s="225">
        <v>50</v>
      </c>
      <c r="B1452" s="225" t="s">
        <v>81</v>
      </c>
      <c r="C1452" s="225" t="s">
        <v>579</v>
      </c>
      <c r="D1452" s="225">
        <v>1</v>
      </c>
      <c r="E1452" s="50">
        <v>7</v>
      </c>
      <c r="F1452" s="50">
        <v>5.4</v>
      </c>
      <c r="G1452" s="95">
        <v>3.5</v>
      </c>
      <c r="I1452" s="93"/>
    </row>
    <row r="1453" spans="1:9" x14ac:dyDescent="0.25">
      <c r="A1453" s="225">
        <v>50</v>
      </c>
      <c r="B1453" s="225" t="s">
        <v>98</v>
      </c>
      <c r="C1453" s="225" t="s">
        <v>586</v>
      </c>
      <c r="D1453" s="225">
        <v>3</v>
      </c>
      <c r="E1453" s="50">
        <v>7</v>
      </c>
      <c r="F1453" s="50">
        <v>3.2</v>
      </c>
      <c r="G1453" s="95">
        <v>3.5</v>
      </c>
    </row>
    <row r="1454" spans="1:9" ht="30" x14ac:dyDescent="0.25">
      <c r="A1454" s="225">
        <v>50</v>
      </c>
      <c r="B1454" s="249" t="s">
        <v>319</v>
      </c>
      <c r="C1454" s="249" t="s">
        <v>587</v>
      </c>
      <c r="D1454" s="225">
        <v>2</v>
      </c>
      <c r="E1454" s="50">
        <v>2</v>
      </c>
      <c r="F1454" s="50">
        <v>7.4</v>
      </c>
      <c r="G1454" s="95">
        <v>3.5</v>
      </c>
      <c r="I1454" s="93"/>
    </row>
    <row r="1455" spans="1:9" x14ac:dyDescent="0.25">
      <c r="A1455" s="225">
        <v>50</v>
      </c>
      <c r="B1455" s="225" t="s">
        <v>102</v>
      </c>
      <c r="C1455" s="225" t="s">
        <v>588</v>
      </c>
      <c r="D1455" s="225">
        <v>2</v>
      </c>
      <c r="E1455" s="50">
        <v>3</v>
      </c>
      <c r="F1455" s="50">
        <v>3.5</v>
      </c>
      <c r="G1455" s="95">
        <v>3.5</v>
      </c>
    </row>
    <row r="1456" spans="1:9" x14ac:dyDescent="0.25">
      <c r="A1456" s="225">
        <v>50</v>
      </c>
      <c r="B1456" s="225" t="s">
        <v>111</v>
      </c>
      <c r="C1456" s="225" t="s">
        <v>593</v>
      </c>
      <c r="D1456" s="225">
        <v>5</v>
      </c>
      <c r="E1456" s="50">
        <v>8</v>
      </c>
      <c r="F1456" s="50">
        <v>3.1</v>
      </c>
      <c r="G1456" s="95">
        <v>3.5</v>
      </c>
    </row>
    <row r="1457" spans="1:9" x14ac:dyDescent="0.25">
      <c r="A1457" s="225">
        <v>50</v>
      </c>
      <c r="B1457" s="225" t="s">
        <v>123</v>
      </c>
      <c r="C1457" s="225" t="s">
        <v>596</v>
      </c>
      <c r="D1457" s="225">
        <v>2</v>
      </c>
      <c r="E1457" s="50">
        <v>2</v>
      </c>
      <c r="F1457" s="50">
        <v>7.5</v>
      </c>
      <c r="G1457" s="95">
        <v>4.5</v>
      </c>
      <c r="H1457" s="65">
        <f>SUM(E1450:E1457)</f>
        <v>43</v>
      </c>
      <c r="I1457" s="93"/>
    </row>
    <row r="1458" spans="1:9" x14ac:dyDescent="0.25">
      <c r="A1458" s="225">
        <v>50</v>
      </c>
      <c r="B1458" s="225" t="s">
        <v>129</v>
      </c>
      <c r="C1458" s="225" t="s">
        <v>598</v>
      </c>
      <c r="D1458" s="225">
        <v>1</v>
      </c>
      <c r="E1458" s="50">
        <v>6</v>
      </c>
      <c r="F1458" s="50">
        <v>2.5</v>
      </c>
      <c r="G1458" s="95">
        <v>3</v>
      </c>
      <c r="I1458" s="93"/>
    </row>
    <row r="1459" spans="1:9" x14ac:dyDescent="0.25">
      <c r="A1459" s="225">
        <v>50</v>
      </c>
      <c r="B1459" s="225" t="s">
        <v>129</v>
      </c>
      <c r="C1459" s="225" t="s">
        <v>598</v>
      </c>
      <c r="D1459" s="225">
        <v>2</v>
      </c>
      <c r="E1459" s="50">
        <v>3</v>
      </c>
      <c r="F1459" s="50">
        <v>3.2</v>
      </c>
      <c r="G1459" s="95">
        <v>3</v>
      </c>
      <c r="I1459" s="93"/>
    </row>
    <row r="1460" spans="1:9" x14ac:dyDescent="0.25">
      <c r="A1460" s="225">
        <v>50</v>
      </c>
      <c r="B1460" s="225" t="s">
        <v>137</v>
      </c>
      <c r="C1460" s="225" t="s">
        <v>601</v>
      </c>
      <c r="D1460" s="225">
        <v>1</v>
      </c>
      <c r="E1460" s="50">
        <v>2</v>
      </c>
      <c r="F1460" s="50">
        <v>3.8</v>
      </c>
      <c r="G1460" s="95">
        <v>4</v>
      </c>
    </row>
    <row r="1461" spans="1:9" x14ac:dyDescent="0.25">
      <c r="A1461" s="225">
        <v>50</v>
      </c>
      <c r="B1461" s="225" t="s">
        <v>337</v>
      </c>
      <c r="C1461" s="225" t="s">
        <v>602</v>
      </c>
      <c r="D1461" s="225">
        <v>4</v>
      </c>
      <c r="E1461" s="50">
        <v>7</v>
      </c>
      <c r="F1461" s="50">
        <v>3.4</v>
      </c>
      <c r="G1461" s="95">
        <v>3.5</v>
      </c>
    </row>
    <row r="1462" spans="1:9" x14ac:dyDescent="0.25">
      <c r="A1462" s="225">
        <v>50</v>
      </c>
      <c r="B1462" s="225" t="s">
        <v>145</v>
      </c>
      <c r="C1462" s="225" t="s">
        <v>603</v>
      </c>
      <c r="D1462" s="225">
        <v>3</v>
      </c>
      <c r="E1462" s="50">
        <v>5</v>
      </c>
      <c r="F1462" s="50">
        <v>5</v>
      </c>
      <c r="G1462" s="95">
        <v>4</v>
      </c>
    </row>
    <row r="1463" spans="1:9" x14ac:dyDescent="0.25">
      <c r="A1463" s="225">
        <v>50</v>
      </c>
      <c r="B1463" s="225" t="s">
        <v>149</v>
      </c>
      <c r="C1463" s="225" t="s">
        <v>621</v>
      </c>
      <c r="D1463" s="225">
        <v>1</v>
      </c>
      <c r="E1463" s="50">
        <v>7</v>
      </c>
      <c r="F1463" s="50">
        <v>3</v>
      </c>
      <c r="G1463" s="95">
        <v>7.5</v>
      </c>
    </row>
    <row r="1464" spans="1:9" x14ac:dyDescent="0.25">
      <c r="A1464" s="225">
        <v>50</v>
      </c>
      <c r="B1464" s="225" t="s">
        <v>149</v>
      </c>
      <c r="C1464" s="225" t="s">
        <v>621</v>
      </c>
      <c r="D1464" s="225">
        <v>3</v>
      </c>
      <c r="E1464" s="50">
        <v>5</v>
      </c>
      <c r="F1464" s="50">
        <v>4.3</v>
      </c>
      <c r="G1464" s="95">
        <v>7.5</v>
      </c>
    </row>
    <row r="1465" spans="1:9" x14ac:dyDescent="0.25">
      <c r="A1465" s="225">
        <v>50</v>
      </c>
      <c r="B1465" s="225" t="s">
        <v>149</v>
      </c>
      <c r="C1465" s="225" t="s">
        <v>621</v>
      </c>
      <c r="D1465" s="225">
        <v>3</v>
      </c>
      <c r="E1465" s="50">
        <v>7</v>
      </c>
      <c r="F1465" s="50">
        <v>10.5</v>
      </c>
      <c r="G1465" s="95">
        <v>7.5</v>
      </c>
    </row>
    <row r="1466" spans="1:9" x14ac:dyDescent="0.25">
      <c r="A1466" s="225">
        <v>50</v>
      </c>
      <c r="B1466" s="225" t="s">
        <v>149</v>
      </c>
      <c r="C1466" s="225" t="s">
        <v>621</v>
      </c>
      <c r="D1466" s="225">
        <v>4</v>
      </c>
      <c r="E1466" s="50">
        <v>7</v>
      </c>
      <c r="F1466" s="50">
        <v>21</v>
      </c>
      <c r="G1466" s="95">
        <v>7.5</v>
      </c>
    </row>
    <row r="1467" spans="1:9" x14ac:dyDescent="0.25">
      <c r="A1467" s="225">
        <v>50</v>
      </c>
      <c r="B1467" s="225" t="s">
        <v>149</v>
      </c>
      <c r="C1467" s="225" t="s">
        <v>621</v>
      </c>
      <c r="D1467" s="225">
        <v>3</v>
      </c>
      <c r="E1467" s="50">
        <v>1</v>
      </c>
      <c r="F1467" s="50">
        <v>20.5</v>
      </c>
      <c r="G1467" s="95">
        <v>7.5</v>
      </c>
      <c r="I1467" s="93"/>
    </row>
    <row r="1468" spans="1:9" x14ac:dyDescent="0.25">
      <c r="A1468" s="225">
        <v>50</v>
      </c>
      <c r="B1468" s="225" t="s">
        <v>171</v>
      </c>
      <c r="C1468" s="225" t="s">
        <v>611</v>
      </c>
      <c r="D1468" s="225">
        <v>3</v>
      </c>
      <c r="E1468" s="50">
        <v>3</v>
      </c>
      <c r="F1468" s="50">
        <v>10.5</v>
      </c>
      <c r="G1468" s="95">
        <v>7.5</v>
      </c>
      <c r="I1468" s="93"/>
    </row>
    <row r="1469" spans="1:9" x14ac:dyDescent="0.25">
      <c r="A1469" s="225">
        <v>50</v>
      </c>
      <c r="B1469" s="225" t="s">
        <v>171</v>
      </c>
      <c r="C1469" s="225" t="s">
        <v>611</v>
      </c>
      <c r="D1469" s="225">
        <v>1</v>
      </c>
      <c r="E1469" s="50">
        <v>7</v>
      </c>
      <c r="F1469" s="50">
        <v>20.5</v>
      </c>
      <c r="G1469" s="95">
        <v>7.5</v>
      </c>
    </row>
    <row r="1470" spans="1:9" x14ac:dyDescent="0.25">
      <c r="A1470" s="225">
        <v>50</v>
      </c>
      <c r="B1470" s="225" t="s">
        <v>171</v>
      </c>
      <c r="C1470" s="225" t="s">
        <v>611</v>
      </c>
      <c r="D1470" s="225">
        <v>2</v>
      </c>
      <c r="E1470" s="50">
        <v>2</v>
      </c>
      <c r="F1470" s="50">
        <v>40.5</v>
      </c>
      <c r="G1470" s="95">
        <v>7.5</v>
      </c>
    </row>
    <row r="1471" spans="1:9" x14ac:dyDescent="0.25">
      <c r="A1471" s="225">
        <v>50</v>
      </c>
      <c r="B1471" s="225" t="s">
        <v>181</v>
      </c>
      <c r="C1471" s="225" t="s">
        <v>615</v>
      </c>
      <c r="D1471" s="225">
        <v>1</v>
      </c>
      <c r="E1471" s="50">
        <v>7</v>
      </c>
      <c r="F1471" s="50">
        <v>5</v>
      </c>
      <c r="G1471" s="95">
        <v>7.5</v>
      </c>
      <c r="I1471" s="93"/>
    </row>
    <row r="1472" spans="1:9" x14ac:dyDescent="0.25">
      <c r="A1472" s="225"/>
      <c r="E1472" s="124">
        <f>SUM(E2:E1471)</f>
        <v>6505</v>
      </c>
      <c r="H1472" s="65">
        <f>SUM(H57:H1471)</f>
        <v>6160</v>
      </c>
    </row>
    <row r="1473" spans="5:5" x14ac:dyDescent="0.25">
      <c r="E1473" s="124">
        <f>SUM(E2:E1471)</f>
        <v>6505</v>
      </c>
    </row>
    <row r="1492" spans="1:7" x14ac:dyDescent="0.25">
      <c r="A1492" s="237"/>
      <c r="B1492" s="237"/>
      <c r="C1492" s="237"/>
      <c r="D1492" s="237"/>
      <c r="E1492" s="65"/>
      <c r="F1492" s="65"/>
      <c r="G1492" s="65"/>
    </row>
    <row r="1493" spans="1:7" x14ac:dyDescent="0.25">
      <c r="A1493" s="237"/>
      <c r="B1493" s="237"/>
      <c r="C1493" s="237"/>
      <c r="D1493" s="237"/>
      <c r="E1493" s="65"/>
      <c r="F1493" s="65"/>
      <c r="G1493" s="65"/>
    </row>
    <row r="1494" spans="1:7" x14ac:dyDescent="0.25">
      <c r="A1494" s="237"/>
      <c r="B1494" s="237"/>
      <c r="C1494" s="237"/>
      <c r="D1494" s="237"/>
      <c r="E1494" s="65"/>
      <c r="F1494" s="65"/>
      <c r="G1494" s="65"/>
    </row>
    <row r="1495" spans="1:7" x14ac:dyDescent="0.25">
      <c r="A1495" s="237"/>
      <c r="B1495" s="237"/>
      <c r="C1495" s="237"/>
      <c r="D1495" s="237"/>
      <c r="E1495" s="65"/>
      <c r="F1495" s="65"/>
      <c r="G1495" s="65"/>
    </row>
    <row r="1496" spans="1:7" x14ac:dyDescent="0.25">
      <c r="A1496" s="237"/>
      <c r="B1496" s="237"/>
      <c r="C1496" s="237"/>
      <c r="D1496" s="237"/>
      <c r="E1496" s="65"/>
      <c r="F1496" s="65"/>
      <c r="G1496" s="65"/>
    </row>
    <row r="1497" spans="1:7" x14ac:dyDescent="0.25">
      <c r="A1497" s="237"/>
      <c r="B1497" s="237"/>
      <c r="C1497" s="237"/>
      <c r="D1497" s="237"/>
      <c r="E1497" s="65"/>
      <c r="F1497" s="65"/>
      <c r="G1497" s="65"/>
    </row>
    <row r="1498" spans="1:7" x14ac:dyDescent="0.25">
      <c r="A1498" s="237"/>
      <c r="B1498" s="237"/>
      <c r="C1498" s="237"/>
      <c r="D1498" s="237"/>
      <c r="E1498" s="65"/>
      <c r="F1498" s="65"/>
      <c r="G1498" s="65"/>
    </row>
    <row r="1499" spans="1:7" x14ac:dyDescent="0.25">
      <c r="A1499" s="237"/>
      <c r="B1499" s="237"/>
      <c r="C1499" s="237"/>
      <c r="D1499" s="237"/>
      <c r="E1499" s="65"/>
      <c r="F1499" s="65"/>
      <c r="G1499" s="65"/>
    </row>
    <row r="1500" spans="1:7" x14ac:dyDescent="0.25">
      <c r="A1500" s="237"/>
      <c r="B1500" s="237"/>
      <c r="C1500" s="237"/>
      <c r="D1500" s="237"/>
      <c r="E1500" s="65"/>
      <c r="F1500" s="65"/>
      <c r="G1500" s="65"/>
    </row>
    <row r="1501" spans="1:7" x14ac:dyDescent="0.25">
      <c r="A1501" s="237"/>
      <c r="B1501" s="237"/>
      <c r="C1501" s="237"/>
      <c r="D1501" s="237"/>
      <c r="E1501" s="65"/>
      <c r="F1501" s="65"/>
      <c r="G1501" s="65"/>
    </row>
    <row r="1502" spans="1:7" x14ac:dyDescent="0.25">
      <c r="A1502" s="237"/>
      <c r="B1502" s="237"/>
      <c r="C1502" s="237"/>
      <c r="D1502" s="237"/>
      <c r="E1502" s="65"/>
      <c r="F1502" s="65"/>
      <c r="G1502" s="65"/>
    </row>
    <row r="1503" spans="1:7" x14ac:dyDescent="0.25">
      <c r="A1503" s="237"/>
      <c r="B1503" s="237"/>
      <c r="C1503" s="237"/>
      <c r="D1503" s="237"/>
      <c r="E1503" s="65"/>
      <c r="F1503" s="65"/>
      <c r="G1503" s="65"/>
    </row>
    <row r="1504" spans="1:7" x14ac:dyDescent="0.25">
      <c r="A1504" s="237"/>
      <c r="B1504" s="237"/>
      <c r="C1504" s="237"/>
      <c r="D1504" s="237"/>
      <c r="E1504" s="65"/>
      <c r="F1504" s="65"/>
      <c r="G1504" s="65"/>
    </row>
    <row r="1505" spans="1:7" x14ac:dyDescent="0.25">
      <c r="A1505" s="237"/>
      <c r="B1505" s="237"/>
      <c r="C1505" s="237"/>
      <c r="D1505" s="237"/>
      <c r="E1505" s="65"/>
      <c r="F1505" s="65"/>
      <c r="G1505" s="65"/>
    </row>
    <row r="1506" spans="1:7" x14ac:dyDescent="0.25">
      <c r="A1506" s="237"/>
      <c r="B1506" s="237"/>
      <c r="C1506" s="237"/>
      <c r="D1506" s="237"/>
      <c r="E1506" s="65"/>
      <c r="F1506" s="65"/>
      <c r="G1506" s="65"/>
    </row>
    <row r="1507" spans="1:7" x14ac:dyDescent="0.25">
      <c r="A1507" s="237"/>
      <c r="B1507" s="237"/>
      <c r="C1507" s="237"/>
      <c r="D1507" s="237"/>
      <c r="E1507" s="65"/>
      <c r="F1507" s="65"/>
      <c r="G1507" s="65"/>
    </row>
    <row r="1508" spans="1:7" x14ac:dyDescent="0.25">
      <c r="A1508" s="237"/>
      <c r="B1508" s="237"/>
      <c r="C1508" s="237"/>
      <c r="D1508" s="237"/>
      <c r="E1508" s="65"/>
      <c r="F1508" s="65"/>
      <c r="G1508" s="65"/>
    </row>
    <row r="1509" spans="1:7" x14ac:dyDescent="0.25">
      <c r="A1509" s="237"/>
      <c r="B1509" s="237"/>
      <c r="C1509" s="237"/>
      <c r="D1509" s="237"/>
      <c r="E1509" s="65"/>
      <c r="F1509" s="65"/>
      <c r="G1509" s="65"/>
    </row>
    <row r="1510" spans="1:7" x14ac:dyDescent="0.25">
      <c r="A1510" s="237"/>
      <c r="B1510" s="237"/>
      <c r="C1510" s="237"/>
      <c r="D1510" s="237"/>
      <c r="E1510" s="65"/>
      <c r="F1510" s="65"/>
      <c r="G1510" s="65"/>
    </row>
    <row r="1511" spans="1:7" x14ac:dyDescent="0.25">
      <c r="A1511" s="237"/>
      <c r="B1511" s="237"/>
      <c r="C1511" s="237"/>
      <c r="D1511" s="237"/>
      <c r="E1511" s="65"/>
      <c r="F1511" s="65"/>
      <c r="G1511" s="65"/>
    </row>
    <row r="1512" spans="1:7" x14ac:dyDescent="0.25">
      <c r="A1512" s="237"/>
      <c r="B1512" s="237"/>
      <c r="C1512" s="237"/>
      <c r="D1512" s="237"/>
      <c r="E1512" s="65"/>
      <c r="F1512" s="65"/>
      <c r="G1512" s="65"/>
    </row>
    <row r="1513" spans="1:7" x14ac:dyDescent="0.25">
      <c r="A1513" s="237"/>
      <c r="B1513" s="237"/>
      <c r="C1513" s="237"/>
      <c r="D1513" s="237"/>
      <c r="E1513" s="65"/>
      <c r="F1513" s="65"/>
      <c r="G1513" s="65"/>
    </row>
    <row r="1514" spans="1:7" x14ac:dyDescent="0.25">
      <c r="A1514" s="237"/>
      <c r="B1514" s="237"/>
      <c r="C1514" s="237"/>
      <c r="D1514" s="237"/>
      <c r="E1514" s="65"/>
      <c r="F1514" s="65"/>
      <c r="G1514" s="65"/>
    </row>
    <row r="1515" spans="1:7" x14ac:dyDescent="0.25">
      <c r="A1515" s="237"/>
      <c r="B1515" s="237"/>
      <c r="C1515" s="237"/>
      <c r="D1515" s="237"/>
      <c r="E1515" s="65"/>
      <c r="F1515" s="65"/>
      <c r="G1515" s="65"/>
    </row>
    <row r="1516" spans="1:7" x14ac:dyDescent="0.25">
      <c r="A1516" s="237"/>
      <c r="B1516" s="237"/>
      <c r="C1516" s="237"/>
      <c r="D1516" s="237"/>
      <c r="E1516" s="65"/>
      <c r="F1516" s="65"/>
      <c r="G1516" s="65"/>
    </row>
    <row r="1517" spans="1:7" x14ac:dyDescent="0.25">
      <c r="A1517" s="237"/>
      <c r="B1517" s="237"/>
      <c r="C1517" s="237"/>
      <c r="D1517" s="237"/>
      <c r="E1517" s="65"/>
      <c r="F1517" s="65"/>
      <c r="G1517" s="65"/>
    </row>
    <row r="1518" spans="1:7" x14ac:dyDescent="0.25">
      <c r="A1518" s="237"/>
      <c r="B1518" s="237"/>
      <c r="C1518" s="237"/>
      <c r="D1518" s="237"/>
      <c r="E1518" s="65"/>
      <c r="F1518" s="65"/>
      <c r="G1518" s="65"/>
    </row>
    <row r="1519" spans="1:7" x14ac:dyDescent="0.25">
      <c r="A1519" s="237"/>
      <c r="B1519" s="237"/>
      <c r="C1519" s="237"/>
      <c r="D1519" s="237"/>
      <c r="E1519" s="65"/>
      <c r="F1519" s="65"/>
      <c r="G1519" s="65"/>
    </row>
    <row r="1520" spans="1:7" x14ac:dyDescent="0.25">
      <c r="A1520" s="237"/>
      <c r="B1520" s="237"/>
      <c r="C1520" s="237"/>
      <c r="D1520" s="237"/>
      <c r="E1520" s="65"/>
      <c r="F1520" s="65"/>
      <c r="G1520" s="65"/>
    </row>
    <row r="1521" spans="1:7" x14ac:dyDescent="0.25">
      <c r="A1521" s="237"/>
      <c r="B1521" s="237"/>
      <c r="C1521" s="237"/>
      <c r="D1521" s="237"/>
      <c r="E1521" s="65"/>
      <c r="F1521" s="65"/>
      <c r="G1521" s="65"/>
    </row>
    <row r="1522" spans="1:7" x14ac:dyDescent="0.25">
      <c r="A1522" s="237"/>
      <c r="B1522" s="237"/>
      <c r="C1522" s="237"/>
      <c r="D1522" s="237"/>
      <c r="E1522" s="65"/>
      <c r="F1522" s="65"/>
      <c r="G1522" s="65"/>
    </row>
    <row r="1523" spans="1:7" x14ac:dyDescent="0.25">
      <c r="A1523" s="237"/>
      <c r="B1523" s="237"/>
      <c r="C1523" s="237"/>
      <c r="D1523" s="237"/>
      <c r="E1523" s="65"/>
      <c r="F1523" s="65"/>
      <c r="G1523" s="65"/>
    </row>
    <row r="1524" spans="1:7" x14ac:dyDescent="0.25">
      <c r="A1524" s="237"/>
      <c r="B1524" s="237"/>
      <c r="C1524" s="237"/>
      <c r="D1524" s="237"/>
      <c r="E1524" s="65"/>
      <c r="F1524" s="65"/>
      <c r="G1524" s="65"/>
    </row>
    <row r="1525" spans="1:7" x14ac:dyDescent="0.25">
      <c r="A1525" s="237"/>
      <c r="B1525" s="237"/>
      <c r="C1525" s="237"/>
      <c r="D1525" s="237"/>
      <c r="E1525" s="65"/>
      <c r="F1525" s="65"/>
      <c r="G1525" s="65"/>
    </row>
    <row r="1526" spans="1:7" x14ac:dyDescent="0.25">
      <c r="A1526" s="237"/>
      <c r="B1526" s="237"/>
      <c r="C1526" s="237"/>
      <c r="D1526" s="237"/>
      <c r="E1526" s="65"/>
      <c r="F1526" s="65"/>
      <c r="G1526" s="65"/>
    </row>
    <row r="1527" spans="1:7" x14ac:dyDescent="0.25">
      <c r="A1527" s="237"/>
      <c r="B1527" s="237"/>
      <c r="C1527" s="237"/>
      <c r="D1527" s="237"/>
      <c r="E1527" s="65"/>
      <c r="F1527" s="65"/>
      <c r="G1527" s="65"/>
    </row>
    <row r="1528" spans="1:7" x14ac:dyDescent="0.25">
      <c r="A1528" s="237"/>
      <c r="B1528" s="237"/>
      <c r="C1528" s="237"/>
      <c r="D1528" s="237"/>
      <c r="E1528" s="65"/>
      <c r="F1528" s="65"/>
      <c r="G1528" s="65"/>
    </row>
    <row r="1529" spans="1:7" x14ac:dyDescent="0.25">
      <c r="A1529" s="237"/>
      <c r="B1529" s="237"/>
      <c r="C1529" s="237"/>
      <c r="D1529" s="237"/>
      <c r="E1529" s="65"/>
      <c r="F1529" s="65"/>
      <c r="G1529" s="65"/>
    </row>
    <row r="1530" spans="1:7" x14ac:dyDescent="0.25">
      <c r="A1530" s="237"/>
      <c r="B1530" s="237"/>
      <c r="C1530" s="237"/>
      <c r="D1530" s="237"/>
      <c r="E1530" s="65"/>
      <c r="F1530" s="65"/>
      <c r="G1530" s="65"/>
    </row>
    <row r="1531" spans="1:7" x14ac:dyDescent="0.25">
      <c r="A1531" s="237"/>
      <c r="B1531" s="237"/>
      <c r="C1531" s="237"/>
      <c r="D1531" s="237"/>
      <c r="E1531" s="65"/>
      <c r="F1531" s="65"/>
      <c r="G1531" s="65"/>
    </row>
    <row r="1532" spans="1:7" x14ac:dyDescent="0.25">
      <c r="A1532" s="237"/>
      <c r="B1532" s="237"/>
      <c r="C1532" s="237"/>
      <c r="D1532" s="237"/>
      <c r="E1532" s="65"/>
      <c r="F1532" s="65"/>
      <c r="G1532" s="65"/>
    </row>
    <row r="1533" spans="1:7" x14ac:dyDescent="0.25">
      <c r="A1533" s="237"/>
      <c r="B1533" s="237"/>
      <c r="C1533" s="237"/>
      <c r="D1533" s="237"/>
      <c r="E1533" s="65"/>
      <c r="F1533" s="65"/>
      <c r="G1533" s="65"/>
    </row>
    <row r="1534" spans="1:7" x14ac:dyDescent="0.25">
      <c r="A1534" s="237"/>
      <c r="B1534" s="237"/>
      <c r="C1534" s="237"/>
      <c r="D1534" s="237"/>
      <c r="E1534" s="65"/>
      <c r="F1534" s="65"/>
      <c r="G1534" s="65"/>
    </row>
    <row r="1535" spans="1:7" x14ac:dyDescent="0.25">
      <c r="A1535" s="237"/>
      <c r="B1535" s="237"/>
      <c r="C1535" s="237"/>
      <c r="D1535" s="237"/>
      <c r="E1535" s="65"/>
      <c r="F1535" s="65"/>
      <c r="G1535" s="65"/>
    </row>
    <row r="1536" spans="1:7" x14ac:dyDescent="0.25">
      <c r="A1536" s="237"/>
      <c r="B1536" s="237"/>
      <c r="C1536" s="237"/>
      <c r="D1536" s="237"/>
      <c r="E1536" s="65"/>
      <c r="F1536" s="65"/>
      <c r="G1536" s="65"/>
    </row>
    <row r="1537" spans="1:7" x14ac:dyDescent="0.25">
      <c r="A1537" s="237"/>
      <c r="B1537" s="237"/>
      <c r="C1537" s="237"/>
      <c r="D1537" s="237"/>
      <c r="E1537" s="65"/>
      <c r="F1537" s="65"/>
      <c r="G1537" s="65"/>
    </row>
    <row r="1538" spans="1:7" x14ac:dyDescent="0.25">
      <c r="A1538" s="237"/>
      <c r="B1538" s="237"/>
      <c r="C1538" s="237"/>
      <c r="D1538" s="237"/>
      <c r="E1538" s="65"/>
      <c r="F1538" s="65"/>
      <c r="G1538" s="65"/>
    </row>
    <row r="1539" spans="1:7" x14ac:dyDescent="0.25">
      <c r="A1539" s="237"/>
      <c r="B1539" s="237"/>
      <c r="C1539" s="237"/>
      <c r="D1539" s="237"/>
      <c r="E1539" s="65"/>
      <c r="F1539" s="65"/>
      <c r="G1539" s="65"/>
    </row>
    <row r="1540" spans="1:7" x14ac:dyDescent="0.25">
      <c r="A1540" s="237"/>
      <c r="B1540" s="237"/>
      <c r="C1540" s="237"/>
      <c r="D1540" s="237"/>
      <c r="E1540" s="65"/>
      <c r="F1540" s="65"/>
      <c r="G1540" s="65"/>
    </row>
    <row r="1541" spans="1:7" x14ac:dyDescent="0.25">
      <c r="A1541" s="237"/>
      <c r="B1541" s="237"/>
      <c r="C1541" s="237"/>
      <c r="D1541" s="237"/>
      <c r="E1541" s="65"/>
      <c r="F1541" s="65"/>
      <c r="G1541" s="65"/>
    </row>
    <row r="1542" spans="1:7" x14ac:dyDescent="0.25">
      <c r="A1542" s="237"/>
      <c r="B1542" s="237"/>
      <c r="C1542" s="237"/>
      <c r="D1542" s="237"/>
      <c r="E1542" s="65"/>
      <c r="F1542" s="65"/>
      <c r="G1542" s="65"/>
    </row>
    <row r="1543" spans="1:7" x14ac:dyDescent="0.25">
      <c r="A1543" s="237"/>
      <c r="B1543" s="237"/>
      <c r="C1543" s="237"/>
      <c r="D1543" s="237"/>
      <c r="E1543" s="65"/>
      <c r="F1543" s="65"/>
      <c r="G1543" s="65"/>
    </row>
    <row r="1544" spans="1:7" x14ac:dyDescent="0.25">
      <c r="A1544" s="237"/>
      <c r="B1544" s="237"/>
      <c r="C1544" s="237"/>
      <c r="D1544" s="237"/>
      <c r="E1544" s="65"/>
      <c r="F1544" s="65"/>
      <c r="G1544" s="65"/>
    </row>
    <row r="1545" spans="1:7" x14ac:dyDescent="0.25">
      <c r="A1545" s="237"/>
      <c r="B1545" s="237"/>
      <c r="C1545" s="237"/>
      <c r="D1545" s="237"/>
      <c r="E1545" s="65"/>
      <c r="F1545" s="65"/>
      <c r="G1545" s="65"/>
    </row>
    <row r="1546" spans="1:7" x14ac:dyDescent="0.25">
      <c r="A1546" s="237"/>
      <c r="B1546" s="237"/>
      <c r="C1546" s="237"/>
      <c r="D1546" s="237"/>
      <c r="E1546" s="65"/>
      <c r="F1546" s="65"/>
      <c r="G1546" s="65"/>
    </row>
    <row r="1547" spans="1:7" x14ac:dyDescent="0.25">
      <c r="A1547" s="237"/>
      <c r="B1547" s="237"/>
      <c r="C1547" s="237"/>
      <c r="D1547" s="237"/>
      <c r="E1547" s="65"/>
      <c r="F1547" s="65"/>
      <c r="G1547" s="65"/>
    </row>
    <row r="1548" spans="1:7" x14ac:dyDescent="0.25">
      <c r="A1548" s="237"/>
      <c r="B1548" s="237"/>
      <c r="C1548" s="237"/>
      <c r="D1548" s="237"/>
      <c r="E1548" s="65"/>
      <c r="F1548" s="65"/>
      <c r="G1548" s="65"/>
    </row>
    <row r="1549" spans="1:7" x14ac:dyDescent="0.25">
      <c r="A1549" s="237"/>
      <c r="B1549" s="237"/>
      <c r="C1549" s="237"/>
      <c r="D1549" s="237"/>
      <c r="E1549" s="65"/>
      <c r="F1549" s="65"/>
      <c r="G1549" s="65"/>
    </row>
    <row r="1550" spans="1:7" x14ac:dyDescent="0.25">
      <c r="A1550" s="237"/>
      <c r="B1550" s="237"/>
      <c r="C1550" s="237"/>
      <c r="D1550" s="237"/>
      <c r="E1550" s="65"/>
      <c r="F1550" s="65"/>
      <c r="G1550" s="65"/>
    </row>
    <row r="1551" spans="1:7" x14ac:dyDescent="0.25">
      <c r="A1551" s="237"/>
      <c r="B1551" s="237"/>
      <c r="C1551" s="237"/>
      <c r="D1551" s="237"/>
      <c r="E1551" s="65"/>
      <c r="F1551" s="65"/>
      <c r="G1551" s="65"/>
    </row>
    <row r="1552" spans="1:7" x14ac:dyDescent="0.25">
      <c r="A1552" s="237"/>
      <c r="B1552" s="237"/>
      <c r="C1552" s="237"/>
      <c r="D1552" s="237"/>
      <c r="E1552" s="65"/>
      <c r="F1552" s="65"/>
      <c r="G1552" s="65"/>
    </row>
    <row r="1553" spans="1:7" x14ac:dyDescent="0.25">
      <c r="A1553" s="237"/>
      <c r="B1553" s="237"/>
      <c r="C1553" s="237"/>
      <c r="D1553" s="237"/>
      <c r="E1553" s="65"/>
      <c r="F1553" s="65"/>
      <c r="G1553" s="65"/>
    </row>
    <row r="1554" spans="1:7" x14ac:dyDescent="0.25">
      <c r="A1554" s="237"/>
      <c r="B1554" s="237"/>
      <c r="C1554" s="237"/>
      <c r="D1554" s="237"/>
      <c r="E1554" s="65"/>
      <c r="F1554" s="65"/>
      <c r="G1554" s="65"/>
    </row>
    <row r="1555" spans="1:7" x14ac:dyDescent="0.25">
      <c r="A1555" s="237"/>
      <c r="B1555" s="237"/>
      <c r="C1555" s="237"/>
      <c r="D1555" s="237"/>
      <c r="E1555" s="65"/>
      <c r="F1555" s="65"/>
      <c r="G1555" s="65"/>
    </row>
    <row r="1556" spans="1:7" x14ac:dyDescent="0.25">
      <c r="A1556" s="237"/>
      <c r="B1556" s="237"/>
      <c r="C1556" s="237"/>
      <c r="D1556" s="237"/>
      <c r="E1556" s="65"/>
      <c r="F1556" s="65"/>
      <c r="G1556" s="65"/>
    </row>
    <row r="1557" spans="1:7" x14ac:dyDescent="0.25">
      <c r="A1557" s="237"/>
      <c r="B1557" s="237"/>
      <c r="C1557" s="237"/>
      <c r="D1557" s="237"/>
      <c r="E1557" s="65"/>
      <c r="F1557" s="65"/>
      <c r="G1557" s="65"/>
    </row>
    <row r="1558" spans="1:7" x14ac:dyDescent="0.25">
      <c r="A1558" s="237"/>
      <c r="B1558" s="237"/>
      <c r="C1558" s="237"/>
      <c r="D1558" s="237"/>
      <c r="E1558" s="65"/>
      <c r="F1558" s="65"/>
      <c r="G1558" s="65"/>
    </row>
    <row r="1559" spans="1:7" x14ac:dyDescent="0.25">
      <c r="A1559" s="237"/>
      <c r="B1559" s="237"/>
      <c r="C1559" s="237"/>
      <c r="D1559" s="237"/>
      <c r="E1559" s="65"/>
      <c r="F1559" s="65"/>
      <c r="G1559" s="65"/>
    </row>
    <row r="1560" spans="1:7" x14ac:dyDescent="0.25">
      <c r="A1560" s="237"/>
      <c r="B1560" s="237"/>
      <c r="C1560" s="237"/>
      <c r="D1560" s="237"/>
      <c r="E1560" s="65"/>
      <c r="F1560" s="65"/>
      <c r="G1560" s="65"/>
    </row>
    <row r="1561" spans="1:7" x14ac:dyDescent="0.25">
      <c r="A1561" s="237"/>
      <c r="B1561" s="237"/>
      <c r="C1561" s="237"/>
      <c r="D1561" s="237"/>
      <c r="E1561" s="65"/>
      <c r="F1561" s="65"/>
      <c r="G1561" s="65"/>
    </row>
    <row r="1562" spans="1:7" x14ac:dyDescent="0.25">
      <c r="A1562" s="237"/>
      <c r="B1562" s="237"/>
      <c r="C1562" s="237"/>
      <c r="D1562" s="237"/>
      <c r="E1562" s="65"/>
      <c r="F1562" s="65"/>
      <c r="G1562" s="65"/>
    </row>
    <row r="1563" spans="1:7" x14ac:dyDescent="0.25">
      <c r="A1563" s="237"/>
      <c r="B1563" s="237"/>
      <c r="C1563" s="237"/>
      <c r="D1563" s="237"/>
      <c r="E1563" s="65"/>
      <c r="F1563" s="65"/>
      <c r="G1563" s="65"/>
    </row>
    <row r="1564" spans="1:7" x14ac:dyDescent="0.25">
      <c r="A1564" s="237"/>
      <c r="B1564" s="237"/>
      <c r="C1564" s="237"/>
      <c r="D1564" s="237"/>
      <c r="E1564" s="65"/>
      <c r="F1564" s="65"/>
      <c r="G1564" s="65"/>
    </row>
  </sheetData>
  <sortState ref="A2:I1564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M8" sqref="M8"/>
    </sheetView>
  </sheetViews>
  <sheetFormatPr defaultRowHeight="15" x14ac:dyDescent="0.25"/>
  <cols>
    <col min="2" max="2" width="24.25" customWidth="1"/>
    <col min="3" max="7" width="11.5" style="106" customWidth="1"/>
    <col min="8" max="8" width="11.5" style="170" customWidth="1"/>
    <col min="9" max="9" width="12.375" style="106" customWidth="1"/>
    <col min="10" max="10" width="12.125" style="106" customWidth="1"/>
    <col min="11" max="11" width="9.375" style="106" customWidth="1"/>
    <col min="12" max="13" width="9" style="106"/>
  </cols>
  <sheetData>
    <row r="1" spans="1:13" s="168" customFormat="1" x14ac:dyDescent="0.25">
      <c r="A1" s="168" t="s">
        <v>651</v>
      </c>
      <c r="B1" s="168" t="s">
        <v>3</v>
      </c>
      <c r="C1" s="106" t="s">
        <v>655</v>
      </c>
      <c r="D1" s="106" t="s">
        <v>656</v>
      </c>
      <c r="E1" s="106" t="s">
        <v>657</v>
      </c>
      <c r="F1" s="106" t="s">
        <v>550</v>
      </c>
      <c r="G1" s="106" t="s">
        <v>653</v>
      </c>
      <c r="H1" s="170" t="s">
        <v>551</v>
      </c>
      <c r="I1" s="106" t="s">
        <v>654</v>
      </c>
      <c r="J1" s="106" t="s">
        <v>650</v>
      </c>
      <c r="K1" s="106" t="s">
        <v>652</v>
      </c>
      <c r="L1" s="106" t="s">
        <v>550</v>
      </c>
      <c r="M1" s="106" t="s">
        <v>653</v>
      </c>
    </row>
    <row r="2" spans="1:13" x14ac:dyDescent="0.25">
      <c r="A2" s="50">
        <v>1</v>
      </c>
      <c r="B2" s="50" t="s">
        <v>451</v>
      </c>
      <c r="C2" s="108">
        <v>501.9</v>
      </c>
      <c r="D2" s="108">
        <f>C2/100</f>
        <v>5.0190000000000001</v>
      </c>
      <c r="E2" s="108">
        <f>D2/2</f>
        <v>2.5095000000000001</v>
      </c>
      <c r="F2" s="108">
        <f>E2*E2</f>
        <v>6.2975902500000007</v>
      </c>
      <c r="G2" s="108">
        <f>F2*3.14</f>
        <v>19.774433385000002</v>
      </c>
      <c r="H2" s="173">
        <f>G2/2</f>
        <v>9.8872166925000009</v>
      </c>
      <c r="I2" s="108">
        <v>8.9625000000000004</v>
      </c>
      <c r="J2" s="106">
        <v>4.4812500000000002</v>
      </c>
      <c r="K2" s="169"/>
      <c r="L2" s="169"/>
      <c r="M2" s="169"/>
    </row>
    <row r="3" spans="1:13" x14ac:dyDescent="0.25">
      <c r="A3" s="50">
        <v>2</v>
      </c>
      <c r="B3" s="50" t="s">
        <v>452</v>
      </c>
      <c r="C3" s="108">
        <v>64</v>
      </c>
      <c r="D3" s="108">
        <f t="shared" ref="D3:D65" si="0">C3/100</f>
        <v>0.64</v>
      </c>
      <c r="E3" s="108">
        <f t="shared" ref="E3:E65" si="1">D3/2</f>
        <v>0.32</v>
      </c>
      <c r="F3" s="108">
        <f t="shared" ref="F3:F65" si="2">E3*E3</f>
        <v>0.1024</v>
      </c>
      <c r="G3" s="108">
        <f t="shared" ref="G3:G65" si="3">F3*3.14</f>
        <v>0.32153600000000004</v>
      </c>
      <c r="H3" s="173">
        <f t="shared" ref="H3:H65" si="4">G3/2</f>
        <v>0.16076800000000002</v>
      </c>
      <c r="I3" s="108">
        <v>12.8</v>
      </c>
      <c r="J3" s="106">
        <v>6.4</v>
      </c>
      <c r="K3" s="169"/>
      <c r="L3" s="169"/>
      <c r="M3" s="169"/>
    </row>
    <row r="4" spans="1:13" x14ac:dyDescent="0.25">
      <c r="A4" s="50">
        <v>3</v>
      </c>
      <c r="B4" s="50" t="s">
        <v>453</v>
      </c>
      <c r="C4" s="108">
        <v>310.5</v>
      </c>
      <c r="D4" s="108">
        <f t="shared" si="0"/>
        <v>3.105</v>
      </c>
      <c r="E4" s="108">
        <f t="shared" si="1"/>
        <v>1.5525</v>
      </c>
      <c r="F4" s="108">
        <f t="shared" si="2"/>
        <v>2.4102562499999998</v>
      </c>
      <c r="G4" s="108">
        <f t="shared" si="3"/>
        <v>7.5682046249999999</v>
      </c>
      <c r="H4" s="173">
        <f t="shared" si="4"/>
        <v>3.7841023125</v>
      </c>
      <c r="I4" s="108">
        <v>9.4090909090909083</v>
      </c>
      <c r="J4" s="106">
        <v>4.7045454545454541</v>
      </c>
      <c r="K4" s="169"/>
      <c r="L4" s="169"/>
      <c r="M4" s="169"/>
    </row>
    <row r="5" spans="1:13" x14ac:dyDescent="0.25">
      <c r="A5" s="50">
        <v>4</v>
      </c>
      <c r="B5" s="50" t="s">
        <v>454</v>
      </c>
      <c r="C5" s="108">
        <v>92.350000000000009</v>
      </c>
      <c r="D5" s="108">
        <f t="shared" si="0"/>
        <v>0.9235000000000001</v>
      </c>
      <c r="E5" s="108">
        <f t="shared" si="1"/>
        <v>0.46175000000000005</v>
      </c>
      <c r="F5" s="108">
        <f t="shared" si="2"/>
        <v>0.21321306250000005</v>
      </c>
      <c r="G5" s="108">
        <f t="shared" si="3"/>
        <v>0.66948901625000024</v>
      </c>
      <c r="H5" s="173">
        <f t="shared" si="4"/>
        <v>0.33474450812500012</v>
      </c>
      <c r="I5" s="108">
        <v>3.8479166666666669</v>
      </c>
      <c r="J5" s="106">
        <v>1.9239583333333334</v>
      </c>
      <c r="K5" s="169"/>
      <c r="L5" s="169"/>
      <c r="M5" s="169"/>
    </row>
    <row r="6" spans="1:13" x14ac:dyDescent="0.25">
      <c r="A6" s="50">
        <v>5</v>
      </c>
      <c r="B6" s="50" t="s">
        <v>455</v>
      </c>
      <c r="C6" s="108">
        <v>80.100000000000023</v>
      </c>
      <c r="D6" s="108">
        <f t="shared" si="0"/>
        <v>0.80100000000000027</v>
      </c>
      <c r="E6" s="108">
        <f t="shared" si="1"/>
        <v>0.40050000000000013</v>
      </c>
      <c r="F6" s="108">
        <f t="shared" si="2"/>
        <v>0.16040025000000011</v>
      </c>
      <c r="G6" s="108">
        <f t="shared" si="3"/>
        <v>0.50365678500000033</v>
      </c>
      <c r="H6" s="173">
        <f t="shared" si="4"/>
        <v>0.25182839250000016</v>
      </c>
      <c r="I6" s="108">
        <v>3.2040000000000011</v>
      </c>
      <c r="J6" s="106">
        <v>1.6020000000000005</v>
      </c>
      <c r="K6" s="169"/>
      <c r="L6" s="169">
        <f>H2/96.73*100</f>
        <v>10.221458381577587</v>
      </c>
      <c r="M6" s="169"/>
    </row>
    <row r="7" spans="1:13" x14ac:dyDescent="0.25">
      <c r="A7" s="50">
        <v>6</v>
      </c>
      <c r="B7" s="50" t="s">
        <v>456</v>
      </c>
      <c r="C7" s="108">
        <v>25.7</v>
      </c>
      <c r="D7" s="108">
        <f t="shared" si="0"/>
        <v>0.25700000000000001</v>
      </c>
      <c r="E7" s="108">
        <f t="shared" si="1"/>
        <v>0.1285</v>
      </c>
      <c r="F7" s="108">
        <f t="shared" si="2"/>
        <v>1.6512249999999999E-2</v>
      </c>
      <c r="G7" s="108">
        <f t="shared" si="3"/>
        <v>5.1848464999999996E-2</v>
      </c>
      <c r="H7" s="173">
        <f t="shared" si="4"/>
        <v>2.5924232499999998E-2</v>
      </c>
      <c r="I7" s="108">
        <v>5.14</v>
      </c>
      <c r="J7" s="106">
        <v>2.57</v>
      </c>
    </row>
    <row r="8" spans="1:13" x14ac:dyDescent="0.25">
      <c r="A8" s="50">
        <v>7</v>
      </c>
      <c r="B8" s="50" t="s">
        <v>457</v>
      </c>
      <c r="C8" s="108">
        <v>191.1</v>
      </c>
      <c r="D8" s="108">
        <f t="shared" si="0"/>
        <v>1.911</v>
      </c>
      <c r="E8" s="108">
        <f t="shared" si="1"/>
        <v>0.95550000000000002</v>
      </c>
      <c r="F8" s="108">
        <f t="shared" si="2"/>
        <v>0.91298025000000005</v>
      </c>
      <c r="G8" s="108">
        <f t="shared" si="3"/>
        <v>2.8667579850000005</v>
      </c>
      <c r="H8" s="173">
        <f t="shared" si="4"/>
        <v>1.4333789925000002</v>
      </c>
      <c r="I8" s="108">
        <v>14.7</v>
      </c>
      <c r="J8" s="106">
        <v>7.35</v>
      </c>
    </row>
    <row r="9" spans="1:13" x14ac:dyDescent="0.25">
      <c r="A9" s="50">
        <v>8</v>
      </c>
      <c r="B9" s="50" t="s">
        <v>458</v>
      </c>
      <c r="C9" s="108">
        <v>33.5</v>
      </c>
      <c r="D9" s="108">
        <f t="shared" si="0"/>
        <v>0.33500000000000002</v>
      </c>
      <c r="E9" s="108">
        <f t="shared" si="1"/>
        <v>0.16750000000000001</v>
      </c>
      <c r="F9" s="108">
        <f t="shared" si="2"/>
        <v>2.8056250000000005E-2</v>
      </c>
      <c r="G9" s="108">
        <f t="shared" si="3"/>
        <v>8.8096625000000012E-2</v>
      </c>
      <c r="H9" s="173">
        <f t="shared" si="4"/>
        <v>4.4048312500000006E-2</v>
      </c>
      <c r="I9" s="108">
        <v>5.583333333333333</v>
      </c>
      <c r="J9" s="106">
        <v>2.7916666666666665</v>
      </c>
    </row>
    <row r="10" spans="1:13" x14ac:dyDescent="0.25">
      <c r="A10" s="50">
        <v>9</v>
      </c>
      <c r="B10" s="50" t="s">
        <v>459</v>
      </c>
      <c r="C10" s="108">
        <v>138</v>
      </c>
      <c r="D10" s="108">
        <f t="shared" si="0"/>
        <v>1.38</v>
      </c>
      <c r="E10" s="108">
        <f t="shared" si="1"/>
        <v>0.69</v>
      </c>
      <c r="F10" s="108">
        <f t="shared" si="2"/>
        <v>0.47609999999999991</v>
      </c>
      <c r="G10" s="108">
        <f t="shared" si="3"/>
        <v>1.4949539999999999</v>
      </c>
      <c r="H10" s="173">
        <f t="shared" si="4"/>
        <v>0.74747699999999995</v>
      </c>
      <c r="I10" s="108">
        <v>1.9166666666666667</v>
      </c>
      <c r="J10" s="106">
        <v>0.95833333333333337</v>
      </c>
    </row>
    <row r="11" spans="1:13" x14ac:dyDescent="0.25">
      <c r="A11" s="50">
        <v>10</v>
      </c>
      <c r="B11" s="50" t="s">
        <v>460</v>
      </c>
      <c r="C11" s="108">
        <v>4.5</v>
      </c>
      <c r="D11" s="108">
        <f t="shared" si="0"/>
        <v>4.4999999999999998E-2</v>
      </c>
      <c r="E11" s="108">
        <f t="shared" si="1"/>
        <v>2.2499999999999999E-2</v>
      </c>
      <c r="F11" s="108">
        <f t="shared" si="2"/>
        <v>5.0624999999999997E-4</v>
      </c>
      <c r="G11" s="108">
        <f t="shared" si="3"/>
        <v>1.5896249999999999E-3</v>
      </c>
      <c r="H11" s="173">
        <f t="shared" si="4"/>
        <v>7.9481249999999995E-4</v>
      </c>
      <c r="I11" s="108">
        <v>4.5</v>
      </c>
      <c r="J11" s="106">
        <v>2.25</v>
      </c>
    </row>
    <row r="12" spans="1:13" x14ac:dyDescent="0.25">
      <c r="A12" s="50">
        <v>11</v>
      </c>
      <c r="B12" s="50" t="s">
        <v>461</v>
      </c>
      <c r="C12" s="108">
        <v>312.64999999999998</v>
      </c>
      <c r="D12" s="108">
        <f t="shared" si="0"/>
        <v>3.1264999999999996</v>
      </c>
      <c r="E12" s="108">
        <f t="shared" si="1"/>
        <v>1.5632499999999998</v>
      </c>
      <c r="F12" s="108">
        <f t="shared" si="2"/>
        <v>2.4437505624999996</v>
      </c>
      <c r="G12" s="108">
        <f t="shared" si="3"/>
        <v>7.6733767662499988</v>
      </c>
      <c r="H12" s="173">
        <f t="shared" si="4"/>
        <v>3.8366883831249994</v>
      </c>
      <c r="I12" s="108">
        <v>6.0124999999999993</v>
      </c>
      <c r="J12" s="106">
        <v>3.0062499999999996</v>
      </c>
    </row>
    <row r="13" spans="1:13" x14ac:dyDescent="0.25">
      <c r="A13" s="50">
        <v>12</v>
      </c>
      <c r="B13" s="50" t="s">
        <v>462</v>
      </c>
      <c r="C13" s="108">
        <v>18.600000000000001</v>
      </c>
      <c r="D13" s="108">
        <f t="shared" si="0"/>
        <v>0.18600000000000003</v>
      </c>
      <c r="E13" s="108">
        <f t="shared" si="1"/>
        <v>9.3000000000000013E-2</v>
      </c>
      <c r="F13" s="108">
        <f t="shared" si="2"/>
        <v>8.6490000000000022E-3</v>
      </c>
      <c r="G13" s="108">
        <f t="shared" si="3"/>
        <v>2.7157860000000009E-2</v>
      </c>
      <c r="H13" s="173">
        <f t="shared" si="4"/>
        <v>1.3578930000000005E-2</v>
      </c>
      <c r="I13" s="108">
        <v>9.3000000000000007</v>
      </c>
      <c r="J13" s="106">
        <v>4.6500000000000004</v>
      </c>
    </row>
    <row r="14" spans="1:13" x14ac:dyDescent="0.25">
      <c r="A14" s="50">
        <v>13</v>
      </c>
      <c r="B14" s="50" t="s">
        <v>463</v>
      </c>
      <c r="C14" s="108">
        <v>11.7</v>
      </c>
      <c r="D14" s="108">
        <f t="shared" si="0"/>
        <v>0.11699999999999999</v>
      </c>
      <c r="E14" s="108">
        <f t="shared" si="1"/>
        <v>5.8499999999999996E-2</v>
      </c>
      <c r="F14" s="108">
        <f t="shared" si="2"/>
        <v>3.4222499999999995E-3</v>
      </c>
      <c r="G14" s="108">
        <f t="shared" si="3"/>
        <v>1.0745864999999999E-2</v>
      </c>
      <c r="H14" s="173">
        <f t="shared" si="4"/>
        <v>5.3729324999999993E-3</v>
      </c>
      <c r="I14" s="108">
        <v>2.9249999999999998</v>
      </c>
      <c r="J14" s="106">
        <v>1.4624999999999999</v>
      </c>
    </row>
    <row r="15" spans="1:13" x14ac:dyDescent="0.25">
      <c r="A15" s="50">
        <v>14</v>
      </c>
      <c r="B15" s="50" t="s">
        <v>464</v>
      </c>
      <c r="C15" s="108">
        <v>174.9</v>
      </c>
      <c r="D15" s="108">
        <f t="shared" si="0"/>
        <v>1.7490000000000001</v>
      </c>
      <c r="E15" s="108">
        <f t="shared" si="1"/>
        <v>0.87450000000000006</v>
      </c>
      <c r="F15" s="108">
        <f t="shared" si="2"/>
        <v>0.76475025000000008</v>
      </c>
      <c r="G15" s="108">
        <f t="shared" si="3"/>
        <v>2.4013157850000004</v>
      </c>
      <c r="H15" s="173">
        <f t="shared" si="4"/>
        <v>1.2006578925000002</v>
      </c>
      <c r="I15" s="108">
        <v>8.3285714285714292</v>
      </c>
      <c r="J15" s="106">
        <v>4.1642857142857146</v>
      </c>
    </row>
    <row r="16" spans="1:13" x14ac:dyDescent="0.25">
      <c r="A16" s="50">
        <v>15</v>
      </c>
      <c r="B16" s="50" t="s">
        <v>465</v>
      </c>
      <c r="C16" s="108">
        <v>223.24999999999997</v>
      </c>
      <c r="D16" s="108">
        <f t="shared" si="0"/>
        <v>2.2324999999999999</v>
      </c>
      <c r="E16" s="108">
        <f t="shared" si="1"/>
        <v>1.11625</v>
      </c>
      <c r="F16" s="108">
        <f t="shared" si="2"/>
        <v>1.2460140625</v>
      </c>
      <c r="G16" s="108">
        <f t="shared" si="3"/>
        <v>3.9124841562500001</v>
      </c>
      <c r="H16" s="173">
        <f t="shared" si="4"/>
        <v>1.9562420781250001</v>
      </c>
      <c r="I16" s="108">
        <v>3.7838983050847452</v>
      </c>
      <c r="J16" s="106">
        <v>1.8919491525423726</v>
      </c>
    </row>
    <row r="17" spans="1:10" x14ac:dyDescent="0.25">
      <c r="A17" s="50">
        <v>16</v>
      </c>
      <c r="B17" s="50" t="s">
        <v>466</v>
      </c>
      <c r="C17" s="108">
        <v>85.050000000000011</v>
      </c>
      <c r="D17" s="108">
        <f t="shared" si="0"/>
        <v>0.85050000000000014</v>
      </c>
      <c r="E17" s="108">
        <f t="shared" si="1"/>
        <v>0.42525000000000007</v>
      </c>
      <c r="F17" s="108">
        <f t="shared" si="2"/>
        <v>0.18083756250000005</v>
      </c>
      <c r="G17" s="108">
        <f t="shared" si="3"/>
        <v>0.56782994625000016</v>
      </c>
      <c r="H17" s="173">
        <f t="shared" si="4"/>
        <v>0.28391497312500008</v>
      </c>
      <c r="I17" s="108">
        <v>4.7250000000000005</v>
      </c>
      <c r="J17" s="106">
        <v>2.3625000000000003</v>
      </c>
    </row>
    <row r="18" spans="1:10" x14ac:dyDescent="0.25">
      <c r="A18" s="50">
        <v>17</v>
      </c>
      <c r="B18" s="50" t="s">
        <v>467</v>
      </c>
      <c r="C18" s="108">
        <v>410.20000000000005</v>
      </c>
      <c r="D18" s="108">
        <f t="shared" si="0"/>
        <v>4.1020000000000003</v>
      </c>
      <c r="E18" s="108">
        <f t="shared" si="1"/>
        <v>2.0510000000000002</v>
      </c>
      <c r="F18" s="108">
        <f t="shared" si="2"/>
        <v>4.2066010000000009</v>
      </c>
      <c r="G18" s="108">
        <f t="shared" si="3"/>
        <v>13.208727140000004</v>
      </c>
      <c r="H18" s="173">
        <f t="shared" si="4"/>
        <v>6.6043635700000021</v>
      </c>
      <c r="I18" s="108">
        <v>3.598245614035088</v>
      </c>
      <c r="J18" s="106">
        <v>1.799122807017544</v>
      </c>
    </row>
    <row r="19" spans="1:10" x14ac:dyDescent="0.25">
      <c r="A19" s="50">
        <v>18</v>
      </c>
      <c r="B19" s="50" t="s">
        <v>468</v>
      </c>
      <c r="C19" s="108">
        <v>13.100000000000001</v>
      </c>
      <c r="D19" s="108">
        <f t="shared" si="0"/>
        <v>0.13100000000000001</v>
      </c>
      <c r="E19" s="108">
        <f t="shared" si="1"/>
        <v>6.5500000000000003E-2</v>
      </c>
      <c r="F19" s="108">
        <f t="shared" si="2"/>
        <v>4.2902500000000007E-3</v>
      </c>
      <c r="G19" s="108">
        <f t="shared" si="3"/>
        <v>1.3471385000000002E-2</v>
      </c>
      <c r="H19" s="173">
        <f t="shared" si="4"/>
        <v>6.7356925000000012E-3</v>
      </c>
      <c r="I19" s="108">
        <v>4.3666666666666671</v>
      </c>
      <c r="J19" s="106">
        <v>2.1833333333333336</v>
      </c>
    </row>
    <row r="20" spans="1:10" x14ac:dyDescent="0.25">
      <c r="A20" s="50">
        <v>19</v>
      </c>
      <c r="B20" s="50" t="s">
        <v>469</v>
      </c>
      <c r="C20" s="108">
        <v>28.2</v>
      </c>
      <c r="D20" s="108">
        <f t="shared" si="0"/>
        <v>0.28199999999999997</v>
      </c>
      <c r="E20" s="108">
        <f t="shared" si="1"/>
        <v>0.14099999999999999</v>
      </c>
      <c r="F20" s="108">
        <f t="shared" si="2"/>
        <v>1.9880999999999996E-2</v>
      </c>
      <c r="G20" s="108">
        <f t="shared" si="3"/>
        <v>6.242633999999999E-2</v>
      </c>
      <c r="H20" s="173">
        <f t="shared" si="4"/>
        <v>3.1213169999999995E-2</v>
      </c>
      <c r="I20" s="108">
        <v>3.5249999999999999</v>
      </c>
      <c r="J20" s="106">
        <v>1.7625</v>
      </c>
    </row>
    <row r="21" spans="1:10" x14ac:dyDescent="0.25">
      <c r="A21" s="50">
        <v>20</v>
      </c>
      <c r="B21" s="50" t="s">
        <v>470</v>
      </c>
      <c r="C21" s="108">
        <v>29</v>
      </c>
      <c r="D21" s="108">
        <f t="shared" si="0"/>
        <v>0.28999999999999998</v>
      </c>
      <c r="E21" s="108">
        <f t="shared" si="1"/>
        <v>0.14499999999999999</v>
      </c>
      <c r="F21" s="108">
        <f t="shared" si="2"/>
        <v>2.1024999999999999E-2</v>
      </c>
      <c r="G21" s="108">
        <f t="shared" si="3"/>
        <v>6.6018499999999994E-2</v>
      </c>
      <c r="H21" s="173">
        <f t="shared" si="4"/>
        <v>3.3009249999999997E-2</v>
      </c>
      <c r="I21" s="108">
        <v>132.9</v>
      </c>
      <c r="J21" s="106">
        <v>6.9947368421052634</v>
      </c>
    </row>
    <row r="22" spans="1:10" x14ac:dyDescent="0.25">
      <c r="A22" s="50">
        <v>21</v>
      </c>
      <c r="B22" s="50" t="s">
        <v>471</v>
      </c>
      <c r="C22" s="108">
        <v>2</v>
      </c>
      <c r="D22" s="108">
        <f t="shared" si="0"/>
        <v>0.02</v>
      </c>
      <c r="E22" s="108">
        <f t="shared" si="1"/>
        <v>0.01</v>
      </c>
      <c r="F22" s="108">
        <f t="shared" si="2"/>
        <v>1E-4</v>
      </c>
      <c r="G22" s="108">
        <f t="shared" si="3"/>
        <v>3.1400000000000004E-4</v>
      </c>
      <c r="H22" s="173">
        <f t="shared" si="4"/>
        <v>1.5700000000000002E-4</v>
      </c>
      <c r="I22" s="108">
        <v>9</v>
      </c>
      <c r="J22" s="106">
        <v>9</v>
      </c>
    </row>
    <row r="23" spans="1:10" x14ac:dyDescent="0.25">
      <c r="A23" s="50">
        <v>22</v>
      </c>
      <c r="B23" s="50" t="s">
        <v>472</v>
      </c>
      <c r="C23" s="108">
        <v>266</v>
      </c>
      <c r="D23" s="108">
        <f t="shared" si="0"/>
        <v>2.66</v>
      </c>
      <c r="E23" s="108">
        <f t="shared" si="1"/>
        <v>1.33</v>
      </c>
      <c r="F23" s="108">
        <f t="shared" si="2"/>
        <v>1.7689000000000001</v>
      </c>
      <c r="G23" s="108">
        <f t="shared" si="3"/>
        <v>5.5543460000000007</v>
      </c>
      <c r="H23" s="173">
        <f t="shared" si="4"/>
        <v>2.7771730000000003</v>
      </c>
      <c r="I23" s="108">
        <v>727.24999999999989</v>
      </c>
      <c r="J23" s="106">
        <v>7.0606796116504844</v>
      </c>
    </row>
    <row r="24" spans="1:10" x14ac:dyDescent="0.25">
      <c r="A24" s="50">
        <v>23</v>
      </c>
      <c r="B24" s="50" t="s">
        <v>473</v>
      </c>
      <c r="C24" s="108">
        <v>67.199999999999989</v>
      </c>
      <c r="D24" s="108">
        <f t="shared" si="0"/>
        <v>0.67199999999999993</v>
      </c>
      <c r="E24" s="108">
        <f t="shared" si="1"/>
        <v>0.33599999999999997</v>
      </c>
      <c r="F24" s="108">
        <f t="shared" si="2"/>
        <v>0.11289599999999998</v>
      </c>
      <c r="G24" s="108">
        <f t="shared" si="3"/>
        <v>0.35449343999999994</v>
      </c>
      <c r="H24" s="173">
        <f t="shared" si="4"/>
        <v>0.17724671999999997</v>
      </c>
      <c r="I24" s="108">
        <v>5.1692307692307686</v>
      </c>
      <c r="J24" s="106">
        <v>2.5846153846153843</v>
      </c>
    </row>
    <row r="25" spans="1:10" x14ac:dyDescent="0.25">
      <c r="A25" s="50">
        <v>24</v>
      </c>
      <c r="B25" s="50" t="s">
        <v>474</v>
      </c>
      <c r="C25" s="108">
        <v>288.89999999999998</v>
      </c>
      <c r="D25" s="108">
        <f t="shared" si="0"/>
        <v>2.8889999999999998</v>
      </c>
      <c r="E25" s="108">
        <f t="shared" si="1"/>
        <v>1.4444999999999999</v>
      </c>
      <c r="F25" s="108">
        <f t="shared" si="2"/>
        <v>2.0865802499999999</v>
      </c>
      <c r="G25" s="108">
        <f t="shared" si="3"/>
        <v>6.5518619850000004</v>
      </c>
      <c r="H25" s="173">
        <f t="shared" si="4"/>
        <v>3.2759309925000002</v>
      </c>
      <c r="I25" s="108">
        <v>5.252727272727272</v>
      </c>
      <c r="J25" s="106">
        <v>2.626363636363636</v>
      </c>
    </row>
    <row r="26" spans="1:10" x14ac:dyDescent="0.25">
      <c r="A26" s="50">
        <v>25</v>
      </c>
      <c r="B26" s="50" t="s">
        <v>475</v>
      </c>
      <c r="C26" s="108">
        <v>134.1</v>
      </c>
      <c r="D26" s="108">
        <f t="shared" si="0"/>
        <v>1.341</v>
      </c>
      <c r="E26" s="108">
        <f t="shared" si="1"/>
        <v>0.67049999999999998</v>
      </c>
      <c r="F26" s="108">
        <f t="shared" si="2"/>
        <v>0.44957025</v>
      </c>
      <c r="G26" s="108">
        <f t="shared" si="3"/>
        <v>1.4116505850000001</v>
      </c>
      <c r="H26" s="173">
        <f t="shared" si="4"/>
        <v>0.70582529250000003</v>
      </c>
      <c r="I26" s="108">
        <v>7.4499999999999993</v>
      </c>
      <c r="J26" s="106">
        <v>3.7249999999999996</v>
      </c>
    </row>
    <row r="27" spans="1:10" x14ac:dyDescent="0.25">
      <c r="A27" s="50">
        <v>26</v>
      </c>
      <c r="B27" s="50" t="s">
        <v>476</v>
      </c>
      <c r="C27" s="108">
        <v>23.3</v>
      </c>
      <c r="D27" s="108">
        <f t="shared" si="0"/>
        <v>0.23300000000000001</v>
      </c>
      <c r="E27" s="108">
        <f t="shared" si="1"/>
        <v>0.11650000000000001</v>
      </c>
      <c r="F27" s="108">
        <f t="shared" si="2"/>
        <v>1.3572250000000001E-2</v>
      </c>
      <c r="G27" s="108">
        <f t="shared" si="3"/>
        <v>4.2616865000000004E-2</v>
      </c>
      <c r="H27" s="173">
        <f t="shared" si="4"/>
        <v>2.1308432500000002E-2</v>
      </c>
      <c r="I27" s="108">
        <v>4.66</v>
      </c>
      <c r="J27" s="106">
        <v>2.33</v>
      </c>
    </row>
    <row r="28" spans="1:10" x14ac:dyDescent="0.25">
      <c r="A28" s="50">
        <v>27</v>
      </c>
      <c r="B28" s="50" t="s">
        <v>477</v>
      </c>
      <c r="C28" s="108">
        <v>25.8</v>
      </c>
      <c r="D28" s="108">
        <f t="shared" si="0"/>
        <v>0.25800000000000001</v>
      </c>
      <c r="E28" s="108">
        <f t="shared" si="1"/>
        <v>0.129</v>
      </c>
      <c r="F28" s="108">
        <f t="shared" si="2"/>
        <v>1.6641E-2</v>
      </c>
      <c r="G28" s="108">
        <f t="shared" si="3"/>
        <v>5.2252739999999999E-2</v>
      </c>
      <c r="H28" s="173">
        <f t="shared" si="4"/>
        <v>2.6126369999999999E-2</v>
      </c>
      <c r="I28" s="108">
        <v>4.3</v>
      </c>
      <c r="J28" s="106">
        <v>2.15</v>
      </c>
    </row>
    <row r="29" spans="1:10" x14ac:dyDescent="0.25">
      <c r="A29" s="50">
        <v>28</v>
      </c>
      <c r="B29" s="50" t="s">
        <v>478</v>
      </c>
      <c r="C29" s="108">
        <v>178.9</v>
      </c>
      <c r="D29" s="108">
        <f t="shared" si="0"/>
        <v>1.7890000000000001</v>
      </c>
      <c r="E29" s="108">
        <f t="shared" si="1"/>
        <v>0.89450000000000007</v>
      </c>
      <c r="F29" s="108">
        <f t="shared" si="2"/>
        <v>0.80013025000000015</v>
      </c>
      <c r="G29" s="108">
        <f t="shared" si="3"/>
        <v>2.5124089850000004</v>
      </c>
      <c r="H29" s="173">
        <f t="shared" si="4"/>
        <v>1.2562044925000002</v>
      </c>
      <c r="I29" s="108">
        <v>7.4541666666666666</v>
      </c>
      <c r="J29" s="106">
        <v>3.7270833333333333</v>
      </c>
    </row>
    <row r="30" spans="1:10" x14ac:dyDescent="0.25">
      <c r="A30" s="50">
        <v>29</v>
      </c>
      <c r="B30" s="50" t="s">
        <v>450</v>
      </c>
      <c r="C30" s="108">
        <v>227.7</v>
      </c>
      <c r="D30" s="108">
        <f t="shared" si="0"/>
        <v>2.2769999999999997</v>
      </c>
      <c r="E30" s="108">
        <f t="shared" si="1"/>
        <v>1.1384999999999998</v>
      </c>
      <c r="F30" s="108">
        <f t="shared" si="2"/>
        <v>1.2961822499999998</v>
      </c>
      <c r="G30" s="108">
        <f t="shared" si="3"/>
        <v>4.070012264999999</v>
      </c>
      <c r="H30" s="173">
        <f t="shared" si="4"/>
        <v>2.0350061324999995</v>
      </c>
      <c r="I30" s="108">
        <v>5.0599999999999996</v>
      </c>
      <c r="J30" s="106">
        <v>2.5299999999999998</v>
      </c>
    </row>
    <row r="31" spans="1:10" x14ac:dyDescent="0.25">
      <c r="A31" s="50">
        <v>30</v>
      </c>
      <c r="B31" s="50" t="s">
        <v>479</v>
      </c>
      <c r="C31" s="108">
        <v>18</v>
      </c>
      <c r="D31" s="108">
        <f t="shared" si="0"/>
        <v>0.18</v>
      </c>
      <c r="E31" s="108">
        <f t="shared" si="1"/>
        <v>0.09</v>
      </c>
      <c r="F31" s="108">
        <f t="shared" si="2"/>
        <v>8.0999999999999996E-3</v>
      </c>
      <c r="G31" s="108">
        <f t="shared" si="3"/>
        <v>2.5433999999999998E-2</v>
      </c>
      <c r="H31" s="173">
        <f t="shared" si="4"/>
        <v>1.2716999999999999E-2</v>
      </c>
      <c r="I31" s="108">
        <v>9</v>
      </c>
      <c r="J31" s="106">
        <v>4.5</v>
      </c>
    </row>
    <row r="32" spans="1:10" x14ac:dyDescent="0.25">
      <c r="A32" s="50">
        <v>31</v>
      </c>
      <c r="B32" s="50" t="s">
        <v>480</v>
      </c>
      <c r="C32" s="108">
        <v>94</v>
      </c>
      <c r="D32" s="108">
        <f t="shared" si="0"/>
        <v>0.94</v>
      </c>
      <c r="E32" s="108">
        <f t="shared" si="1"/>
        <v>0.47</v>
      </c>
      <c r="F32" s="108">
        <f t="shared" si="2"/>
        <v>0.22089999999999999</v>
      </c>
      <c r="G32" s="108">
        <f t="shared" si="3"/>
        <v>0.69362599999999996</v>
      </c>
      <c r="H32" s="173">
        <f t="shared" si="4"/>
        <v>0.34681299999999998</v>
      </c>
      <c r="I32" s="108">
        <v>31.333333333333332</v>
      </c>
      <c r="J32" s="106">
        <v>15.666666666666666</v>
      </c>
    </row>
    <row r="33" spans="1:10" x14ac:dyDescent="0.25">
      <c r="A33" s="50">
        <v>32</v>
      </c>
      <c r="B33" s="50" t="s">
        <v>481</v>
      </c>
      <c r="C33" s="108">
        <v>58.5</v>
      </c>
      <c r="D33" s="108">
        <f t="shared" si="0"/>
        <v>0.58499999999999996</v>
      </c>
      <c r="E33" s="108">
        <f t="shared" si="1"/>
        <v>0.29249999999999998</v>
      </c>
      <c r="F33" s="108">
        <f t="shared" si="2"/>
        <v>8.5556249999999986E-2</v>
      </c>
      <c r="G33" s="108">
        <f t="shared" si="3"/>
        <v>0.26864662499999997</v>
      </c>
      <c r="H33" s="173">
        <f t="shared" si="4"/>
        <v>0.13432331249999999</v>
      </c>
      <c r="I33" s="108">
        <v>19.5</v>
      </c>
      <c r="J33" s="106">
        <v>9.75</v>
      </c>
    </row>
    <row r="34" spans="1:10" x14ac:dyDescent="0.25">
      <c r="A34" s="50">
        <v>33</v>
      </c>
      <c r="B34" s="50" t="s">
        <v>482</v>
      </c>
      <c r="C34" s="108">
        <v>138.6</v>
      </c>
      <c r="D34" s="108">
        <f t="shared" si="0"/>
        <v>1.3859999999999999</v>
      </c>
      <c r="E34" s="108">
        <f t="shared" si="1"/>
        <v>0.69299999999999995</v>
      </c>
      <c r="F34" s="108">
        <f t="shared" si="2"/>
        <v>0.48024899999999993</v>
      </c>
      <c r="G34" s="108">
        <f t="shared" si="3"/>
        <v>1.5079818599999999</v>
      </c>
      <c r="H34" s="173">
        <f t="shared" si="4"/>
        <v>0.75399092999999995</v>
      </c>
      <c r="I34" s="108">
        <v>69.3</v>
      </c>
      <c r="J34" s="106">
        <v>34.65</v>
      </c>
    </row>
    <row r="35" spans="1:10" x14ac:dyDescent="0.25">
      <c r="A35" s="50">
        <v>34</v>
      </c>
      <c r="B35" s="50" t="s">
        <v>483</v>
      </c>
      <c r="C35" s="108">
        <v>26.2</v>
      </c>
      <c r="D35" s="108">
        <f t="shared" si="0"/>
        <v>0.26200000000000001</v>
      </c>
      <c r="E35" s="108">
        <f t="shared" si="1"/>
        <v>0.13100000000000001</v>
      </c>
      <c r="F35" s="108">
        <f t="shared" si="2"/>
        <v>1.7161000000000003E-2</v>
      </c>
      <c r="G35" s="108">
        <f t="shared" si="3"/>
        <v>5.388554000000001E-2</v>
      </c>
      <c r="H35" s="173">
        <f t="shared" si="4"/>
        <v>2.6942770000000005E-2</v>
      </c>
      <c r="I35" s="108">
        <v>3.7428571428571429</v>
      </c>
      <c r="J35" s="106">
        <v>1.8714285714285714</v>
      </c>
    </row>
    <row r="36" spans="1:10" x14ac:dyDescent="0.25">
      <c r="A36" s="50">
        <v>35</v>
      </c>
      <c r="B36" s="61" t="s">
        <v>449</v>
      </c>
      <c r="C36" s="108">
        <v>174.40000000000003</v>
      </c>
      <c r="D36" s="108">
        <f t="shared" si="0"/>
        <v>1.7440000000000004</v>
      </c>
      <c r="E36" s="108">
        <f t="shared" si="1"/>
        <v>0.87200000000000022</v>
      </c>
      <c r="F36" s="108">
        <f t="shared" si="2"/>
        <v>0.76038400000000039</v>
      </c>
      <c r="G36" s="108">
        <f t="shared" si="3"/>
        <v>2.3876057600000014</v>
      </c>
      <c r="H36" s="173">
        <f t="shared" si="4"/>
        <v>1.1938028800000007</v>
      </c>
      <c r="I36" s="108">
        <v>5.8133333333333344</v>
      </c>
      <c r="J36" s="106">
        <v>2.9066666666666672</v>
      </c>
    </row>
    <row r="37" spans="1:10" x14ac:dyDescent="0.25">
      <c r="A37" s="50">
        <v>36</v>
      </c>
      <c r="B37" s="50" t="s">
        <v>484</v>
      </c>
      <c r="C37" s="108">
        <v>319.60000000000002</v>
      </c>
      <c r="D37" s="108">
        <f t="shared" si="0"/>
        <v>3.1960000000000002</v>
      </c>
      <c r="E37" s="108">
        <f t="shared" si="1"/>
        <v>1.5980000000000001</v>
      </c>
      <c r="F37" s="108">
        <f t="shared" si="2"/>
        <v>2.5536040000000004</v>
      </c>
      <c r="G37" s="108">
        <f t="shared" si="3"/>
        <v>8.0183165600000024</v>
      </c>
      <c r="H37" s="173">
        <f t="shared" si="4"/>
        <v>4.0091582800000012</v>
      </c>
      <c r="I37" s="108">
        <v>4.8424242424242427</v>
      </c>
      <c r="J37" s="106">
        <v>2.4212121212121214</v>
      </c>
    </row>
    <row r="38" spans="1:10" x14ac:dyDescent="0.25">
      <c r="A38" s="50">
        <v>37</v>
      </c>
      <c r="B38" s="50" t="s">
        <v>485</v>
      </c>
      <c r="C38" s="108">
        <v>14.799999999999999</v>
      </c>
      <c r="D38" s="108">
        <f t="shared" si="0"/>
        <v>0.14799999999999999</v>
      </c>
      <c r="E38" s="108">
        <f t="shared" si="1"/>
        <v>7.3999999999999996E-2</v>
      </c>
      <c r="F38" s="108">
        <f t="shared" si="2"/>
        <v>5.4759999999999991E-3</v>
      </c>
      <c r="G38" s="108">
        <f t="shared" si="3"/>
        <v>1.7194639999999997E-2</v>
      </c>
      <c r="H38" s="173">
        <f t="shared" si="4"/>
        <v>8.5973199999999986E-3</v>
      </c>
      <c r="I38" s="108">
        <v>7.3999999999999995</v>
      </c>
      <c r="J38" s="106">
        <v>3.6999999999999997</v>
      </c>
    </row>
    <row r="39" spans="1:10" x14ac:dyDescent="0.25">
      <c r="A39" s="50">
        <v>38</v>
      </c>
      <c r="B39" s="50" t="s">
        <v>486</v>
      </c>
      <c r="C39" s="108">
        <v>62.500000000000007</v>
      </c>
      <c r="D39" s="108">
        <f t="shared" si="0"/>
        <v>0.62500000000000011</v>
      </c>
      <c r="E39" s="108">
        <f t="shared" si="1"/>
        <v>0.31250000000000006</v>
      </c>
      <c r="F39" s="108">
        <f t="shared" si="2"/>
        <v>9.7656250000000028E-2</v>
      </c>
      <c r="G39" s="108">
        <f t="shared" si="3"/>
        <v>0.30664062500000011</v>
      </c>
      <c r="H39" s="173">
        <f t="shared" si="4"/>
        <v>0.15332031250000006</v>
      </c>
      <c r="I39" s="108">
        <v>3.9062500000000004</v>
      </c>
      <c r="J39" s="106">
        <v>1.9531250000000002</v>
      </c>
    </row>
    <row r="40" spans="1:10" x14ac:dyDescent="0.25">
      <c r="A40" s="50">
        <v>39</v>
      </c>
      <c r="B40" s="50" t="s">
        <v>487</v>
      </c>
      <c r="C40" s="108">
        <v>141.29999999999998</v>
      </c>
      <c r="D40" s="108">
        <f t="shared" si="0"/>
        <v>1.4129999999999998</v>
      </c>
      <c r="E40" s="108">
        <f t="shared" si="1"/>
        <v>0.70649999999999991</v>
      </c>
      <c r="F40" s="108">
        <f t="shared" si="2"/>
        <v>0.49914224999999984</v>
      </c>
      <c r="G40" s="108">
        <f t="shared" si="3"/>
        <v>1.5673066649999996</v>
      </c>
      <c r="H40" s="173">
        <f t="shared" si="4"/>
        <v>0.7836533324999998</v>
      </c>
      <c r="I40" s="108">
        <v>6.7285714285714278</v>
      </c>
      <c r="J40" s="106">
        <v>3.3642857142857139</v>
      </c>
    </row>
    <row r="41" spans="1:10" x14ac:dyDescent="0.25">
      <c r="A41" s="50">
        <v>40</v>
      </c>
      <c r="B41" s="50" t="s">
        <v>488</v>
      </c>
      <c r="C41" s="108">
        <v>23.8</v>
      </c>
      <c r="D41" s="108">
        <f t="shared" si="0"/>
        <v>0.23800000000000002</v>
      </c>
      <c r="E41" s="108">
        <f t="shared" si="1"/>
        <v>0.11900000000000001</v>
      </c>
      <c r="F41" s="108">
        <f t="shared" si="2"/>
        <v>1.4161000000000002E-2</v>
      </c>
      <c r="G41" s="108">
        <f t="shared" si="3"/>
        <v>4.4465540000000005E-2</v>
      </c>
      <c r="H41" s="173">
        <f t="shared" si="4"/>
        <v>2.2232770000000002E-2</v>
      </c>
      <c r="I41" s="108">
        <v>5.95</v>
      </c>
      <c r="J41" s="106">
        <v>2.9750000000000001</v>
      </c>
    </row>
    <row r="42" spans="1:10" x14ac:dyDescent="0.25">
      <c r="A42" s="50">
        <v>41</v>
      </c>
      <c r="B42" s="50" t="s">
        <v>489</v>
      </c>
      <c r="C42" s="108">
        <v>401.14999999999986</v>
      </c>
      <c r="D42" s="108">
        <f t="shared" si="0"/>
        <v>4.011499999999999</v>
      </c>
      <c r="E42" s="108">
        <f t="shared" si="1"/>
        <v>2.0057499999999995</v>
      </c>
      <c r="F42" s="108">
        <f t="shared" si="2"/>
        <v>4.0230330624999979</v>
      </c>
      <c r="G42" s="108">
        <f t="shared" si="3"/>
        <v>12.632323816249993</v>
      </c>
      <c r="H42" s="173">
        <f t="shared" si="4"/>
        <v>6.3161619081249967</v>
      </c>
      <c r="I42" s="108">
        <v>4.0933673469387744</v>
      </c>
      <c r="J42" s="106">
        <v>2.0466836734693872</v>
      </c>
    </row>
    <row r="43" spans="1:10" x14ac:dyDescent="0.25">
      <c r="A43" s="50">
        <v>42</v>
      </c>
      <c r="B43" s="61" t="s">
        <v>448</v>
      </c>
      <c r="C43" s="108">
        <v>62.4</v>
      </c>
      <c r="D43" s="108">
        <f t="shared" si="0"/>
        <v>0.624</v>
      </c>
      <c r="E43" s="108">
        <f t="shared" si="1"/>
        <v>0.312</v>
      </c>
      <c r="F43" s="108">
        <f t="shared" si="2"/>
        <v>9.7344E-2</v>
      </c>
      <c r="G43" s="108">
        <f t="shared" si="3"/>
        <v>0.30566016000000001</v>
      </c>
      <c r="H43" s="173">
        <f t="shared" si="4"/>
        <v>0.15283008000000001</v>
      </c>
      <c r="I43" s="108">
        <v>7.8</v>
      </c>
      <c r="J43" s="106">
        <v>3.9</v>
      </c>
    </row>
    <row r="44" spans="1:10" x14ac:dyDescent="0.25">
      <c r="A44" s="50">
        <v>43</v>
      </c>
      <c r="B44" s="50" t="s">
        <v>490</v>
      </c>
      <c r="C44" s="108">
        <v>7.8</v>
      </c>
      <c r="D44" s="108">
        <f t="shared" si="0"/>
        <v>7.8E-2</v>
      </c>
      <c r="E44" s="108">
        <f t="shared" si="1"/>
        <v>3.9E-2</v>
      </c>
      <c r="F44" s="108">
        <f t="shared" si="2"/>
        <v>1.521E-3</v>
      </c>
      <c r="G44" s="108">
        <f t="shared" si="3"/>
        <v>4.7759400000000002E-3</v>
      </c>
      <c r="H44" s="173">
        <f t="shared" si="4"/>
        <v>2.3879700000000001E-3</v>
      </c>
      <c r="I44" s="108">
        <v>3.9</v>
      </c>
      <c r="J44" s="106">
        <v>1.95</v>
      </c>
    </row>
    <row r="45" spans="1:10" x14ac:dyDescent="0.25">
      <c r="A45" s="50">
        <v>44</v>
      </c>
      <c r="B45" s="50" t="s">
        <v>491</v>
      </c>
      <c r="C45" s="108">
        <v>32.1</v>
      </c>
      <c r="D45" s="108">
        <f t="shared" si="0"/>
        <v>0.32100000000000001</v>
      </c>
      <c r="E45" s="108">
        <f t="shared" si="1"/>
        <v>0.1605</v>
      </c>
      <c r="F45" s="108">
        <f t="shared" si="2"/>
        <v>2.5760250000000002E-2</v>
      </c>
      <c r="G45" s="108">
        <f t="shared" si="3"/>
        <v>8.0887185000000014E-2</v>
      </c>
      <c r="H45" s="173">
        <f t="shared" si="4"/>
        <v>4.0443592500000007E-2</v>
      </c>
      <c r="I45" s="108">
        <v>4.0125000000000002</v>
      </c>
      <c r="J45" s="106">
        <v>2.0062500000000001</v>
      </c>
    </row>
    <row r="46" spans="1:10" x14ac:dyDescent="0.25">
      <c r="A46" s="50">
        <v>45</v>
      </c>
      <c r="B46" s="50" t="s">
        <v>492</v>
      </c>
      <c r="C46" s="108">
        <v>13.5</v>
      </c>
      <c r="D46" s="108">
        <f t="shared" si="0"/>
        <v>0.13500000000000001</v>
      </c>
      <c r="E46" s="108">
        <f t="shared" si="1"/>
        <v>6.7500000000000004E-2</v>
      </c>
      <c r="F46" s="108">
        <f t="shared" si="2"/>
        <v>4.5562500000000004E-3</v>
      </c>
      <c r="G46" s="108">
        <f t="shared" si="3"/>
        <v>1.4306625000000002E-2</v>
      </c>
      <c r="H46" s="173">
        <f t="shared" si="4"/>
        <v>7.1533125000000008E-3</v>
      </c>
      <c r="I46" s="108">
        <v>2.7</v>
      </c>
      <c r="J46" s="106">
        <v>1.35</v>
      </c>
    </row>
    <row r="47" spans="1:10" x14ac:dyDescent="0.25">
      <c r="A47" s="50">
        <v>46</v>
      </c>
      <c r="B47" s="50" t="s">
        <v>493</v>
      </c>
      <c r="C47" s="108">
        <v>317.69999999999993</v>
      </c>
      <c r="D47" s="108">
        <f t="shared" si="0"/>
        <v>3.1769999999999992</v>
      </c>
      <c r="E47" s="108">
        <f t="shared" si="1"/>
        <v>1.5884999999999996</v>
      </c>
      <c r="F47" s="108">
        <f t="shared" si="2"/>
        <v>2.5233322499999988</v>
      </c>
      <c r="G47" s="108">
        <f t="shared" si="3"/>
        <v>7.9232632649999966</v>
      </c>
      <c r="H47" s="173">
        <f t="shared" si="4"/>
        <v>3.9616316324999983</v>
      </c>
      <c r="I47" s="108">
        <v>4.8876923076923067</v>
      </c>
      <c r="J47" s="106">
        <v>2.4438461538461533</v>
      </c>
    </row>
    <row r="48" spans="1:10" x14ac:dyDescent="0.25">
      <c r="A48" s="50">
        <v>47</v>
      </c>
      <c r="B48" s="50" t="s">
        <v>494</v>
      </c>
      <c r="C48" s="108">
        <v>60.400000000000006</v>
      </c>
      <c r="D48" s="108">
        <f t="shared" si="0"/>
        <v>0.60400000000000009</v>
      </c>
      <c r="E48" s="108">
        <f t="shared" si="1"/>
        <v>0.30200000000000005</v>
      </c>
      <c r="F48" s="108">
        <f t="shared" si="2"/>
        <v>9.1204000000000021E-2</v>
      </c>
      <c r="G48" s="108">
        <f t="shared" si="3"/>
        <v>0.28638056000000006</v>
      </c>
      <c r="H48" s="173">
        <f t="shared" si="4"/>
        <v>0.14319028000000003</v>
      </c>
      <c r="I48" s="108">
        <v>7.5500000000000007</v>
      </c>
      <c r="J48" s="106">
        <v>3.7750000000000004</v>
      </c>
    </row>
    <row r="49" spans="1:10" x14ac:dyDescent="0.25">
      <c r="A49" s="50">
        <v>48</v>
      </c>
      <c r="B49" s="50" t="s">
        <v>495</v>
      </c>
      <c r="C49" s="108">
        <v>37.599999999999994</v>
      </c>
      <c r="D49" s="108">
        <f t="shared" si="0"/>
        <v>0.37599999999999995</v>
      </c>
      <c r="E49" s="108">
        <f t="shared" si="1"/>
        <v>0.18799999999999997</v>
      </c>
      <c r="F49" s="108">
        <f t="shared" si="2"/>
        <v>3.5343999999999987E-2</v>
      </c>
      <c r="G49" s="108">
        <f t="shared" si="3"/>
        <v>0.11098015999999997</v>
      </c>
      <c r="H49" s="173">
        <f t="shared" si="4"/>
        <v>5.5490079999999983E-2</v>
      </c>
      <c r="I49" s="108">
        <v>7.5199999999999987</v>
      </c>
      <c r="J49" s="106">
        <v>3.7599999999999993</v>
      </c>
    </row>
    <row r="50" spans="1:10" x14ac:dyDescent="0.25">
      <c r="A50" s="50">
        <v>49</v>
      </c>
      <c r="B50" s="50" t="s">
        <v>496</v>
      </c>
      <c r="C50" s="108">
        <v>387</v>
      </c>
      <c r="D50" s="108">
        <f t="shared" si="0"/>
        <v>3.87</v>
      </c>
      <c r="E50" s="108">
        <f t="shared" si="1"/>
        <v>1.9350000000000001</v>
      </c>
      <c r="F50" s="108">
        <f t="shared" si="2"/>
        <v>3.7442250000000001</v>
      </c>
      <c r="G50" s="108">
        <f t="shared" si="3"/>
        <v>11.756866500000001</v>
      </c>
      <c r="H50" s="173">
        <f t="shared" si="4"/>
        <v>5.8784332500000005</v>
      </c>
      <c r="I50" s="108">
        <v>15.48</v>
      </c>
      <c r="J50" s="106">
        <v>7.74</v>
      </c>
    </row>
    <row r="51" spans="1:10" x14ac:dyDescent="0.25">
      <c r="A51" s="50">
        <v>50</v>
      </c>
      <c r="B51" s="50" t="s">
        <v>497</v>
      </c>
      <c r="C51" s="108">
        <v>248.59999999999994</v>
      </c>
      <c r="D51" s="108">
        <f t="shared" si="0"/>
        <v>2.4859999999999993</v>
      </c>
      <c r="E51" s="108">
        <f t="shared" si="1"/>
        <v>1.2429999999999997</v>
      </c>
      <c r="F51" s="108">
        <f t="shared" si="2"/>
        <v>1.5450489999999992</v>
      </c>
      <c r="G51" s="108">
        <f t="shared" si="3"/>
        <v>4.8514538599999977</v>
      </c>
      <c r="H51" s="173">
        <f t="shared" si="4"/>
        <v>2.4257269299999988</v>
      </c>
      <c r="I51" s="108">
        <v>3.2884615384615383</v>
      </c>
      <c r="J51" s="106">
        <v>1.6442307692307692</v>
      </c>
    </row>
    <row r="52" spans="1:10" x14ac:dyDescent="0.25">
      <c r="A52" s="50">
        <v>51</v>
      </c>
      <c r="B52" s="50" t="s">
        <v>498</v>
      </c>
      <c r="C52" s="108">
        <v>142.30000000000001</v>
      </c>
      <c r="D52" s="108">
        <f t="shared" si="0"/>
        <v>1.423</v>
      </c>
      <c r="E52" s="108">
        <f t="shared" si="1"/>
        <v>0.71150000000000002</v>
      </c>
      <c r="F52" s="108">
        <f t="shared" si="2"/>
        <v>0.50623225000000005</v>
      </c>
      <c r="G52" s="108">
        <f t="shared" si="3"/>
        <v>1.5895692650000002</v>
      </c>
      <c r="H52" s="173">
        <f t="shared" si="4"/>
        <v>0.79478463250000009</v>
      </c>
      <c r="I52" s="108">
        <v>4.0657142857142858</v>
      </c>
      <c r="J52" s="106">
        <v>2.0328571428571429</v>
      </c>
    </row>
    <row r="53" spans="1:10" x14ac:dyDescent="0.25">
      <c r="A53" s="50">
        <v>52</v>
      </c>
      <c r="B53" s="50" t="s">
        <v>499</v>
      </c>
      <c r="C53" s="108">
        <v>35.5</v>
      </c>
      <c r="D53" s="108">
        <f t="shared" si="0"/>
        <v>0.35499999999999998</v>
      </c>
      <c r="E53" s="108">
        <f t="shared" si="1"/>
        <v>0.17749999999999999</v>
      </c>
      <c r="F53" s="108">
        <f t="shared" si="2"/>
        <v>3.150625E-2</v>
      </c>
      <c r="G53" s="108">
        <f t="shared" si="3"/>
        <v>9.8929625000000007E-2</v>
      </c>
      <c r="H53" s="173">
        <f t="shared" si="4"/>
        <v>4.9464812500000004E-2</v>
      </c>
      <c r="I53" s="108">
        <v>3.9444444444444446</v>
      </c>
      <c r="J53" s="106">
        <v>1.9722222222222223</v>
      </c>
    </row>
    <row r="54" spans="1:10" x14ac:dyDescent="0.25">
      <c r="A54" s="50">
        <v>53</v>
      </c>
      <c r="B54" s="50" t="s">
        <v>500</v>
      </c>
      <c r="C54" s="108">
        <v>801.8</v>
      </c>
      <c r="D54" s="108">
        <f t="shared" si="0"/>
        <v>8.0179999999999989</v>
      </c>
      <c r="E54" s="108">
        <f t="shared" si="1"/>
        <v>4.0089999999999995</v>
      </c>
      <c r="F54" s="108">
        <f t="shared" si="2"/>
        <v>16.072080999999997</v>
      </c>
      <c r="G54" s="108">
        <f t="shared" si="3"/>
        <v>50.466334339999996</v>
      </c>
      <c r="H54" s="173">
        <f t="shared" si="4"/>
        <v>25.233167169999998</v>
      </c>
      <c r="I54" s="108">
        <v>8.5297872340425531</v>
      </c>
      <c r="J54" s="106">
        <v>4.2648936170212766</v>
      </c>
    </row>
    <row r="55" spans="1:10" x14ac:dyDescent="0.25">
      <c r="A55" s="50">
        <v>54</v>
      </c>
      <c r="B55" s="50" t="s">
        <v>502</v>
      </c>
      <c r="C55" s="108">
        <v>61.499999999999993</v>
      </c>
      <c r="D55" s="108">
        <f t="shared" si="0"/>
        <v>0.61499999999999988</v>
      </c>
      <c r="E55" s="108">
        <f t="shared" si="1"/>
        <v>0.30749999999999994</v>
      </c>
      <c r="F55" s="108">
        <f t="shared" si="2"/>
        <v>9.4556249999999967E-2</v>
      </c>
      <c r="G55" s="108">
        <f t="shared" si="3"/>
        <v>0.29690662499999992</v>
      </c>
      <c r="H55" s="173">
        <f t="shared" si="4"/>
        <v>0.14845331249999996</v>
      </c>
      <c r="I55" s="108">
        <v>4.0999999999999996</v>
      </c>
      <c r="J55" s="106">
        <v>2.0499999999999998</v>
      </c>
    </row>
    <row r="56" spans="1:10" x14ac:dyDescent="0.25">
      <c r="A56" s="50">
        <v>55</v>
      </c>
      <c r="B56" s="50" t="s">
        <v>503</v>
      </c>
      <c r="C56" s="108">
        <v>32.4</v>
      </c>
      <c r="D56" s="108">
        <f t="shared" si="0"/>
        <v>0.32400000000000001</v>
      </c>
      <c r="E56" s="108">
        <f t="shared" si="1"/>
        <v>0.16200000000000001</v>
      </c>
      <c r="F56" s="108">
        <f t="shared" si="2"/>
        <v>2.6244E-2</v>
      </c>
      <c r="G56" s="108">
        <f t="shared" si="3"/>
        <v>8.2406160000000006E-2</v>
      </c>
      <c r="H56" s="173">
        <f t="shared" si="4"/>
        <v>4.1203080000000003E-2</v>
      </c>
      <c r="I56" s="108">
        <v>36.4</v>
      </c>
      <c r="J56" s="106">
        <v>18.2</v>
      </c>
    </row>
    <row r="57" spans="1:10" x14ac:dyDescent="0.25">
      <c r="A57" s="50">
        <v>56</v>
      </c>
      <c r="B57" s="50" t="s">
        <v>504</v>
      </c>
      <c r="C57" s="108">
        <v>110.60000000000001</v>
      </c>
      <c r="D57" s="108">
        <f t="shared" si="0"/>
        <v>1.1060000000000001</v>
      </c>
      <c r="E57" s="108">
        <f t="shared" si="1"/>
        <v>0.55300000000000005</v>
      </c>
      <c r="F57" s="108">
        <f t="shared" si="2"/>
        <v>0.30580900000000005</v>
      </c>
      <c r="G57" s="108">
        <f t="shared" si="3"/>
        <v>0.96024026000000018</v>
      </c>
      <c r="H57" s="173">
        <f t="shared" si="4"/>
        <v>0.48012013000000009</v>
      </c>
      <c r="I57" s="108">
        <v>4.6083333333333334</v>
      </c>
      <c r="J57" s="106">
        <v>2.3041666666666667</v>
      </c>
    </row>
    <row r="58" spans="1:10" x14ac:dyDescent="0.25">
      <c r="A58" s="50">
        <v>57</v>
      </c>
      <c r="B58" s="50" t="s">
        <v>505</v>
      </c>
      <c r="C58" s="108">
        <v>57.5</v>
      </c>
      <c r="D58" s="108">
        <f t="shared" si="0"/>
        <v>0.57499999999999996</v>
      </c>
      <c r="E58" s="108">
        <f t="shared" si="1"/>
        <v>0.28749999999999998</v>
      </c>
      <c r="F58" s="108">
        <f t="shared" si="2"/>
        <v>8.2656249999999987E-2</v>
      </c>
      <c r="G58" s="108">
        <f t="shared" si="3"/>
        <v>0.25954062499999997</v>
      </c>
      <c r="H58" s="173">
        <f t="shared" si="4"/>
        <v>0.12977031249999998</v>
      </c>
      <c r="I58" s="108">
        <v>7.1875</v>
      </c>
      <c r="J58" s="106">
        <v>3.59375</v>
      </c>
    </row>
    <row r="59" spans="1:10" x14ac:dyDescent="0.25">
      <c r="A59" s="50">
        <v>58</v>
      </c>
      <c r="B59" s="50" t="s">
        <v>506</v>
      </c>
      <c r="C59" s="108">
        <v>97.5</v>
      </c>
      <c r="D59" s="108">
        <f t="shared" si="0"/>
        <v>0.97499999999999998</v>
      </c>
      <c r="E59" s="108">
        <f t="shared" si="1"/>
        <v>0.48749999999999999</v>
      </c>
      <c r="F59" s="108">
        <f t="shared" si="2"/>
        <v>0.23765624999999999</v>
      </c>
      <c r="G59" s="108">
        <f t="shared" si="3"/>
        <v>0.74624062499999999</v>
      </c>
      <c r="H59" s="173">
        <f t="shared" si="4"/>
        <v>0.3731203125</v>
      </c>
      <c r="I59" s="108">
        <v>12.1875</v>
      </c>
      <c r="J59" s="106">
        <v>6.09375</v>
      </c>
    </row>
    <row r="60" spans="1:10" x14ac:dyDescent="0.25">
      <c r="A60" s="50">
        <v>59</v>
      </c>
      <c r="B60" s="50" t="s">
        <v>507</v>
      </c>
      <c r="C60" s="108">
        <v>80</v>
      </c>
      <c r="D60" s="108">
        <f t="shared" si="0"/>
        <v>0.8</v>
      </c>
      <c r="E60" s="108">
        <f t="shared" si="1"/>
        <v>0.4</v>
      </c>
      <c r="F60" s="108">
        <f t="shared" si="2"/>
        <v>0.16000000000000003</v>
      </c>
      <c r="G60" s="108">
        <f t="shared" si="3"/>
        <v>0.50240000000000007</v>
      </c>
      <c r="H60" s="173">
        <f t="shared" si="4"/>
        <v>0.25120000000000003</v>
      </c>
      <c r="I60" s="108">
        <v>528.69999999999993</v>
      </c>
      <c r="J60" s="106">
        <v>16.02121212121212</v>
      </c>
    </row>
    <row r="61" spans="1:10" x14ac:dyDescent="0.25">
      <c r="A61" s="50">
        <v>60</v>
      </c>
      <c r="B61" s="50" t="s">
        <v>508</v>
      </c>
      <c r="C61" s="108">
        <v>148.80000000000001</v>
      </c>
      <c r="D61" s="108">
        <f t="shared" si="0"/>
        <v>1.4880000000000002</v>
      </c>
      <c r="E61" s="108">
        <f t="shared" si="1"/>
        <v>0.74400000000000011</v>
      </c>
      <c r="F61" s="108">
        <f t="shared" si="2"/>
        <v>0.55353600000000014</v>
      </c>
      <c r="G61" s="108">
        <f t="shared" si="3"/>
        <v>1.7381030400000006</v>
      </c>
      <c r="H61" s="173">
        <f t="shared" si="4"/>
        <v>0.8690515200000003</v>
      </c>
      <c r="I61" s="108">
        <v>8.7529411764705891</v>
      </c>
      <c r="J61" s="106">
        <v>4.3764705882352946</v>
      </c>
    </row>
    <row r="62" spans="1:10" x14ac:dyDescent="0.25">
      <c r="A62" s="50">
        <v>61</v>
      </c>
      <c r="B62" s="50" t="s">
        <v>509</v>
      </c>
      <c r="C62" s="108">
        <v>3.6</v>
      </c>
      <c r="D62" s="108">
        <f t="shared" si="0"/>
        <v>3.6000000000000004E-2</v>
      </c>
      <c r="E62" s="108">
        <f t="shared" si="1"/>
        <v>1.8000000000000002E-2</v>
      </c>
      <c r="F62" s="108">
        <f t="shared" si="2"/>
        <v>3.2400000000000007E-4</v>
      </c>
      <c r="G62" s="108">
        <f t="shared" si="3"/>
        <v>1.0173600000000004E-3</v>
      </c>
      <c r="H62" s="173">
        <f t="shared" si="4"/>
        <v>5.0868000000000018E-4</v>
      </c>
      <c r="I62" s="108">
        <v>3.6</v>
      </c>
      <c r="J62" s="106">
        <v>1.8</v>
      </c>
    </row>
    <row r="63" spans="1:10" x14ac:dyDescent="0.25">
      <c r="A63" s="50">
        <v>62</v>
      </c>
      <c r="B63" s="50" t="s">
        <v>510</v>
      </c>
      <c r="C63" s="108">
        <v>17</v>
      </c>
      <c r="D63" s="108">
        <f t="shared" si="0"/>
        <v>0.17</v>
      </c>
      <c r="E63" s="108">
        <f t="shared" si="1"/>
        <v>8.5000000000000006E-2</v>
      </c>
      <c r="F63" s="108">
        <f t="shared" si="2"/>
        <v>7.2250000000000014E-3</v>
      </c>
      <c r="G63" s="108">
        <f t="shared" si="3"/>
        <v>2.2686500000000005E-2</v>
      </c>
      <c r="H63" s="173">
        <f t="shared" si="4"/>
        <v>1.1343250000000003E-2</v>
      </c>
      <c r="I63" s="108">
        <v>8.5</v>
      </c>
      <c r="J63" s="106">
        <v>4.25</v>
      </c>
    </row>
    <row r="64" spans="1:10" x14ac:dyDescent="0.25">
      <c r="A64" s="50">
        <v>63</v>
      </c>
      <c r="B64" s="50" t="s">
        <v>511</v>
      </c>
      <c r="C64" s="108">
        <v>135.65</v>
      </c>
      <c r="D64" s="108">
        <f t="shared" si="0"/>
        <v>1.3565</v>
      </c>
      <c r="E64" s="108">
        <f t="shared" si="1"/>
        <v>0.67825000000000002</v>
      </c>
      <c r="F64" s="108">
        <f t="shared" si="2"/>
        <v>0.46002306250000002</v>
      </c>
      <c r="G64" s="108">
        <f t="shared" si="3"/>
        <v>1.4444724162500002</v>
      </c>
      <c r="H64" s="173">
        <f t="shared" si="4"/>
        <v>0.72223620812500011</v>
      </c>
      <c r="I64" s="108">
        <v>6.165909090909091</v>
      </c>
      <c r="J64" s="106">
        <v>3.0829545454545455</v>
      </c>
    </row>
    <row r="65" spans="1:10" x14ac:dyDescent="0.25">
      <c r="A65" s="50">
        <v>64</v>
      </c>
      <c r="B65" s="50" t="s">
        <v>512</v>
      </c>
      <c r="C65" s="108">
        <v>83.800000000000011</v>
      </c>
      <c r="D65" s="108">
        <f t="shared" si="0"/>
        <v>0.83800000000000008</v>
      </c>
      <c r="E65" s="108">
        <f t="shared" si="1"/>
        <v>0.41900000000000004</v>
      </c>
      <c r="F65" s="108">
        <f t="shared" si="2"/>
        <v>0.17556100000000002</v>
      </c>
      <c r="G65" s="108">
        <f t="shared" si="3"/>
        <v>0.55126154000000005</v>
      </c>
      <c r="H65" s="173">
        <f t="shared" si="4"/>
        <v>0.27563077000000002</v>
      </c>
      <c r="I65" s="108">
        <v>4.9294117647058826</v>
      </c>
      <c r="J65" s="106">
        <v>2.4647058823529413</v>
      </c>
    </row>
    <row r="66" spans="1:10" x14ac:dyDescent="0.25">
      <c r="A66" s="28"/>
      <c r="B66" s="104" t="s">
        <v>554</v>
      </c>
      <c r="C66" s="108"/>
      <c r="D66" s="108"/>
      <c r="E66" s="108"/>
      <c r="F66" s="108"/>
      <c r="G66" s="108">
        <f>SUM(G2:G65)</f>
        <v>193.45218738750003</v>
      </c>
      <c r="H66" s="173">
        <f>SUM(H2:H65)</f>
        <v>96.726093693750016</v>
      </c>
      <c r="I66" s="10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J8" sqref="J8"/>
    </sheetView>
  </sheetViews>
  <sheetFormatPr defaultRowHeight="15" x14ac:dyDescent="0.25"/>
  <cols>
    <col min="1" max="1" width="9" style="254"/>
    <col min="2" max="2" width="26.5" style="254" customWidth="1"/>
    <col min="3" max="3" width="12" style="107" customWidth="1"/>
    <col min="4" max="4" width="14.75" style="106" customWidth="1"/>
    <col min="5" max="5" width="8.625" style="106" customWidth="1"/>
    <col min="6" max="7" width="9" style="254"/>
    <col min="8" max="8" width="19.75" style="254" customWidth="1"/>
    <col min="9" max="9" width="13.5" style="254" customWidth="1"/>
    <col min="10" max="10" width="12.75" style="254" customWidth="1"/>
    <col min="11" max="11" width="9" style="254"/>
  </cols>
  <sheetData>
    <row r="1" spans="1:11" ht="19.5" thickBot="1" x14ac:dyDescent="0.3">
      <c r="A1" s="50" t="s">
        <v>651</v>
      </c>
      <c r="B1" s="50" t="s">
        <v>3</v>
      </c>
      <c r="C1" s="111" t="s">
        <v>822</v>
      </c>
      <c r="D1" s="106" t="s">
        <v>823</v>
      </c>
      <c r="E1" s="106" t="s">
        <v>516</v>
      </c>
      <c r="G1" s="257" t="s">
        <v>442</v>
      </c>
      <c r="H1" s="258" t="s">
        <v>3</v>
      </c>
      <c r="I1" s="257" t="s">
        <v>824</v>
      </c>
      <c r="J1" s="257" t="s">
        <v>823</v>
      </c>
      <c r="K1" s="257" t="s">
        <v>658</v>
      </c>
    </row>
    <row r="2" spans="1:11" ht="15.75" x14ac:dyDescent="0.25">
      <c r="A2" s="50">
        <v>1</v>
      </c>
      <c r="B2" s="50" t="s">
        <v>451</v>
      </c>
      <c r="C2" s="111">
        <v>3.3039551</v>
      </c>
      <c r="D2" s="106">
        <f t="shared" ref="D2:D33" si="0">C2/2</f>
        <v>1.65197755</v>
      </c>
      <c r="E2" s="106">
        <f t="shared" ref="E2:E33" si="1">D2/15.91*100</f>
        <v>10.383265556253928</v>
      </c>
      <c r="G2" s="259">
        <v>1</v>
      </c>
      <c r="H2" s="260" t="s">
        <v>451</v>
      </c>
      <c r="I2" s="259">
        <v>3.3</v>
      </c>
      <c r="J2" s="259">
        <v>1.65</v>
      </c>
      <c r="K2" s="259">
        <v>10.39</v>
      </c>
    </row>
    <row r="3" spans="1:11" ht="15.75" x14ac:dyDescent="0.25">
      <c r="A3" s="50">
        <v>53</v>
      </c>
      <c r="B3" s="50" t="s">
        <v>500</v>
      </c>
      <c r="C3" s="111">
        <v>2.8305789050000008</v>
      </c>
      <c r="D3" s="106">
        <f t="shared" si="0"/>
        <v>1.4152894525000004</v>
      </c>
      <c r="E3" s="106">
        <f t="shared" si="1"/>
        <v>8.895596810182278</v>
      </c>
      <c r="G3" s="259">
        <v>2</v>
      </c>
      <c r="H3" s="260" t="s">
        <v>500</v>
      </c>
      <c r="I3" s="259">
        <v>2.83</v>
      </c>
      <c r="J3" s="259">
        <v>1.42</v>
      </c>
      <c r="K3" s="259">
        <v>8.9</v>
      </c>
    </row>
    <row r="4" spans="1:11" ht="15.75" x14ac:dyDescent="0.25">
      <c r="A4" s="50">
        <v>22</v>
      </c>
      <c r="B4" s="50" t="s">
        <v>472</v>
      </c>
      <c r="C4" s="111">
        <v>2.5480874312500013</v>
      </c>
      <c r="D4" s="106">
        <f t="shared" si="0"/>
        <v>1.2740437156250006</v>
      </c>
      <c r="E4" s="106">
        <f t="shared" si="1"/>
        <v>8.0078171943746117</v>
      </c>
      <c r="G4" s="259">
        <v>3</v>
      </c>
      <c r="H4" s="260" t="s">
        <v>472</v>
      </c>
      <c r="I4" s="259">
        <v>2.5499999999999998</v>
      </c>
      <c r="J4" s="259">
        <v>1.27</v>
      </c>
      <c r="K4" s="259">
        <v>8.01</v>
      </c>
    </row>
    <row r="5" spans="1:11" ht="15.75" x14ac:dyDescent="0.25">
      <c r="A5" s="50">
        <v>59</v>
      </c>
      <c r="B5" s="50" t="s">
        <v>507</v>
      </c>
      <c r="C5" s="111">
        <v>2.44625782</v>
      </c>
      <c r="D5" s="106">
        <f t="shared" si="0"/>
        <v>1.22312891</v>
      </c>
      <c r="E5" s="106">
        <f t="shared" si="1"/>
        <v>7.687799560025141</v>
      </c>
      <c r="G5" s="259">
        <v>4</v>
      </c>
      <c r="H5" s="260" t="s">
        <v>507</v>
      </c>
      <c r="I5" s="259">
        <v>2.4500000000000002</v>
      </c>
      <c r="J5" s="259">
        <v>1.22</v>
      </c>
      <c r="K5" s="259">
        <v>7.69</v>
      </c>
    </row>
    <row r="6" spans="1:11" ht="16.5" thickBot="1" x14ac:dyDescent="0.3">
      <c r="A6" s="50">
        <v>33</v>
      </c>
      <c r="B6" s="50" t="s">
        <v>482</v>
      </c>
      <c r="C6" s="111">
        <v>2.0561787600000003</v>
      </c>
      <c r="D6" s="106">
        <f t="shared" si="0"/>
        <v>1.0280893800000002</v>
      </c>
      <c r="E6" s="106">
        <f t="shared" si="1"/>
        <v>6.4619068510370843</v>
      </c>
      <c r="G6" s="261">
        <v>5</v>
      </c>
      <c r="H6" s="262" t="s">
        <v>482</v>
      </c>
      <c r="I6" s="261">
        <v>2.06</v>
      </c>
      <c r="J6" s="261">
        <v>1.03</v>
      </c>
      <c r="K6" s="261">
        <v>6.46</v>
      </c>
    </row>
    <row r="7" spans="1:11" ht="15.75" x14ac:dyDescent="0.25">
      <c r="A7" s="50">
        <v>49</v>
      </c>
      <c r="B7" s="50" t="s">
        <v>496</v>
      </c>
      <c r="C7" s="111">
        <v>1.6156618800000004</v>
      </c>
      <c r="D7" s="106">
        <f t="shared" si="0"/>
        <v>0.80783094000000022</v>
      </c>
      <c r="E7" s="106">
        <f t="shared" si="1"/>
        <v>5.0775043368950366</v>
      </c>
      <c r="G7" s="259"/>
      <c r="H7" s="263" t="s">
        <v>552</v>
      </c>
      <c r="I7" s="264">
        <v>13.19</v>
      </c>
      <c r="J7" s="264">
        <v>6.59</v>
      </c>
      <c r="K7" s="264">
        <v>41.47</v>
      </c>
    </row>
    <row r="8" spans="1:11" ht="15.75" x14ac:dyDescent="0.25">
      <c r="A8" s="50">
        <v>60</v>
      </c>
      <c r="B8" s="50" t="s">
        <v>508</v>
      </c>
      <c r="C8" s="111">
        <v>1.5139706250000002</v>
      </c>
      <c r="D8" s="106">
        <f t="shared" si="0"/>
        <v>0.75698531250000012</v>
      </c>
      <c r="E8" s="106">
        <f t="shared" si="1"/>
        <v>4.7579215116279077</v>
      </c>
      <c r="G8" s="259"/>
      <c r="H8" s="263" t="s">
        <v>750</v>
      </c>
      <c r="I8" s="264">
        <v>18.63</v>
      </c>
      <c r="J8" s="264">
        <v>9.31</v>
      </c>
      <c r="K8" s="264">
        <v>58.53</v>
      </c>
    </row>
    <row r="9" spans="1:11" ht="16.5" thickBot="1" x14ac:dyDescent="0.3">
      <c r="A9" s="50">
        <v>3</v>
      </c>
      <c r="B9" s="50" t="s">
        <v>453</v>
      </c>
      <c r="C9" s="111">
        <v>1.1182458449999999</v>
      </c>
      <c r="D9" s="106">
        <f t="shared" si="0"/>
        <v>0.55912292249999995</v>
      </c>
      <c r="E9" s="106">
        <f t="shared" si="1"/>
        <v>3.5142861250785669</v>
      </c>
      <c r="G9" s="261"/>
      <c r="H9" s="265" t="s">
        <v>553</v>
      </c>
      <c r="I9" s="266">
        <v>31.81</v>
      </c>
      <c r="J9" s="266">
        <v>15.91</v>
      </c>
      <c r="K9" s="266">
        <v>100</v>
      </c>
    </row>
    <row r="10" spans="1:11" x14ac:dyDescent="0.25">
      <c r="A10" s="50">
        <v>41</v>
      </c>
      <c r="B10" s="50" t="s">
        <v>489</v>
      </c>
      <c r="C10" s="111">
        <v>0.97635964624999938</v>
      </c>
      <c r="D10" s="106">
        <f t="shared" si="0"/>
        <v>0.48817982312499969</v>
      </c>
      <c r="E10" s="106">
        <f t="shared" si="1"/>
        <v>3.0683835520113116</v>
      </c>
    </row>
    <row r="11" spans="1:11" x14ac:dyDescent="0.25">
      <c r="A11" s="50">
        <v>36</v>
      </c>
      <c r="B11" s="50" t="s">
        <v>484</v>
      </c>
      <c r="C11" s="111">
        <v>0.95171319750000005</v>
      </c>
      <c r="D11" s="106">
        <f t="shared" si="0"/>
        <v>0.47585659875000003</v>
      </c>
      <c r="E11" s="106">
        <f t="shared" si="1"/>
        <v>2.9909277105593968</v>
      </c>
    </row>
    <row r="12" spans="1:11" x14ac:dyDescent="0.25">
      <c r="A12" s="50">
        <v>11</v>
      </c>
      <c r="B12" s="50" t="s">
        <v>461</v>
      </c>
      <c r="C12" s="111">
        <v>0.92755933625000009</v>
      </c>
      <c r="D12" s="106">
        <f t="shared" si="0"/>
        <v>0.46377966812500004</v>
      </c>
      <c r="E12" s="106">
        <f t="shared" si="1"/>
        <v>2.9150199127906977</v>
      </c>
    </row>
    <row r="13" spans="1:11" x14ac:dyDescent="0.25">
      <c r="A13" s="50">
        <v>46</v>
      </c>
      <c r="B13" s="50" t="s">
        <v>493</v>
      </c>
      <c r="C13" s="111">
        <v>0.92291586499999978</v>
      </c>
      <c r="D13" s="106">
        <f t="shared" si="0"/>
        <v>0.46145793249999989</v>
      </c>
      <c r="E13" s="106">
        <f t="shared" si="1"/>
        <v>2.9004269798868632</v>
      </c>
    </row>
    <row r="14" spans="1:11" x14ac:dyDescent="0.25">
      <c r="A14" s="50">
        <v>24</v>
      </c>
      <c r="B14" s="50" t="s">
        <v>474</v>
      </c>
      <c r="C14" s="111">
        <v>0.89602333499999975</v>
      </c>
      <c r="D14" s="106">
        <f t="shared" si="0"/>
        <v>0.44801166749999988</v>
      </c>
      <c r="E14" s="106">
        <f t="shared" si="1"/>
        <v>2.8159124292897539</v>
      </c>
    </row>
    <row r="15" spans="1:11" x14ac:dyDescent="0.25">
      <c r="A15" s="50">
        <v>7</v>
      </c>
      <c r="B15" s="50" t="s">
        <v>457</v>
      </c>
      <c r="C15" s="111">
        <v>0.89418643499999995</v>
      </c>
      <c r="D15" s="106">
        <f t="shared" si="0"/>
        <v>0.44709321749999997</v>
      </c>
      <c r="E15" s="106">
        <f t="shared" si="1"/>
        <v>2.8101396448774354</v>
      </c>
    </row>
    <row r="16" spans="1:11" x14ac:dyDescent="0.25">
      <c r="A16" s="50">
        <v>17</v>
      </c>
      <c r="B16" s="50" t="s">
        <v>467</v>
      </c>
      <c r="C16" s="111">
        <v>0.70716646499999947</v>
      </c>
      <c r="D16" s="106">
        <f t="shared" si="0"/>
        <v>0.35358323249999973</v>
      </c>
      <c r="E16" s="106">
        <f t="shared" si="1"/>
        <v>2.2223961816467614</v>
      </c>
    </row>
    <row r="17" spans="1:5" x14ac:dyDescent="0.25">
      <c r="A17" s="50">
        <v>50</v>
      </c>
      <c r="B17" s="50" t="s">
        <v>497</v>
      </c>
      <c r="C17" s="111">
        <v>0.67511491499999998</v>
      </c>
      <c r="D17" s="106">
        <f t="shared" si="0"/>
        <v>0.33755745749999999</v>
      </c>
      <c r="E17" s="106">
        <f t="shared" si="1"/>
        <v>2.121668494657448</v>
      </c>
    </row>
    <row r="18" spans="1:5" x14ac:dyDescent="0.25">
      <c r="A18" s="50">
        <v>29</v>
      </c>
      <c r="B18" s="50" t="s">
        <v>450</v>
      </c>
      <c r="C18" s="111">
        <v>0.63012734999999997</v>
      </c>
      <c r="D18" s="106">
        <f t="shared" si="0"/>
        <v>0.31506367499999999</v>
      </c>
      <c r="E18" s="106">
        <f t="shared" si="1"/>
        <v>1.9802870835952231</v>
      </c>
    </row>
    <row r="19" spans="1:5" x14ac:dyDescent="0.25">
      <c r="A19" s="50">
        <v>14</v>
      </c>
      <c r="B19" s="50" t="s">
        <v>464</v>
      </c>
      <c r="C19" s="111">
        <v>0.62462803249999999</v>
      </c>
      <c r="D19" s="106">
        <f t="shared" si="0"/>
        <v>0.31231401624999999</v>
      </c>
      <c r="E19" s="106">
        <f t="shared" si="1"/>
        <v>1.9630045018856064</v>
      </c>
    </row>
    <row r="20" spans="1:5" x14ac:dyDescent="0.25">
      <c r="A20" s="50">
        <v>31</v>
      </c>
      <c r="B20" s="50" t="s">
        <v>480</v>
      </c>
      <c r="C20" s="111">
        <v>0.61826599999999987</v>
      </c>
      <c r="D20" s="106">
        <f t="shared" si="0"/>
        <v>0.30913299999999994</v>
      </c>
      <c r="E20" s="106">
        <f t="shared" si="1"/>
        <v>1.9430106851037081</v>
      </c>
    </row>
    <row r="21" spans="1:5" x14ac:dyDescent="0.25">
      <c r="A21" s="50">
        <v>28</v>
      </c>
      <c r="B21" s="50" t="s">
        <v>478</v>
      </c>
      <c r="C21" s="111">
        <v>0.60305191499999999</v>
      </c>
      <c r="D21" s="106">
        <f t="shared" si="0"/>
        <v>0.3015259575</v>
      </c>
      <c r="E21" s="106">
        <f t="shared" si="1"/>
        <v>1.8951977215587681</v>
      </c>
    </row>
    <row r="22" spans="1:5" x14ac:dyDescent="0.25">
      <c r="A22" s="50">
        <v>35</v>
      </c>
      <c r="B22" s="61" t="s">
        <v>449</v>
      </c>
      <c r="C22" s="111">
        <v>0.56523532500000007</v>
      </c>
      <c r="D22" s="106">
        <f t="shared" si="0"/>
        <v>0.28261766250000003</v>
      </c>
      <c r="E22" s="106">
        <f t="shared" si="1"/>
        <v>1.7763523727215589</v>
      </c>
    </row>
    <row r="23" spans="1:5" x14ac:dyDescent="0.25">
      <c r="A23" s="50">
        <v>20</v>
      </c>
      <c r="B23" s="50" t="s">
        <v>470</v>
      </c>
      <c r="C23" s="111">
        <v>0.53422075999999985</v>
      </c>
      <c r="D23" s="106">
        <f t="shared" si="0"/>
        <v>0.26711037999999993</v>
      </c>
      <c r="E23" s="106">
        <f t="shared" si="1"/>
        <v>1.6788835952231296</v>
      </c>
    </row>
    <row r="24" spans="1:5" x14ac:dyDescent="0.25">
      <c r="A24" s="50">
        <v>9</v>
      </c>
      <c r="B24" s="50" t="s">
        <v>459</v>
      </c>
      <c r="C24" s="111">
        <v>0.50270929000000009</v>
      </c>
      <c r="D24" s="106">
        <f t="shared" si="0"/>
        <v>0.25135464500000004</v>
      </c>
      <c r="E24" s="106">
        <f t="shared" si="1"/>
        <v>1.5798532055311127</v>
      </c>
    </row>
    <row r="25" spans="1:5" x14ac:dyDescent="0.25">
      <c r="A25" s="50">
        <v>25</v>
      </c>
      <c r="B25" s="50" t="s">
        <v>475</v>
      </c>
      <c r="C25" s="111">
        <v>0.48157159500000007</v>
      </c>
      <c r="D25" s="106">
        <f t="shared" si="0"/>
        <v>0.24078579750000004</v>
      </c>
      <c r="E25" s="106">
        <f t="shared" si="1"/>
        <v>1.5134242457573854</v>
      </c>
    </row>
    <row r="26" spans="1:5" x14ac:dyDescent="0.25">
      <c r="A26" s="50">
        <v>39</v>
      </c>
      <c r="B26" s="50" t="s">
        <v>487</v>
      </c>
      <c r="C26" s="111">
        <v>0.47092856500000002</v>
      </c>
      <c r="D26" s="106">
        <f t="shared" si="0"/>
        <v>0.23546428250000001</v>
      </c>
      <c r="E26" s="106">
        <f t="shared" si="1"/>
        <v>1.4799766341923319</v>
      </c>
    </row>
    <row r="27" spans="1:5" x14ac:dyDescent="0.25">
      <c r="A27" s="50">
        <v>15</v>
      </c>
      <c r="B27" s="50" t="s">
        <v>465</v>
      </c>
      <c r="C27" s="111">
        <v>0.43843054625000022</v>
      </c>
      <c r="D27" s="106">
        <f t="shared" si="0"/>
        <v>0.21921527312500011</v>
      </c>
      <c r="E27" s="106">
        <f t="shared" si="1"/>
        <v>1.3778458398805788</v>
      </c>
    </row>
    <row r="28" spans="1:5" x14ac:dyDescent="0.25">
      <c r="A28" s="50">
        <v>63</v>
      </c>
      <c r="B28" s="50" t="s">
        <v>511</v>
      </c>
      <c r="C28" s="111">
        <v>0.40171491875000004</v>
      </c>
      <c r="D28" s="106">
        <f t="shared" si="0"/>
        <v>0.20085745937500002</v>
      </c>
      <c r="E28" s="106">
        <f t="shared" si="1"/>
        <v>1.2624604611879322</v>
      </c>
    </row>
    <row r="29" spans="1:5" x14ac:dyDescent="0.25">
      <c r="A29" s="50">
        <v>58</v>
      </c>
      <c r="B29" s="50" t="s">
        <v>506</v>
      </c>
      <c r="C29" s="111">
        <v>0.39212712500000008</v>
      </c>
      <c r="D29" s="106">
        <f t="shared" si="0"/>
        <v>0.19606356250000004</v>
      </c>
      <c r="E29" s="106">
        <f t="shared" si="1"/>
        <v>1.2323291169076056</v>
      </c>
    </row>
    <row r="30" spans="1:5" x14ac:dyDescent="0.25">
      <c r="A30" s="50">
        <v>32</v>
      </c>
      <c r="B30" s="50" t="s">
        <v>481</v>
      </c>
      <c r="C30" s="111">
        <v>0.28364012500000008</v>
      </c>
      <c r="D30" s="106">
        <f t="shared" si="0"/>
        <v>0.14182006250000004</v>
      </c>
      <c r="E30" s="106">
        <f t="shared" si="1"/>
        <v>0.89138945631678213</v>
      </c>
    </row>
    <row r="31" spans="1:5" x14ac:dyDescent="0.25">
      <c r="A31" s="50">
        <v>56</v>
      </c>
      <c r="B31" s="50" t="s">
        <v>504</v>
      </c>
      <c r="C31" s="111">
        <v>0.26510980750000002</v>
      </c>
      <c r="D31" s="106">
        <f t="shared" si="0"/>
        <v>0.13255490375000001</v>
      </c>
      <c r="E31" s="106">
        <f t="shared" si="1"/>
        <v>0.83315464330609679</v>
      </c>
    </row>
    <row r="32" spans="1:5" x14ac:dyDescent="0.25">
      <c r="A32" s="50">
        <v>51</v>
      </c>
      <c r="B32" s="50" t="s">
        <v>498</v>
      </c>
      <c r="C32" s="111">
        <v>0.26104861000000001</v>
      </c>
      <c r="D32" s="106">
        <f t="shared" si="0"/>
        <v>0.13052430500000001</v>
      </c>
      <c r="E32" s="106">
        <f t="shared" si="1"/>
        <v>0.82039160905091146</v>
      </c>
    </row>
    <row r="33" spans="1:5" x14ac:dyDescent="0.25">
      <c r="A33" s="50">
        <v>2</v>
      </c>
      <c r="B33" s="50" t="s">
        <v>452</v>
      </c>
      <c r="C33" s="111">
        <v>0.24272200000000002</v>
      </c>
      <c r="D33" s="106">
        <f t="shared" si="0"/>
        <v>0.12136100000000001</v>
      </c>
      <c r="E33" s="106">
        <f t="shared" si="1"/>
        <v>0.76279698302954124</v>
      </c>
    </row>
    <row r="34" spans="1:5" x14ac:dyDescent="0.25">
      <c r="A34" s="50">
        <v>64</v>
      </c>
      <c r="B34" s="50" t="s">
        <v>512</v>
      </c>
      <c r="C34" s="111">
        <v>0.24156412499999996</v>
      </c>
      <c r="D34" s="106">
        <f t="shared" ref="D34:D65" si="2">C34/2</f>
        <v>0.12078206249999998</v>
      </c>
      <c r="E34" s="106">
        <f t="shared" ref="E34:E65" si="3">D34/15.91*100</f>
        <v>0.75915815524827146</v>
      </c>
    </row>
    <row r="35" spans="1:5" x14ac:dyDescent="0.25">
      <c r="A35" s="50">
        <v>42</v>
      </c>
      <c r="B35" s="61" t="s">
        <v>448</v>
      </c>
      <c r="C35" s="111">
        <v>0.22091941000000001</v>
      </c>
      <c r="D35" s="106">
        <f t="shared" si="2"/>
        <v>0.11045970500000001</v>
      </c>
      <c r="E35" s="106">
        <f t="shared" si="3"/>
        <v>0.69427847265870524</v>
      </c>
    </row>
    <row r="36" spans="1:5" x14ac:dyDescent="0.25">
      <c r="A36" s="50">
        <v>47</v>
      </c>
      <c r="B36" s="50" t="s">
        <v>494</v>
      </c>
      <c r="C36" s="111">
        <v>0.219197905</v>
      </c>
      <c r="D36" s="106">
        <f t="shared" si="2"/>
        <v>0.1095989525</v>
      </c>
      <c r="E36" s="106">
        <f t="shared" si="3"/>
        <v>0.68886833752357002</v>
      </c>
    </row>
    <row r="37" spans="1:5" x14ac:dyDescent="0.25">
      <c r="A37" s="50">
        <v>23</v>
      </c>
      <c r="B37" s="50" t="s">
        <v>473</v>
      </c>
      <c r="C37" s="111">
        <v>0.20229450000000002</v>
      </c>
      <c r="D37" s="106">
        <f t="shared" si="2"/>
        <v>0.10114725000000001</v>
      </c>
      <c r="E37" s="106">
        <f t="shared" si="3"/>
        <v>0.63574638592080457</v>
      </c>
    </row>
    <row r="38" spans="1:5" x14ac:dyDescent="0.25">
      <c r="A38" s="50">
        <v>57</v>
      </c>
      <c r="B38" s="50" t="s">
        <v>505</v>
      </c>
      <c r="C38" s="111">
        <v>0.18999433500000001</v>
      </c>
      <c r="D38" s="106">
        <f t="shared" si="2"/>
        <v>9.4997167500000007E-2</v>
      </c>
      <c r="E38" s="106">
        <f t="shared" si="3"/>
        <v>0.59709093337523578</v>
      </c>
    </row>
    <row r="39" spans="1:5" x14ac:dyDescent="0.25">
      <c r="A39" s="50">
        <v>55</v>
      </c>
      <c r="B39" s="50" t="s">
        <v>503</v>
      </c>
      <c r="C39" s="111">
        <v>0.16340638500000002</v>
      </c>
      <c r="D39" s="106">
        <f t="shared" si="2"/>
        <v>8.1703192500000008E-2</v>
      </c>
      <c r="E39" s="106">
        <f t="shared" si="3"/>
        <v>0.51353357950974232</v>
      </c>
    </row>
    <row r="40" spans="1:5" x14ac:dyDescent="0.25">
      <c r="A40" s="50">
        <v>16</v>
      </c>
      <c r="B40" s="50" t="s">
        <v>466</v>
      </c>
      <c r="C40" s="111">
        <v>0.15956557625000004</v>
      </c>
      <c r="D40" s="106">
        <f t="shared" si="2"/>
        <v>7.9782788125000018E-2</v>
      </c>
      <c r="E40" s="106">
        <f t="shared" si="3"/>
        <v>0.50146315603394109</v>
      </c>
    </row>
    <row r="41" spans="1:5" x14ac:dyDescent="0.25">
      <c r="A41" s="50">
        <v>54</v>
      </c>
      <c r="B41" s="50" t="s">
        <v>502</v>
      </c>
      <c r="C41" s="111">
        <v>0.13291698499999999</v>
      </c>
      <c r="D41" s="106">
        <f t="shared" si="2"/>
        <v>6.6458492499999994E-2</v>
      </c>
      <c r="E41" s="106">
        <f t="shared" si="3"/>
        <v>0.4177152262727844</v>
      </c>
    </row>
    <row r="42" spans="1:5" x14ac:dyDescent="0.25">
      <c r="A42" s="50">
        <v>37</v>
      </c>
      <c r="B42" s="50" t="s">
        <v>485</v>
      </c>
      <c r="C42" s="111">
        <v>0.12996538500000002</v>
      </c>
      <c r="D42" s="106">
        <f t="shared" si="2"/>
        <v>6.4982692500000008E-2</v>
      </c>
      <c r="E42" s="106">
        <f t="shared" si="3"/>
        <v>0.40843929918290389</v>
      </c>
    </row>
    <row r="43" spans="1:5" x14ac:dyDescent="0.25">
      <c r="A43" s="50">
        <v>38</v>
      </c>
      <c r="B43" s="50" t="s">
        <v>486</v>
      </c>
      <c r="C43" s="111">
        <v>0.12996538500000002</v>
      </c>
      <c r="D43" s="106">
        <f t="shared" si="2"/>
        <v>6.4982692500000008E-2</v>
      </c>
      <c r="E43" s="106">
        <f t="shared" si="3"/>
        <v>0.40843929918290389</v>
      </c>
    </row>
    <row r="44" spans="1:5" x14ac:dyDescent="0.25">
      <c r="A44" s="50">
        <v>48</v>
      </c>
      <c r="B44" s="50" t="s">
        <v>495</v>
      </c>
      <c r="C44" s="111">
        <v>0.12743061999999999</v>
      </c>
      <c r="D44" s="106">
        <f t="shared" si="2"/>
        <v>6.3715309999999997E-2</v>
      </c>
      <c r="E44" s="106">
        <f t="shared" si="3"/>
        <v>0.40047335009428026</v>
      </c>
    </row>
    <row r="45" spans="1:5" x14ac:dyDescent="0.25">
      <c r="A45" s="50">
        <v>8</v>
      </c>
      <c r="B45" s="50" t="s">
        <v>458</v>
      </c>
      <c r="C45" s="111">
        <v>0.10376993499999998</v>
      </c>
      <c r="D45" s="106">
        <f t="shared" si="2"/>
        <v>5.188496749999999E-2</v>
      </c>
      <c r="E45" s="106">
        <f t="shared" si="3"/>
        <v>0.32611544626021366</v>
      </c>
    </row>
    <row r="46" spans="1:5" x14ac:dyDescent="0.25">
      <c r="A46" s="50">
        <v>52</v>
      </c>
      <c r="B46" s="50" t="s">
        <v>499</v>
      </c>
      <c r="C46" s="111">
        <v>8.8135875000000016E-2</v>
      </c>
      <c r="D46" s="106">
        <f t="shared" si="2"/>
        <v>4.4067937500000008E-2</v>
      </c>
      <c r="E46" s="106">
        <f t="shared" si="3"/>
        <v>0.27698263670647399</v>
      </c>
    </row>
    <row r="47" spans="1:5" x14ac:dyDescent="0.25">
      <c r="A47" s="50">
        <v>44</v>
      </c>
      <c r="B47" s="50" t="s">
        <v>491</v>
      </c>
      <c r="C47" s="111">
        <v>8.3516935000000014E-2</v>
      </c>
      <c r="D47" s="106">
        <f t="shared" si="2"/>
        <v>4.1758467500000007E-2</v>
      </c>
      <c r="E47" s="106">
        <f t="shared" si="3"/>
        <v>0.26246679761156511</v>
      </c>
    </row>
    <row r="48" spans="1:5" x14ac:dyDescent="0.25">
      <c r="A48" s="50">
        <v>12</v>
      </c>
      <c r="B48" s="50" t="s">
        <v>462</v>
      </c>
      <c r="C48" s="111">
        <v>7.1243460000000008E-2</v>
      </c>
      <c r="D48" s="106">
        <f t="shared" si="2"/>
        <v>3.5621730000000004E-2</v>
      </c>
      <c r="E48" s="106">
        <f t="shared" si="3"/>
        <v>0.22389522313010687</v>
      </c>
    </row>
    <row r="49" spans="1:5" x14ac:dyDescent="0.25">
      <c r="A49" s="50">
        <v>30</v>
      </c>
      <c r="B49" s="50" t="s">
        <v>479</v>
      </c>
      <c r="C49" s="111">
        <v>6.9394000000000011E-2</v>
      </c>
      <c r="D49" s="106">
        <f t="shared" si="2"/>
        <v>3.4697000000000006E-2</v>
      </c>
      <c r="E49" s="106">
        <f t="shared" si="3"/>
        <v>0.2180829666876179</v>
      </c>
    </row>
    <row r="50" spans="1:5" x14ac:dyDescent="0.25">
      <c r="A50" s="50">
        <v>62</v>
      </c>
      <c r="B50" s="50" t="s">
        <v>510</v>
      </c>
      <c r="C50" s="111">
        <v>6.6332500000000003E-2</v>
      </c>
      <c r="D50" s="106">
        <f t="shared" si="2"/>
        <v>3.3166250000000001E-2</v>
      </c>
      <c r="E50" s="106">
        <f t="shared" si="3"/>
        <v>0.20846165933375238</v>
      </c>
    </row>
    <row r="51" spans="1:5" x14ac:dyDescent="0.25">
      <c r="A51" s="50">
        <v>40</v>
      </c>
      <c r="B51" s="50" t="s">
        <v>488</v>
      </c>
      <c r="C51" s="111">
        <v>6.4676150000000002E-2</v>
      </c>
      <c r="D51" s="106">
        <f t="shared" si="2"/>
        <v>3.2338075000000001E-2</v>
      </c>
      <c r="E51" s="106">
        <f t="shared" si="3"/>
        <v>0.20325628535512258</v>
      </c>
    </row>
    <row r="52" spans="1:5" x14ac:dyDescent="0.25">
      <c r="A52" s="50">
        <v>34</v>
      </c>
      <c r="B52" s="50" t="s">
        <v>483</v>
      </c>
      <c r="C52" s="111">
        <v>6.1240990000000009E-2</v>
      </c>
      <c r="D52" s="106">
        <f t="shared" si="2"/>
        <v>3.0620495000000005E-2</v>
      </c>
      <c r="E52" s="106">
        <f t="shared" si="3"/>
        <v>0.1924606851037084</v>
      </c>
    </row>
    <row r="53" spans="1:5" x14ac:dyDescent="0.25">
      <c r="A53" s="50">
        <v>27</v>
      </c>
      <c r="B53" s="50" t="s">
        <v>477</v>
      </c>
      <c r="C53" s="111">
        <v>4.9725039999999991E-2</v>
      </c>
      <c r="D53" s="106">
        <f t="shared" si="2"/>
        <v>2.4862519999999996E-2</v>
      </c>
      <c r="E53" s="106">
        <f t="shared" si="3"/>
        <v>0.15626976744186044</v>
      </c>
    </row>
    <row r="54" spans="1:5" x14ac:dyDescent="0.25">
      <c r="A54" s="50">
        <v>6</v>
      </c>
      <c r="B54" s="50" t="s">
        <v>456</v>
      </c>
      <c r="C54" s="111">
        <v>4.6924944999999996E-2</v>
      </c>
      <c r="D54" s="106">
        <f t="shared" si="2"/>
        <v>2.3462472499999998E-2</v>
      </c>
      <c r="E54" s="106">
        <f t="shared" si="3"/>
        <v>0.14746997171590193</v>
      </c>
    </row>
    <row r="55" spans="1:5" x14ac:dyDescent="0.25">
      <c r="A55" s="50">
        <v>19</v>
      </c>
      <c r="B55" s="50" t="s">
        <v>469</v>
      </c>
      <c r="C55" s="111">
        <v>4.6687090000000001E-2</v>
      </c>
      <c r="D55" s="106">
        <f t="shared" si="2"/>
        <v>2.3343545E-2</v>
      </c>
      <c r="E55" s="106">
        <f t="shared" si="3"/>
        <v>0.14672247014456316</v>
      </c>
    </row>
    <row r="56" spans="1:5" x14ac:dyDescent="0.25">
      <c r="A56" s="50">
        <v>26</v>
      </c>
      <c r="B56" s="50" t="s">
        <v>476</v>
      </c>
      <c r="C56" s="111">
        <v>4.4664145000000002E-2</v>
      </c>
      <c r="D56" s="106">
        <f t="shared" si="2"/>
        <v>2.2332072500000001E-2</v>
      </c>
      <c r="E56" s="106">
        <f t="shared" si="3"/>
        <v>0.14036500628535514</v>
      </c>
    </row>
    <row r="57" spans="1:5" x14ac:dyDescent="0.25">
      <c r="A57" s="50">
        <v>21</v>
      </c>
      <c r="B57" s="50" t="s">
        <v>471</v>
      </c>
      <c r="C57" s="111">
        <v>3.4618499999999996E-2</v>
      </c>
      <c r="D57" s="106">
        <f t="shared" si="2"/>
        <v>1.7309249999999998E-2</v>
      </c>
      <c r="E57" s="106">
        <f t="shared" si="3"/>
        <v>0.10879478315524826</v>
      </c>
    </row>
    <row r="58" spans="1:5" x14ac:dyDescent="0.25">
      <c r="A58" s="50">
        <v>18</v>
      </c>
      <c r="B58" s="50" t="s">
        <v>468</v>
      </c>
      <c r="C58" s="111">
        <v>2.9552109999999999E-2</v>
      </c>
      <c r="D58" s="106">
        <f t="shared" si="2"/>
        <v>1.4776055E-2</v>
      </c>
      <c r="E58" s="106">
        <f t="shared" si="3"/>
        <v>9.2872752985543677E-2</v>
      </c>
    </row>
    <row r="59" spans="1:5" x14ac:dyDescent="0.25">
      <c r="A59" s="50">
        <v>5</v>
      </c>
      <c r="B59" s="50" t="s">
        <v>455</v>
      </c>
      <c r="C59" s="111">
        <v>2.8515125000000006E-2</v>
      </c>
      <c r="D59" s="106">
        <f t="shared" si="2"/>
        <v>1.4257562500000003E-2</v>
      </c>
      <c r="E59" s="106">
        <f t="shared" si="3"/>
        <v>8.9613843494657466E-2</v>
      </c>
    </row>
    <row r="60" spans="1:5" x14ac:dyDescent="0.25">
      <c r="A60" s="50">
        <v>4</v>
      </c>
      <c r="B60" s="50" t="s">
        <v>454</v>
      </c>
      <c r="C60" s="111">
        <v>2.7434965000000006E-2</v>
      </c>
      <c r="D60" s="106">
        <f t="shared" si="2"/>
        <v>1.3717482500000003E-2</v>
      </c>
      <c r="E60" s="106">
        <f t="shared" si="3"/>
        <v>8.621924890006287E-2</v>
      </c>
    </row>
    <row r="61" spans="1:5" x14ac:dyDescent="0.25">
      <c r="A61" s="50">
        <v>13</v>
      </c>
      <c r="B61" s="50" t="s">
        <v>463</v>
      </c>
      <c r="C61" s="111">
        <v>1.4827865000000001E-2</v>
      </c>
      <c r="D61" s="106">
        <f t="shared" si="2"/>
        <v>7.4139325000000004E-3</v>
      </c>
      <c r="E61" s="106">
        <f t="shared" si="3"/>
        <v>4.6599198617221879E-2</v>
      </c>
    </row>
    <row r="62" spans="1:5" x14ac:dyDescent="0.25">
      <c r="A62" s="50">
        <v>43</v>
      </c>
      <c r="B62" s="50" t="s">
        <v>490</v>
      </c>
      <c r="C62" s="111">
        <v>1.3002740000000004E-2</v>
      </c>
      <c r="D62" s="106">
        <f t="shared" si="2"/>
        <v>6.501370000000002E-3</v>
      </c>
      <c r="E62" s="106">
        <f t="shared" si="3"/>
        <v>4.0863419233186683E-2</v>
      </c>
    </row>
    <row r="63" spans="1:5" x14ac:dyDescent="0.25">
      <c r="A63" s="50">
        <v>45</v>
      </c>
      <c r="B63" s="50" t="s">
        <v>492</v>
      </c>
      <c r="C63" s="111">
        <v>9.0471250000000013E-3</v>
      </c>
      <c r="D63" s="106">
        <f t="shared" si="2"/>
        <v>4.5235625000000007E-3</v>
      </c>
      <c r="E63" s="106">
        <f t="shared" si="3"/>
        <v>2.8432196731615341E-2</v>
      </c>
    </row>
    <row r="64" spans="1:5" x14ac:dyDescent="0.25">
      <c r="A64" s="50">
        <v>10</v>
      </c>
      <c r="B64" s="50" t="s">
        <v>460</v>
      </c>
      <c r="C64" s="111">
        <v>8.6546249999999991E-3</v>
      </c>
      <c r="D64" s="106">
        <f t="shared" si="2"/>
        <v>4.3273124999999996E-3</v>
      </c>
      <c r="E64" s="106">
        <f t="shared" si="3"/>
        <v>2.7198695788812066E-2</v>
      </c>
    </row>
    <row r="65" spans="1:11" x14ac:dyDescent="0.25">
      <c r="A65" s="50">
        <v>61</v>
      </c>
      <c r="B65" s="50" t="s">
        <v>509</v>
      </c>
      <c r="C65" s="111">
        <v>7.2345600000000001E-3</v>
      </c>
      <c r="D65" s="106">
        <f t="shared" si="2"/>
        <v>3.6172800000000001E-3</v>
      </c>
      <c r="E65" s="106">
        <f t="shared" si="3"/>
        <v>2.2735889377749844E-2</v>
      </c>
    </row>
    <row r="66" spans="1:11" s="29" customFormat="1" x14ac:dyDescent="0.25">
      <c r="A66" s="28"/>
      <c r="B66" s="104" t="s">
        <v>554</v>
      </c>
      <c r="C66" s="111">
        <v>31.810381318750007</v>
      </c>
      <c r="D66" s="106">
        <f t="shared" ref="D66" si="4">C66/2</f>
        <v>15.905190659375004</v>
      </c>
      <c r="E66" s="106">
        <v>100</v>
      </c>
      <c r="F66" s="254"/>
      <c r="G66" s="254"/>
      <c r="H66" s="254"/>
      <c r="I66" s="254"/>
      <c r="J66" s="254"/>
      <c r="K66" s="254"/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5" workbookViewId="0">
      <selection sqref="A1:C1048576"/>
    </sheetView>
  </sheetViews>
  <sheetFormatPr defaultRowHeight="15.75" x14ac:dyDescent="0.25"/>
  <cols>
    <col min="1" max="1" width="9" style="112"/>
    <col min="2" max="2" width="22.5" style="175" customWidth="1"/>
    <col min="3" max="3" width="17.125" style="112" customWidth="1"/>
    <col min="4" max="4" width="9.75" style="112" customWidth="1"/>
    <col min="5" max="5" width="10.75" style="112" customWidth="1"/>
    <col min="6" max="6" width="14.375" style="114" customWidth="1"/>
  </cols>
  <sheetData>
    <row r="1" spans="1:8" x14ac:dyDescent="0.25">
      <c r="A1" s="112" t="s">
        <v>442</v>
      </c>
      <c r="B1" s="188" t="s">
        <v>2</v>
      </c>
      <c r="C1" s="112" t="s">
        <v>344</v>
      </c>
      <c r="E1" s="112" t="s">
        <v>514</v>
      </c>
      <c r="F1" s="114" t="s">
        <v>516</v>
      </c>
      <c r="H1" t="s">
        <v>186</v>
      </c>
    </row>
    <row r="2" spans="1:8" x14ac:dyDescent="0.25">
      <c r="A2" s="112">
        <v>1</v>
      </c>
      <c r="B2" s="175" t="s">
        <v>451</v>
      </c>
      <c r="C2" s="112">
        <v>186</v>
      </c>
      <c r="E2" s="112">
        <f>C2/2</f>
        <v>93</v>
      </c>
      <c r="F2" s="114">
        <f>E2/3252.5*100</f>
        <v>2.8593389700230594</v>
      </c>
    </row>
    <row r="3" spans="1:8" x14ac:dyDescent="0.25">
      <c r="A3" s="112">
        <v>2</v>
      </c>
      <c r="B3" s="175" t="s">
        <v>452</v>
      </c>
      <c r="C3" s="112">
        <v>9</v>
      </c>
      <c r="E3" s="112">
        <f t="shared" ref="E3:E65" si="0">C3/2</f>
        <v>4.5</v>
      </c>
      <c r="F3" s="114">
        <f>E3/3252.5*100</f>
        <v>0.13835511145272866</v>
      </c>
    </row>
    <row r="4" spans="1:8" x14ac:dyDescent="0.25">
      <c r="A4" s="112">
        <v>3</v>
      </c>
      <c r="B4" s="175" t="s">
        <v>453</v>
      </c>
      <c r="C4" s="112">
        <v>111</v>
      </c>
      <c r="E4" s="112">
        <f t="shared" si="0"/>
        <v>55.5</v>
      </c>
      <c r="F4" s="114">
        <f t="shared" ref="F4:F66" si="1">E4/3252.5*100</f>
        <v>1.7063797079169871</v>
      </c>
    </row>
    <row r="5" spans="1:8" x14ac:dyDescent="0.25">
      <c r="A5" s="112">
        <v>4</v>
      </c>
      <c r="B5" s="175" t="s">
        <v>454</v>
      </c>
      <c r="C5" s="112">
        <v>458</v>
      </c>
      <c r="E5" s="112">
        <f t="shared" si="0"/>
        <v>229</v>
      </c>
      <c r="F5" s="114">
        <f t="shared" si="1"/>
        <v>7.0407378939277478</v>
      </c>
    </row>
    <row r="6" spans="1:8" x14ac:dyDescent="0.25">
      <c r="A6" s="112">
        <v>5</v>
      </c>
      <c r="B6" s="175" t="s">
        <v>455</v>
      </c>
      <c r="C6" s="112">
        <v>249</v>
      </c>
      <c r="E6" s="112">
        <f t="shared" si="0"/>
        <v>124.5</v>
      </c>
      <c r="F6" s="114">
        <f t="shared" si="1"/>
        <v>3.8278247501921596</v>
      </c>
    </row>
    <row r="7" spans="1:8" x14ac:dyDescent="0.25">
      <c r="A7" s="112">
        <v>6</v>
      </c>
      <c r="B7" s="175" t="s">
        <v>456</v>
      </c>
      <c r="C7" s="112">
        <v>22</v>
      </c>
      <c r="E7" s="112">
        <f t="shared" si="0"/>
        <v>11</v>
      </c>
      <c r="F7" s="114">
        <f t="shared" si="1"/>
        <v>0.33820138355111451</v>
      </c>
    </row>
    <row r="8" spans="1:8" x14ac:dyDescent="0.25">
      <c r="A8" s="112">
        <v>7</v>
      </c>
      <c r="B8" s="175" t="s">
        <v>457</v>
      </c>
      <c r="C8" s="112">
        <v>45</v>
      </c>
      <c r="E8" s="112">
        <f t="shared" si="0"/>
        <v>22.5</v>
      </c>
      <c r="F8" s="114">
        <f t="shared" si="1"/>
        <v>0.69177555726364337</v>
      </c>
    </row>
    <row r="9" spans="1:8" x14ac:dyDescent="0.25">
      <c r="A9" s="112">
        <v>8</v>
      </c>
      <c r="B9" s="175" t="s">
        <v>458</v>
      </c>
      <c r="C9" s="112">
        <v>23</v>
      </c>
      <c r="E9" s="112">
        <f t="shared" si="0"/>
        <v>11.5</v>
      </c>
      <c r="F9" s="114">
        <f t="shared" si="1"/>
        <v>0.35357417371252881</v>
      </c>
    </row>
    <row r="10" spans="1:8" x14ac:dyDescent="0.25">
      <c r="A10" s="112">
        <v>9</v>
      </c>
      <c r="B10" s="175" t="s">
        <v>459</v>
      </c>
      <c r="C10" s="112">
        <v>23</v>
      </c>
      <c r="E10" s="112">
        <f t="shared" si="0"/>
        <v>11.5</v>
      </c>
      <c r="F10" s="114">
        <f t="shared" si="1"/>
        <v>0.35357417371252881</v>
      </c>
    </row>
    <row r="11" spans="1:8" x14ac:dyDescent="0.25">
      <c r="A11" s="112">
        <v>10</v>
      </c>
      <c r="B11" s="175" t="s">
        <v>460</v>
      </c>
      <c r="C11" s="112">
        <v>4</v>
      </c>
      <c r="E11" s="112">
        <f t="shared" si="0"/>
        <v>2</v>
      </c>
      <c r="F11" s="114">
        <f t="shared" si="1"/>
        <v>6.149116064565719E-2</v>
      </c>
    </row>
    <row r="12" spans="1:8" x14ac:dyDescent="0.25">
      <c r="A12" s="112">
        <v>11</v>
      </c>
      <c r="B12" s="175" t="s">
        <v>461</v>
      </c>
      <c r="C12" s="112">
        <v>196</v>
      </c>
      <c r="E12" s="112">
        <f t="shared" si="0"/>
        <v>98</v>
      </c>
      <c r="F12" s="114">
        <f t="shared" si="1"/>
        <v>3.0130668716372022</v>
      </c>
    </row>
    <row r="13" spans="1:8" x14ac:dyDescent="0.25">
      <c r="A13" s="112">
        <v>12</v>
      </c>
      <c r="B13" s="175" t="s">
        <v>462</v>
      </c>
      <c r="C13" s="112">
        <v>10</v>
      </c>
      <c r="E13" s="112">
        <f t="shared" si="0"/>
        <v>5</v>
      </c>
      <c r="F13" s="114">
        <f t="shared" si="1"/>
        <v>0.15372790161414296</v>
      </c>
    </row>
    <row r="14" spans="1:8" x14ac:dyDescent="0.25">
      <c r="A14" s="112">
        <v>13</v>
      </c>
      <c r="B14" s="175" t="s">
        <v>463</v>
      </c>
      <c r="C14" s="112">
        <v>5</v>
      </c>
      <c r="E14" s="112">
        <f t="shared" si="0"/>
        <v>2.5</v>
      </c>
      <c r="F14" s="114">
        <f t="shared" si="1"/>
        <v>7.6863950807071479E-2</v>
      </c>
    </row>
    <row r="15" spans="1:8" x14ac:dyDescent="0.25">
      <c r="A15" s="112">
        <v>14</v>
      </c>
      <c r="B15" s="175" t="s">
        <v>464</v>
      </c>
      <c r="C15" s="112">
        <v>105</v>
      </c>
      <c r="E15" s="112">
        <f t="shared" si="0"/>
        <v>52.5</v>
      </c>
      <c r="F15" s="114">
        <f t="shared" si="1"/>
        <v>1.6141429669485012</v>
      </c>
    </row>
    <row r="16" spans="1:8" x14ac:dyDescent="0.25">
      <c r="A16" s="112">
        <v>15</v>
      </c>
      <c r="B16" s="175" t="s">
        <v>465</v>
      </c>
      <c r="C16" s="112">
        <v>314</v>
      </c>
      <c r="E16" s="112">
        <f t="shared" si="0"/>
        <v>157</v>
      </c>
      <c r="F16" s="114">
        <f t="shared" si="1"/>
        <v>4.8270561106840892</v>
      </c>
    </row>
    <row r="17" spans="1:6" x14ac:dyDescent="0.25">
      <c r="A17" s="112">
        <v>16</v>
      </c>
      <c r="B17" s="175" t="s">
        <v>466</v>
      </c>
      <c r="C17" s="112">
        <v>118</v>
      </c>
      <c r="E17" s="112">
        <f t="shared" si="0"/>
        <v>59</v>
      </c>
      <c r="F17" s="114">
        <f t="shared" si="1"/>
        <v>1.813989239046887</v>
      </c>
    </row>
    <row r="18" spans="1:6" x14ac:dyDescent="0.25">
      <c r="A18" s="112">
        <v>17</v>
      </c>
      <c r="B18" s="175" t="s">
        <v>467</v>
      </c>
      <c r="C18" s="112">
        <v>885</v>
      </c>
      <c r="E18" s="112">
        <f t="shared" si="0"/>
        <v>442.5</v>
      </c>
      <c r="F18" s="114">
        <f t="shared" si="1"/>
        <v>13.604919292851653</v>
      </c>
    </row>
    <row r="19" spans="1:6" x14ac:dyDescent="0.25">
      <c r="A19" s="112">
        <v>18</v>
      </c>
      <c r="B19" s="175" t="s">
        <v>468</v>
      </c>
      <c r="C19" s="112">
        <v>10</v>
      </c>
      <c r="E19" s="112">
        <f t="shared" si="0"/>
        <v>5</v>
      </c>
      <c r="F19" s="114">
        <f t="shared" si="1"/>
        <v>0.15372790161414296</v>
      </c>
    </row>
    <row r="20" spans="1:6" x14ac:dyDescent="0.25">
      <c r="A20" s="112">
        <v>19</v>
      </c>
      <c r="B20" s="175" t="s">
        <v>469</v>
      </c>
      <c r="C20" s="112">
        <v>28</v>
      </c>
      <c r="E20" s="112">
        <f t="shared" si="0"/>
        <v>14</v>
      </c>
      <c r="F20" s="114">
        <f t="shared" si="1"/>
        <v>0.43043812451960028</v>
      </c>
    </row>
    <row r="21" spans="1:6" x14ac:dyDescent="0.25">
      <c r="A21" s="112">
        <v>20</v>
      </c>
      <c r="B21" s="175" t="s">
        <v>470</v>
      </c>
      <c r="C21" s="112">
        <v>29</v>
      </c>
      <c r="E21" s="112">
        <f t="shared" si="0"/>
        <v>14.5</v>
      </c>
      <c r="F21" s="114">
        <f t="shared" si="1"/>
        <v>0.44581091468101458</v>
      </c>
    </row>
    <row r="22" spans="1:6" x14ac:dyDescent="0.25">
      <c r="A22" s="112">
        <v>21</v>
      </c>
      <c r="B22" s="175" t="s">
        <v>471</v>
      </c>
      <c r="C22" s="112">
        <v>2</v>
      </c>
      <c r="E22" s="112">
        <f t="shared" si="0"/>
        <v>1</v>
      </c>
      <c r="F22" s="114">
        <f t="shared" si="1"/>
        <v>3.0745580322828595E-2</v>
      </c>
    </row>
    <row r="23" spans="1:6" x14ac:dyDescent="0.25">
      <c r="A23" s="112">
        <v>22</v>
      </c>
      <c r="B23" s="175" t="s">
        <v>472</v>
      </c>
      <c r="C23" s="112">
        <v>266</v>
      </c>
      <c r="E23" s="112">
        <f t="shared" si="0"/>
        <v>133</v>
      </c>
      <c r="F23" s="114">
        <f t="shared" si="1"/>
        <v>4.089162182936203</v>
      </c>
    </row>
    <row r="24" spans="1:6" x14ac:dyDescent="0.25">
      <c r="A24" s="112">
        <v>23</v>
      </c>
      <c r="B24" s="175" t="s">
        <v>473</v>
      </c>
      <c r="C24" s="112">
        <v>34</v>
      </c>
      <c r="E24" s="112">
        <f t="shared" si="0"/>
        <v>17</v>
      </c>
      <c r="F24" s="114">
        <f t="shared" si="1"/>
        <v>0.52267486548808617</v>
      </c>
    </row>
    <row r="25" spans="1:6" x14ac:dyDescent="0.25">
      <c r="A25" s="112">
        <v>24</v>
      </c>
      <c r="B25" s="175" t="s">
        <v>474</v>
      </c>
      <c r="C25" s="112">
        <v>229</v>
      </c>
      <c r="E25" s="112">
        <f t="shared" si="0"/>
        <v>114.5</v>
      </c>
      <c r="F25" s="114">
        <f t="shared" si="1"/>
        <v>3.5203689469638739</v>
      </c>
    </row>
    <row r="26" spans="1:6" x14ac:dyDescent="0.25">
      <c r="A26" s="112">
        <v>25</v>
      </c>
      <c r="B26" s="175" t="s">
        <v>475</v>
      </c>
      <c r="C26" s="112">
        <v>60</v>
      </c>
      <c r="E26" s="112">
        <f t="shared" si="0"/>
        <v>30</v>
      </c>
      <c r="F26" s="114">
        <f t="shared" si="1"/>
        <v>0.92236740968485775</v>
      </c>
    </row>
    <row r="27" spans="1:6" x14ac:dyDescent="0.25">
      <c r="A27" s="112">
        <v>26</v>
      </c>
      <c r="B27" s="175" t="s">
        <v>476</v>
      </c>
      <c r="C27" s="112">
        <v>22</v>
      </c>
      <c r="E27" s="112">
        <f t="shared" si="0"/>
        <v>11</v>
      </c>
      <c r="F27" s="114">
        <f t="shared" si="1"/>
        <v>0.33820138355111451</v>
      </c>
    </row>
    <row r="28" spans="1:6" x14ac:dyDescent="0.25">
      <c r="A28" s="112">
        <v>27</v>
      </c>
      <c r="B28" s="175" t="s">
        <v>477</v>
      </c>
      <c r="C28" s="112">
        <v>21</v>
      </c>
      <c r="E28" s="112">
        <f t="shared" si="0"/>
        <v>10.5</v>
      </c>
      <c r="F28" s="114">
        <f t="shared" si="1"/>
        <v>0.32282859338970021</v>
      </c>
    </row>
    <row r="29" spans="1:6" x14ac:dyDescent="0.25">
      <c r="A29" s="112">
        <v>28</v>
      </c>
      <c r="B29" s="175" t="s">
        <v>478</v>
      </c>
      <c r="C29" s="112">
        <v>55</v>
      </c>
      <c r="E29" s="112">
        <f t="shared" si="0"/>
        <v>27.5</v>
      </c>
      <c r="F29" s="114">
        <f t="shared" si="1"/>
        <v>0.84550345887778633</v>
      </c>
    </row>
    <row r="30" spans="1:6" x14ac:dyDescent="0.25">
      <c r="A30" s="112">
        <v>29</v>
      </c>
      <c r="B30" s="175" t="s">
        <v>450</v>
      </c>
      <c r="C30" s="112">
        <v>141</v>
      </c>
      <c r="E30" s="112">
        <f t="shared" si="0"/>
        <v>70.5</v>
      </c>
      <c r="F30" s="114">
        <f t="shared" si="1"/>
        <v>2.1675634127594154</v>
      </c>
    </row>
    <row r="31" spans="1:6" x14ac:dyDescent="0.25">
      <c r="A31" s="112">
        <v>30</v>
      </c>
      <c r="B31" s="175" t="s">
        <v>479</v>
      </c>
      <c r="C31" s="112">
        <v>9</v>
      </c>
      <c r="E31" s="112">
        <f t="shared" si="0"/>
        <v>4.5</v>
      </c>
      <c r="F31" s="114">
        <f t="shared" si="1"/>
        <v>0.13835511145272866</v>
      </c>
    </row>
    <row r="32" spans="1:6" x14ac:dyDescent="0.25">
      <c r="A32" s="112">
        <v>31</v>
      </c>
      <c r="B32" s="175" t="s">
        <v>480</v>
      </c>
      <c r="C32" s="112">
        <v>3</v>
      </c>
      <c r="E32" s="112">
        <f t="shared" si="0"/>
        <v>1.5</v>
      </c>
      <c r="F32" s="114">
        <f t="shared" si="1"/>
        <v>4.6118370484242888E-2</v>
      </c>
    </row>
    <row r="33" spans="1:6" x14ac:dyDescent="0.25">
      <c r="A33" s="112">
        <v>32</v>
      </c>
      <c r="B33" s="175" t="s">
        <v>481</v>
      </c>
      <c r="C33" s="112">
        <v>7</v>
      </c>
      <c r="E33" s="112">
        <f t="shared" si="0"/>
        <v>3.5</v>
      </c>
      <c r="F33" s="114">
        <f t="shared" si="1"/>
        <v>0.10760953112990007</v>
      </c>
    </row>
    <row r="34" spans="1:6" x14ac:dyDescent="0.25">
      <c r="A34" s="112">
        <v>33</v>
      </c>
      <c r="B34" s="175" t="s">
        <v>482</v>
      </c>
      <c r="C34" s="112">
        <v>8</v>
      </c>
      <c r="E34" s="112">
        <f t="shared" si="0"/>
        <v>4</v>
      </c>
      <c r="F34" s="114">
        <f t="shared" si="1"/>
        <v>0.12298232129131438</v>
      </c>
    </row>
    <row r="35" spans="1:6" x14ac:dyDescent="0.25">
      <c r="A35" s="112">
        <v>34</v>
      </c>
      <c r="B35" s="175" t="s">
        <v>483</v>
      </c>
      <c r="C35" s="112">
        <v>33</v>
      </c>
      <c r="E35" s="112">
        <f t="shared" si="0"/>
        <v>16.5</v>
      </c>
      <c r="F35" s="114">
        <f t="shared" si="1"/>
        <v>0.50730207532667182</v>
      </c>
    </row>
    <row r="36" spans="1:6" x14ac:dyDescent="0.25">
      <c r="A36" s="112">
        <v>35</v>
      </c>
      <c r="B36" s="175" t="s">
        <v>449</v>
      </c>
      <c r="C36" s="112">
        <v>81</v>
      </c>
      <c r="E36" s="112">
        <f t="shared" si="0"/>
        <v>40.5</v>
      </c>
      <c r="F36" s="114">
        <f t="shared" si="1"/>
        <v>1.2451960030745579</v>
      </c>
    </row>
    <row r="37" spans="1:6" x14ac:dyDescent="0.25">
      <c r="A37" s="112">
        <v>36</v>
      </c>
      <c r="B37" s="175" t="s">
        <v>484</v>
      </c>
      <c r="C37" s="112">
        <v>181</v>
      </c>
      <c r="E37" s="112">
        <f t="shared" si="0"/>
        <v>90.5</v>
      </c>
      <c r="F37" s="114">
        <f t="shared" si="1"/>
        <v>2.7824750192159877</v>
      </c>
    </row>
    <row r="38" spans="1:6" x14ac:dyDescent="0.25">
      <c r="A38" s="112">
        <v>37</v>
      </c>
      <c r="B38" s="175" t="s">
        <v>485</v>
      </c>
      <c r="C38" s="112">
        <v>6</v>
      </c>
      <c r="E38" s="112">
        <f t="shared" si="0"/>
        <v>3</v>
      </c>
      <c r="F38" s="114">
        <f t="shared" si="1"/>
        <v>9.2236740968485775E-2</v>
      </c>
    </row>
    <row r="39" spans="1:6" x14ac:dyDescent="0.25">
      <c r="A39" s="112">
        <v>38</v>
      </c>
      <c r="B39" s="175" t="s">
        <v>486</v>
      </c>
      <c r="C39" s="112">
        <v>47</v>
      </c>
      <c r="E39" s="112">
        <f t="shared" si="0"/>
        <v>23.5</v>
      </c>
      <c r="F39" s="114">
        <f t="shared" si="1"/>
        <v>0.72252113758647196</v>
      </c>
    </row>
    <row r="40" spans="1:6" x14ac:dyDescent="0.25">
      <c r="A40" s="112">
        <v>39</v>
      </c>
      <c r="B40" s="175" t="s">
        <v>487</v>
      </c>
      <c r="C40" s="112">
        <v>79</v>
      </c>
      <c r="E40" s="112">
        <f t="shared" si="0"/>
        <v>39.5</v>
      </c>
      <c r="F40" s="114">
        <f t="shared" si="1"/>
        <v>1.2144504227517294</v>
      </c>
    </row>
    <row r="41" spans="1:6" x14ac:dyDescent="0.25">
      <c r="A41" s="112">
        <v>40</v>
      </c>
      <c r="B41" s="175" t="s">
        <v>488</v>
      </c>
      <c r="C41" s="112">
        <v>23</v>
      </c>
      <c r="E41" s="112">
        <f t="shared" si="0"/>
        <v>11.5</v>
      </c>
      <c r="F41" s="114">
        <f t="shared" si="1"/>
        <v>0.35357417371252881</v>
      </c>
    </row>
    <row r="42" spans="1:6" x14ac:dyDescent="0.25">
      <c r="A42" s="112">
        <v>41</v>
      </c>
      <c r="B42" s="175" t="s">
        <v>489</v>
      </c>
      <c r="C42" s="112">
        <v>647</v>
      </c>
      <c r="E42" s="112">
        <f t="shared" si="0"/>
        <v>323.5</v>
      </c>
      <c r="F42" s="114">
        <f t="shared" si="1"/>
        <v>9.9461952344350504</v>
      </c>
    </row>
    <row r="43" spans="1:6" x14ac:dyDescent="0.25">
      <c r="A43" s="112">
        <v>42</v>
      </c>
      <c r="B43" s="175" t="s">
        <v>448</v>
      </c>
      <c r="C43" s="112">
        <v>39</v>
      </c>
      <c r="E43" s="112">
        <f t="shared" si="0"/>
        <v>19.5</v>
      </c>
      <c r="F43" s="114">
        <f t="shared" si="1"/>
        <v>0.59953881629515759</v>
      </c>
    </row>
    <row r="44" spans="1:6" x14ac:dyDescent="0.25">
      <c r="A44" s="112">
        <v>43</v>
      </c>
      <c r="B44" s="175" t="s">
        <v>490</v>
      </c>
      <c r="C44" s="112">
        <v>4</v>
      </c>
      <c r="E44" s="112">
        <f t="shared" si="0"/>
        <v>2</v>
      </c>
      <c r="F44" s="114">
        <f t="shared" si="1"/>
        <v>6.149116064565719E-2</v>
      </c>
    </row>
    <row r="45" spans="1:6" x14ac:dyDescent="0.25">
      <c r="A45" s="112">
        <v>44</v>
      </c>
      <c r="B45" s="175" t="s">
        <v>491</v>
      </c>
      <c r="C45" s="112">
        <v>82</v>
      </c>
      <c r="E45" s="112">
        <f t="shared" si="0"/>
        <v>41</v>
      </c>
      <c r="F45" s="114">
        <f t="shared" si="1"/>
        <v>1.2605687932359724</v>
      </c>
    </row>
    <row r="46" spans="1:6" x14ac:dyDescent="0.25">
      <c r="A46" s="112">
        <v>45</v>
      </c>
      <c r="B46" s="175" t="s">
        <v>492</v>
      </c>
      <c r="C46" s="112">
        <v>21</v>
      </c>
      <c r="E46" s="112">
        <f t="shared" si="0"/>
        <v>10.5</v>
      </c>
      <c r="F46" s="114">
        <f t="shared" si="1"/>
        <v>0.32282859338970021</v>
      </c>
    </row>
    <row r="47" spans="1:6" x14ac:dyDescent="0.25">
      <c r="A47" s="112">
        <v>46</v>
      </c>
      <c r="B47" s="175" t="s">
        <v>493</v>
      </c>
      <c r="C47" s="112">
        <v>236</v>
      </c>
      <c r="E47" s="112">
        <f t="shared" si="0"/>
        <v>118</v>
      </c>
      <c r="F47" s="114">
        <f t="shared" si="1"/>
        <v>3.6279784780937741</v>
      </c>
    </row>
    <row r="48" spans="1:6" x14ac:dyDescent="0.25">
      <c r="A48" s="112">
        <v>47</v>
      </c>
      <c r="B48" s="175" t="s">
        <v>494</v>
      </c>
      <c r="C48" s="112">
        <v>13</v>
      </c>
      <c r="E48" s="112">
        <f t="shared" si="0"/>
        <v>6.5</v>
      </c>
      <c r="F48" s="114">
        <f t="shared" si="1"/>
        <v>0.19984627209838585</v>
      </c>
    </row>
    <row r="49" spans="1:6" x14ac:dyDescent="0.25">
      <c r="A49" s="112">
        <v>48</v>
      </c>
      <c r="B49" s="175" t="s">
        <v>495</v>
      </c>
      <c r="C49" s="112">
        <v>32</v>
      </c>
      <c r="E49" s="112">
        <f t="shared" si="0"/>
        <v>16</v>
      </c>
      <c r="F49" s="114">
        <f t="shared" si="1"/>
        <v>0.49192928516525752</v>
      </c>
    </row>
    <row r="50" spans="1:6" x14ac:dyDescent="0.25">
      <c r="A50" s="112">
        <v>49</v>
      </c>
      <c r="B50" s="175" t="s">
        <v>496</v>
      </c>
      <c r="C50" s="112">
        <v>90</v>
      </c>
      <c r="E50" s="112">
        <f t="shared" si="0"/>
        <v>45</v>
      </c>
      <c r="F50" s="114">
        <f t="shared" si="1"/>
        <v>1.3835511145272867</v>
      </c>
    </row>
    <row r="51" spans="1:6" x14ac:dyDescent="0.25">
      <c r="A51" s="112">
        <v>50</v>
      </c>
      <c r="B51" s="175" t="s">
        <v>497</v>
      </c>
      <c r="C51" s="112">
        <v>171</v>
      </c>
      <c r="E51" s="112">
        <f t="shared" si="0"/>
        <v>85.5</v>
      </c>
      <c r="F51" s="114">
        <f t="shared" si="1"/>
        <v>2.6287471176018444</v>
      </c>
    </row>
    <row r="52" spans="1:6" x14ac:dyDescent="0.25">
      <c r="A52" s="112">
        <v>51</v>
      </c>
      <c r="B52" s="175" t="s">
        <v>498</v>
      </c>
      <c r="C52" s="112">
        <v>259</v>
      </c>
      <c r="E52" s="112">
        <f t="shared" si="0"/>
        <v>129.5</v>
      </c>
      <c r="F52" s="114">
        <f t="shared" si="1"/>
        <v>3.9815526518063029</v>
      </c>
    </row>
    <row r="53" spans="1:6" x14ac:dyDescent="0.25">
      <c r="A53" s="112">
        <v>52</v>
      </c>
      <c r="B53" s="175" t="s">
        <v>499</v>
      </c>
      <c r="C53" s="112">
        <v>14</v>
      </c>
      <c r="E53" s="112">
        <f t="shared" si="0"/>
        <v>7</v>
      </c>
      <c r="F53" s="114">
        <f t="shared" si="1"/>
        <v>0.21521906225980014</v>
      </c>
    </row>
    <row r="54" spans="1:6" x14ac:dyDescent="0.25">
      <c r="A54" s="112">
        <v>53</v>
      </c>
      <c r="B54" s="175" t="s">
        <v>500</v>
      </c>
      <c r="C54" s="112">
        <v>282</v>
      </c>
      <c r="E54" s="112">
        <f t="shared" si="0"/>
        <v>141</v>
      </c>
      <c r="F54" s="114">
        <f t="shared" si="1"/>
        <v>4.3351268255188309</v>
      </c>
    </row>
    <row r="55" spans="1:6" x14ac:dyDescent="0.25">
      <c r="A55" s="112">
        <v>54</v>
      </c>
      <c r="B55" s="175" t="s">
        <v>502</v>
      </c>
      <c r="C55" s="112">
        <v>69</v>
      </c>
      <c r="E55" s="112">
        <f t="shared" si="0"/>
        <v>34.5</v>
      </c>
      <c r="F55" s="114">
        <f t="shared" si="1"/>
        <v>1.0607225211375864</v>
      </c>
    </row>
    <row r="56" spans="1:6" x14ac:dyDescent="0.25">
      <c r="A56" s="112">
        <v>55</v>
      </c>
      <c r="B56" s="175" t="s">
        <v>503</v>
      </c>
      <c r="C56" s="112">
        <v>8</v>
      </c>
      <c r="E56" s="112">
        <f t="shared" si="0"/>
        <v>4</v>
      </c>
      <c r="F56" s="114">
        <f t="shared" si="1"/>
        <v>0.12298232129131438</v>
      </c>
    </row>
    <row r="57" spans="1:6" x14ac:dyDescent="0.25">
      <c r="A57" s="112">
        <v>56</v>
      </c>
      <c r="B57" s="175" t="s">
        <v>504</v>
      </c>
      <c r="C57" s="112">
        <v>52</v>
      </c>
      <c r="E57" s="112">
        <f t="shared" si="0"/>
        <v>26</v>
      </c>
      <c r="F57" s="114">
        <f t="shared" si="1"/>
        <v>0.79938508839354339</v>
      </c>
    </row>
    <row r="58" spans="1:6" x14ac:dyDescent="0.25">
      <c r="A58" s="112">
        <v>57</v>
      </c>
      <c r="B58" s="175" t="s">
        <v>505</v>
      </c>
      <c r="C58" s="112">
        <v>22</v>
      </c>
      <c r="E58" s="112">
        <f t="shared" si="0"/>
        <v>11</v>
      </c>
      <c r="F58" s="114">
        <f t="shared" si="1"/>
        <v>0.33820138355111451</v>
      </c>
    </row>
    <row r="59" spans="1:6" x14ac:dyDescent="0.25">
      <c r="A59" s="112">
        <v>58</v>
      </c>
      <c r="B59" s="175" t="s">
        <v>506</v>
      </c>
      <c r="C59" s="112">
        <v>15</v>
      </c>
      <c r="E59" s="112">
        <f t="shared" si="0"/>
        <v>7.5</v>
      </c>
      <c r="F59" s="114">
        <f t="shared" si="1"/>
        <v>0.23059185242121444</v>
      </c>
    </row>
    <row r="60" spans="1:6" x14ac:dyDescent="0.25">
      <c r="A60" s="112">
        <v>59</v>
      </c>
      <c r="B60" s="175" t="s">
        <v>507</v>
      </c>
      <c r="C60" s="112">
        <v>80</v>
      </c>
      <c r="E60" s="112">
        <f t="shared" si="0"/>
        <v>40</v>
      </c>
      <c r="F60" s="114">
        <f t="shared" si="1"/>
        <v>1.2298232129131437</v>
      </c>
    </row>
    <row r="61" spans="1:6" x14ac:dyDescent="0.25">
      <c r="A61" s="112">
        <v>60</v>
      </c>
      <c r="B61" s="175" t="s">
        <v>508</v>
      </c>
      <c r="C61" s="112">
        <v>54</v>
      </c>
      <c r="E61" s="112">
        <f t="shared" si="0"/>
        <v>27</v>
      </c>
      <c r="F61" s="114">
        <f t="shared" si="1"/>
        <v>0.83013066871637198</v>
      </c>
    </row>
    <row r="62" spans="1:6" x14ac:dyDescent="0.25">
      <c r="A62" s="112">
        <v>61</v>
      </c>
      <c r="B62" s="175" t="s">
        <v>509</v>
      </c>
      <c r="C62" s="112">
        <v>1</v>
      </c>
      <c r="E62" s="112">
        <f t="shared" si="0"/>
        <v>0.5</v>
      </c>
      <c r="F62" s="114">
        <f t="shared" si="1"/>
        <v>1.5372790161414298E-2</v>
      </c>
    </row>
    <row r="63" spans="1:6" x14ac:dyDescent="0.25">
      <c r="A63" s="112">
        <v>62</v>
      </c>
      <c r="B63" s="175" t="s">
        <v>510</v>
      </c>
      <c r="C63" s="112">
        <v>3</v>
      </c>
      <c r="E63" s="112">
        <f t="shared" si="0"/>
        <v>1.5</v>
      </c>
      <c r="F63" s="114">
        <f t="shared" si="1"/>
        <v>4.6118370484242888E-2</v>
      </c>
    </row>
    <row r="64" spans="1:6" x14ac:dyDescent="0.25">
      <c r="A64" s="112">
        <v>63</v>
      </c>
      <c r="B64" s="175" t="s">
        <v>511</v>
      </c>
      <c r="C64" s="112">
        <v>115</v>
      </c>
      <c r="E64" s="112">
        <f t="shared" si="0"/>
        <v>57.5</v>
      </c>
      <c r="F64" s="114">
        <f t="shared" si="1"/>
        <v>1.7678708685626443</v>
      </c>
    </row>
    <row r="65" spans="1:6" x14ac:dyDescent="0.25">
      <c r="A65" s="187">
        <v>64</v>
      </c>
      <c r="B65" s="175" t="s">
        <v>512</v>
      </c>
      <c r="C65" s="112">
        <v>59</v>
      </c>
      <c r="E65" s="112">
        <f t="shared" si="0"/>
        <v>29.5</v>
      </c>
      <c r="F65" s="114">
        <f t="shared" si="1"/>
        <v>0.90699461952344351</v>
      </c>
    </row>
    <row r="66" spans="1:6" x14ac:dyDescent="0.25">
      <c r="A66" s="187"/>
      <c r="E66" s="112">
        <f>SUM(E2:E65)</f>
        <v>3252.5</v>
      </c>
      <c r="F66" s="114">
        <f t="shared" si="1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37" workbookViewId="0">
      <selection activeCell="H66" sqref="H66:J66"/>
    </sheetView>
  </sheetViews>
  <sheetFormatPr defaultRowHeight="15" x14ac:dyDescent="0.25"/>
  <cols>
    <col min="1" max="1" width="9" style="169"/>
    <col min="2" max="2" width="21.25" style="168" customWidth="1"/>
    <col min="3" max="4" width="12.875" style="185" customWidth="1"/>
    <col min="5" max="5" width="9" style="172"/>
    <col min="6" max="6" width="12.5" style="169" customWidth="1"/>
    <col min="7" max="7" width="9" style="169"/>
    <col min="8" max="8" width="9" style="106"/>
    <col min="9" max="9" width="9" style="106" customWidth="1"/>
    <col min="10" max="10" width="9" style="106"/>
    <col min="11" max="11" width="12.75" style="106" customWidth="1"/>
  </cols>
  <sheetData>
    <row r="1" spans="1:13" x14ac:dyDescent="0.25">
      <c r="A1" s="24"/>
      <c r="B1" s="103" t="s">
        <v>2</v>
      </c>
      <c r="C1" s="186" t="s">
        <v>513</v>
      </c>
      <c r="D1" s="186" t="s">
        <v>519</v>
      </c>
      <c r="E1" s="171" t="s">
        <v>514</v>
      </c>
      <c r="F1" s="24" t="s">
        <v>551</v>
      </c>
      <c r="G1" s="105"/>
      <c r="H1" s="131" t="s">
        <v>515</v>
      </c>
      <c r="I1" s="131" t="s">
        <v>516</v>
      </c>
      <c r="J1" s="131" t="s">
        <v>517</v>
      </c>
      <c r="K1" s="131" t="s">
        <v>518</v>
      </c>
    </row>
    <row r="2" spans="1:13" x14ac:dyDescent="0.25">
      <c r="A2" s="24">
        <v>1</v>
      </c>
      <c r="B2" s="50" t="s">
        <v>451</v>
      </c>
      <c r="C2" s="24">
        <v>23</v>
      </c>
      <c r="D2" s="24">
        <f>C2/50*100</f>
        <v>46</v>
      </c>
      <c r="E2" s="171">
        <v>93</v>
      </c>
      <c r="F2" s="131">
        <v>9.8872166924999991</v>
      </c>
      <c r="H2" s="131">
        <f>C2/802*100</f>
        <v>2.8678304239401498</v>
      </c>
      <c r="I2" s="131">
        <f>E2/3252.5*100</f>
        <v>2.8593389700230594</v>
      </c>
      <c r="J2" s="131">
        <f>F2/96.73*100</f>
        <v>10.221458381577586</v>
      </c>
      <c r="K2" s="131">
        <f>SUM(H2:J2)</f>
        <v>15.948627775540794</v>
      </c>
    </row>
    <row r="3" spans="1:13" x14ac:dyDescent="0.25">
      <c r="A3" s="24">
        <v>2</v>
      </c>
      <c r="B3" s="50" t="s">
        <v>452</v>
      </c>
      <c r="C3" s="24">
        <v>3</v>
      </c>
      <c r="D3" s="24">
        <f t="shared" ref="D3:D65" si="0">C3/50*100</f>
        <v>6</v>
      </c>
      <c r="E3" s="185">
        <v>4.5</v>
      </c>
      <c r="F3" s="131">
        <v>0.16076800000000002</v>
      </c>
      <c r="H3" s="131">
        <f>C3/802*100</f>
        <v>0.37406483790523692</v>
      </c>
      <c r="I3" s="131">
        <f t="shared" ref="I3:I66" si="1">E3/3252.5*100</f>
        <v>0.13835511145272866</v>
      </c>
      <c r="J3" s="131">
        <f t="shared" ref="J3:J66" si="2">F3/96.73*100</f>
        <v>0.16620283262689964</v>
      </c>
      <c r="K3" s="131">
        <f t="shared" ref="K3:K33" si="3">SUM(H3:J3)</f>
        <v>0.67862278198486514</v>
      </c>
    </row>
    <row r="4" spans="1:13" x14ac:dyDescent="0.25">
      <c r="A4" s="24">
        <v>3</v>
      </c>
      <c r="B4" s="50" t="s">
        <v>453</v>
      </c>
      <c r="C4" s="24">
        <v>20</v>
      </c>
      <c r="D4" s="24">
        <f t="shared" si="0"/>
        <v>40</v>
      </c>
      <c r="E4" s="185">
        <v>55.5</v>
      </c>
      <c r="F4" s="131">
        <v>3.7841023125</v>
      </c>
      <c r="H4" s="131">
        <f t="shared" ref="H4:H66" si="4">C4/802*100</f>
        <v>2.4937655860349128</v>
      </c>
      <c r="I4" s="131">
        <f t="shared" si="1"/>
        <v>1.7063797079169871</v>
      </c>
      <c r="J4" s="131">
        <f t="shared" si="2"/>
        <v>3.9120255479168815</v>
      </c>
      <c r="K4" s="131">
        <f t="shared" si="3"/>
        <v>8.1121708418687817</v>
      </c>
    </row>
    <row r="5" spans="1:13" x14ac:dyDescent="0.25">
      <c r="A5" s="24">
        <v>4</v>
      </c>
      <c r="B5" s="50" t="s">
        <v>454</v>
      </c>
      <c r="C5" s="24">
        <v>21</v>
      </c>
      <c r="D5" s="24">
        <f t="shared" si="0"/>
        <v>42</v>
      </c>
      <c r="E5" s="185">
        <v>229</v>
      </c>
      <c r="F5" s="131">
        <v>0.33474450812500012</v>
      </c>
      <c r="H5" s="131">
        <f>C5/802*100</f>
        <v>2.6184538653366585</v>
      </c>
      <c r="I5" s="131">
        <f t="shared" si="1"/>
        <v>7.0407378939277478</v>
      </c>
      <c r="J5" s="131">
        <f t="shared" si="2"/>
        <v>0.34606069277886908</v>
      </c>
      <c r="K5" s="131">
        <f t="shared" si="3"/>
        <v>10.005252452043274</v>
      </c>
    </row>
    <row r="6" spans="1:13" x14ac:dyDescent="0.25">
      <c r="A6" s="24">
        <v>5</v>
      </c>
      <c r="B6" s="50" t="s">
        <v>455</v>
      </c>
      <c r="C6" s="24">
        <v>13</v>
      </c>
      <c r="D6" s="24">
        <f t="shared" si="0"/>
        <v>26</v>
      </c>
      <c r="E6" s="185">
        <v>124.5</v>
      </c>
      <c r="F6" s="131">
        <v>0.25182839250000016</v>
      </c>
      <c r="H6" s="131">
        <f t="shared" si="4"/>
        <v>1.6209476309226933</v>
      </c>
      <c r="I6" s="131">
        <f t="shared" si="1"/>
        <v>3.8278247501921596</v>
      </c>
      <c r="J6" s="131">
        <f t="shared" si="2"/>
        <v>0.260341561563114</v>
      </c>
      <c r="K6" s="131">
        <f t="shared" si="3"/>
        <v>5.7091139426779671</v>
      </c>
    </row>
    <row r="7" spans="1:13" x14ac:dyDescent="0.25">
      <c r="A7" s="24">
        <v>6</v>
      </c>
      <c r="B7" s="50" t="s">
        <v>456</v>
      </c>
      <c r="C7" s="24">
        <v>4</v>
      </c>
      <c r="D7" s="24">
        <f t="shared" si="0"/>
        <v>8</v>
      </c>
      <c r="E7" s="185">
        <v>11</v>
      </c>
      <c r="F7" s="131">
        <v>2.5924232499999998E-2</v>
      </c>
      <c r="H7" s="131">
        <f t="shared" si="4"/>
        <v>0.49875311720698251</v>
      </c>
      <c r="I7" s="131">
        <f t="shared" si="1"/>
        <v>0.33820138355111451</v>
      </c>
      <c r="J7" s="131">
        <f t="shared" si="2"/>
        <v>2.6800612529721903E-2</v>
      </c>
      <c r="K7" s="131">
        <f t="shared" si="3"/>
        <v>0.86375511328781884</v>
      </c>
      <c r="M7" t="s">
        <v>186</v>
      </c>
    </row>
    <row r="8" spans="1:13" x14ac:dyDescent="0.25">
      <c r="A8" s="24">
        <v>7</v>
      </c>
      <c r="B8" s="50" t="s">
        <v>457</v>
      </c>
      <c r="C8" s="24">
        <v>8</v>
      </c>
      <c r="D8" s="24">
        <f t="shared" si="0"/>
        <v>16</v>
      </c>
      <c r="E8" s="185">
        <v>22.5</v>
      </c>
      <c r="F8" s="131">
        <v>1.4333789925000002</v>
      </c>
      <c r="H8" s="131">
        <f t="shared" si="4"/>
        <v>0.99750623441396502</v>
      </c>
      <c r="I8" s="131">
        <f t="shared" si="1"/>
        <v>0.69177555726364337</v>
      </c>
      <c r="J8" s="131">
        <f t="shared" si="2"/>
        <v>1.481834996898584</v>
      </c>
      <c r="K8" s="131">
        <f t="shared" si="3"/>
        <v>3.1711167885761924</v>
      </c>
    </row>
    <row r="9" spans="1:13" x14ac:dyDescent="0.25">
      <c r="A9" s="24">
        <v>8</v>
      </c>
      <c r="B9" s="50" t="s">
        <v>458</v>
      </c>
      <c r="C9" s="24">
        <v>5</v>
      </c>
      <c r="D9" s="24">
        <f t="shared" si="0"/>
        <v>10</v>
      </c>
      <c r="E9" s="185">
        <v>11.5</v>
      </c>
      <c r="F9" s="131">
        <v>4.4048312500000006E-2</v>
      </c>
      <c r="H9" s="131">
        <f t="shared" si="4"/>
        <v>0.62344139650872821</v>
      </c>
      <c r="I9" s="131">
        <f t="shared" si="1"/>
        <v>0.35357417371252881</v>
      </c>
      <c r="J9" s="131">
        <f t="shared" si="2"/>
        <v>4.5537384989145051E-2</v>
      </c>
      <c r="K9" s="131">
        <f t="shared" si="3"/>
        <v>1.022552955210402</v>
      </c>
    </row>
    <row r="10" spans="1:13" x14ac:dyDescent="0.25">
      <c r="A10" s="24">
        <v>9</v>
      </c>
      <c r="B10" s="50" t="s">
        <v>459</v>
      </c>
      <c r="C10" s="24">
        <v>12</v>
      </c>
      <c r="D10" s="24">
        <f t="shared" si="0"/>
        <v>24</v>
      </c>
      <c r="E10" s="185">
        <v>11.5</v>
      </c>
      <c r="F10" s="131">
        <v>0.74747699999999995</v>
      </c>
      <c r="H10" s="131">
        <f t="shared" si="4"/>
        <v>1.4962593516209477</v>
      </c>
      <c r="I10" s="131">
        <f t="shared" si="1"/>
        <v>0.35357417371252881</v>
      </c>
      <c r="J10" s="131">
        <f t="shared" si="2"/>
        <v>0.77274578724284082</v>
      </c>
      <c r="K10" s="131">
        <f t="shared" si="3"/>
        <v>2.6225793125763173</v>
      </c>
    </row>
    <row r="11" spans="1:13" x14ac:dyDescent="0.25">
      <c r="A11" s="24">
        <v>10</v>
      </c>
      <c r="B11" s="50" t="s">
        <v>460</v>
      </c>
      <c r="C11" s="109">
        <v>1</v>
      </c>
      <c r="D11" s="24">
        <f t="shared" si="0"/>
        <v>2</v>
      </c>
      <c r="E11" s="185">
        <v>2</v>
      </c>
      <c r="F11" s="131">
        <v>7.9481249999999995E-4</v>
      </c>
      <c r="H11" s="131">
        <f t="shared" si="4"/>
        <v>0.12468827930174563</v>
      </c>
      <c r="I11" s="131">
        <f t="shared" si="1"/>
        <v>6.149116064565719E-2</v>
      </c>
      <c r="J11" s="131">
        <f t="shared" si="2"/>
        <v>8.2168148454460853E-4</v>
      </c>
      <c r="K11" s="131">
        <f t="shared" si="3"/>
        <v>0.18700112143194744</v>
      </c>
    </row>
    <row r="12" spans="1:13" x14ac:dyDescent="0.25">
      <c r="A12" s="24">
        <v>11</v>
      </c>
      <c r="B12" s="50" t="s">
        <v>461</v>
      </c>
      <c r="C12" s="24">
        <v>31</v>
      </c>
      <c r="D12" s="24">
        <f t="shared" si="0"/>
        <v>62</v>
      </c>
      <c r="E12" s="185">
        <v>98</v>
      </c>
      <c r="F12" s="131">
        <v>3.8366883831249994</v>
      </c>
      <c r="H12" s="131">
        <f t="shared" si="4"/>
        <v>3.8653366583541149</v>
      </c>
      <c r="I12" s="131">
        <f t="shared" si="1"/>
        <v>3.0130668716372022</v>
      </c>
      <c r="J12" s="131">
        <f t="shared" si="2"/>
        <v>3.9663893136824142</v>
      </c>
      <c r="K12" s="131">
        <f t="shared" si="3"/>
        <v>10.844792843673732</v>
      </c>
    </row>
    <row r="13" spans="1:13" x14ac:dyDescent="0.25">
      <c r="A13" s="24">
        <v>12</v>
      </c>
      <c r="B13" s="50" t="s">
        <v>462</v>
      </c>
      <c r="C13" s="24">
        <v>2</v>
      </c>
      <c r="D13" s="24">
        <f t="shared" si="0"/>
        <v>4</v>
      </c>
      <c r="E13" s="185">
        <v>5</v>
      </c>
      <c r="F13" s="131">
        <v>1.3578930000000005E-2</v>
      </c>
      <c r="H13" s="131">
        <f t="shared" si="4"/>
        <v>0.24937655860349126</v>
      </c>
      <c r="I13" s="131">
        <f t="shared" si="1"/>
        <v>0.15372790161414296</v>
      </c>
      <c r="J13" s="131">
        <f t="shared" si="2"/>
        <v>1.403797167373101E-2</v>
      </c>
      <c r="K13" s="131">
        <f t="shared" si="3"/>
        <v>0.41714243189136524</v>
      </c>
    </row>
    <row r="14" spans="1:13" x14ac:dyDescent="0.25">
      <c r="A14" s="24">
        <v>13</v>
      </c>
      <c r="B14" s="50" t="s">
        <v>463</v>
      </c>
      <c r="C14" s="24">
        <v>3</v>
      </c>
      <c r="D14" s="24">
        <f t="shared" si="0"/>
        <v>6</v>
      </c>
      <c r="E14" s="185">
        <v>2.5</v>
      </c>
      <c r="F14" s="131">
        <v>5.3729324999999993E-3</v>
      </c>
      <c r="H14" s="131">
        <f t="shared" si="4"/>
        <v>0.37406483790523692</v>
      </c>
      <c r="I14" s="131">
        <f t="shared" si="1"/>
        <v>7.6863950807071479E-2</v>
      </c>
      <c r="J14" s="131">
        <f t="shared" si="2"/>
        <v>5.5545668355215534E-3</v>
      </c>
      <c r="K14" s="131">
        <f t="shared" si="3"/>
        <v>0.45648335554782998</v>
      </c>
    </row>
    <row r="15" spans="1:13" x14ac:dyDescent="0.25">
      <c r="A15" s="24">
        <v>14</v>
      </c>
      <c r="B15" s="50" t="s">
        <v>464</v>
      </c>
      <c r="C15" s="24">
        <v>9</v>
      </c>
      <c r="D15" s="24">
        <f t="shared" si="0"/>
        <v>18</v>
      </c>
      <c r="E15" s="185">
        <v>52.5</v>
      </c>
      <c r="F15" s="131">
        <v>1.2006578925000002</v>
      </c>
      <c r="H15" s="131">
        <f t="shared" si="4"/>
        <v>1.1221945137157108</v>
      </c>
      <c r="I15" s="131">
        <f t="shared" si="1"/>
        <v>1.6141429669485012</v>
      </c>
      <c r="J15" s="131">
        <f t="shared" si="2"/>
        <v>1.2412466582239223</v>
      </c>
      <c r="K15" s="131">
        <f t="shared" si="3"/>
        <v>3.9775841388881346</v>
      </c>
    </row>
    <row r="16" spans="1:13" x14ac:dyDescent="0.25">
      <c r="A16" s="24">
        <v>15</v>
      </c>
      <c r="B16" s="50" t="s">
        <v>465</v>
      </c>
      <c r="C16" s="24">
        <v>32</v>
      </c>
      <c r="D16" s="24">
        <f t="shared" si="0"/>
        <v>64</v>
      </c>
      <c r="E16" s="185">
        <v>157</v>
      </c>
      <c r="F16" s="131">
        <v>1.9562420781250001</v>
      </c>
      <c r="H16" s="131">
        <f t="shared" si="4"/>
        <v>3.9900249376558601</v>
      </c>
      <c r="I16" s="131">
        <f t="shared" si="1"/>
        <v>4.8270561106840892</v>
      </c>
      <c r="J16" s="131">
        <f t="shared" si="2"/>
        <v>2.0223736980512768</v>
      </c>
      <c r="K16" s="131">
        <f t="shared" si="3"/>
        <v>10.839454746391226</v>
      </c>
    </row>
    <row r="17" spans="1:11" x14ac:dyDescent="0.25">
      <c r="A17" s="24">
        <v>16</v>
      </c>
      <c r="B17" s="50" t="s">
        <v>466</v>
      </c>
      <c r="C17" s="24">
        <v>12</v>
      </c>
      <c r="D17" s="24">
        <f t="shared" si="0"/>
        <v>24</v>
      </c>
      <c r="E17" s="185">
        <v>59</v>
      </c>
      <c r="F17" s="131">
        <v>0.28391497312500008</v>
      </c>
      <c r="H17" s="131">
        <f t="shared" si="4"/>
        <v>1.4962593516209477</v>
      </c>
      <c r="I17" s="131">
        <f t="shared" si="1"/>
        <v>1.813989239046887</v>
      </c>
      <c r="J17" s="131">
        <f t="shared" si="2"/>
        <v>0.29351284309417974</v>
      </c>
      <c r="K17" s="131">
        <f t="shared" si="3"/>
        <v>3.6037614337620143</v>
      </c>
    </row>
    <row r="18" spans="1:11" x14ac:dyDescent="0.25">
      <c r="A18" s="24">
        <v>17</v>
      </c>
      <c r="B18" s="50" t="s">
        <v>467</v>
      </c>
      <c r="C18" s="24">
        <v>43</v>
      </c>
      <c r="D18" s="24">
        <f t="shared" si="0"/>
        <v>86</v>
      </c>
      <c r="E18" s="185">
        <v>442.5</v>
      </c>
      <c r="F18" s="131">
        <v>6.6043635700000021</v>
      </c>
      <c r="H18" s="131">
        <f t="shared" si="4"/>
        <v>5.3615960099750621</v>
      </c>
      <c r="I18" s="131">
        <f t="shared" si="1"/>
        <v>13.604919292851653</v>
      </c>
      <c r="J18" s="131">
        <f t="shared" si="2"/>
        <v>6.8276269719838742</v>
      </c>
      <c r="K18" s="131">
        <f t="shared" si="3"/>
        <v>25.794142274810589</v>
      </c>
    </row>
    <row r="19" spans="1:11" x14ac:dyDescent="0.25">
      <c r="A19" s="24">
        <v>18</v>
      </c>
      <c r="B19" s="50" t="s">
        <v>468</v>
      </c>
      <c r="C19" s="24">
        <v>2</v>
      </c>
      <c r="D19" s="24">
        <f t="shared" si="0"/>
        <v>4</v>
      </c>
      <c r="E19" s="185">
        <v>5</v>
      </c>
      <c r="F19" s="131">
        <v>6.7356925000000012E-3</v>
      </c>
      <c r="H19" s="131">
        <f t="shared" si="4"/>
        <v>0.24937655860349126</v>
      </c>
      <c r="I19" s="131">
        <f t="shared" si="1"/>
        <v>0.15372790161414296</v>
      </c>
      <c r="J19" s="131">
        <f t="shared" si="2"/>
        <v>6.9633955339605102E-3</v>
      </c>
      <c r="K19" s="131">
        <f t="shared" si="3"/>
        <v>0.41006785575159477</v>
      </c>
    </row>
    <row r="20" spans="1:11" x14ac:dyDescent="0.25">
      <c r="A20" s="24">
        <v>19</v>
      </c>
      <c r="B20" s="50" t="s">
        <v>469</v>
      </c>
      <c r="C20" s="24">
        <v>6</v>
      </c>
      <c r="D20" s="24">
        <f t="shared" si="0"/>
        <v>12</v>
      </c>
      <c r="E20" s="185">
        <v>14</v>
      </c>
      <c r="F20" s="131">
        <v>3.1213169999999995E-2</v>
      </c>
      <c r="H20" s="131">
        <f t="shared" si="4"/>
        <v>0.74812967581047385</v>
      </c>
      <c r="I20" s="131">
        <f t="shared" si="1"/>
        <v>0.43043812451960028</v>
      </c>
      <c r="J20" s="131">
        <f t="shared" si="2"/>
        <v>3.2268344877494047E-2</v>
      </c>
      <c r="K20" s="131">
        <f t="shared" si="3"/>
        <v>1.2108361452075682</v>
      </c>
    </row>
    <row r="21" spans="1:11" x14ac:dyDescent="0.25">
      <c r="A21" s="24">
        <v>20</v>
      </c>
      <c r="B21" s="50" t="s">
        <v>470</v>
      </c>
      <c r="C21" s="24">
        <v>13</v>
      </c>
      <c r="D21" s="24">
        <f t="shared" si="0"/>
        <v>26</v>
      </c>
      <c r="E21" s="185">
        <v>14.5</v>
      </c>
      <c r="F21" s="131">
        <v>3.3009249999999997E-2</v>
      </c>
      <c r="H21" s="131">
        <f t="shared" si="4"/>
        <v>1.6209476309226933</v>
      </c>
      <c r="I21" s="131">
        <f t="shared" si="1"/>
        <v>0.44581091468101458</v>
      </c>
      <c r="J21" s="131">
        <f t="shared" si="2"/>
        <v>3.4125142148247696E-2</v>
      </c>
      <c r="K21" s="131">
        <f t="shared" si="3"/>
        <v>2.1008836877519559</v>
      </c>
    </row>
    <row r="22" spans="1:11" x14ac:dyDescent="0.25">
      <c r="A22" s="24">
        <v>21</v>
      </c>
      <c r="B22" s="50" t="s">
        <v>471</v>
      </c>
      <c r="C22" s="24">
        <v>1</v>
      </c>
      <c r="D22" s="24">
        <f t="shared" si="0"/>
        <v>2</v>
      </c>
      <c r="E22" s="185">
        <v>1</v>
      </c>
      <c r="F22" s="131">
        <v>1.5700000000000002E-4</v>
      </c>
      <c r="H22" s="131">
        <f t="shared" si="4"/>
        <v>0.12468827930174563</v>
      </c>
      <c r="I22" s="131">
        <f t="shared" si="1"/>
        <v>3.0745580322828595E-2</v>
      </c>
      <c r="J22" s="131">
        <f t="shared" si="2"/>
        <v>1.6230745373720668E-4</v>
      </c>
      <c r="K22" s="131">
        <f t="shared" si="3"/>
        <v>0.15559616707831145</v>
      </c>
    </row>
    <row r="23" spans="1:11" x14ac:dyDescent="0.25">
      <c r="A23" s="24">
        <v>22</v>
      </c>
      <c r="B23" s="50" t="s">
        <v>472</v>
      </c>
      <c r="C23" s="24">
        <v>40</v>
      </c>
      <c r="D23" s="24">
        <f t="shared" si="0"/>
        <v>80</v>
      </c>
      <c r="E23" s="185">
        <v>133</v>
      </c>
      <c r="F23" s="131">
        <v>2.7771730000000003</v>
      </c>
      <c r="H23" s="131">
        <f t="shared" si="4"/>
        <v>4.9875311720698257</v>
      </c>
      <c r="I23" s="131">
        <f t="shared" si="1"/>
        <v>4.089162182936203</v>
      </c>
      <c r="J23" s="131">
        <f t="shared" si="2"/>
        <v>2.8710565491574487</v>
      </c>
      <c r="K23" s="131">
        <f t="shared" si="3"/>
        <v>11.947749904163476</v>
      </c>
    </row>
    <row r="24" spans="1:11" x14ac:dyDescent="0.25">
      <c r="A24" s="24">
        <v>23</v>
      </c>
      <c r="B24" s="50" t="s">
        <v>473</v>
      </c>
      <c r="C24" s="24">
        <v>11</v>
      </c>
      <c r="D24" s="24">
        <f t="shared" si="0"/>
        <v>22</v>
      </c>
      <c r="E24" s="185">
        <v>17</v>
      </c>
      <c r="F24" s="131">
        <v>0.17724671999999997</v>
      </c>
      <c r="H24" s="131">
        <f t="shared" si="4"/>
        <v>1.3715710723192018</v>
      </c>
      <c r="I24" s="131">
        <f t="shared" si="1"/>
        <v>0.52267486548808617</v>
      </c>
      <c r="J24" s="131">
        <f t="shared" si="2"/>
        <v>0.18323862297115678</v>
      </c>
      <c r="K24" s="131">
        <f t="shared" si="3"/>
        <v>2.0774845607784447</v>
      </c>
    </row>
    <row r="25" spans="1:11" x14ac:dyDescent="0.25">
      <c r="A25" s="24">
        <v>24</v>
      </c>
      <c r="B25" s="50" t="s">
        <v>474</v>
      </c>
      <c r="C25" s="24">
        <v>29</v>
      </c>
      <c r="D25" s="24">
        <f t="shared" si="0"/>
        <v>57.999999999999993</v>
      </c>
      <c r="E25" s="185">
        <v>114.5</v>
      </c>
      <c r="F25" s="131">
        <v>3.2759309925000002</v>
      </c>
      <c r="H25" s="131">
        <f t="shared" si="4"/>
        <v>3.6159600997506236</v>
      </c>
      <c r="I25" s="131">
        <f t="shared" si="1"/>
        <v>3.5203689469638739</v>
      </c>
      <c r="J25" s="131">
        <f t="shared" si="2"/>
        <v>3.3866752739584407</v>
      </c>
      <c r="K25" s="131">
        <f t="shared" si="3"/>
        <v>10.523004320672937</v>
      </c>
    </row>
    <row r="26" spans="1:11" x14ac:dyDescent="0.25">
      <c r="A26" s="24">
        <v>25</v>
      </c>
      <c r="B26" s="50" t="s">
        <v>475</v>
      </c>
      <c r="C26" s="24">
        <v>12</v>
      </c>
      <c r="D26" s="24">
        <f t="shared" si="0"/>
        <v>24</v>
      </c>
      <c r="E26" s="185">
        <v>30</v>
      </c>
      <c r="F26" s="131">
        <v>0.70582529250000003</v>
      </c>
      <c r="H26" s="131">
        <f t="shared" si="4"/>
        <v>1.4962593516209477</v>
      </c>
      <c r="I26" s="131">
        <f t="shared" si="1"/>
        <v>0.92236740968485775</v>
      </c>
      <c r="J26" s="131">
        <f t="shared" si="2"/>
        <v>0.72968602553499429</v>
      </c>
      <c r="K26" s="131">
        <f t="shared" si="3"/>
        <v>3.1483127868407998</v>
      </c>
    </row>
    <row r="27" spans="1:11" x14ac:dyDescent="0.25">
      <c r="A27" s="24">
        <v>26</v>
      </c>
      <c r="B27" s="50" t="s">
        <v>476</v>
      </c>
      <c r="C27" s="24">
        <v>3</v>
      </c>
      <c r="D27" s="24">
        <f t="shared" si="0"/>
        <v>6</v>
      </c>
      <c r="E27" s="185">
        <v>11</v>
      </c>
      <c r="F27" s="131">
        <v>2.1308432500000002E-2</v>
      </c>
      <c r="H27" s="131">
        <f t="shared" si="4"/>
        <v>0.37406483790523692</v>
      </c>
      <c r="I27" s="131">
        <f t="shared" si="1"/>
        <v>0.33820138355111451</v>
      </c>
      <c r="J27" s="131">
        <f t="shared" si="2"/>
        <v>2.202877338984803E-2</v>
      </c>
      <c r="K27" s="131">
        <f t="shared" si="3"/>
        <v>0.73429499484619942</v>
      </c>
    </row>
    <row r="28" spans="1:11" x14ac:dyDescent="0.25">
      <c r="A28" s="24">
        <v>27</v>
      </c>
      <c r="B28" s="50" t="s">
        <v>477</v>
      </c>
      <c r="C28" s="24">
        <v>4</v>
      </c>
      <c r="D28" s="24">
        <f t="shared" si="0"/>
        <v>8</v>
      </c>
      <c r="E28" s="185">
        <v>10.5</v>
      </c>
      <c r="F28" s="131">
        <v>2.6126369999999999E-2</v>
      </c>
      <c r="H28" s="131">
        <f t="shared" si="4"/>
        <v>0.49875311720698251</v>
      </c>
      <c r="I28" s="131">
        <f t="shared" si="1"/>
        <v>0.32282859338970021</v>
      </c>
      <c r="J28" s="131">
        <f t="shared" si="2"/>
        <v>2.7009583376408557E-2</v>
      </c>
      <c r="K28" s="131">
        <f t="shared" si="3"/>
        <v>0.8485912939730913</v>
      </c>
    </row>
    <row r="29" spans="1:11" x14ac:dyDescent="0.25">
      <c r="A29" s="24">
        <v>28</v>
      </c>
      <c r="B29" s="50" t="s">
        <v>478</v>
      </c>
      <c r="C29" s="24">
        <v>17</v>
      </c>
      <c r="D29" s="24">
        <f t="shared" si="0"/>
        <v>34</v>
      </c>
      <c r="E29" s="185">
        <v>27.5</v>
      </c>
      <c r="F29" s="131">
        <v>1.2562044925000002</v>
      </c>
      <c r="H29" s="131">
        <f t="shared" si="4"/>
        <v>2.1197007481296759</v>
      </c>
      <c r="I29" s="131">
        <f t="shared" si="1"/>
        <v>0.84550345887778633</v>
      </c>
      <c r="J29" s="131">
        <f t="shared" si="2"/>
        <v>1.2986710353561461</v>
      </c>
      <c r="K29" s="131">
        <f t="shared" si="3"/>
        <v>4.2638752423636088</v>
      </c>
    </row>
    <row r="30" spans="1:11" x14ac:dyDescent="0.25">
      <c r="A30" s="24">
        <v>29</v>
      </c>
      <c r="B30" s="50" t="s">
        <v>450</v>
      </c>
      <c r="C30" s="24">
        <v>26</v>
      </c>
      <c r="D30" s="24">
        <f t="shared" si="0"/>
        <v>52</v>
      </c>
      <c r="E30" s="185">
        <v>70.5</v>
      </c>
      <c r="F30" s="131">
        <v>2.0350061324999995</v>
      </c>
      <c r="H30" s="131">
        <f t="shared" si="4"/>
        <v>3.2418952618453867</v>
      </c>
      <c r="I30" s="131">
        <f t="shared" si="1"/>
        <v>2.1675634127594154</v>
      </c>
      <c r="J30" s="131">
        <f t="shared" si="2"/>
        <v>2.1038004057686339</v>
      </c>
      <c r="K30" s="131">
        <f t="shared" si="3"/>
        <v>7.5132590803734356</v>
      </c>
    </row>
    <row r="31" spans="1:11" x14ac:dyDescent="0.25">
      <c r="A31" s="24">
        <v>30</v>
      </c>
      <c r="B31" s="50" t="s">
        <v>479</v>
      </c>
      <c r="C31" s="24">
        <v>1</v>
      </c>
      <c r="D31" s="24">
        <f t="shared" si="0"/>
        <v>2</v>
      </c>
      <c r="E31" s="185">
        <v>4.5</v>
      </c>
      <c r="F31" s="131">
        <v>1.2716999999999999E-2</v>
      </c>
      <c r="H31" s="131">
        <f t="shared" si="4"/>
        <v>0.12468827930174563</v>
      </c>
      <c r="I31" s="131">
        <f t="shared" si="1"/>
        <v>0.13835511145272866</v>
      </c>
      <c r="J31" s="131">
        <f t="shared" si="2"/>
        <v>1.3146903752713737E-2</v>
      </c>
      <c r="K31" s="131">
        <f t="shared" si="3"/>
        <v>0.27619029450718802</v>
      </c>
    </row>
    <row r="32" spans="1:11" x14ac:dyDescent="0.25">
      <c r="A32" s="24">
        <v>31</v>
      </c>
      <c r="B32" s="50" t="s">
        <v>480</v>
      </c>
      <c r="C32" s="24">
        <v>2</v>
      </c>
      <c r="D32" s="24">
        <f t="shared" si="0"/>
        <v>4</v>
      </c>
      <c r="E32" s="185">
        <v>1.5</v>
      </c>
      <c r="F32" s="131">
        <v>0.34681299999999998</v>
      </c>
      <c r="H32" s="131">
        <f t="shared" si="4"/>
        <v>0.24937655860349126</v>
      </c>
      <c r="I32" s="131">
        <f t="shared" si="1"/>
        <v>4.6118370484242888E-2</v>
      </c>
      <c r="J32" s="131">
        <f t="shared" si="2"/>
        <v>0.35853716530548946</v>
      </c>
      <c r="K32" s="131">
        <f t="shared" si="3"/>
        <v>0.65403209439322363</v>
      </c>
    </row>
    <row r="33" spans="1:11" x14ac:dyDescent="0.25">
      <c r="A33" s="24">
        <v>32</v>
      </c>
      <c r="B33" s="50" t="s">
        <v>481</v>
      </c>
      <c r="C33" s="24">
        <v>2</v>
      </c>
      <c r="D33" s="24">
        <f t="shared" si="0"/>
        <v>4</v>
      </c>
      <c r="E33" s="185">
        <v>3.5</v>
      </c>
      <c r="F33" s="131">
        <v>0.13432331249999999</v>
      </c>
      <c r="H33" s="131">
        <f t="shared" si="4"/>
        <v>0.24937655860349126</v>
      </c>
      <c r="I33" s="131">
        <f t="shared" si="1"/>
        <v>0.10760953112990007</v>
      </c>
      <c r="J33" s="131">
        <f t="shared" si="2"/>
        <v>0.13886417088803885</v>
      </c>
      <c r="K33" s="131">
        <f t="shared" si="3"/>
        <v>0.49585026062143012</v>
      </c>
    </row>
    <row r="34" spans="1:11" x14ac:dyDescent="0.25">
      <c r="A34" s="24">
        <v>33</v>
      </c>
      <c r="B34" s="50" t="s">
        <v>482</v>
      </c>
      <c r="C34" s="24">
        <v>2</v>
      </c>
      <c r="D34" s="24">
        <f t="shared" si="0"/>
        <v>4</v>
      </c>
      <c r="E34" s="185">
        <v>4</v>
      </c>
      <c r="F34" s="131">
        <v>0.75399092999999995</v>
      </c>
      <c r="H34" s="131">
        <f t="shared" si="4"/>
        <v>0.24937655860349126</v>
      </c>
      <c r="I34" s="131">
        <f t="shared" si="1"/>
        <v>0.12298232129131438</v>
      </c>
      <c r="J34" s="131">
        <f t="shared" si="2"/>
        <v>0.77947992349839745</v>
      </c>
      <c r="K34" s="131">
        <f t="shared" ref="K34:K65" si="5">SUM(H34:J34)</f>
        <v>1.1518388033932032</v>
      </c>
    </row>
    <row r="35" spans="1:11" x14ac:dyDescent="0.25">
      <c r="A35" s="24">
        <v>34</v>
      </c>
      <c r="B35" s="50" t="s">
        <v>483</v>
      </c>
      <c r="C35" s="24">
        <v>6</v>
      </c>
      <c r="D35" s="24">
        <f t="shared" si="0"/>
        <v>12</v>
      </c>
      <c r="E35" s="185">
        <v>16.5</v>
      </c>
      <c r="F35" s="131">
        <v>2.6942770000000005E-2</v>
      </c>
      <c r="H35" s="131">
        <f t="shared" si="4"/>
        <v>0.74812967581047385</v>
      </c>
      <c r="I35" s="131">
        <f t="shared" si="1"/>
        <v>0.50730207532667182</v>
      </c>
      <c r="J35" s="131">
        <f t="shared" si="2"/>
        <v>2.7853582135842041E-2</v>
      </c>
      <c r="K35" s="131">
        <f t="shared" si="5"/>
        <v>1.2832853332729877</v>
      </c>
    </row>
    <row r="36" spans="1:11" x14ac:dyDescent="0.25">
      <c r="A36" s="24">
        <v>35</v>
      </c>
      <c r="B36" s="61" t="s">
        <v>449</v>
      </c>
      <c r="C36" s="24">
        <v>20</v>
      </c>
      <c r="D36" s="24">
        <f t="shared" si="0"/>
        <v>40</v>
      </c>
      <c r="E36" s="185">
        <v>40.5</v>
      </c>
      <c r="F36" s="131">
        <v>1.1938028800000007</v>
      </c>
      <c r="H36" s="131">
        <f t="shared" si="4"/>
        <v>2.4937655860349128</v>
      </c>
      <c r="I36" s="131">
        <f t="shared" si="1"/>
        <v>1.2451960030745579</v>
      </c>
      <c r="J36" s="131">
        <f t="shared" si="2"/>
        <v>1.2341599090251221</v>
      </c>
      <c r="K36" s="131">
        <f t="shared" si="5"/>
        <v>4.973121498134593</v>
      </c>
    </row>
    <row r="37" spans="1:11" x14ac:dyDescent="0.25">
      <c r="A37" s="24">
        <v>36</v>
      </c>
      <c r="B37" s="50" t="s">
        <v>484</v>
      </c>
      <c r="C37" s="24">
        <v>28</v>
      </c>
      <c r="D37" s="24">
        <f t="shared" si="0"/>
        <v>56.000000000000007</v>
      </c>
      <c r="E37" s="185">
        <v>90.5</v>
      </c>
      <c r="F37" s="131">
        <v>4.0091582800000012</v>
      </c>
      <c r="H37" s="131">
        <f t="shared" si="4"/>
        <v>3.4912718204488775</v>
      </c>
      <c r="I37" s="131">
        <f t="shared" si="1"/>
        <v>2.7824750192159877</v>
      </c>
      <c r="J37" s="131">
        <f t="shared" si="2"/>
        <v>4.1446896309314596</v>
      </c>
      <c r="K37" s="131">
        <f t="shared" si="5"/>
        <v>10.418436470596324</v>
      </c>
    </row>
    <row r="38" spans="1:11" x14ac:dyDescent="0.25">
      <c r="A38" s="24">
        <v>37</v>
      </c>
      <c r="B38" s="50" t="s">
        <v>485</v>
      </c>
      <c r="C38" s="24">
        <v>2</v>
      </c>
      <c r="D38" s="24">
        <f t="shared" si="0"/>
        <v>4</v>
      </c>
      <c r="E38" s="185">
        <v>3</v>
      </c>
      <c r="F38" s="131">
        <v>8.5973199999999986E-3</v>
      </c>
      <c r="H38" s="131">
        <f t="shared" si="4"/>
        <v>0.24937655860349126</v>
      </c>
      <c r="I38" s="131">
        <f t="shared" si="1"/>
        <v>9.2236740968485775E-2</v>
      </c>
      <c r="J38" s="131">
        <f t="shared" si="2"/>
        <v>8.8879561666494345E-3</v>
      </c>
      <c r="K38" s="131">
        <f t="shared" si="5"/>
        <v>0.3505012557386265</v>
      </c>
    </row>
    <row r="39" spans="1:11" x14ac:dyDescent="0.25">
      <c r="A39" s="24">
        <v>38</v>
      </c>
      <c r="B39" s="50" t="s">
        <v>486</v>
      </c>
      <c r="C39" s="24">
        <v>16</v>
      </c>
      <c r="D39" s="24">
        <f t="shared" si="0"/>
        <v>32</v>
      </c>
      <c r="E39" s="185">
        <v>23.5</v>
      </c>
      <c r="F39" s="131">
        <v>0.15332031250000006</v>
      </c>
      <c r="H39" s="131">
        <f t="shared" si="4"/>
        <v>1.99501246882793</v>
      </c>
      <c r="I39" s="131">
        <f t="shared" si="1"/>
        <v>0.72252113758647196</v>
      </c>
      <c r="J39" s="131">
        <f t="shared" si="2"/>
        <v>0.15850337279024093</v>
      </c>
      <c r="K39" s="131">
        <f t="shared" si="5"/>
        <v>2.8760369792046427</v>
      </c>
    </row>
    <row r="40" spans="1:11" x14ac:dyDescent="0.25">
      <c r="A40" s="24">
        <v>39</v>
      </c>
      <c r="B40" s="50" t="s">
        <v>487</v>
      </c>
      <c r="C40" s="24">
        <v>9</v>
      </c>
      <c r="D40" s="24">
        <f t="shared" si="0"/>
        <v>18</v>
      </c>
      <c r="E40" s="185">
        <v>39.5</v>
      </c>
      <c r="F40" s="131">
        <v>0.7836533324999998</v>
      </c>
      <c r="H40" s="131">
        <f t="shared" si="4"/>
        <v>1.1221945137157108</v>
      </c>
      <c r="I40" s="131">
        <f t="shared" si="1"/>
        <v>1.2144504227517294</v>
      </c>
      <c r="J40" s="131">
        <f t="shared" si="2"/>
        <v>0.81014507650160228</v>
      </c>
      <c r="K40" s="131">
        <f t="shared" si="5"/>
        <v>3.1467900129690425</v>
      </c>
    </row>
    <row r="41" spans="1:11" x14ac:dyDescent="0.25">
      <c r="A41" s="24">
        <v>40</v>
      </c>
      <c r="B41" s="50" t="s">
        <v>488</v>
      </c>
      <c r="C41" s="24">
        <v>2</v>
      </c>
      <c r="D41" s="24">
        <f t="shared" si="0"/>
        <v>4</v>
      </c>
      <c r="E41" s="185">
        <v>11.5</v>
      </c>
      <c r="F41" s="131">
        <v>2.2232770000000002E-2</v>
      </c>
      <c r="H41" s="131">
        <f t="shared" si="4"/>
        <v>0.24937655860349126</v>
      </c>
      <c r="I41" s="131">
        <f t="shared" si="1"/>
        <v>0.35357417371252881</v>
      </c>
      <c r="J41" s="131">
        <f t="shared" si="2"/>
        <v>2.2984358523725837E-2</v>
      </c>
      <c r="K41" s="131">
        <f t="shared" si="5"/>
        <v>0.62593509083974586</v>
      </c>
    </row>
    <row r="42" spans="1:11" x14ac:dyDescent="0.25">
      <c r="A42" s="24">
        <v>41</v>
      </c>
      <c r="B42" s="50" t="s">
        <v>489</v>
      </c>
      <c r="C42" s="24">
        <v>39</v>
      </c>
      <c r="D42" s="24">
        <f t="shared" si="0"/>
        <v>78</v>
      </c>
      <c r="E42" s="185">
        <v>323.5</v>
      </c>
      <c r="F42" s="131">
        <v>6.3161619081249967</v>
      </c>
      <c r="H42" s="131">
        <f t="shared" si="4"/>
        <v>4.8628428927680796</v>
      </c>
      <c r="I42" s="131">
        <f t="shared" si="1"/>
        <v>9.9461952344350504</v>
      </c>
      <c r="J42" s="131">
        <f t="shared" si="2"/>
        <v>6.5296825267497125</v>
      </c>
      <c r="K42" s="131">
        <f t="shared" si="5"/>
        <v>21.338720653952844</v>
      </c>
    </row>
    <row r="43" spans="1:11" x14ac:dyDescent="0.25">
      <c r="A43" s="24">
        <v>42</v>
      </c>
      <c r="B43" s="61" t="s">
        <v>448</v>
      </c>
      <c r="C43" s="24">
        <v>3</v>
      </c>
      <c r="D43" s="24">
        <f t="shared" si="0"/>
        <v>6</v>
      </c>
      <c r="E43" s="185">
        <v>19.5</v>
      </c>
      <c r="F43" s="131">
        <v>0.15283008000000001</v>
      </c>
      <c r="H43" s="131">
        <f t="shared" si="4"/>
        <v>0.37406483790523692</v>
      </c>
      <c r="I43" s="131">
        <f t="shared" si="1"/>
        <v>0.59953881629515759</v>
      </c>
      <c r="J43" s="131">
        <f t="shared" si="2"/>
        <v>0.15799656776594645</v>
      </c>
      <c r="K43" s="131">
        <f t="shared" si="5"/>
        <v>1.131600221966341</v>
      </c>
    </row>
    <row r="44" spans="1:11" x14ac:dyDescent="0.25">
      <c r="A44" s="24">
        <v>43</v>
      </c>
      <c r="B44" s="50" t="s">
        <v>490</v>
      </c>
      <c r="C44" s="24">
        <v>2</v>
      </c>
      <c r="D44" s="24">
        <f t="shared" si="0"/>
        <v>4</v>
      </c>
      <c r="E44" s="185">
        <v>2</v>
      </c>
      <c r="F44" s="131">
        <v>2.3879700000000001E-3</v>
      </c>
      <c r="H44" s="131">
        <f t="shared" si="4"/>
        <v>0.24937655860349126</v>
      </c>
      <c r="I44" s="131">
        <f t="shared" si="1"/>
        <v>6.149116064565719E-2</v>
      </c>
      <c r="J44" s="131">
        <f t="shared" si="2"/>
        <v>2.4686963713429133E-3</v>
      </c>
      <c r="K44" s="131">
        <f t="shared" si="5"/>
        <v>0.31333641562049136</v>
      </c>
    </row>
    <row r="45" spans="1:11" x14ac:dyDescent="0.25">
      <c r="A45" s="24">
        <v>44</v>
      </c>
      <c r="B45" s="50" t="s">
        <v>491</v>
      </c>
      <c r="C45" s="24">
        <v>6</v>
      </c>
      <c r="D45" s="24">
        <f t="shared" si="0"/>
        <v>12</v>
      </c>
      <c r="E45" s="185">
        <v>41</v>
      </c>
      <c r="F45" s="131">
        <v>4.0443592500000007E-2</v>
      </c>
      <c r="H45" s="131">
        <f t="shared" si="4"/>
        <v>0.74812967581047385</v>
      </c>
      <c r="I45" s="131">
        <f t="shared" si="1"/>
        <v>1.2605687932359724</v>
      </c>
      <c r="J45" s="131">
        <f t="shared" si="2"/>
        <v>4.1810805851338784E-2</v>
      </c>
      <c r="K45" s="131">
        <f t="shared" si="5"/>
        <v>2.0505092748977849</v>
      </c>
    </row>
    <row r="46" spans="1:11" x14ac:dyDescent="0.25">
      <c r="A46" s="24">
        <v>45</v>
      </c>
      <c r="B46" s="50" t="s">
        <v>492</v>
      </c>
      <c r="C46" s="24">
        <v>3</v>
      </c>
      <c r="D46" s="24">
        <f t="shared" si="0"/>
        <v>6</v>
      </c>
      <c r="E46" s="185">
        <v>10.5</v>
      </c>
      <c r="F46" s="131">
        <v>7.1533125000000008E-3</v>
      </c>
      <c r="H46" s="131">
        <f t="shared" si="4"/>
        <v>0.37406483790523692</v>
      </c>
      <c r="I46" s="131">
        <f t="shared" si="1"/>
        <v>0.32282859338970021</v>
      </c>
      <c r="J46" s="131">
        <f t="shared" si="2"/>
        <v>7.3951333609014788E-3</v>
      </c>
      <c r="K46" s="131">
        <f t="shared" si="5"/>
        <v>0.70428856465583856</v>
      </c>
    </row>
    <row r="47" spans="1:11" x14ac:dyDescent="0.25">
      <c r="A47" s="24">
        <v>46</v>
      </c>
      <c r="B47" s="50" t="s">
        <v>493</v>
      </c>
      <c r="C47" s="24">
        <v>33</v>
      </c>
      <c r="D47" s="24">
        <f t="shared" si="0"/>
        <v>66</v>
      </c>
      <c r="E47" s="185">
        <v>118</v>
      </c>
      <c r="F47" s="131">
        <v>3.9616316324999983</v>
      </c>
      <c r="H47" s="131">
        <f t="shared" si="4"/>
        <v>4.1147132169576057</v>
      </c>
      <c r="I47" s="131">
        <f t="shared" si="1"/>
        <v>3.6279784780937741</v>
      </c>
      <c r="J47" s="131">
        <f t="shared" si="2"/>
        <v>4.0955563243047637</v>
      </c>
      <c r="K47" s="131">
        <f t="shared" si="5"/>
        <v>11.838248019356143</v>
      </c>
    </row>
    <row r="48" spans="1:11" x14ac:dyDescent="0.25">
      <c r="A48" s="24">
        <v>47</v>
      </c>
      <c r="B48" s="50" t="s">
        <v>494</v>
      </c>
      <c r="C48" s="24">
        <v>7</v>
      </c>
      <c r="D48" s="24">
        <f t="shared" si="0"/>
        <v>14.000000000000002</v>
      </c>
      <c r="E48" s="185">
        <v>6.5</v>
      </c>
      <c r="F48" s="131">
        <v>0.14319028000000003</v>
      </c>
      <c r="H48" s="131">
        <f t="shared" si="4"/>
        <v>0.87281795511221938</v>
      </c>
      <c r="I48" s="131">
        <f t="shared" si="1"/>
        <v>0.19984627209838585</v>
      </c>
      <c r="J48" s="131">
        <f t="shared" si="2"/>
        <v>0.14803089010648199</v>
      </c>
      <c r="K48" s="131">
        <f t="shared" si="5"/>
        <v>1.2206951173170872</v>
      </c>
    </row>
    <row r="49" spans="1:11" x14ac:dyDescent="0.25">
      <c r="A49" s="24">
        <v>48</v>
      </c>
      <c r="B49" s="50" t="s">
        <v>495</v>
      </c>
      <c r="C49" s="24">
        <v>3</v>
      </c>
      <c r="D49" s="24">
        <f t="shared" si="0"/>
        <v>6</v>
      </c>
      <c r="E49" s="185">
        <v>16</v>
      </c>
      <c r="F49" s="131">
        <v>5.5490079999999983E-2</v>
      </c>
      <c r="H49" s="131">
        <f t="shared" si="4"/>
        <v>0.37406483790523692</v>
      </c>
      <c r="I49" s="131">
        <f t="shared" si="1"/>
        <v>0.49192928516525752</v>
      </c>
      <c r="J49" s="131">
        <f t="shared" si="2"/>
        <v>5.7365946448878304E-2</v>
      </c>
      <c r="K49" s="131">
        <f t="shared" si="5"/>
        <v>0.92336006951937266</v>
      </c>
    </row>
    <row r="50" spans="1:11" x14ac:dyDescent="0.25">
      <c r="A50" s="24">
        <v>49</v>
      </c>
      <c r="B50" s="50" t="s">
        <v>496</v>
      </c>
      <c r="C50" s="24">
        <v>13</v>
      </c>
      <c r="D50" s="24">
        <f t="shared" si="0"/>
        <v>26</v>
      </c>
      <c r="E50" s="185">
        <v>45</v>
      </c>
      <c r="F50" s="131">
        <v>5.8784332500000005</v>
      </c>
      <c r="H50" s="131">
        <f t="shared" si="4"/>
        <v>1.6209476309226933</v>
      </c>
      <c r="I50" s="131">
        <f t="shared" si="1"/>
        <v>1.3835511145272867</v>
      </c>
      <c r="J50" s="131">
        <f t="shared" si="2"/>
        <v>6.0771562596919262</v>
      </c>
      <c r="K50" s="131">
        <f t="shared" si="5"/>
        <v>9.081655005141906</v>
      </c>
    </row>
    <row r="51" spans="1:11" x14ac:dyDescent="0.25">
      <c r="A51" s="24">
        <v>50</v>
      </c>
      <c r="B51" s="50" t="s">
        <v>497</v>
      </c>
      <c r="C51" s="24">
        <v>30</v>
      </c>
      <c r="D51" s="24">
        <f t="shared" si="0"/>
        <v>60</v>
      </c>
      <c r="E51" s="185">
        <v>85.5</v>
      </c>
      <c r="F51" s="131">
        <v>2.4257269299999988</v>
      </c>
      <c r="H51" s="131">
        <f t="shared" si="4"/>
        <v>3.7406483790523692</v>
      </c>
      <c r="I51" s="131">
        <f t="shared" si="1"/>
        <v>2.6287471176018444</v>
      </c>
      <c r="J51" s="131">
        <f t="shared" si="2"/>
        <v>2.5077296908921727</v>
      </c>
      <c r="K51" s="131">
        <f t="shared" si="5"/>
        <v>8.8771251875463868</v>
      </c>
    </row>
    <row r="52" spans="1:11" x14ac:dyDescent="0.25">
      <c r="A52" s="24">
        <v>51</v>
      </c>
      <c r="B52" s="50" t="s">
        <v>498</v>
      </c>
      <c r="C52" s="24">
        <v>24</v>
      </c>
      <c r="D52" s="24">
        <f t="shared" si="0"/>
        <v>48</v>
      </c>
      <c r="E52" s="185">
        <v>129.5</v>
      </c>
      <c r="F52" s="131">
        <v>0.79478463250000009</v>
      </c>
      <c r="H52" s="131">
        <f t="shared" si="4"/>
        <v>2.9925187032418954</v>
      </c>
      <c r="I52" s="131">
        <f t="shared" si="1"/>
        <v>3.9815526518063029</v>
      </c>
      <c r="J52" s="131">
        <f t="shared" si="2"/>
        <v>0.82165267497157046</v>
      </c>
      <c r="K52" s="131">
        <f t="shared" si="5"/>
        <v>7.7957240300197688</v>
      </c>
    </row>
    <row r="53" spans="1:11" x14ac:dyDescent="0.25">
      <c r="A53" s="24">
        <v>52</v>
      </c>
      <c r="B53" s="50" t="s">
        <v>499</v>
      </c>
      <c r="C53" s="24">
        <v>7</v>
      </c>
      <c r="D53" s="24">
        <f t="shared" si="0"/>
        <v>14.000000000000002</v>
      </c>
      <c r="E53" s="185">
        <v>7</v>
      </c>
      <c r="F53" s="131">
        <v>4.9464812500000004E-2</v>
      </c>
      <c r="H53" s="131">
        <f t="shared" si="4"/>
        <v>0.87281795511221938</v>
      </c>
      <c r="I53" s="131">
        <f t="shared" si="1"/>
        <v>0.21521906225980014</v>
      </c>
      <c r="J53" s="131">
        <f t="shared" si="2"/>
        <v>5.1136992143078673E-2</v>
      </c>
      <c r="K53" s="131">
        <f t="shared" si="5"/>
        <v>1.1391740095150982</v>
      </c>
    </row>
    <row r="54" spans="1:11" x14ac:dyDescent="0.25">
      <c r="A54" s="24">
        <v>53</v>
      </c>
      <c r="B54" s="50" t="s">
        <v>500</v>
      </c>
      <c r="C54" s="24">
        <v>40</v>
      </c>
      <c r="D54" s="24">
        <f t="shared" si="0"/>
        <v>80</v>
      </c>
      <c r="E54" s="185">
        <v>141</v>
      </c>
      <c r="F54" s="131">
        <v>25.233167169999998</v>
      </c>
      <c r="H54" s="131">
        <f t="shared" si="4"/>
        <v>4.9875311720698257</v>
      </c>
      <c r="I54" s="131">
        <f t="shared" si="1"/>
        <v>4.3351268255188309</v>
      </c>
      <c r="J54" s="131">
        <f t="shared" si="2"/>
        <v>26.086185433681379</v>
      </c>
      <c r="K54" s="131">
        <f t="shared" si="5"/>
        <v>35.408843431270036</v>
      </c>
    </row>
    <row r="55" spans="1:11" x14ac:dyDescent="0.25">
      <c r="A55" s="24">
        <v>54</v>
      </c>
      <c r="B55" s="50" t="s">
        <v>502</v>
      </c>
      <c r="C55" s="24">
        <v>13</v>
      </c>
      <c r="D55" s="24">
        <f t="shared" si="0"/>
        <v>26</v>
      </c>
      <c r="E55" s="185">
        <v>34.5</v>
      </c>
      <c r="F55" s="131">
        <v>0.14845331249999996</v>
      </c>
      <c r="H55" s="131">
        <f t="shared" si="4"/>
        <v>1.6209476309226933</v>
      </c>
      <c r="I55" s="131">
        <f t="shared" si="1"/>
        <v>1.0607225211375864</v>
      </c>
      <c r="J55" s="131">
        <f t="shared" si="2"/>
        <v>0.15347184172438744</v>
      </c>
      <c r="K55" s="131">
        <f t="shared" si="5"/>
        <v>2.8351419937846671</v>
      </c>
    </row>
    <row r="56" spans="1:11" x14ac:dyDescent="0.25">
      <c r="A56" s="24">
        <v>55</v>
      </c>
      <c r="B56" s="50" t="s">
        <v>503</v>
      </c>
      <c r="C56" s="24">
        <v>2</v>
      </c>
      <c r="D56" s="24">
        <f t="shared" si="0"/>
        <v>4</v>
      </c>
      <c r="E56" s="185">
        <v>4</v>
      </c>
      <c r="F56" s="131">
        <v>4.1203080000000003E-2</v>
      </c>
      <c r="H56" s="131">
        <f t="shared" si="4"/>
        <v>0.24937655860349126</v>
      </c>
      <c r="I56" s="131">
        <f t="shared" si="1"/>
        <v>0.12298232129131438</v>
      </c>
      <c r="J56" s="131">
        <f t="shared" si="2"/>
        <v>4.2595968158792519E-2</v>
      </c>
      <c r="K56" s="131">
        <f t="shared" si="5"/>
        <v>0.41495484805359817</v>
      </c>
    </row>
    <row r="57" spans="1:11" x14ac:dyDescent="0.25">
      <c r="A57" s="24">
        <v>56</v>
      </c>
      <c r="B57" s="50" t="s">
        <v>504</v>
      </c>
      <c r="C57" s="24">
        <v>15</v>
      </c>
      <c r="D57" s="24">
        <f t="shared" si="0"/>
        <v>30</v>
      </c>
      <c r="E57" s="185">
        <v>26</v>
      </c>
      <c r="F57" s="131">
        <v>0.48012013000000009</v>
      </c>
      <c r="H57" s="131">
        <f t="shared" si="4"/>
        <v>1.8703241895261846</v>
      </c>
      <c r="I57" s="131">
        <f t="shared" si="1"/>
        <v>0.79938508839354339</v>
      </c>
      <c r="J57" s="131">
        <f t="shared" si="2"/>
        <v>0.49635080119921438</v>
      </c>
      <c r="K57" s="131">
        <f t="shared" si="5"/>
        <v>3.1660600791189424</v>
      </c>
    </row>
    <row r="58" spans="1:11" x14ac:dyDescent="0.25">
      <c r="A58" s="24">
        <v>57</v>
      </c>
      <c r="B58" s="50" t="s">
        <v>505</v>
      </c>
      <c r="C58" s="24">
        <v>7</v>
      </c>
      <c r="D58" s="24">
        <f t="shared" si="0"/>
        <v>14.000000000000002</v>
      </c>
      <c r="E58" s="185">
        <v>11</v>
      </c>
      <c r="F58" s="131">
        <v>0.12977031249999998</v>
      </c>
      <c r="H58" s="131">
        <f t="shared" si="4"/>
        <v>0.87281795511221938</v>
      </c>
      <c r="I58" s="131">
        <f t="shared" si="1"/>
        <v>0.33820138355111451</v>
      </c>
      <c r="J58" s="131">
        <f t="shared" si="2"/>
        <v>0.13415725472965986</v>
      </c>
      <c r="K58" s="131">
        <f t="shared" si="5"/>
        <v>1.3451765933929938</v>
      </c>
    </row>
    <row r="59" spans="1:11" x14ac:dyDescent="0.25">
      <c r="A59" s="24">
        <v>58</v>
      </c>
      <c r="B59" s="50" t="s">
        <v>506</v>
      </c>
      <c r="C59" s="24">
        <v>7</v>
      </c>
      <c r="D59" s="24">
        <f t="shared" si="0"/>
        <v>14.000000000000002</v>
      </c>
      <c r="E59" s="185">
        <v>7.5</v>
      </c>
      <c r="F59" s="131">
        <v>0.3731203125</v>
      </c>
      <c r="H59" s="131">
        <f t="shared" si="4"/>
        <v>0.87281795511221938</v>
      </c>
      <c r="I59" s="131">
        <f t="shared" si="1"/>
        <v>0.23059185242121444</v>
      </c>
      <c r="J59" s="131">
        <f t="shared" si="2"/>
        <v>0.38573380802233015</v>
      </c>
      <c r="K59" s="131">
        <f t="shared" si="5"/>
        <v>1.489143615555764</v>
      </c>
    </row>
    <row r="60" spans="1:11" x14ac:dyDescent="0.25">
      <c r="A60" s="24">
        <v>59</v>
      </c>
      <c r="B60" s="50" t="s">
        <v>507</v>
      </c>
      <c r="C60" s="24">
        <v>16</v>
      </c>
      <c r="D60" s="24">
        <f t="shared" si="0"/>
        <v>32</v>
      </c>
      <c r="E60" s="185">
        <v>40</v>
      </c>
      <c r="F60" s="131">
        <v>0.25120000000000003</v>
      </c>
      <c r="H60" s="131">
        <f t="shared" si="4"/>
        <v>1.99501246882793</v>
      </c>
      <c r="I60" s="131">
        <f t="shared" si="1"/>
        <v>1.2298232129131437</v>
      </c>
      <c r="J60" s="131">
        <f t="shared" si="2"/>
        <v>0.25969192597953067</v>
      </c>
      <c r="K60" s="131">
        <f t="shared" si="5"/>
        <v>3.4845276077206044</v>
      </c>
    </row>
    <row r="61" spans="1:11" x14ac:dyDescent="0.25">
      <c r="A61" s="24">
        <v>60</v>
      </c>
      <c r="B61" s="50" t="s">
        <v>508</v>
      </c>
      <c r="C61" s="24">
        <v>12</v>
      </c>
      <c r="D61" s="24">
        <f t="shared" si="0"/>
        <v>24</v>
      </c>
      <c r="E61" s="185">
        <v>27</v>
      </c>
      <c r="F61" s="131">
        <v>0.8690515200000003</v>
      </c>
      <c r="H61" s="131">
        <f t="shared" si="4"/>
        <v>1.4962593516209477</v>
      </c>
      <c r="I61" s="131">
        <f t="shared" si="1"/>
        <v>0.83013066871637198</v>
      </c>
      <c r="J61" s="131">
        <f t="shared" si="2"/>
        <v>0.89843018711878464</v>
      </c>
      <c r="K61" s="131">
        <f t="shared" si="5"/>
        <v>3.2248202074561045</v>
      </c>
    </row>
    <row r="62" spans="1:11" x14ac:dyDescent="0.25">
      <c r="A62" s="24">
        <v>61</v>
      </c>
      <c r="B62" s="50" t="s">
        <v>509</v>
      </c>
      <c r="C62" s="24">
        <v>1</v>
      </c>
      <c r="D62" s="24">
        <f t="shared" si="0"/>
        <v>2</v>
      </c>
      <c r="E62" s="185">
        <v>0.5</v>
      </c>
      <c r="F62" s="131">
        <v>5.0868000000000018E-4</v>
      </c>
      <c r="H62" s="131">
        <f t="shared" si="4"/>
        <v>0.12468827930174563</v>
      </c>
      <c r="I62" s="131">
        <f t="shared" si="1"/>
        <v>1.5372790161414298E-2</v>
      </c>
      <c r="J62" s="131">
        <f t="shared" si="2"/>
        <v>5.2587615010854971E-4</v>
      </c>
      <c r="K62" s="131">
        <f t="shared" si="5"/>
        <v>0.14058694561326848</v>
      </c>
    </row>
    <row r="63" spans="1:11" x14ac:dyDescent="0.25">
      <c r="A63" s="24">
        <v>62</v>
      </c>
      <c r="B63" s="50" t="s">
        <v>510</v>
      </c>
      <c r="C63" s="24">
        <v>2</v>
      </c>
      <c r="D63" s="24">
        <f t="shared" si="0"/>
        <v>4</v>
      </c>
      <c r="E63" s="185">
        <v>1.5</v>
      </c>
      <c r="F63" s="131">
        <v>1.1343250000000003E-2</v>
      </c>
      <c r="H63" s="131">
        <f t="shared" si="4"/>
        <v>0.24937655860349126</v>
      </c>
      <c r="I63" s="131">
        <f t="shared" si="1"/>
        <v>4.6118370484242888E-2</v>
      </c>
      <c r="J63" s="131">
        <f t="shared" si="2"/>
        <v>1.1726713532513184E-2</v>
      </c>
      <c r="K63" s="131">
        <f t="shared" si="5"/>
        <v>0.30722164262024731</v>
      </c>
    </row>
    <row r="64" spans="1:11" x14ac:dyDescent="0.25">
      <c r="A64" s="24">
        <v>63</v>
      </c>
      <c r="B64" s="50" t="s">
        <v>511</v>
      </c>
      <c r="C64" s="24">
        <v>10</v>
      </c>
      <c r="D64" s="24">
        <f t="shared" si="0"/>
        <v>20</v>
      </c>
      <c r="E64" s="185">
        <v>57.5</v>
      </c>
      <c r="F64" s="131">
        <v>0.72223620812500011</v>
      </c>
      <c r="H64" s="131">
        <f t="shared" si="4"/>
        <v>1.2468827930174564</v>
      </c>
      <c r="I64" s="131">
        <f t="shared" si="1"/>
        <v>1.7678708685626443</v>
      </c>
      <c r="J64" s="131">
        <f t="shared" si="2"/>
        <v>0.74665171934766883</v>
      </c>
      <c r="K64" s="131">
        <f t="shared" si="5"/>
        <v>3.7614053809277697</v>
      </c>
    </row>
    <row r="65" spans="1:11" x14ac:dyDescent="0.25">
      <c r="A65" s="24">
        <v>64</v>
      </c>
      <c r="B65" s="50" t="s">
        <v>512</v>
      </c>
      <c r="C65" s="24">
        <v>11</v>
      </c>
      <c r="D65" s="24">
        <f t="shared" si="0"/>
        <v>22</v>
      </c>
      <c r="E65" s="185">
        <v>29.5</v>
      </c>
      <c r="F65" s="131">
        <v>0.27563077000000002</v>
      </c>
      <c r="H65" s="131">
        <f t="shared" si="4"/>
        <v>1.3715710723192018</v>
      </c>
      <c r="I65" s="131">
        <f t="shared" si="1"/>
        <v>0.90699461952344351</v>
      </c>
      <c r="J65" s="131">
        <f t="shared" si="2"/>
        <v>0.28494858885557739</v>
      </c>
      <c r="K65" s="131">
        <f t="shared" si="5"/>
        <v>2.5635142806982225</v>
      </c>
    </row>
    <row r="66" spans="1:11" x14ac:dyDescent="0.25">
      <c r="A66" s="141"/>
      <c r="B66" s="104" t="s">
        <v>554</v>
      </c>
      <c r="C66" s="24">
        <f>SUM(C2:C65)</f>
        <v>802</v>
      </c>
      <c r="D66" s="24">
        <f>SUM(D2:D65)</f>
        <v>1604</v>
      </c>
      <c r="E66" s="171">
        <v>3252.5</v>
      </c>
      <c r="F66" s="131">
        <v>96.726093693750016</v>
      </c>
      <c r="H66" s="131">
        <f t="shared" si="4"/>
        <v>100</v>
      </c>
      <c r="I66" s="131">
        <f t="shared" si="1"/>
        <v>100</v>
      </c>
      <c r="J66" s="131">
        <f t="shared" si="2"/>
        <v>99.995961639356992</v>
      </c>
      <c r="K66" s="131"/>
    </row>
    <row r="67" spans="1:11" x14ac:dyDescent="0.25">
      <c r="E67" s="185"/>
      <c r="F67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Species list</vt:lpstr>
      <vt:lpstr>List of familis and genera </vt:lpstr>
      <vt:lpstr>No of familes and genera in pec</vt:lpstr>
      <vt:lpstr>habit or lif form</vt:lpstr>
      <vt:lpstr>3 colomn data</vt:lpstr>
      <vt:lpstr>basal area corect</vt:lpstr>
      <vt:lpstr>basal area corect final</vt:lpstr>
      <vt:lpstr>density per ha</vt:lpstr>
      <vt:lpstr>IVI </vt:lpstr>
      <vt:lpstr>IVI final</vt:lpstr>
      <vt:lpstr>Shanon index per species</vt:lpstr>
      <vt:lpstr>DBH class</vt:lpstr>
      <vt:lpstr>Height class</vt:lpstr>
      <vt:lpstr>vertical structure</vt:lpstr>
      <vt:lpstr>Environmental data</vt:lpstr>
      <vt:lpstr>upper &amp; lower community</vt:lpstr>
      <vt:lpstr>Environmental data final</vt:lpstr>
      <vt:lpstr>seedling and sapling</vt:lpstr>
      <vt:lpstr>Rgeneration </vt:lpstr>
      <vt:lpstr>Sheet3</vt:lpstr>
      <vt:lpstr>Regeneration classes</vt:lpstr>
      <vt:lpstr>Rgeneration final</vt:lpstr>
      <vt:lpstr>Endemic plants</vt:lpstr>
      <vt:lpstr>frequency</vt:lpstr>
      <vt:lpstr>frequency class</vt:lpstr>
      <vt:lpstr>Frequency class final</vt:lpstr>
      <vt:lpstr>Sheet1</vt:lpstr>
      <vt:lpstr>density</vt:lpstr>
      <vt:lpstr>density class final</vt:lpstr>
      <vt:lpstr>density interms of DBH</vt:lpstr>
      <vt:lpstr>Irregular</vt:lpstr>
      <vt:lpstr>Bell shaped</vt:lpstr>
      <vt:lpstr>J shaped</vt:lpstr>
      <vt:lpstr>Inverted J shape</vt:lpstr>
      <vt:lpstr>Vegetation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2020-01-17T02:58:46Z</cp:lastPrinted>
  <dcterms:created xsi:type="dcterms:W3CDTF">2020-01-16T13:07:12Z</dcterms:created>
  <dcterms:modified xsi:type="dcterms:W3CDTF">2020-07-25T02:02:04Z</dcterms:modified>
</cp:coreProperties>
</file>