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26C8CC1F-5DC0-4494-ACC9-59D88FAE0771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definedNames>
    <definedName name="solver_adj" localSheetId="0" hidden="1">Sheet1!$AG$1:$AG$4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Sheet1!$AR$8:$AR$11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Sheet1!$AG$5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Sheet1!$AT$8:$AT$11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" l="1"/>
  <c r="AG14" i="1"/>
  <c r="AG13" i="1"/>
  <c r="AG12" i="1"/>
  <c r="Q15" i="1"/>
  <c r="Q14" i="1"/>
  <c r="Q13" i="1"/>
  <c r="Q12" i="1"/>
  <c r="AR9" i="1"/>
  <c r="AR10" i="1"/>
  <c r="AR11" i="1"/>
  <c r="AR8" i="1"/>
  <c r="AG5" i="1"/>
  <c r="AB9" i="1"/>
  <c r="AB10" i="1"/>
  <c r="AB11" i="1"/>
  <c r="AB8" i="1"/>
  <c r="Q5" i="1"/>
  <c r="K9" i="1"/>
  <c r="L9" i="1"/>
  <c r="M9" i="1"/>
  <c r="N9" i="1"/>
  <c r="K10" i="1"/>
  <c r="L10" i="1"/>
  <c r="M10" i="1"/>
  <c r="N10" i="1"/>
  <c r="K11" i="1"/>
  <c r="L11" i="1"/>
  <c r="M11" i="1"/>
  <c r="N11" i="1"/>
  <c r="L8" i="1"/>
  <c r="M8" i="1"/>
  <c r="N8" i="1"/>
  <c r="H39" i="1" l="1"/>
  <c r="H40" i="1"/>
  <c r="H41" i="1"/>
  <c r="H38" i="1"/>
  <c r="G40" i="1"/>
  <c r="G39" i="1"/>
  <c r="G41" i="1"/>
  <c r="G38" i="1"/>
  <c r="F37" i="1"/>
  <c r="E37" i="1"/>
  <c r="D37" i="1"/>
  <c r="C37" i="1"/>
  <c r="B37" i="1"/>
  <c r="J23" i="1"/>
  <c r="J24" i="1"/>
  <c r="J25" i="1"/>
  <c r="J22" i="1"/>
  <c r="I23" i="1"/>
  <c r="I24" i="1"/>
  <c r="I25" i="1"/>
  <c r="I22" i="1"/>
  <c r="H23" i="1"/>
  <c r="H24" i="1"/>
  <c r="H25" i="1"/>
  <c r="H22" i="1"/>
  <c r="F32" i="1"/>
  <c r="F33" i="1"/>
  <c r="F34" i="1"/>
  <c r="F31" i="1"/>
  <c r="E32" i="1"/>
  <c r="E31" i="1"/>
  <c r="B32" i="1"/>
  <c r="C32" i="1"/>
  <c r="D32" i="1"/>
  <c r="B33" i="1"/>
  <c r="C33" i="1"/>
  <c r="D33" i="1"/>
  <c r="E33" i="1"/>
  <c r="B34" i="1"/>
  <c r="C34" i="1"/>
  <c r="D34" i="1"/>
  <c r="E34" i="1"/>
  <c r="C31" i="1"/>
  <c r="D31" i="1"/>
  <c r="B31" i="1"/>
  <c r="C26" i="1"/>
  <c r="D26" i="1"/>
  <c r="E26" i="1"/>
  <c r="B26" i="1"/>
  <c r="G23" i="1"/>
  <c r="G24" i="1"/>
  <c r="G25" i="1"/>
  <c r="G22" i="1"/>
  <c r="F23" i="1"/>
  <c r="F24" i="1"/>
  <c r="F25" i="1"/>
  <c r="F22" i="1"/>
  <c r="D12" i="1"/>
  <c r="C12" i="1"/>
  <c r="F10" i="1"/>
  <c r="F9" i="1"/>
  <c r="F11" i="1" l="1"/>
  <c r="E12" i="1"/>
  <c r="B12" i="1"/>
  <c r="F8" i="1"/>
  <c r="K8" i="1" s="1"/>
  <c r="G8" i="1" l="1"/>
  <c r="B13" i="1"/>
</calcChain>
</file>

<file path=xl/sharedStrings.xml><?xml version="1.0" encoding="utf-8"?>
<sst xmlns="http://schemas.openxmlformats.org/spreadsheetml/2006/main" count="186" uniqueCount="53">
  <si>
    <t>X/Y</t>
  </si>
  <si>
    <t>y1</t>
  </si>
  <si>
    <t>y2</t>
  </si>
  <si>
    <t>y3</t>
  </si>
  <si>
    <t>y4</t>
  </si>
  <si>
    <t>min</t>
  </si>
  <si>
    <t>a</t>
  </si>
  <si>
    <t>x1</t>
  </si>
  <si>
    <t>x2</t>
  </si>
  <si>
    <t>x3</t>
  </si>
  <si>
    <t>x4</t>
  </si>
  <si>
    <t>max</t>
  </si>
  <si>
    <t>b</t>
  </si>
  <si>
    <t>мороженое</t>
  </si>
  <si>
    <t>выпечка</t>
  </si>
  <si>
    <t>Монах</t>
  </si>
  <si>
    <t>Шаман</t>
  </si>
  <si>
    <t>Жрец</t>
  </si>
  <si>
    <t>Паладин</t>
  </si>
  <si>
    <t>Маг</t>
  </si>
  <si>
    <t>Охотник</t>
  </si>
  <si>
    <t>Воин</t>
  </si>
  <si>
    <t>Разбойник</t>
  </si>
  <si>
    <t>дождь</t>
  </si>
  <si>
    <t>жара</t>
  </si>
  <si>
    <t>мороз</t>
  </si>
  <si>
    <t>ветер</t>
  </si>
  <si>
    <t>напитки</t>
  </si>
  <si>
    <t>λ</t>
  </si>
  <si>
    <t>шаверма</t>
  </si>
  <si>
    <t>(1-λ)*min</t>
  </si>
  <si>
    <t>λ *max</t>
  </si>
  <si>
    <t>sum</t>
  </si>
  <si>
    <t>K_O</t>
  </si>
  <si>
    <t>K_P</t>
  </si>
  <si>
    <t>K_V</t>
  </si>
  <si>
    <t>K_S</t>
  </si>
  <si>
    <t>K_H</t>
  </si>
  <si>
    <t>K_обобщённый</t>
  </si>
  <si>
    <t>+</t>
  </si>
  <si>
    <t>-</t>
  </si>
  <si>
    <t>R</t>
  </si>
  <si>
    <t>=</t>
  </si>
  <si>
    <t>≥</t>
  </si>
  <si>
    <t>Ограничения</t>
  </si>
  <si>
    <t>F</t>
  </si>
  <si>
    <t>≤</t>
  </si>
  <si>
    <t>v*</t>
  </si>
  <si>
    <t>p1</t>
  </si>
  <si>
    <t>p2</t>
  </si>
  <si>
    <t>v</t>
  </si>
  <si>
    <t>q2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</si>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</sst>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1"/>
  <sheetViews>
    <sheetView tabSelected="1" topLeftCell="P1" workbookViewId="0">
      <selection activeCell="AI15" sqref="AI15"/>
    </sheetView>
  </sheetViews>
  <sheetFormatPr defaultRowHeight="15" x14ac:dyDescent="0.25"/>
  <cols>
    <col min="8" max="8" width="9.140625" customWidth="1"/>
    <col min="16" max="17" width="5.42578125" customWidth="1"/>
    <col min="18" max="18" width="2" customWidth="1"/>
    <col min="19" max="20" width="5.42578125" customWidth="1"/>
    <col min="21" max="21" width="2" customWidth="1"/>
    <col min="22" max="22" width="5.42578125" customWidth="1"/>
    <col min="23" max="23" width="5.28515625" customWidth="1"/>
    <col min="24" max="24" width="2" customWidth="1"/>
    <col min="25" max="26" width="5.42578125" customWidth="1"/>
    <col min="27" max="27" width="2" customWidth="1"/>
    <col min="28" max="28" width="5.42578125" customWidth="1"/>
    <col min="29" max="29" width="2" customWidth="1"/>
    <col min="32" max="33" width="5.42578125" customWidth="1"/>
    <col min="34" max="34" width="2" customWidth="1"/>
    <col min="35" max="36" width="5.42578125" customWidth="1"/>
    <col min="37" max="37" width="2" customWidth="1"/>
    <col min="38" max="38" width="5.42578125" customWidth="1"/>
    <col min="39" max="39" width="5.5703125" customWidth="1"/>
    <col min="40" max="40" width="2" customWidth="1"/>
    <col min="41" max="42" width="5.42578125" customWidth="1"/>
    <col min="43" max="43" width="2" customWidth="1"/>
    <col min="44" max="44" width="5.42578125" customWidth="1"/>
    <col min="45" max="45" width="2" customWidth="1"/>
    <col min="46" max="46" width="5.42578125" customWidth="1"/>
  </cols>
  <sheetData>
    <row r="1" spans="1:46" x14ac:dyDescent="0.25">
      <c r="P1" s="9" t="s">
        <v>7</v>
      </c>
      <c r="Q1" s="9">
        <v>5.6224899598393573E-2</v>
      </c>
      <c r="R1" s="9"/>
      <c r="AF1" t="s">
        <v>1</v>
      </c>
      <c r="AG1">
        <v>0</v>
      </c>
    </row>
    <row r="2" spans="1:46" x14ac:dyDescent="0.25">
      <c r="P2" t="s">
        <v>8</v>
      </c>
      <c r="Q2" s="9">
        <v>4.4176706827309238E-2</v>
      </c>
      <c r="R2" s="9"/>
      <c r="AF2" t="s">
        <v>2</v>
      </c>
      <c r="AG2">
        <v>6.4257028112449793E-2</v>
      </c>
    </row>
    <row r="3" spans="1:46" x14ac:dyDescent="0.25">
      <c r="P3" t="s">
        <v>9</v>
      </c>
      <c r="Q3">
        <v>0</v>
      </c>
      <c r="AF3" t="s">
        <v>3</v>
      </c>
      <c r="AG3">
        <v>0</v>
      </c>
    </row>
    <row r="4" spans="1:46" x14ac:dyDescent="0.25">
      <c r="A4" t="s">
        <v>15</v>
      </c>
      <c r="B4" t="s">
        <v>16</v>
      </c>
      <c r="C4" t="s">
        <v>17</v>
      </c>
      <c r="D4" t="s">
        <v>18</v>
      </c>
      <c r="P4" t="s">
        <v>10</v>
      </c>
      <c r="Q4">
        <v>0</v>
      </c>
      <c r="AF4" t="s">
        <v>4</v>
      </c>
      <c r="AG4">
        <v>3.6144578313253017E-2</v>
      </c>
    </row>
    <row r="5" spans="1:46" x14ac:dyDescent="0.25">
      <c r="A5" t="s">
        <v>19</v>
      </c>
      <c r="B5" t="s">
        <v>20</v>
      </c>
      <c r="C5" t="s">
        <v>21</v>
      </c>
      <c r="D5" t="s">
        <v>22</v>
      </c>
      <c r="P5" t="s">
        <v>45</v>
      </c>
      <c r="Q5">
        <f>Q1+Q2+Q3+Q4</f>
        <v>0.10040160642570281</v>
      </c>
      <c r="AF5" t="s">
        <v>45</v>
      </c>
      <c r="AG5">
        <f>SUM(AG1:AG4)</f>
        <v>0.10040160642570281</v>
      </c>
    </row>
    <row r="7" spans="1:46" x14ac:dyDescent="0.25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J7" s="2" t="s">
        <v>0</v>
      </c>
      <c r="K7" s="4" t="s">
        <v>1</v>
      </c>
      <c r="L7" s="4" t="s">
        <v>2</v>
      </c>
      <c r="M7" s="4" t="s">
        <v>3</v>
      </c>
      <c r="N7" s="4" t="s">
        <v>4</v>
      </c>
      <c r="P7" s="16" t="s">
        <v>44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8"/>
      <c r="AF7" s="16" t="s">
        <v>44</v>
      </c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8"/>
    </row>
    <row r="8" spans="1:46" x14ac:dyDescent="0.25">
      <c r="A8" s="2" t="s">
        <v>7</v>
      </c>
      <c r="B8">
        <v>0</v>
      </c>
      <c r="C8" s="3">
        <v>-4</v>
      </c>
      <c r="D8" s="3">
        <v>-6</v>
      </c>
      <c r="E8" s="3">
        <v>7</v>
      </c>
      <c r="F8" s="3">
        <f>MIN(B8:E8)</f>
        <v>-6</v>
      </c>
      <c r="G8" s="20">
        <f>MAX(F8:F11)</f>
        <v>-6</v>
      </c>
      <c r="J8" s="2" t="s">
        <v>7</v>
      </c>
      <c r="K8" s="1">
        <f>B8-MIN($B$8:$F$11)</f>
        <v>10</v>
      </c>
      <c r="L8" s="1">
        <f t="shared" ref="L8:N8" si="0">C8-MIN($B$8:$F$11)</f>
        <v>6</v>
      </c>
      <c r="M8" s="1">
        <f t="shared" si="0"/>
        <v>4</v>
      </c>
      <c r="N8" s="1">
        <f t="shared" si="0"/>
        <v>17</v>
      </c>
      <c r="P8" s="5">
        <v>10</v>
      </c>
      <c r="Q8" s="6" t="s">
        <v>7</v>
      </c>
      <c r="R8" s="6" t="s">
        <v>39</v>
      </c>
      <c r="S8" s="6">
        <v>17</v>
      </c>
      <c r="T8" s="6" t="s">
        <v>8</v>
      </c>
      <c r="U8" s="6" t="s">
        <v>39</v>
      </c>
      <c r="V8" s="13">
        <v>14</v>
      </c>
      <c r="W8" s="6" t="s">
        <v>9</v>
      </c>
      <c r="X8" s="6" t="s">
        <v>39</v>
      </c>
      <c r="Y8" s="13">
        <v>0</v>
      </c>
      <c r="Z8" s="6" t="s">
        <v>10</v>
      </c>
      <c r="AA8" s="6" t="s">
        <v>42</v>
      </c>
      <c r="AB8" s="6">
        <f>P8*$Q$1+S8*$Q$2+V8*$Q$3+$Q$4*Y8</f>
        <v>1.3132530120481927</v>
      </c>
      <c r="AC8" s="14" t="s">
        <v>43</v>
      </c>
      <c r="AD8" s="15">
        <v>1</v>
      </c>
      <c r="AF8" s="5">
        <v>10</v>
      </c>
      <c r="AG8" s="6" t="s">
        <v>1</v>
      </c>
      <c r="AH8" s="6" t="s">
        <v>39</v>
      </c>
      <c r="AI8" s="6">
        <v>6</v>
      </c>
      <c r="AJ8" s="6" t="s">
        <v>2</v>
      </c>
      <c r="AK8" s="6" t="s">
        <v>39</v>
      </c>
      <c r="AL8" s="13">
        <v>4</v>
      </c>
      <c r="AM8" s="6" t="s">
        <v>3</v>
      </c>
      <c r="AN8" s="6" t="s">
        <v>39</v>
      </c>
      <c r="AO8" s="13">
        <v>17</v>
      </c>
      <c r="AP8" s="6" t="s">
        <v>4</v>
      </c>
      <c r="AQ8" s="6" t="s">
        <v>42</v>
      </c>
      <c r="AR8" s="6">
        <f>$AG$1*AF8+$AG$2*AI8+$AG$3*AL8+$AG$4*AO8</f>
        <v>1</v>
      </c>
      <c r="AS8" s="14" t="s">
        <v>46</v>
      </c>
      <c r="AT8" s="15">
        <v>1</v>
      </c>
    </row>
    <row r="9" spans="1:46" x14ac:dyDescent="0.25">
      <c r="A9" s="2" t="s">
        <v>8</v>
      </c>
      <c r="B9" s="3">
        <v>7</v>
      </c>
      <c r="C9" s="3">
        <v>5</v>
      </c>
      <c r="D9" s="3">
        <v>8</v>
      </c>
      <c r="E9" s="3">
        <v>-9</v>
      </c>
      <c r="F9" s="3">
        <f t="shared" ref="F9:F11" si="1">MIN(B9:E9)</f>
        <v>-9</v>
      </c>
      <c r="G9" s="21"/>
      <c r="J9" s="2" t="s">
        <v>8</v>
      </c>
      <c r="K9" s="1">
        <f t="shared" ref="K9:K11" si="2">B9-MIN($B$8:$F$11)</f>
        <v>17</v>
      </c>
      <c r="L9" s="1">
        <f t="shared" ref="L9:L11" si="3">C9-MIN($B$8:$F$11)</f>
        <v>15</v>
      </c>
      <c r="M9" s="1">
        <f t="shared" ref="M9:M11" si="4">D9-MIN($B$8:$F$11)</f>
        <v>18</v>
      </c>
      <c r="N9" s="1">
        <f t="shared" ref="N9:N11" si="5">E9-MIN($B$8:$F$11)</f>
        <v>1</v>
      </c>
      <c r="P9" s="5">
        <v>6</v>
      </c>
      <c r="Q9" s="6" t="s">
        <v>7</v>
      </c>
      <c r="R9" s="6" t="s">
        <v>39</v>
      </c>
      <c r="S9" s="6">
        <v>15</v>
      </c>
      <c r="T9" s="6" t="s">
        <v>8</v>
      </c>
      <c r="U9" s="6" t="s">
        <v>39</v>
      </c>
      <c r="V9" s="13">
        <v>12</v>
      </c>
      <c r="W9" s="6" t="s">
        <v>9</v>
      </c>
      <c r="X9" s="6" t="s">
        <v>39</v>
      </c>
      <c r="Y9" s="13">
        <v>4</v>
      </c>
      <c r="Z9" s="6" t="s">
        <v>10</v>
      </c>
      <c r="AA9" s="6" t="s">
        <v>42</v>
      </c>
      <c r="AB9" s="6">
        <f t="shared" ref="AB9:AB11" si="6">P9*$Q$1+S9*$Q$2+V9*$Q$3+$Q$4*Y9</f>
        <v>1</v>
      </c>
      <c r="AC9" s="13" t="s">
        <v>43</v>
      </c>
      <c r="AD9" s="15">
        <v>1</v>
      </c>
      <c r="AF9" s="5">
        <v>17</v>
      </c>
      <c r="AG9" s="6" t="s">
        <v>1</v>
      </c>
      <c r="AH9" s="6" t="s">
        <v>39</v>
      </c>
      <c r="AI9" s="6">
        <v>15</v>
      </c>
      <c r="AJ9" s="6" t="s">
        <v>2</v>
      </c>
      <c r="AK9" s="6" t="s">
        <v>39</v>
      </c>
      <c r="AL9" s="13">
        <v>18</v>
      </c>
      <c r="AM9" s="6" t="s">
        <v>3</v>
      </c>
      <c r="AN9" s="6" t="s">
        <v>39</v>
      </c>
      <c r="AO9" s="13">
        <v>1</v>
      </c>
      <c r="AP9" s="6" t="s">
        <v>4</v>
      </c>
      <c r="AQ9" s="6" t="s">
        <v>42</v>
      </c>
      <c r="AR9" s="6">
        <f t="shared" ref="AR9:AR11" si="7">$AG$1*AF9+$AG$2*AI9+$AG$3*AL9+$AG$4*AO9</f>
        <v>0.99999999999999989</v>
      </c>
      <c r="AS9" s="13" t="s">
        <v>46</v>
      </c>
      <c r="AT9" s="15">
        <v>1</v>
      </c>
    </row>
    <row r="10" spans="1:46" x14ac:dyDescent="0.25">
      <c r="A10" s="2" t="s">
        <v>9</v>
      </c>
      <c r="B10" s="3">
        <v>4</v>
      </c>
      <c r="C10" s="3">
        <v>2</v>
      </c>
      <c r="D10" s="3">
        <v>-7</v>
      </c>
      <c r="E10" s="3">
        <v>-9</v>
      </c>
      <c r="F10" s="3">
        <f t="shared" si="1"/>
        <v>-9</v>
      </c>
      <c r="G10" s="21"/>
      <c r="J10" s="2" t="s">
        <v>9</v>
      </c>
      <c r="K10" s="1">
        <f t="shared" si="2"/>
        <v>14</v>
      </c>
      <c r="L10" s="1">
        <f t="shared" si="3"/>
        <v>12</v>
      </c>
      <c r="M10" s="1">
        <f t="shared" si="4"/>
        <v>3</v>
      </c>
      <c r="N10" s="1">
        <f t="shared" si="5"/>
        <v>1</v>
      </c>
      <c r="P10" s="5">
        <v>4</v>
      </c>
      <c r="Q10" s="6" t="s">
        <v>7</v>
      </c>
      <c r="R10" s="6" t="s">
        <v>39</v>
      </c>
      <c r="S10" s="6">
        <v>18</v>
      </c>
      <c r="T10" s="6" t="s">
        <v>8</v>
      </c>
      <c r="U10" s="6" t="s">
        <v>39</v>
      </c>
      <c r="V10" s="13">
        <v>3</v>
      </c>
      <c r="W10" s="6" t="s">
        <v>9</v>
      </c>
      <c r="X10" s="6" t="s">
        <v>39</v>
      </c>
      <c r="Y10" s="13">
        <v>19</v>
      </c>
      <c r="Z10" s="6" t="s">
        <v>10</v>
      </c>
      <c r="AA10" s="6" t="s">
        <v>42</v>
      </c>
      <c r="AB10" s="6">
        <f t="shared" si="6"/>
        <v>1.0200803212851406</v>
      </c>
      <c r="AC10" s="13" t="s">
        <v>43</v>
      </c>
      <c r="AD10" s="15">
        <v>1</v>
      </c>
      <c r="AF10" s="5">
        <v>14</v>
      </c>
      <c r="AG10" s="6" t="s">
        <v>1</v>
      </c>
      <c r="AH10" s="6" t="s">
        <v>39</v>
      </c>
      <c r="AI10" s="6">
        <v>12</v>
      </c>
      <c r="AJ10" s="6" t="s">
        <v>2</v>
      </c>
      <c r="AK10" s="6" t="s">
        <v>39</v>
      </c>
      <c r="AL10" s="13">
        <v>3</v>
      </c>
      <c r="AM10" s="6" t="s">
        <v>3</v>
      </c>
      <c r="AN10" s="6" t="s">
        <v>39</v>
      </c>
      <c r="AO10" s="13">
        <v>1</v>
      </c>
      <c r="AP10" s="6" t="s">
        <v>4</v>
      </c>
      <c r="AQ10" s="6" t="s">
        <v>42</v>
      </c>
      <c r="AR10" s="6">
        <f t="shared" si="7"/>
        <v>0.80722891566265054</v>
      </c>
      <c r="AS10" s="13" t="s">
        <v>46</v>
      </c>
      <c r="AT10" s="15">
        <v>1</v>
      </c>
    </row>
    <row r="11" spans="1:46" x14ac:dyDescent="0.25">
      <c r="A11" s="2" t="s">
        <v>10</v>
      </c>
      <c r="B11" s="3">
        <v>-10</v>
      </c>
      <c r="C11" s="3">
        <v>-6</v>
      </c>
      <c r="D11" s="3">
        <v>9</v>
      </c>
      <c r="E11" s="3">
        <v>8</v>
      </c>
      <c r="F11" s="3">
        <f t="shared" si="1"/>
        <v>-10</v>
      </c>
      <c r="G11" s="22"/>
      <c r="J11" s="2" t="s">
        <v>10</v>
      </c>
      <c r="K11" s="1">
        <f t="shared" si="2"/>
        <v>0</v>
      </c>
      <c r="L11" s="1">
        <f t="shared" si="3"/>
        <v>4</v>
      </c>
      <c r="M11" s="1">
        <f t="shared" si="4"/>
        <v>19</v>
      </c>
      <c r="N11" s="1">
        <f t="shared" si="5"/>
        <v>18</v>
      </c>
      <c r="P11" s="10">
        <v>17</v>
      </c>
      <c r="Q11" s="11" t="s">
        <v>7</v>
      </c>
      <c r="R11" s="11" t="s">
        <v>39</v>
      </c>
      <c r="S11" s="11">
        <v>1</v>
      </c>
      <c r="T11" s="11" t="s">
        <v>8</v>
      </c>
      <c r="U11" s="11" t="s">
        <v>39</v>
      </c>
      <c r="V11" s="8">
        <v>1</v>
      </c>
      <c r="W11" s="11" t="s">
        <v>9</v>
      </c>
      <c r="X11" s="11" t="s">
        <v>39</v>
      </c>
      <c r="Y11" s="8">
        <v>18</v>
      </c>
      <c r="Z11" s="11" t="s">
        <v>10</v>
      </c>
      <c r="AA11" s="11" t="s">
        <v>42</v>
      </c>
      <c r="AB11" s="6">
        <f t="shared" si="6"/>
        <v>1</v>
      </c>
      <c r="AC11" s="8" t="s">
        <v>43</v>
      </c>
      <c r="AD11" s="12">
        <v>1</v>
      </c>
      <c r="AF11" s="10">
        <v>0</v>
      </c>
      <c r="AG11" s="11" t="s">
        <v>1</v>
      </c>
      <c r="AH11" s="11" t="s">
        <v>39</v>
      </c>
      <c r="AI11" s="11">
        <v>4</v>
      </c>
      <c r="AJ11" s="11" t="s">
        <v>2</v>
      </c>
      <c r="AK11" s="11" t="s">
        <v>39</v>
      </c>
      <c r="AL11" s="8">
        <v>19</v>
      </c>
      <c r="AM11" s="11" t="s">
        <v>3</v>
      </c>
      <c r="AN11" s="11" t="s">
        <v>39</v>
      </c>
      <c r="AO11" s="8">
        <v>18</v>
      </c>
      <c r="AP11" s="11" t="s">
        <v>4</v>
      </c>
      <c r="AQ11" s="11" t="s">
        <v>42</v>
      </c>
      <c r="AR11" s="6">
        <f t="shared" si="7"/>
        <v>0.90763052208835349</v>
      </c>
      <c r="AS11" s="8" t="s">
        <v>46</v>
      </c>
      <c r="AT11" s="12">
        <v>1</v>
      </c>
    </row>
    <row r="12" spans="1:46" x14ac:dyDescent="0.25">
      <c r="A12" s="3" t="s">
        <v>11</v>
      </c>
      <c r="B12" s="1">
        <f>MAX(B8:B11)</f>
        <v>7</v>
      </c>
      <c r="C12" s="1">
        <f t="shared" ref="C12:E12" si="8">MAX(C8:C11)</f>
        <v>5</v>
      </c>
      <c r="D12" s="1">
        <f t="shared" si="8"/>
        <v>9</v>
      </c>
      <c r="E12" s="1">
        <f t="shared" si="8"/>
        <v>8</v>
      </c>
      <c r="P12" t="s">
        <v>47</v>
      </c>
      <c r="Q12">
        <f>1/Q5</f>
        <v>9.9600000000000009</v>
      </c>
      <c r="AF12" t="s">
        <v>47</v>
      </c>
      <c r="AG12">
        <f>1/AG5</f>
        <v>9.9600000000000009</v>
      </c>
    </row>
    <row r="13" spans="1:46" x14ac:dyDescent="0.25">
      <c r="A13" s="3" t="s">
        <v>12</v>
      </c>
      <c r="B13" s="16">
        <f>MIN(B12:E12)</f>
        <v>5</v>
      </c>
      <c r="C13" s="17"/>
      <c r="D13" s="17"/>
      <c r="E13" s="18"/>
      <c r="P13" t="s">
        <v>48</v>
      </c>
      <c r="Q13">
        <f>Q12*Q1</f>
        <v>0.56000000000000005</v>
      </c>
      <c r="AF13" t="s">
        <v>51</v>
      </c>
      <c r="AG13">
        <f>AG12*AG2</f>
        <v>0.64</v>
      </c>
    </row>
    <row r="14" spans="1:46" x14ac:dyDescent="0.25">
      <c r="P14" t="s">
        <v>49</v>
      </c>
      <c r="Q14">
        <f>Q12*Q2</f>
        <v>0.44000000000000006</v>
      </c>
      <c r="AF14" t="s">
        <v>52</v>
      </c>
      <c r="AG14">
        <f>AG12*AG4</f>
        <v>0.3600000000000001</v>
      </c>
    </row>
    <row r="15" spans="1:46" x14ac:dyDescent="0.25">
      <c r="P15" t="s">
        <v>50</v>
      </c>
      <c r="Q15">
        <f>Q12+MIN(B8:F11)</f>
        <v>-3.9999999999999147E-2</v>
      </c>
      <c r="AF15" t="s">
        <v>50</v>
      </c>
      <c r="AG15">
        <f>AG12+MIN(B8:F11)</f>
        <v>-3.9999999999999147E-2</v>
      </c>
    </row>
    <row r="18" spans="1:10" x14ac:dyDescent="0.25">
      <c r="A18" t="s">
        <v>13</v>
      </c>
      <c r="B18" t="s">
        <v>14</v>
      </c>
      <c r="C18" t="s">
        <v>27</v>
      </c>
      <c r="D18" t="s">
        <v>29</v>
      </c>
    </row>
    <row r="19" spans="1:10" x14ac:dyDescent="0.25">
      <c r="A19" t="s">
        <v>23</v>
      </c>
      <c r="B19" t="s">
        <v>24</v>
      </c>
      <c r="C19" t="s">
        <v>25</v>
      </c>
      <c r="D19" t="s">
        <v>26</v>
      </c>
    </row>
    <row r="21" spans="1:10" x14ac:dyDescent="0.25">
      <c r="A21" s="2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7" t="s">
        <v>11</v>
      </c>
      <c r="H21" s="1" t="s">
        <v>31</v>
      </c>
      <c r="I21" s="7" t="s">
        <v>30</v>
      </c>
      <c r="J21" s="7" t="s">
        <v>32</v>
      </c>
    </row>
    <row r="22" spans="1:10" x14ac:dyDescent="0.25">
      <c r="A22" s="2" t="s">
        <v>7</v>
      </c>
      <c r="B22" s="1">
        <v>-3</v>
      </c>
      <c r="C22" s="1">
        <v>10</v>
      </c>
      <c r="D22" s="1">
        <v>-10</v>
      </c>
      <c r="E22" s="1">
        <v>5</v>
      </c>
      <c r="F22" s="1">
        <f>MIN(B22:E22)</f>
        <v>-10</v>
      </c>
      <c r="G22" s="1">
        <f>MAX(B22:F22)</f>
        <v>10</v>
      </c>
      <c r="H22" s="1">
        <f>$B$27*G22</f>
        <v>4</v>
      </c>
      <c r="I22" s="1">
        <f>(1-$B$27)*F22</f>
        <v>-6</v>
      </c>
      <c r="J22" s="1">
        <f>H22+I22</f>
        <v>-2</v>
      </c>
    </row>
    <row r="23" spans="1:10" x14ac:dyDescent="0.25">
      <c r="A23" s="2" t="s">
        <v>8</v>
      </c>
      <c r="B23" s="1">
        <v>4</v>
      </c>
      <c r="C23" s="1">
        <v>0</v>
      </c>
      <c r="D23" s="1">
        <v>7</v>
      </c>
      <c r="E23" s="1">
        <v>6</v>
      </c>
      <c r="F23" s="1">
        <f t="shared" ref="F23:F25" si="9">MIN(B23:E23)</f>
        <v>0</v>
      </c>
      <c r="G23" s="1">
        <f t="shared" ref="G23:G25" si="10">MAX(B23:F23)</f>
        <v>7</v>
      </c>
      <c r="H23" s="1">
        <f t="shared" ref="H23:H25" si="11">$B$27*G23</f>
        <v>2.8000000000000003</v>
      </c>
      <c r="I23" s="1">
        <f t="shared" ref="I23:I25" si="12">(1-$B$27)*F23</f>
        <v>0</v>
      </c>
      <c r="J23" s="1">
        <f t="shared" ref="J23:J25" si="13">H23+I23</f>
        <v>2.8000000000000003</v>
      </c>
    </row>
    <row r="24" spans="1:10" x14ac:dyDescent="0.25">
      <c r="A24" s="2" t="s">
        <v>9</v>
      </c>
      <c r="B24" s="1">
        <v>5</v>
      </c>
      <c r="C24" s="1">
        <v>-10</v>
      </c>
      <c r="D24" s="1">
        <v>8</v>
      </c>
      <c r="E24" s="1">
        <v>9</v>
      </c>
      <c r="F24" s="1">
        <f t="shared" si="9"/>
        <v>-10</v>
      </c>
      <c r="G24" s="1">
        <f t="shared" si="10"/>
        <v>9</v>
      </c>
      <c r="H24" s="1">
        <f t="shared" si="11"/>
        <v>3.6</v>
      </c>
      <c r="I24" s="1">
        <f t="shared" si="12"/>
        <v>-6</v>
      </c>
      <c r="J24" s="1">
        <f t="shared" si="13"/>
        <v>-2.4</v>
      </c>
    </row>
    <row r="25" spans="1:10" x14ac:dyDescent="0.25">
      <c r="A25" s="2" t="s">
        <v>10</v>
      </c>
      <c r="B25" s="1">
        <v>5</v>
      </c>
      <c r="C25" s="1">
        <v>3</v>
      </c>
      <c r="D25" s="1">
        <v>10</v>
      </c>
      <c r="E25" s="1">
        <v>8</v>
      </c>
      <c r="F25" s="1">
        <f t="shared" si="9"/>
        <v>3</v>
      </c>
      <c r="G25" s="1">
        <f t="shared" si="10"/>
        <v>10</v>
      </c>
      <c r="H25" s="1">
        <f t="shared" si="11"/>
        <v>4</v>
      </c>
      <c r="I25" s="1">
        <f t="shared" si="12"/>
        <v>1.7999999999999998</v>
      </c>
      <c r="J25" s="1">
        <f t="shared" si="13"/>
        <v>5.8</v>
      </c>
    </row>
    <row r="26" spans="1:10" x14ac:dyDescent="0.25">
      <c r="A26" s="3" t="s">
        <v>11</v>
      </c>
      <c r="B26" s="1">
        <f>MAX(B22:B25)</f>
        <v>5</v>
      </c>
      <c r="C26" s="1">
        <f t="shared" ref="C26:E26" si="14">MAX(C22:C25)</f>
        <v>10</v>
      </c>
      <c r="D26" s="1">
        <f t="shared" si="14"/>
        <v>10</v>
      </c>
      <c r="E26" s="1">
        <f t="shared" si="14"/>
        <v>9</v>
      </c>
    </row>
    <row r="27" spans="1:10" x14ac:dyDescent="0.25">
      <c r="A27" s="1" t="s">
        <v>28</v>
      </c>
      <c r="B27" s="23">
        <v>0.4</v>
      </c>
      <c r="C27" s="23"/>
      <c r="D27" s="23"/>
      <c r="E27" s="23"/>
    </row>
    <row r="30" spans="1:10" x14ac:dyDescent="0.25">
      <c r="A30" s="2" t="s">
        <v>41</v>
      </c>
      <c r="B30" s="3" t="s">
        <v>1</v>
      </c>
      <c r="C30" s="3" t="s">
        <v>2</v>
      </c>
      <c r="D30" s="3" t="s">
        <v>3</v>
      </c>
      <c r="E30" s="3" t="s">
        <v>4</v>
      </c>
      <c r="F30" s="7" t="s">
        <v>11</v>
      </c>
    </row>
    <row r="31" spans="1:10" x14ac:dyDescent="0.25">
      <c r="A31" s="2" t="s">
        <v>7</v>
      </c>
      <c r="B31" s="1">
        <f>B$26-B22</f>
        <v>8</v>
      </c>
      <c r="C31" s="1">
        <f t="shared" ref="C31:D31" si="15">C$26-C22</f>
        <v>0</v>
      </c>
      <c r="D31" s="1">
        <f t="shared" si="15"/>
        <v>20</v>
      </c>
      <c r="E31" s="1">
        <f>E$26-E22</f>
        <v>4</v>
      </c>
      <c r="F31" s="1">
        <f>MAX(B31:E31)</f>
        <v>20</v>
      </c>
    </row>
    <row r="32" spans="1:10" x14ac:dyDescent="0.25">
      <c r="A32" s="2" t="s">
        <v>8</v>
      </c>
      <c r="B32" s="1">
        <f t="shared" ref="B32:D32" si="16">B$26-B23</f>
        <v>1</v>
      </c>
      <c r="C32" s="1">
        <f t="shared" si="16"/>
        <v>10</v>
      </c>
      <c r="D32" s="1">
        <f t="shared" si="16"/>
        <v>3</v>
      </c>
      <c r="E32" s="1">
        <f>E$26-E23</f>
        <v>3</v>
      </c>
      <c r="F32" s="1">
        <f t="shared" ref="F32:F34" si="17">MAX(B32:E32)</f>
        <v>10</v>
      </c>
    </row>
    <row r="33" spans="1:8" x14ac:dyDescent="0.25">
      <c r="A33" s="2" t="s">
        <v>9</v>
      </c>
      <c r="B33" s="1">
        <f t="shared" ref="B33:E33" si="18">B$26-B24</f>
        <v>0</v>
      </c>
      <c r="C33" s="1">
        <f t="shared" si="18"/>
        <v>20</v>
      </c>
      <c r="D33" s="1">
        <f t="shared" si="18"/>
        <v>2</v>
      </c>
      <c r="E33" s="1">
        <f t="shared" si="18"/>
        <v>0</v>
      </c>
      <c r="F33" s="1">
        <f t="shared" si="17"/>
        <v>20</v>
      </c>
    </row>
    <row r="34" spans="1:8" x14ac:dyDescent="0.25">
      <c r="A34" s="2" t="s">
        <v>10</v>
      </c>
      <c r="B34" s="1">
        <f t="shared" ref="B34:E34" si="19">B$26-B25</f>
        <v>0</v>
      </c>
      <c r="C34" s="1">
        <f t="shared" si="19"/>
        <v>7</v>
      </c>
      <c r="D34" s="1">
        <f t="shared" si="19"/>
        <v>0</v>
      </c>
      <c r="E34" s="1">
        <f t="shared" si="19"/>
        <v>1</v>
      </c>
      <c r="F34" s="1">
        <f t="shared" si="17"/>
        <v>7</v>
      </c>
    </row>
    <row r="36" spans="1:8" x14ac:dyDescent="0.25">
      <c r="A36" s="19"/>
      <c r="B36" s="7" t="s">
        <v>33</v>
      </c>
      <c r="C36" s="3" t="s">
        <v>34</v>
      </c>
      <c r="D36" s="3" t="s">
        <v>35</v>
      </c>
      <c r="E36" s="3" t="s">
        <v>36</v>
      </c>
      <c r="F36" s="3" t="s">
        <v>37</v>
      </c>
      <c r="G36" s="19" t="s">
        <v>38</v>
      </c>
      <c r="H36" s="19"/>
    </row>
    <row r="37" spans="1:8" x14ac:dyDescent="0.25">
      <c r="A37" s="19"/>
      <c r="B37" s="3">
        <f>MAX(G22:G25)</f>
        <v>10</v>
      </c>
      <c r="C37" s="3">
        <f>MIN(F22:F25)</f>
        <v>-10</v>
      </c>
      <c r="D37" s="3">
        <f>MAX(F22:F25)</f>
        <v>3</v>
      </c>
      <c r="E37" s="3">
        <f>MIN(F31:F34)</f>
        <v>7</v>
      </c>
      <c r="F37" s="3">
        <f>MAX(J22:J25)</f>
        <v>5.8</v>
      </c>
      <c r="G37" s="19"/>
      <c r="H37" s="19"/>
    </row>
    <row r="38" spans="1:8" x14ac:dyDescent="0.25">
      <c r="A38" s="7" t="s">
        <v>7</v>
      </c>
      <c r="B38" s="3" t="s">
        <v>39</v>
      </c>
      <c r="C38" s="3" t="s">
        <v>39</v>
      </c>
      <c r="D38" s="3" t="s">
        <v>40</v>
      </c>
      <c r="E38" s="3" t="s">
        <v>40</v>
      </c>
      <c r="F38" s="3" t="s">
        <v>40</v>
      </c>
      <c r="G38" s="3">
        <f>COUNTIF(B38:F38,"+")</f>
        <v>2</v>
      </c>
      <c r="H38" s="3" t="str">
        <f>IF(COUNTIF(B38:F38,"+")=MAX($G$38:$G$41),"+","-")</f>
        <v>-</v>
      </c>
    </row>
    <row r="39" spans="1:8" x14ac:dyDescent="0.25">
      <c r="A39" s="7" t="s">
        <v>8</v>
      </c>
      <c r="B39" s="3" t="s">
        <v>40</v>
      </c>
      <c r="C39" s="3" t="s">
        <v>40</v>
      </c>
      <c r="D39" s="3" t="s">
        <v>40</v>
      </c>
      <c r="E39" s="3" t="s">
        <v>40</v>
      </c>
      <c r="F39" s="3" t="s">
        <v>40</v>
      </c>
      <c r="G39" s="3">
        <f t="shared" ref="G39:G41" si="20">COUNTIF(B39:F39,"+")</f>
        <v>0</v>
      </c>
      <c r="H39" s="3" t="str">
        <f t="shared" ref="H39:H41" si="21">IF(COUNTIF(B39:F39,"+")=MAX($G$38:$G$41),"+","-")</f>
        <v>-</v>
      </c>
    </row>
    <row r="40" spans="1:8" x14ac:dyDescent="0.25">
      <c r="A40" s="7" t="s">
        <v>9</v>
      </c>
      <c r="B40" s="3" t="s">
        <v>40</v>
      </c>
      <c r="C40" s="3" t="s">
        <v>39</v>
      </c>
      <c r="D40" s="3" t="s">
        <v>40</v>
      </c>
      <c r="E40" s="3" t="s">
        <v>40</v>
      </c>
      <c r="F40" s="3" t="s">
        <v>40</v>
      </c>
      <c r="G40" s="3">
        <f>COUNTIF(B40:F40,"+")</f>
        <v>1</v>
      </c>
      <c r="H40" s="3" t="str">
        <f t="shared" si="21"/>
        <v>-</v>
      </c>
    </row>
    <row r="41" spans="1:8" x14ac:dyDescent="0.25">
      <c r="A41" s="7" t="s">
        <v>10</v>
      </c>
      <c r="B41" s="3" t="s">
        <v>39</v>
      </c>
      <c r="C41" s="3" t="s">
        <v>40</v>
      </c>
      <c r="D41" s="3" t="s">
        <v>39</v>
      </c>
      <c r="E41" s="3" t="s">
        <v>39</v>
      </c>
      <c r="F41" s="3" t="s">
        <v>39</v>
      </c>
      <c r="G41" s="3">
        <f t="shared" si="20"/>
        <v>4</v>
      </c>
      <c r="H41" s="3" t="str">
        <f t="shared" si="21"/>
        <v>+</v>
      </c>
    </row>
  </sheetData>
  <mergeCells count="7">
    <mergeCell ref="P7:AD7"/>
    <mergeCell ref="AF7:AT7"/>
    <mergeCell ref="A36:A37"/>
    <mergeCell ref="G36:H37"/>
    <mergeCell ref="B13:E13"/>
    <mergeCell ref="G8:G11"/>
    <mergeCell ref="B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2021-06-05T09:08:01Z</dcterms:modified>
</cp:coreProperties>
</file>