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zho\Desktop\工程做法注释_箭楼篇\"/>
    </mc:Choice>
  </mc:AlternateContent>
  <xr:revisionPtr revIDLastSave="0" documentId="13_ncr:1_{E6D7B0C0-BD2E-41EF-A0F5-27B703CA385F}" xr6:coauthVersionLast="31" xr6:coauthVersionMax="31" xr10:uidLastSave="{00000000-0000-0000-0000-000000000000}"/>
  <bookViews>
    <workbookView xWindow="0" yWindow="0" windowWidth="22500" windowHeight="10755" activeTab="3" xr2:uid="{EAE1EA4F-F202-4B54-AA35-38C0CEAD032A}"/>
  </bookViews>
  <sheets>
    <sheet name="Sheet1" sheetId="1" r:id="rId1"/>
    <sheet name="Sheet2" sheetId="2" r:id="rId2"/>
    <sheet name="单翘单昂者" sheetId="3" r:id="rId3"/>
    <sheet name="Sheet4" sheetId="5" r:id="rId4"/>
    <sheet name="Sheet3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M6" i="5"/>
  <c r="M7" i="5"/>
  <c r="M8" i="5"/>
  <c r="M9" i="5"/>
  <c r="M5" i="5"/>
  <c r="J9" i="5" l="1"/>
  <c r="O9" i="5" s="1"/>
  <c r="J8" i="5"/>
  <c r="O8" i="5" s="1"/>
  <c r="J7" i="5"/>
  <c r="O7" i="5" s="1"/>
  <c r="J6" i="5"/>
  <c r="O6" i="5" s="1"/>
  <c r="J5" i="5"/>
  <c r="O5" i="5" s="1"/>
  <c r="E1" i="5"/>
  <c r="F1" i="5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" i="4"/>
  <c r="H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吉舟</author>
  </authors>
  <commentList>
    <comment ref="O2" authorId="0" shapeId="0" xr:uid="{9ECE3C9F-19A0-4575-A9D2-13962B706555}">
      <text>
        <r>
          <rPr>
            <b/>
            <sz val="9"/>
            <color indexed="81"/>
            <rFont val="宋体"/>
            <family val="3"/>
            <charset val="134"/>
          </rPr>
          <t>吉舟:</t>
        </r>
        <r>
          <rPr>
            <sz val="9"/>
            <color indexed="81"/>
            <rFont val="宋体"/>
            <family val="3"/>
            <charset val="134"/>
          </rPr>
          <t xml:space="preserve">
更改后底宽=宽-底高
同时要更改翘的长度
不然此处一拽架会变成3.01</t>
        </r>
      </text>
    </comment>
    <comment ref="O5" authorId="0" shapeId="0" xr:uid="{E93E45E8-2DD8-441F-88A3-6699124C9DF9}">
      <text>
        <r>
          <rPr>
            <b/>
            <sz val="9"/>
            <color indexed="81"/>
            <rFont val="宋体"/>
            <family val="3"/>
            <charset val="134"/>
          </rPr>
          <t>吉舟:</t>
        </r>
        <r>
          <rPr>
            <sz val="9"/>
            <color indexed="81"/>
            <rFont val="宋体"/>
            <family val="3"/>
            <charset val="134"/>
          </rPr>
          <t xml:space="preserve">
更改后底宽=宽-底高
同时要更改翘的长度
不然此处一拽架会变成3.01</t>
        </r>
      </text>
    </comment>
    <comment ref="G16" authorId="0" shapeId="0" xr:uid="{744183FE-16FD-4BC9-BCBC-36214DD20AA3}">
      <text>
        <r>
          <rPr>
            <b/>
            <sz val="9"/>
            <color indexed="81"/>
            <rFont val="宋体"/>
            <charset val="134"/>
          </rPr>
          <t>吉舟:</t>
        </r>
        <r>
          <rPr>
            <sz val="9"/>
            <color indexed="81"/>
            <rFont val="宋体"/>
            <charset val="134"/>
          </rPr>
          <t xml:space="preserve">
奇怪的数</t>
        </r>
      </text>
    </comment>
    <comment ref="L17" authorId="0" shapeId="0" xr:uid="{0D0453B3-1850-406C-965A-2CE49D94EA57}">
      <text>
        <r>
          <rPr>
            <b/>
            <sz val="9"/>
            <color indexed="81"/>
            <rFont val="宋体"/>
            <family val="3"/>
            <charset val="134"/>
          </rPr>
          <t>吉舟:</t>
        </r>
        <r>
          <rPr>
            <sz val="9"/>
            <color indexed="81"/>
            <rFont val="宋体"/>
            <family val="3"/>
            <charset val="134"/>
          </rPr>
          <t xml:space="preserve">
出挑2拽架，按5举加</t>
        </r>
      </text>
    </comment>
    <comment ref="H18" authorId="0" shapeId="0" xr:uid="{D231832B-D45B-4E28-837F-47352E8DD295}">
      <text>
        <r>
          <rPr>
            <b/>
            <sz val="9"/>
            <color indexed="81"/>
            <rFont val="宋体"/>
            <charset val="134"/>
          </rPr>
          <t>吉舟:</t>
        </r>
        <r>
          <rPr>
            <sz val="9"/>
            <color indexed="81"/>
            <rFont val="宋体"/>
            <charset val="134"/>
          </rPr>
          <t xml:space="preserve">
撑头木尾部尺寸×2</t>
        </r>
      </text>
    </comment>
  </commentList>
</comments>
</file>

<file path=xl/sharedStrings.xml><?xml version="1.0" encoding="utf-8"?>
<sst xmlns="http://schemas.openxmlformats.org/spreadsheetml/2006/main" count="439" uniqueCount="148">
  <si>
    <t>斗科各项尺寸做法</t>
  </si>
  <si>
    <t>平身科</t>
  </si>
  <si>
    <t>通则</t>
    <phoneticPr fontId="1" type="noConversion"/>
  </si>
  <si>
    <t>凡头昂后带翘头，每斗口一寸，从十八斗底中线以外加长五分四厘（翘头上安十八斗，十八斗底宽1.1斗口——应为1.08斗口，中分为二各0.54斗口）。惟单翘单昂者后带菊花头，不加十八斗底。</t>
  </si>
  <si>
    <t>凡二昂后带菊花头，每斗口一寸，其菊花头应长三寸。</t>
  </si>
  <si>
    <t>凡蚂蚱头后带六分头，每斗口一寸，从十八斗外皮以后再加长六分(O.6斗口），惟斗口单昂者后带麻叶头，其加长照撑头木上麻叶头之法。</t>
  </si>
  <si>
    <t>凡昂，每斗口一寸，俱从昂嘴中线以外再加昂嘴长三分(0.3斗口）。</t>
  </si>
  <si>
    <t>正心瓜拱，每斗口宽一寸，应长六寸二分，宽一寸二分四厘，高二寸。</t>
  </si>
  <si>
    <t>正心万拱，每斗口宽一寸，应长九寸二分，高、宽与正心瓜拱同。</t>
  </si>
  <si>
    <t>头昂，每斗口一寸，应前高三寸，中高二寸，宽一寸，其长如斗口单昂、斗口重昂者，应长九寸八分五厘。单翘单昂者，长一尺五寸三分。单翘重昂者，长一尺五寸八分五厘。重翘重昂者，长二尺一寸八分五厘。</t>
  </si>
  <si>
    <t>二昂，高厚与头昂尺寸同。如斗口重昂者，应长一尺五寸三分。单翘重昂者，长二尺一寸三分。重翘重昂者，长二尺七寸三分。</t>
  </si>
  <si>
    <t>蚂蚱头，每斗口一寸，应高二寸，宽一寸。如斗口单昂者，应长一尺二寸五分四厘。单翘单昂并斗口重昂者，长一尺五寸六分。单翘重昂者，长二尺一寸六分。重翘重昂者，长二尺七寸六分。</t>
  </si>
  <si>
    <t>撑头木，每斗口一寸，应高二寸，宽一寸。如斗口单昂者，应长六寸。单翘单昂并斗口重昂者，长一尺五寸五分四厘。单翘重昂者，长二尺一寸五分四厘。重翘重昂者，长二尺七寸五分四厘。</t>
  </si>
  <si>
    <t>单才瓜拱，每斗口一寸，应高一寸四分，宽一寸，长六寸二分。</t>
  </si>
  <si>
    <t>单才万拱，每斗口一寸，应长九寸二分，高一寸四分，宽一寸。</t>
  </si>
  <si>
    <t>厢拱，每斗口一寸，应长七寸二分，高一寸四分，宽一寸。</t>
  </si>
  <si>
    <t>桁椀，每斗口一寸，应宽一寸。如斗口单昂者，应长六寸。单翘单昂并斗口重昂者，长一尺二寸。单翘重昂者，长一尺八寸。重翘重昂者，长二尺四寸。高按拽架加举。</t>
  </si>
  <si>
    <t>十八斗，每斗口宽一寸，十八斗应长一寸八分，宽一寸四分八厘，高一寸。斗底宽一寸一分，长一寸四分。口高四分，腰高二分，底高四分。</t>
  </si>
  <si>
    <t>三才升，每斗口宽一寸，三才升应长一寸三分，宽一寸四分八厘，高一寸。升底宽一寸一分，长九分。口高四分，腰高二分，底高四分。</t>
  </si>
  <si>
    <t>槽升，每斗口宽一寸，槽升应长一寸三分，宽一寸七分二厘，高一寸。升底宽一寸三分二厘，长九分。口高四分，腰高二分，底高四分。</t>
  </si>
  <si>
    <t>凡算桁椀之高，以正心枋中至挑檐枋中尺寸为实（即斗科外拽架长）。按加举之数（一般按五举加举）为法乘之，即得桁椀高之尺寸。</t>
  </si>
  <si>
    <t>凡撑头木后带麻叶头，其麻叶头除一拽架分位外，每斗口一寸，再加长五分四厘（蚂蚱头后尾上安十八斗，十八斗中线以外应加长0.54斗口)。惟斗口单昂者后不带麻叶头。</t>
  </si>
  <si>
    <t>大斗一个，每斗口宽一寸，大斗应长三寸，宽三寸，高二寸。斗口高八分，斗底宽二寸二分，长二寸二分，底高八分，腰高四分。</t>
  </si>
  <si>
    <t>单翘，每斗口宽一寸，应长七寸一分，高二寸，宽一寸。</t>
  </si>
  <si>
    <t>重翘，每斗口宽一寸，应长一尺三寸一分，高宽与单翘同。</t>
  </si>
  <si>
    <t>桁椀</t>
  </si>
  <si>
    <t>头昂</t>
  </si>
  <si>
    <t>二昂</t>
  </si>
  <si>
    <t>蚂蚱头</t>
  </si>
  <si>
    <t>撑头木</t>
  </si>
  <si>
    <t>昂</t>
  </si>
  <si>
    <t>斗科分档</t>
  </si>
  <si>
    <t>大斗</t>
  </si>
  <si>
    <t>单翘</t>
  </si>
  <si>
    <t>重翘</t>
  </si>
  <si>
    <t>正心瓜拱</t>
  </si>
  <si>
    <t>正心万拱</t>
  </si>
  <si>
    <t>单才瓜拱</t>
  </si>
  <si>
    <t>单才万拱</t>
  </si>
  <si>
    <t>厢拱</t>
  </si>
  <si>
    <t>十八斗</t>
  </si>
  <si>
    <t>三才升</t>
  </si>
  <si>
    <t>槽升</t>
  </si>
  <si>
    <t>凡斗科分档尺寸，每斗口一寸，应档宽一尺一寸（档宽11斗口，城门角楼用斗科按12斗口分档，一斗二升交麻叶及一斗三升斗科按8斗口分档）。从两斗底中线算，如斗口二寸五分，每一档应宽二尺七寸五分。</t>
    <phoneticPr fontId="1" type="noConversion"/>
  </si>
  <si>
    <t>分卷</t>
    <phoneticPr fontId="1" type="noConversion"/>
  </si>
  <si>
    <t>分项</t>
    <phoneticPr fontId="1" type="noConversion"/>
  </si>
  <si>
    <t>条目</t>
    <phoneticPr fontId="1" type="noConversion"/>
  </si>
  <si>
    <t>内容</t>
    <phoneticPr fontId="1" type="noConversion"/>
  </si>
  <si>
    <t>宽三寸</t>
  </si>
  <si>
    <t>底高八分</t>
  </si>
  <si>
    <t>高二寸</t>
  </si>
  <si>
    <t>宽一寸二分四厘</t>
  </si>
  <si>
    <t>每斗口一寸</t>
  </si>
  <si>
    <t>宽一寸</t>
  </si>
  <si>
    <t>高一寸四分</t>
  </si>
  <si>
    <t>宽一寸四分八厘</t>
  </si>
  <si>
    <t>腰高二分</t>
  </si>
  <si>
    <t>宽一寸七分二厘</t>
  </si>
  <si>
    <t>高同单翘</t>
  </si>
  <si>
    <t>宽同单翘</t>
    <phoneticPr fontId="1" type="noConversion"/>
  </si>
  <si>
    <t>长六寸二分</t>
  </si>
  <si>
    <t>底高四分</t>
  </si>
  <si>
    <t>宽同正心瓜拱</t>
    <phoneticPr fontId="1" type="noConversion"/>
  </si>
  <si>
    <t>高同正心瓜拱</t>
    <phoneticPr fontId="1" type="noConversion"/>
  </si>
  <si>
    <t>高二寸</t>
    <phoneticPr fontId="1" type="noConversion"/>
  </si>
  <si>
    <t>长三寸</t>
  </si>
  <si>
    <t>长一尺三寸一分</t>
  </si>
  <si>
    <t>长九寸二分</t>
  </si>
  <si>
    <t>长七寸二分</t>
  </si>
  <si>
    <t>长一寸八分</t>
  </si>
  <si>
    <t>长一寸三分</t>
  </si>
  <si>
    <t>前高三寸
中高二寸</t>
    <phoneticPr fontId="1" type="noConversion"/>
  </si>
  <si>
    <t>厚同头昂</t>
    <phoneticPr fontId="1" type="noConversion"/>
  </si>
  <si>
    <t>高同头昂</t>
    <phoneticPr fontId="1" type="noConversion"/>
  </si>
  <si>
    <t>斗口重昂者长一尺五寸三分
单翘重昂者长二尺一寸三分
重翘重昂者长二尺七寸三分</t>
    <phoneticPr fontId="1" type="noConversion"/>
  </si>
  <si>
    <t>斗口单昂者长九寸八分五厘
斗口重昂者长九寸八分五厘
单翘单昂者长一尺五寸三分
单翘重昂者长一尺五寸八分五厘
重翘重昂者长二尺一寸八分五厘</t>
    <phoneticPr fontId="1" type="noConversion"/>
  </si>
  <si>
    <t>斗口单昂者长六寸
斗口重昂者长一尺二寸
单翘单昂者长一尺二寸
单翘重昂者长一尺八寸
重翘重昂者长二尺四寸</t>
    <phoneticPr fontId="1" type="noConversion"/>
  </si>
  <si>
    <t>宽一寸</t>
    <phoneticPr fontId="1" type="noConversion"/>
  </si>
  <si>
    <t>斗口单昂者长一尺二寸五分四厘
斗口重昂者长一尺五寸六分
单翘单昂者长一尺五寸六分
单翘重昂者长二尺一寸六分
重翘重昂者长二尺七寸六分</t>
    <phoneticPr fontId="1" type="noConversion"/>
  </si>
  <si>
    <t xml:space="preserve">斗口单昂者长六寸
斗口重昂者长一尺五寸五分四厘
单翘单昂者长一尺五寸五分四厘
单翘重昂者长二尺一寸五分四厘
重翘重昂者长二尺七寸五分四厘
</t>
    <phoneticPr fontId="1" type="noConversion"/>
  </si>
  <si>
    <t>高按拽架加举</t>
    <phoneticPr fontId="1" type="noConversion"/>
  </si>
  <si>
    <t>高一寸</t>
  </si>
  <si>
    <t>斗口高八分</t>
    <phoneticPr fontId="1" type="noConversion"/>
  </si>
  <si>
    <t>斗</t>
    <phoneticPr fontId="1" type="noConversion"/>
  </si>
  <si>
    <t>翘</t>
    <phoneticPr fontId="1" type="noConversion"/>
  </si>
  <si>
    <t>拱</t>
    <phoneticPr fontId="1" type="noConversion"/>
  </si>
  <si>
    <t>椀</t>
    <phoneticPr fontId="1" type="noConversion"/>
  </si>
  <si>
    <t>腰高四分</t>
    <phoneticPr fontId="1" type="noConversion"/>
  </si>
  <si>
    <t>斗口高四分</t>
    <phoneticPr fontId="1" type="noConversion"/>
  </si>
  <si>
    <t>底长二寸二分</t>
  </si>
  <si>
    <t>底长一寸四分</t>
  </si>
  <si>
    <t>底长九分</t>
  </si>
  <si>
    <t>底宽二寸二分</t>
    <phoneticPr fontId="1" type="noConversion"/>
  </si>
  <si>
    <t>底宽一寸三分二厘</t>
    <phoneticPr fontId="1" type="noConversion"/>
  </si>
  <si>
    <t>凡算斗科上升、斗、拱、翘等件，长短、高厚尺寸，俱以平身科迎面安翘昂斗口宽尺寸为法核算。斗口有头等才（材），二等才，以至十一等才之分。头等才迎面安翘昂斗口宽六寸，二等才斗口宽五寸五分，自三等才以至十一等才各递减五分，即得斗口尺寸。</t>
    <phoneticPr fontId="1" type="noConversion"/>
  </si>
  <si>
    <t>升</t>
    <phoneticPr fontId="1" type="noConversion"/>
  </si>
  <si>
    <t>昂</t>
    <phoneticPr fontId="1" type="noConversion"/>
  </si>
  <si>
    <t>木</t>
    <phoneticPr fontId="1" type="noConversion"/>
  </si>
  <si>
    <t/>
  </si>
  <si>
    <t>斗科上升、斗、拱、翘</t>
    <phoneticPr fontId="1" type="noConversion"/>
  </si>
  <si>
    <t>升</t>
  </si>
  <si>
    <t>斗口高四分</t>
  </si>
  <si>
    <t>斗</t>
  </si>
  <si>
    <t>腰高四分</t>
  </si>
  <si>
    <t>斗口高八分</t>
  </si>
  <si>
    <t>拱</t>
  </si>
  <si>
    <t>翘</t>
  </si>
  <si>
    <t>前高三寸
中高二寸</t>
  </si>
  <si>
    <t>木</t>
  </si>
  <si>
    <t>椀</t>
  </si>
  <si>
    <t>长六寸二分</t>
    <phoneticPr fontId="1" type="noConversion"/>
  </si>
  <si>
    <t>长六寸二分</t>
    <phoneticPr fontId="1" type="noConversion"/>
  </si>
  <si>
    <t>长一尺五寸三分</t>
    <phoneticPr fontId="1" type="noConversion"/>
  </si>
  <si>
    <t>长一尺五寸六分</t>
    <phoneticPr fontId="1" type="noConversion"/>
  </si>
  <si>
    <t>长一尺五寸五分四厘</t>
    <phoneticPr fontId="1" type="noConversion"/>
  </si>
  <si>
    <t>长一尺二寸</t>
    <phoneticPr fontId="1" type="noConversion"/>
  </si>
  <si>
    <t>六</t>
  </si>
  <si>
    <t>五</t>
  </si>
  <si>
    <t>四</t>
  </si>
  <si>
    <t>.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</si>
  <si>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</si>
  <si>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</si>
  <si>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</si>
  <si>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</si>
  <si>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</si>
  <si>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</si>
  <si>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一寸=32</t>
    <phoneticPr fontId="1" type="noConversion"/>
  </si>
  <si>
    <t>类别</t>
    <phoneticPr fontId="1" type="noConversion"/>
  </si>
  <si>
    <t>类别编号</t>
    <phoneticPr fontId="1" type="noConversion"/>
  </si>
  <si>
    <t>名称</t>
    <phoneticPr fontId="1" type="noConversion"/>
  </si>
  <si>
    <t>斗口</t>
    <phoneticPr fontId="1" type="noConversion"/>
  </si>
  <si>
    <t>长</t>
    <phoneticPr fontId="1" type="noConversion"/>
  </si>
  <si>
    <t>宽</t>
    <phoneticPr fontId="1" type="noConversion"/>
  </si>
  <si>
    <t>高</t>
    <phoneticPr fontId="1" type="noConversion"/>
  </si>
  <si>
    <t>底长</t>
    <phoneticPr fontId="1" type="noConversion"/>
  </si>
  <si>
    <t>底宽</t>
    <phoneticPr fontId="1" type="noConversion"/>
  </si>
  <si>
    <t>底高</t>
    <phoneticPr fontId="1" type="noConversion"/>
  </si>
  <si>
    <t>腰高</t>
    <phoneticPr fontId="1" type="noConversion"/>
  </si>
  <si>
    <t>斗口高</t>
    <phoneticPr fontId="1" type="noConversion"/>
  </si>
  <si>
    <t>麻叶云</t>
    <phoneticPr fontId="1" type="noConversion"/>
  </si>
  <si>
    <r>
      <rPr>
        <sz val="11"/>
        <rFont val="等线"/>
        <family val="3"/>
        <charset val="134"/>
        <scheme val="minor"/>
      </rPr>
      <t>底宽一寸一分</t>
    </r>
    <r>
      <rPr>
        <sz val="11"/>
        <color rgb="FFFF0000"/>
        <rFont val="等线"/>
        <family val="2"/>
        <charset val="134"/>
        <scheme val="minor"/>
      </rPr>
      <t xml:space="preserve">
改为一寸八厘</t>
    </r>
    <phoneticPr fontId="1" type="noConversion"/>
  </si>
  <si>
    <r>
      <t xml:space="preserve">长七寸一分
</t>
    </r>
    <r>
      <rPr>
        <sz val="11"/>
        <color rgb="FFFF0000"/>
        <rFont val="等线"/>
        <family val="3"/>
        <charset val="134"/>
        <scheme val="minor"/>
      </rPr>
      <t>改为七寸八里</t>
    </r>
    <phoneticPr fontId="1" type="noConversion"/>
  </si>
  <si>
    <r>
      <t xml:space="preserve">7.1
</t>
    </r>
    <r>
      <rPr>
        <sz val="11"/>
        <color rgb="FFFF0000"/>
        <rFont val="等线"/>
        <family val="3"/>
        <charset val="134"/>
        <scheme val="minor"/>
      </rPr>
      <t>7.08</t>
    </r>
    <phoneticPr fontId="1" type="noConversion"/>
  </si>
  <si>
    <r>
      <rPr>
        <sz val="11"/>
        <rFont val="等线"/>
        <family val="3"/>
        <charset val="134"/>
        <scheme val="minor"/>
      </rPr>
      <t>1.1</t>
    </r>
    <r>
      <rPr>
        <sz val="11"/>
        <color rgb="FFFF0000"/>
        <rFont val="等线"/>
        <family val="2"/>
        <charset val="134"/>
        <scheme val="minor"/>
      </rPr>
      <t xml:space="preserve">
1.08</t>
    </r>
    <phoneticPr fontId="1" type="noConversion"/>
  </si>
  <si>
    <t>外拽架×加举</t>
    <phoneticPr fontId="1" type="noConversion"/>
  </si>
  <si>
    <t>宽(mm)</t>
    <phoneticPr fontId="1" type="noConversion"/>
  </si>
  <si>
    <t>高(mm)</t>
    <phoneticPr fontId="1" type="noConversion"/>
  </si>
  <si>
    <t>长(mm)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</si>
</sst>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2" fontId="0" fillId="2" borderId="0" xfId="0" applyNumberFormat="1" applyFill="1" applyAlignment="1">
      <alignment horizontal="right" vertical="center"/>
    </xf>
    <xf numFmtId="176" fontId="0" fillId="2" borderId="0" xfId="0" applyNumberFormat="1" applyFill="1">
      <alignment vertical="center"/>
    </xf>
    <xf numFmtId="2" fontId="0" fillId="2" borderId="0" xfId="0" applyNumberFormat="1" applyFill="1">
      <alignment vertical="center"/>
    </xf>
    <xf numFmtId="2" fontId="0" fillId="3" borderId="0" xfId="0" applyNumberFormat="1" applyFill="1" applyAlignment="1">
      <alignment horizontal="right" vertical="center"/>
    </xf>
    <xf numFmtId="176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2" fontId="0" fillId="4" borderId="0" xfId="0" applyNumberFormat="1" applyFill="1" applyAlignment="1">
      <alignment horizontal="right" vertical="center"/>
    </xf>
    <xf numFmtId="176" fontId="0" fillId="4" borderId="0" xfId="0" applyNumberFormat="1" applyFill="1">
      <alignment vertical="center"/>
    </xf>
    <xf numFmtId="2" fontId="0" fillId="4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2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2" fontId="0" fillId="6" borderId="0" xfId="0" applyNumberFormat="1" applyFill="1" applyAlignment="1">
      <alignment horizontal="right" vertical="center"/>
    </xf>
    <xf numFmtId="176" fontId="0" fillId="6" borderId="0" xfId="0" applyNumberFormat="1" applyFill="1">
      <alignment vertical="center"/>
    </xf>
    <xf numFmtId="2" fontId="0" fillId="6" borderId="0" xfId="0" applyNumberFormat="1" applyFill="1">
      <alignment vertical="center"/>
    </xf>
    <xf numFmtId="0" fontId="0" fillId="7" borderId="0" xfId="0" applyFill="1">
      <alignment vertical="center"/>
    </xf>
    <xf numFmtId="2" fontId="0" fillId="7" borderId="0" xfId="0" applyNumberFormat="1" applyFill="1" applyAlignment="1">
      <alignment horizontal="right" vertical="center"/>
    </xf>
    <xf numFmtId="176" fontId="0" fillId="7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4" fillId="0" borderId="0" xfId="0" applyFont="1" applyAlignment="1">
      <alignment vertical="center" wrapText="1"/>
    </xf>
    <xf numFmtId="2" fontId="0" fillId="0" borderId="0" xfId="0" applyNumberForma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2" fontId="0" fillId="7" borderId="0" xfId="0" applyNumberFormat="1" applyFill="1" applyAlignment="1">
      <alignment horizontal="left" vertical="center"/>
    </xf>
    <xf numFmtId="0" fontId="0" fillId="5" borderId="0" xfId="0" applyFill="1">
      <alignment vertical="center"/>
    </xf>
    <xf numFmtId="0" fontId="9" fillId="3" borderId="0" xfId="0" applyFont="1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9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C5AF-05F6-4623-AD74-3D0CFCC8957D}">
  <dimension ref="A1:D26"/>
  <sheetViews>
    <sheetView topLeftCell="A2" workbookViewId="0">
      <selection activeCell="A22" activeCellId="1" sqref="A3:XFD3 A22:XFD22"/>
    </sheetView>
  </sheetViews>
  <sheetFormatPr defaultRowHeight="13.9" x14ac:dyDescent="0.4"/>
  <cols>
    <col min="1" max="1" width="17.3984375" customWidth="1"/>
  </cols>
  <sheetData>
    <row r="1" spans="1:4" x14ac:dyDescent="0.4">
      <c r="A1" t="s">
        <v>44</v>
      </c>
      <c r="B1" t="s">
        <v>45</v>
      </c>
      <c r="C1" t="s">
        <v>46</v>
      </c>
      <c r="D1" t="s">
        <v>47</v>
      </c>
    </row>
    <row r="2" spans="1:4" x14ac:dyDescent="0.4">
      <c r="A2" t="s">
        <v>0</v>
      </c>
      <c r="B2" t="s">
        <v>2</v>
      </c>
      <c r="C2" t="s">
        <v>99</v>
      </c>
      <c r="D2" t="s">
        <v>94</v>
      </c>
    </row>
    <row r="3" spans="1:4" x14ac:dyDescent="0.4">
      <c r="A3" t="s">
        <v>0</v>
      </c>
      <c r="B3" t="s">
        <v>2</v>
      </c>
      <c r="C3" t="s">
        <v>25</v>
      </c>
      <c r="D3" t="s">
        <v>20</v>
      </c>
    </row>
    <row r="4" spans="1:4" x14ac:dyDescent="0.4">
      <c r="A4" t="s">
        <v>0</v>
      </c>
      <c r="B4" t="s">
        <v>2</v>
      </c>
      <c r="C4" t="s">
        <v>26</v>
      </c>
      <c r="D4" t="s">
        <v>3</v>
      </c>
    </row>
    <row r="5" spans="1:4" x14ac:dyDescent="0.4">
      <c r="A5" t="s">
        <v>0</v>
      </c>
      <c r="B5" t="s">
        <v>2</v>
      </c>
      <c r="C5" t="s">
        <v>27</v>
      </c>
      <c r="D5" t="s">
        <v>4</v>
      </c>
    </row>
    <row r="6" spans="1:4" x14ac:dyDescent="0.4">
      <c r="A6" t="s">
        <v>0</v>
      </c>
      <c r="B6" t="s">
        <v>2</v>
      </c>
      <c r="C6" t="s">
        <v>28</v>
      </c>
      <c r="D6" t="s">
        <v>5</v>
      </c>
    </row>
    <row r="7" spans="1:4" x14ac:dyDescent="0.4">
      <c r="A7" t="s">
        <v>0</v>
      </c>
      <c r="B7" t="s">
        <v>2</v>
      </c>
      <c r="C7" t="s">
        <v>29</v>
      </c>
      <c r="D7" t="s">
        <v>21</v>
      </c>
    </row>
    <row r="8" spans="1:4" x14ac:dyDescent="0.4">
      <c r="A8" t="s">
        <v>0</v>
      </c>
      <c r="B8" t="s">
        <v>2</v>
      </c>
      <c r="C8" t="s">
        <v>30</v>
      </c>
      <c r="D8" t="s">
        <v>6</v>
      </c>
    </row>
    <row r="9" spans="1:4" x14ac:dyDescent="0.4">
      <c r="A9" t="s">
        <v>0</v>
      </c>
      <c r="B9" t="s">
        <v>2</v>
      </c>
      <c r="C9" t="s">
        <v>31</v>
      </c>
      <c r="D9" t="s">
        <v>43</v>
      </c>
    </row>
    <row r="10" spans="1:4" x14ac:dyDescent="0.4">
      <c r="A10" t="s">
        <v>0</v>
      </c>
      <c r="B10" t="s">
        <v>1</v>
      </c>
      <c r="C10" t="s">
        <v>32</v>
      </c>
      <c r="D10" t="s">
        <v>22</v>
      </c>
    </row>
    <row r="11" spans="1:4" x14ac:dyDescent="0.4">
      <c r="A11" t="s">
        <v>0</v>
      </c>
      <c r="B11" t="s">
        <v>1</v>
      </c>
      <c r="C11" t="s">
        <v>33</v>
      </c>
      <c r="D11" t="s">
        <v>23</v>
      </c>
    </row>
    <row r="12" spans="1:4" x14ac:dyDescent="0.4">
      <c r="A12" t="s">
        <v>0</v>
      </c>
      <c r="B12" t="s">
        <v>1</v>
      </c>
      <c r="C12" t="s">
        <v>34</v>
      </c>
      <c r="D12" t="s">
        <v>24</v>
      </c>
    </row>
    <row r="13" spans="1:4" x14ac:dyDescent="0.4">
      <c r="A13" t="s">
        <v>0</v>
      </c>
      <c r="B13" t="s">
        <v>1</v>
      </c>
      <c r="C13" t="s">
        <v>35</v>
      </c>
      <c r="D13" t="s">
        <v>7</v>
      </c>
    </row>
    <row r="14" spans="1:4" x14ac:dyDescent="0.4">
      <c r="A14" t="s">
        <v>0</v>
      </c>
      <c r="B14" t="s">
        <v>1</v>
      </c>
      <c r="C14" t="s">
        <v>36</v>
      </c>
      <c r="D14" t="s">
        <v>8</v>
      </c>
    </row>
    <row r="15" spans="1:4" x14ac:dyDescent="0.4">
      <c r="A15" t="s">
        <v>0</v>
      </c>
      <c r="B15" t="s">
        <v>1</v>
      </c>
      <c r="C15" t="s">
        <v>26</v>
      </c>
      <c r="D15" t="s">
        <v>9</v>
      </c>
    </row>
    <row r="16" spans="1:4" x14ac:dyDescent="0.4">
      <c r="A16" t="s">
        <v>0</v>
      </c>
      <c r="B16" t="s">
        <v>1</v>
      </c>
      <c r="C16" t="s">
        <v>27</v>
      </c>
      <c r="D16" t="s">
        <v>10</v>
      </c>
    </row>
    <row r="17" spans="1:4" x14ac:dyDescent="0.4">
      <c r="A17" t="s">
        <v>0</v>
      </c>
      <c r="B17" t="s">
        <v>1</v>
      </c>
      <c r="C17" t="s">
        <v>28</v>
      </c>
      <c r="D17" t="s">
        <v>11</v>
      </c>
    </row>
    <row r="18" spans="1:4" x14ac:dyDescent="0.4">
      <c r="A18" t="s">
        <v>0</v>
      </c>
      <c r="B18" t="s">
        <v>1</v>
      </c>
      <c r="C18" t="s">
        <v>29</v>
      </c>
      <c r="D18" t="s">
        <v>12</v>
      </c>
    </row>
    <row r="19" spans="1:4" x14ac:dyDescent="0.4">
      <c r="A19" t="s">
        <v>0</v>
      </c>
      <c r="B19" t="s">
        <v>1</v>
      </c>
      <c r="C19" t="s">
        <v>37</v>
      </c>
      <c r="D19" t="s">
        <v>13</v>
      </c>
    </row>
    <row r="20" spans="1:4" x14ac:dyDescent="0.4">
      <c r="A20" t="s">
        <v>0</v>
      </c>
      <c r="B20" t="s">
        <v>1</v>
      </c>
      <c r="C20" t="s">
        <v>38</v>
      </c>
      <c r="D20" t="s">
        <v>14</v>
      </c>
    </row>
    <row r="21" spans="1:4" x14ac:dyDescent="0.4">
      <c r="A21" t="s">
        <v>0</v>
      </c>
      <c r="B21" t="s">
        <v>1</v>
      </c>
      <c r="C21" t="s">
        <v>39</v>
      </c>
      <c r="D21" t="s">
        <v>15</v>
      </c>
    </row>
    <row r="22" spans="1:4" x14ac:dyDescent="0.4">
      <c r="A22" t="s">
        <v>0</v>
      </c>
      <c r="B22" t="s">
        <v>1</v>
      </c>
      <c r="C22" t="s">
        <v>25</v>
      </c>
      <c r="D22" t="s">
        <v>16</v>
      </c>
    </row>
    <row r="23" spans="1:4" x14ac:dyDescent="0.4">
      <c r="A23" t="s">
        <v>0</v>
      </c>
      <c r="B23" t="s">
        <v>1</v>
      </c>
      <c r="C23" t="s">
        <v>40</v>
      </c>
      <c r="D23" t="s">
        <v>17</v>
      </c>
    </row>
    <row r="24" spans="1:4" x14ac:dyDescent="0.4">
      <c r="A24" t="s">
        <v>0</v>
      </c>
      <c r="B24" t="s">
        <v>1</v>
      </c>
      <c r="C24" t="s">
        <v>41</v>
      </c>
      <c r="D24" t="s">
        <v>18</v>
      </c>
    </row>
    <row r="25" spans="1:4" x14ac:dyDescent="0.4">
      <c r="A25" t="s">
        <v>0</v>
      </c>
      <c r="B25" t="s">
        <v>1</v>
      </c>
      <c r="C25" t="s">
        <v>42</v>
      </c>
      <c r="D25" t="s">
        <v>19</v>
      </c>
    </row>
    <row r="26" spans="1:4" x14ac:dyDescent="0.4">
      <c r="A26" t="s">
        <v>126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3555-152F-4327-AEA1-20D708953FA7}">
  <dimension ref="A1:N19"/>
  <sheetViews>
    <sheetView workbookViewId="0">
      <selection activeCell="G16" sqref="G16"/>
    </sheetView>
  </sheetViews>
  <sheetFormatPr defaultRowHeight="25.25" customHeight="1" x14ac:dyDescent="0.4"/>
  <cols>
    <col min="1" max="1" width="17.3984375" customWidth="1"/>
    <col min="2" max="2" width="7.3984375" customWidth="1"/>
    <col min="3" max="3" width="4.73046875" customWidth="1"/>
    <col min="4" max="4" width="4.3984375" customWidth="1"/>
    <col min="6" max="6" width="12.06640625" customWidth="1"/>
    <col min="7" max="7" width="29.73046875" customWidth="1"/>
    <col min="8" max="8" width="23.3984375" customWidth="1"/>
    <col min="9" max="9" width="15.3984375" customWidth="1"/>
    <col min="10" max="10" width="13.3984375" customWidth="1"/>
    <col min="11" max="11" width="17.3984375" customWidth="1"/>
    <col min="14" max="14" width="23.73046875" customWidth="1"/>
  </cols>
  <sheetData>
    <row r="1" spans="1:14" ht="25.25" customHeight="1" x14ac:dyDescent="0.4">
      <c r="A1" t="s">
        <v>0</v>
      </c>
      <c r="B1" t="s">
        <v>1</v>
      </c>
      <c r="C1">
        <v>1</v>
      </c>
      <c r="D1" t="s">
        <v>95</v>
      </c>
      <c r="E1" t="s">
        <v>41</v>
      </c>
      <c r="F1" t="s">
        <v>52</v>
      </c>
      <c r="G1" t="s">
        <v>70</v>
      </c>
      <c r="H1" t="s">
        <v>55</v>
      </c>
      <c r="I1" t="s">
        <v>81</v>
      </c>
      <c r="J1" t="s">
        <v>91</v>
      </c>
      <c r="K1" s="25" t="s">
        <v>140</v>
      </c>
      <c r="L1" t="s">
        <v>61</v>
      </c>
      <c r="M1" t="s">
        <v>56</v>
      </c>
      <c r="N1" t="s">
        <v>88</v>
      </c>
    </row>
    <row r="2" spans="1:14" ht="25.25" customHeight="1" x14ac:dyDescent="0.4">
      <c r="A2" t="s">
        <v>0</v>
      </c>
      <c r="B2" t="s">
        <v>1</v>
      </c>
      <c r="C2">
        <v>1</v>
      </c>
      <c r="D2" t="s">
        <v>95</v>
      </c>
      <c r="E2" t="s">
        <v>42</v>
      </c>
      <c r="F2" t="s">
        <v>52</v>
      </c>
      <c r="G2" t="s">
        <v>70</v>
      </c>
      <c r="H2" t="s">
        <v>57</v>
      </c>
      <c r="I2" t="s">
        <v>81</v>
      </c>
      <c r="J2" t="s">
        <v>91</v>
      </c>
      <c r="K2" t="s">
        <v>93</v>
      </c>
      <c r="L2" t="s">
        <v>61</v>
      </c>
      <c r="M2" t="s">
        <v>56</v>
      </c>
      <c r="N2" t="s">
        <v>88</v>
      </c>
    </row>
    <row r="3" spans="1:14" ht="25.25" customHeight="1" x14ac:dyDescent="0.4">
      <c r="A3" t="s">
        <v>0</v>
      </c>
      <c r="B3" t="s">
        <v>1</v>
      </c>
      <c r="C3">
        <v>2</v>
      </c>
      <c r="D3" t="s">
        <v>83</v>
      </c>
      <c r="E3" t="s">
        <v>32</v>
      </c>
      <c r="F3" t="s">
        <v>52</v>
      </c>
      <c r="G3" t="s">
        <v>65</v>
      </c>
      <c r="H3" t="s">
        <v>48</v>
      </c>
      <c r="I3" t="s">
        <v>64</v>
      </c>
      <c r="J3" t="s">
        <v>89</v>
      </c>
      <c r="K3" t="s">
        <v>92</v>
      </c>
      <c r="L3" t="s">
        <v>49</v>
      </c>
      <c r="M3" t="s">
        <v>87</v>
      </c>
      <c r="N3" t="s">
        <v>82</v>
      </c>
    </row>
    <row r="4" spans="1:14" ht="25.25" customHeight="1" x14ac:dyDescent="0.4">
      <c r="A4" t="s">
        <v>0</v>
      </c>
      <c r="B4" t="s">
        <v>1</v>
      </c>
      <c r="C4">
        <v>2</v>
      </c>
      <c r="D4" t="s">
        <v>83</v>
      </c>
      <c r="E4" t="s">
        <v>40</v>
      </c>
      <c r="F4" t="s">
        <v>52</v>
      </c>
      <c r="G4" t="s">
        <v>69</v>
      </c>
      <c r="H4" t="s">
        <v>55</v>
      </c>
      <c r="I4" t="s">
        <v>81</v>
      </c>
      <c r="J4" t="s">
        <v>90</v>
      </c>
      <c r="K4" s="25" t="s">
        <v>140</v>
      </c>
      <c r="L4" t="s">
        <v>61</v>
      </c>
      <c r="M4" t="s">
        <v>56</v>
      </c>
      <c r="N4" t="s">
        <v>88</v>
      </c>
    </row>
    <row r="5" spans="1:14" ht="25.25" customHeight="1" x14ac:dyDescent="0.4">
      <c r="A5" t="s">
        <v>0</v>
      </c>
      <c r="B5" t="s">
        <v>1</v>
      </c>
      <c r="C5">
        <v>3</v>
      </c>
      <c r="D5" t="s">
        <v>85</v>
      </c>
      <c r="E5" t="s">
        <v>35</v>
      </c>
      <c r="F5" t="s">
        <v>52</v>
      </c>
      <c r="G5" t="s">
        <v>60</v>
      </c>
      <c r="H5" t="s">
        <v>51</v>
      </c>
      <c r="I5" t="s">
        <v>64</v>
      </c>
    </row>
    <row r="6" spans="1:14" ht="25.25" customHeight="1" x14ac:dyDescent="0.4">
      <c r="A6" t="s">
        <v>0</v>
      </c>
      <c r="B6" t="s">
        <v>1</v>
      </c>
      <c r="C6">
        <v>3</v>
      </c>
      <c r="D6" t="s">
        <v>85</v>
      </c>
      <c r="E6" t="s">
        <v>36</v>
      </c>
      <c r="F6" t="s">
        <v>52</v>
      </c>
      <c r="G6" t="s">
        <v>67</v>
      </c>
      <c r="H6" t="s">
        <v>62</v>
      </c>
      <c r="I6" t="s">
        <v>63</v>
      </c>
    </row>
    <row r="7" spans="1:14" ht="25.25" customHeight="1" x14ac:dyDescent="0.4">
      <c r="A7" t="s">
        <v>0</v>
      </c>
      <c r="B7" t="s">
        <v>1</v>
      </c>
      <c r="C7">
        <v>3</v>
      </c>
      <c r="D7" t="s">
        <v>85</v>
      </c>
      <c r="E7" t="s">
        <v>37</v>
      </c>
      <c r="F7" t="s">
        <v>52</v>
      </c>
      <c r="G7" t="s">
        <v>111</v>
      </c>
      <c r="H7" t="s">
        <v>53</v>
      </c>
      <c r="I7" t="s">
        <v>54</v>
      </c>
    </row>
    <row r="8" spans="1:14" ht="25.25" customHeight="1" x14ac:dyDescent="0.4">
      <c r="A8" t="s">
        <v>0</v>
      </c>
      <c r="B8" t="s">
        <v>1</v>
      </c>
      <c r="C8">
        <v>3</v>
      </c>
      <c r="D8" t="s">
        <v>85</v>
      </c>
      <c r="E8" t="s">
        <v>38</v>
      </c>
      <c r="F8" t="s">
        <v>52</v>
      </c>
      <c r="G8" t="s">
        <v>67</v>
      </c>
      <c r="H8" t="s">
        <v>77</v>
      </c>
      <c r="I8" t="s">
        <v>54</v>
      </c>
    </row>
    <row r="9" spans="1:14" ht="25.25" customHeight="1" x14ac:dyDescent="0.4">
      <c r="A9" t="s">
        <v>0</v>
      </c>
      <c r="B9" t="s">
        <v>1</v>
      </c>
      <c r="C9">
        <v>3</v>
      </c>
      <c r="D9" t="s">
        <v>85</v>
      </c>
      <c r="E9" t="s">
        <v>39</v>
      </c>
      <c r="F9" t="s">
        <v>52</v>
      </c>
      <c r="G9" t="s">
        <v>68</v>
      </c>
      <c r="H9" t="s">
        <v>77</v>
      </c>
      <c r="I9" t="s">
        <v>54</v>
      </c>
    </row>
    <row r="10" spans="1:14" ht="25.25" customHeight="1" x14ac:dyDescent="0.4">
      <c r="A10" t="s">
        <v>0</v>
      </c>
      <c r="B10" t="s">
        <v>1</v>
      </c>
      <c r="C10">
        <v>4</v>
      </c>
      <c r="D10" t="s">
        <v>84</v>
      </c>
      <c r="E10" t="s">
        <v>33</v>
      </c>
      <c r="F10" t="s">
        <v>52</v>
      </c>
      <c r="G10" s="1" t="s">
        <v>141</v>
      </c>
      <c r="H10" t="s">
        <v>77</v>
      </c>
      <c r="I10" t="s">
        <v>50</v>
      </c>
    </row>
    <row r="11" spans="1:14" ht="25.25" customHeight="1" x14ac:dyDescent="0.4">
      <c r="A11" t="s">
        <v>0</v>
      </c>
      <c r="B11" t="s">
        <v>1</v>
      </c>
      <c r="C11">
        <v>4</v>
      </c>
      <c r="D11" t="s">
        <v>84</v>
      </c>
      <c r="E11" t="s">
        <v>34</v>
      </c>
      <c r="F11" t="s">
        <v>52</v>
      </c>
      <c r="G11" t="s">
        <v>66</v>
      </c>
      <c r="H11" t="s">
        <v>59</v>
      </c>
      <c r="I11" t="s">
        <v>58</v>
      </c>
    </row>
    <row r="12" spans="1:14" ht="25.25" customHeight="1" x14ac:dyDescent="0.4">
      <c r="A12" t="s">
        <v>0</v>
      </c>
      <c r="B12" t="s">
        <v>1</v>
      </c>
      <c r="C12">
        <v>5</v>
      </c>
      <c r="D12" t="s">
        <v>96</v>
      </c>
      <c r="E12" t="s">
        <v>26</v>
      </c>
      <c r="F12" t="s">
        <v>52</v>
      </c>
      <c r="G12" s="1" t="s">
        <v>75</v>
      </c>
      <c r="H12" t="s">
        <v>53</v>
      </c>
      <c r="I12" s="1" t="s">
        <v>71</v>
      </c>
    </row>
    <row r="13" spans="1:14" ht="25.25" customHeight="1" x14ac:dyDescent="0.4">
      <c r="A13" t="s">
        <v>0</v>
      </c>
      <c r="B13" t="s">
        <v>1</v>
      </c>
      <c r="C13">
        <v>5</v>
      </c>
      <c r="D13" t="s">
        <v>96</v>
      </c>
      <c r="E13" t="s">
        <v>27</v>
      </c>
      <c r="F13" t="s">
        <v>98</v>
      </c>
      <c r="G13" s="1" t="s">
        <v>74</v>
      </c>
      <c r="H13" t="s">
        <v>72</v>
      </c>
      <c r="I13" t="s">
        <v>73</v>
      </c>
    </row>
    <row r="14" spans="1:14" ht="25.25" customHeight="1" x14ac:dyDescent="0.4">
      <c r="A14" t="s">
        <v>0</v>
      </c>
      <c r="B14" t="s">
        <v>1</v>
      </c>
      <c r="C14">
        <v>6</v>
      </c>
      <c r="D14" t="s">
        <v>97</v>
      </c>
      <c r="E14" t="s">
        <v>28</v>
      </c>
      <c r="F14" t="s">
        <v>52</v>
      </c>
      <c r="G14" s="1" t="s">
        <v>78</v>
      </c>
      <c r="H14" t="s">
        <v>77</v>
      </c>
      <c r="I14" t="s">
        <v>50</v>
      </c>
    </row>
    <row r="15" spans="1:14" ht="25.25" customHeight="1" x14ac:dyDescent="0.4">
      <c r="A15" t="s">
        <v>0</v>
      </c>
      <c r="B15" t="s">
        <v>1</v>
      </c>
      <c r="C15">
        <v>6</v>
      </c>
      <c r="D15" t="s">
        <v>97</v>
      </c>
      <c r="E15" t="s">
        <v>29</v>
      </c>
      <c r="F15" t="s">
        <v>52</v>
      </c>
      <c r="G15" s="1" t="s">
        <v>79</v>
      </c>
      <c r="H15" t="s">
        <v>77</v>
      </c>
      <c r="I15" t="s">
        <v>50</v>
      </c>
    </row>
    <row r="16" spans="1:14" ht="25.25" customHeight="1" x14ac:dyDescent="0.4">
      <c r="A16" t="s">
        <v>0</v>
      </c>
      <c r="B16" t="s">
        <v>1</v>
      </c>
      <c r="C16">
        <v>7</v>
      </c>
      <c r="D16" t="s">
        <v>86</v>
      </c>
      <c r="E16" t="s">
        <v>25</v>
      </c>
      <c r="F16" t="s">
        <v>52</v>
      </c>
      <c r="G16" s="1" t="s">
        <v>76</v>
      </c>
      <c r="H16" t="s">
        <v>77</v>
      </c>
      <c r="I16" t="s">
        <v>80</v>
      </c>
    </row>
    <row r="19" spans="10:14" ht="25.25" customHeight="1" x14ac:dyDescent="0.4">
      <c r="J19" s="1"/>
      <c r="K19" s="1"/>
      <c r="N19" s="1"/>
    </row>
  </sheetData>
  <sortState ref="A1:N16">
    <sortCondition ref="C8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D3DE-0F19-479A-8A09-D4026C69817C}">
  <dimension ref="A1:S18"/>
  <sheetViews>
    <sheetView zoomScale="91" workbookViewId="0">
      <selection activeCell="E21" sqref="E21"/>
    </sheetView>
  </sheetViews>
  <sheetFormatPr defaultRowHeight="13.9" x14ac:dyDescent="0.4"/>
  <cols>
    <col min="6" max="6" width="11.06640625" customWidth="1"/>
    <col min="7" max="7" width="19.73046875" customWidth="1"/>
    <col min="8" max="8" width="8.73046875" style="4" customWidth="1"/>
    <col min="9" max="9" width="19.06640625" customWidth="1"/>
    <col min="10" max="10" width="6.73046875" style="5" customWidth="1"/>
    <col min="11" max="11" width="16.73046875" customWidth="1"/>
    <col min="12" max="12" width="8.3984375" style="3" customWidth="1"/>
    <col min="13" max="13" width="13.3984375" customWidth="1"/>
    <col min="14" max="14" width="6.73046875" style="3" customWidth="1"/>
    <col min="15" max="15" width="16.73046875" customWidth="1"/>
    <col min="16" max="16" width="9.06640625" style="4" customWidth="1"/>
  </cols>
  <sheetData>
    <row r="1" spans="1:19" s="21" customFormat="1" ht="17.649999999999999" customHeight="1" x14ac:dyDescent="0.4">
      <c r="C1" s="21" t="s">
        <v>128</v>
      </c>
      <c r="D1" s="21" t="s">
        <v>127</v>
      </c>
      <c r="E1" s="21" t="s">
        <v>129</v>
      </c>
      <c r="F1" s="21" t="s">
        <v>130</v>
      </c>
      <c r="G1" s="21" t="s">
        <v>131</v>
      </c>
      <c r="H1" s="22" t="s">
        <v>131</v>
      </c>
      <c r="I1" s="21" t="s">
        <v>132</v>
      </c>
      <c r="J1" s="23" t="s">
        <v>132</v>
      </c>
      <c r="K1" s="21" t="s">
        <v>133</v>
      </c>
      <c r="L1" s="24" t="s">
        <v>133</v>
      </c>
      <c r="M1" s="21" t="s">
        <v>134</v>
      </c>
      <c r="N1" s="24" t="s">
        <v>134</v>
      </c>
      <c r="O1" s="21" t="s">
        <v>135</v>
      </c>
      <c r="P1" s="28" t="s">
        <v>135</v>
      </c>
      <c r="Q1" s="21" t="s">
        <v>136</v>
      </c>
      <c r="R1" s="24" t="s">
        <v>137</v>
      </c>
      <c r="S1" s="21" t="s">
        <v>138</v>
      </c>
    </row>
    <row r="2" spans="1:19" ht="27" customHeight="1" x14ac:dyDescent="0.4">
      <c r="A2" t="s">
        <v>0</v>
      </c>
      <c r="B2" t="s">
        <v>1</v>
      </c>
      <c r="C2">
        <v>1</v>
      </c>
      <c r="D2" t="s">
        <v>100</v>
      </c>
      <c r="E2" t="s">
        <v>41</v>
      </c>
      <c r="F2" t="s">
        <v>52</v>
      </c>
      <c r="G2" t="s">
        <v>70</v>
      </c>
      <c r="H2" s="4">
        <v>1.3</v>
      </c>
      <c r="I2" t="s">
        <v>55</v>
      </c>
      <c r="J2" s="5">
        <v>1.48</v>
      </c>
      <c r="K2" t="s">
        <v>81</v>
      </c>
      <c r="L2" s="3">
        <v>1</v>
      </c>
      <c r="M2" t="s">
        <v>91</v>
      </c>
      <c r="N2" s="3">
        <v>0.9</v>
      </c>
      <c r="O2" s="25" t="s">
        <v>140</v>
      </c>
      <c r="P2" s="27" t="s">
        <v>143</v>
      </c>
      <c r="Q2" t="s">
        <v>61</v>
      </c>
      <c r="R2" t="s">
        <v>56</v>
      </c>
      <c r="S2" t="s">
        <v>101</v>
      </c>
    </row>
    <row r="3" spans="1:19" ht="27" customHeight="1" x14ac:dyDescent="0.4">
      <c r="A3" t="s">
        <v>0</v>
      </c>
      <c r="B3" t="s">
        <v>1</v>
      </c>
      <c r="C3">
        <v>1</v>
      </c>
      <c r="D3" t="s">
        <v>100</v>
      </c>
      <c r="E3" t="s">
        <v>42</v>
      </c>
      <c r="F3" t="s">
        <v>52</v>
      </c>
      <c r="G3" t="s">
        <v>70</v>
      </c>
      <c r="H3" s="4">
        <v>1.3</v>
      </c>
      <c r="I3" t="s">
        <v>57</v>
      </c>
      <c r="J3" s="5">
        <v>1.72</v>
      </c>
      <c r="K3" t="s">
        <v>81</v>
      </c>
      <c r="L3" s="3">
        <v>1</v>
      </c>
      <c r="M3" t="s">
        <v>91</v>
      </c>
      <c r="N3" s="3">
        <v>0.9</v>
      </c>
      <c r="O3" t="s">
        <v>93</v>
      </c>
      <c r="P3" s="4">
        <v>1.32</v>
      </c>
      <c r="Q3" t="s">
        <v>61</v>
      </c>
      <c r="R3" t="s">
        <v>56</v>
      </c>
      <c r="S3" t="s">
        <v>101</v>
      </c>
    </row>
    <row r="4" spans="1:19" ht="27" customHeight="1" x14ac:dyDescent="0.4">
      <c r="A4" t="s">
        <v>0</v>
      </c>
      <c r="B4" t="s">
        <v>1</v>
      </c>
      <c r="C4">
        <v>2</v>
      </c>
      <c r="D4" t="s">
        <v>102</v>
      </c>
      <c r="E4" t="s">
        <v>32</v>
      </c>
      <c r="F4" t="s">
        <v>52</v>
      </c>
      <c r="G4" t="s">
        <v>65</v>
      </c>
      <c r="H4" s="4">
        <v>3</v>
      </c>
      <c r="I4" t="s">
        <v>48</v>
      </c>
      <c r="J4" s="5">
        <v>3</v>
      </c>
      <c r="K4" t="s">
        <v>50</v>
      </c>
      <c r="L4" s="3">
        <v>2</v>
      </c>
      <c r="M4" t="s">
        <v>89</v>
      </c>
      <c r="N4" s="3">
        <v>2.2000000000000002</v>
      </c>
      <c r="O4" t="s">
        <v>92</v>
      </c>
      <c r="P4" s="4">
        <v>2.2000000000000002</v>
      </c>
      <c r="Q4" t="s">
        <v>49</v>
      </c>
      <c r="R4" t="s">
        <v>103</v>
      </c>
      <c r="S4" t="s">
        <v>104</v>
      </c>
    </row>
    <row r="5" spans="1:19" ht="27" customHeight="1" x14ac:dyDescent="0.4">
      <c r="A5" t="s">
        <v>0</v>
      </c>
      <c r="B5" t="s">
        <v>1</v>
      </c>
      <c r="C5">
        <v>2</v>
      </c>
      <c r="D5" t="s">
        <v>102</v>
      </c>
      <c r="E5" t="s">
        <v>40</v>
      </c>
      <c r="F5" t="s">
        <v>52</v>
      </c>
      <c r="G5" t="s">
        <v>69</v>
      </c>
      <c r="H5" s="4">
        <v>1.8</v>
      </c>
      <c r="I5" t="s">
        <v>55</v>
      </c>
      <c r="J5" s="5">
        <v>1.48</v>
      </c>
      <c r="K5" t="s">
        <v>81</v>
      </c>
      <c r="L5" s="3">
        <v>1</v>
      </c>
      <c r="M5" t="s">
        <v>90</v>
      </c>
      <c r="N5" s="3">
        <v>1.4</v>
      </c>
      <c r="O5" s="25" t="s">
        <v>140</v>
      </c>
      <c r="P5" s="27" t="s">
        <v>143</v>
      </c>
      <c r="Q5" t="s">
        <v>61</v>
      </c>
      <c r="R5" t="s">
        <v>56</v>
      </c>
      <c r="S5" t="s">
        <v>101</v>
      </c>
    </row>
    <row r="6" spans="1:19" ht="27" customHeight="1" x14ac:dyDescent="0.4">
      <c r="A6" t="s">
        <v>0</v>
      </c>
      <c r="B6" t="s">
        <v>1</v>
      </c>
      <c r="C6">
        <v>3</v>
      </c>
      <c r="D6" t="s">
        <v>105</v>
      </c>
      <c r="E6" t="s">
        <v>35</v>
      </c>
      <c r="F6" t="s">
        <v>52</v>
      </c>
      <c r="G6" t="s">
        <v>60</v>
      </c>
      <c r="H6" s="4">
        <v>6.2</v>
      </c>
      <c r="I6" t="s">
        <v>51</v>
      </c>
      <c r="J6" s="5">
        <v>1.24</v>
      </c>
      <c r="K6" t="s">
        <v>50</v>
      </c>
      <c r="L6" s="3">
        <v>2</v>
      </c>
    </row>
    <row r="7" spans="1:19" ht="27" customHeight="1" x14ac:dyDescent="0.4">
      <c r="A7" t="s">
        <v>0</v>
      </c>
      <c r="B7" t="s">
        <v>1</v>
      </c>
      <c r="C7">
        <v>3</v>
      </c>
      <c r="D7" t="s">
        <v>105</v>
      </c>
      <c r="E7" t="s">
        <v>36</v>
      </c>
      <c r="F7" t="s">
        <v>52</v>
      </c>
      <c r="G7" t="s">
        <v>67</v>
      </c>
      <c r="H7" s="4">
        <v>9.1999999999999993</v>
      </c>
      <c r="I7" t="s">
        <v>51</v>
      </c>
      <c r="J7" s="5">
        <v>1.24</v>
      </c>
      <c r="K7" t="s">
        <v>50</v>
      </c>
      <c r="L7" s="3">
        <v>2</v>
      </c>
    </row>
    <row r="8" spans="1:19" ht="27" customHeight="1" x14ac:dyDescent="0.4">
      <c r="A8" t="s">
        <v>0</v>
      </c>
      <c r="B8" t="s">
        <v>1</v>
      </c>
      <c r="C8">
        <v>3</v>
      </c>
      <c r="D8" t="s">
        <v>105</v>
      </c>
      <c r="E8" t="s">
        <v>37</v>
      </c>
      <c r="F8" t="s">
        <v>52</v>
      </c>
      <c r="G8" t="s">
        <v>110</v>
      </c>
      <c r="H8" s="4">
        <v>6.2</v>
      </c>
      <c r="I8" t="s">
        <v>53</v>
      </c>
      <c r="J8" s="5">
        <v>1</v>
      </c>
      <c r="K8" t="s">
        <v>54</v>
      </c>
      <c r="L8" s="3">
        <v>1.4</v>
      </c>
    </row>
    <row r="9" spans="1:19" ht="27" customHeight="1" x14ac:dyDescent="0.4">
      <c r="A9" t="s">
        <v>0</v>
      </c>
      <c r="B9" t="s">
        <v>1</v>
      </c>
      <c r="C9">
        <v>3</v>
      </c>
      <c r="D9" t="s">
        <v>105</v>
      </c>
      <c r="E9" t="s">
        <v>38</v>
      </c>
      <c r="F9" t="s">
        <v>52</v>
      </c>
      <c r="G9" t="s">
        <v>67</v>
      </c>
      <c r="H9" s="4">
        <v>9.1999999999999993</v>
      </c>
      <c r="I9" t="s">
        <v>53</v>
      </c>
      <c r="J9" s="5">
        <v>1</v>
      </c>
      <c r="K9" t="s">
        <v>54</v>
      </c>
      <c r="L9" s="3">
        <v>1.4</v>
      </c>
    </row>
    <row r="10" spans="1:19" ht="27" customHeight="1" x14ac:dyDescent="0.4">
      <c r="A10" t="s">
        <v>0</v>
      </c>
      <c r="B10" t="s">
        <v>1</v>
      </c>
      <c r="C10">
        <v>3</v>
      </c>
      <c r="D10" t="s">
        <v>105</v>
      </c>
      <c r="E10" t="s">
        <v>39</v>
      </c>
      <c r="F10" t="s">
        <v>52</v>
      </c>
      <c r="G10" t="s">
        <v>68</v>
      </c>
      <c r="H10" s="4">
        <v>7.2</v>
      </c>
      <c r="I10" t="s">
        <v>53</v>
      </c>
      <c r="J10" s="5">
        <v>1</v>
      </c>
      <c r="K10" t="s">
        <v>54</v>
      </c>
      <c r="L10" s="3">
        <v>1.4</v>
      </c>
    </row>
    <row r="11" spans="1:19" ht="27" customHeight="1" x14ac:dyDescent="0.4">
      <c r="A11" t="s">
        <v>0</v>
      </c>
      <c r="B11" t="s">
        <v>1</v>
      </c>
      <c r="C11">
        <v>4</v>
      </c>
      <c r="D11" t="s">
        <v>106</v>
      </c>
      <c r="E11" t="s">
        <v>33</v>
      </c>
      <c r="F11" t="s">
        <v>52</v>
      </c>
      <c r="G11" s="1" t="s">
        <v>141</v>
      </c>
      <c r="H11" s="26" t="s">
        <v>142</v>
      </c>
      <c r="I11" t="s">
        <v>53</v>
      </c>
      <c r="J11" s="5">
        <v>1</v>
      </c>
      <c r="K11" t="s">
        <v>50</v>
      </c>
      <c r="L11" s="3">
        <v>2</v>
      </c>
    </row>
    <row r="12" spans="1:19" ht="27" customHeight="1" x14ac:dyDescent="0.4">
      <c r="A12" t="s">
        <v>0</v>
      </c>
      <c r="B12" t="s">
        <v>1</v>
      </c>
      <c r="C12">
        <v>4</v>
      </c>
      <c r="D12" t="s">
        <v>106</v>
      </c>
      <c r="E12" t="s">
        <v>34</v>
      </c>
    </row>
    <row r="13" spans="1:19" ht="27" customHeight="1" x14ac:dyDescent="0.4">
      <c r="A13" t="s">
        <v>0</v>
      </c>
      <c r="B13" t="s">
        <v>1</v>
      </c>
      <c r="C13">
        <v>5</v>
      </c>
      <c r="D13" t="s">
        <v>30</v>
      </c>
      <c r="E13" t="s">
        <v>26</v>
      </c>
      <c r="F13" t="s">
        <v>52</v>
      </c>
      <c r="G13" t="s">
        <v>112</v>
      </c>
      <c r="H13" s="4">
        <v>15.3</v>
      </c>
      <c r="I13" t="s">
        <v>53</v>
      </c>
      <c r="J13" s="5">
        <v>1</v>
      </c>
      <c r="K13" t="s">
        <v>107</v>
      </c>
      <c r="L13" s="3">
        <v>3</v>
      </c>
    </row>
    <row r="14" spans="1:19" ht="27" customHeight="1" x14ac:dyDescent="0.4">
      <c r="A14" t="s">
        <v>0</v>
      </c>
      <c r="B14" t="s">
        <v>1</v>
      </c>
      <c r="C14">
        <v>5</v>
      </c>
      <c r="D14" t="s">
        <v>30</v>
      </c>
      <c r="E14" t="s">
        <v>27</v>
      </c>
      <c r="F14" t="s">
        <v>98</v>
      </c>
    </row>
    <row r="15" spans="1:19" ht="27" customHeight="1" x14ac:dyDescent="0.4">
      <c r="A15" t="s">
        <v>0</v>
      </c>
      <c r="B15" t="s">
        <v>1</v>
      </c>
      <c r="C15">
        <v>6</v>
      </c>
      <c r="D15" t="s">
        <v>108</v>
      </c>
      <c r="E15" t="s">
        <v>28</v>
      </c>
      <c r="F15" t="s">
        <v>52</v>
      </c>
      <c r="G15" t="s">
        <v>113</v>
      </c>
      <c r="H15" s="4">
        <v>15.6</v>
      </c>
      <c r="I15" t="s">
        <v>53</v>
      </c>
      <c r="J15" s="5">
        <v>1</v>
      </c>
      <c r="K15" t="s">
        <v>50</v>
      </c>
      <c r="L15" s="3">
        <v>2</v>
      </c>
    </row>
    <row r="16" spans="1:19" ht="27" customHeight="1" x14ac:dyDescent="0.4">
      <c r="A16" t="s">
        <v>0</v>
      </c>
      <c r="B16" t="s">
        <v>1</v>
      </c>
      <c r="C16">
        <v>6</v>
      </c>
      <c r="D16" t="s">
        <v>108</v>
      </c>
      <c r="E16" t="s">
        <v>29</v>
      </c>
      <c r="F16" t="s">
        <v>52</v>
      </c>
      <c r="G16" t="s">
        <v>114</v>
      </c>
      <c r="H16" s="4">
        <v>15.54</v>
      </c>
      <c r="I16" t="s">
        <v>53</v>
      </c>
      <c r="J16" s="5">
        <v>1</v>
      </c>
      <c r="K16" t="s">
        <v>50</v>
      </c>
      <c r="L16" s="3">
        <v>2</v>
      </c>
    </row>
    <row r="17" spans="1:12" ht="27" customHeight="1" x14ac:dyDescent="0.4">
      <c r="A17" t="s">
        <v>0</v>
      </c>
      <c r="B17" t="s">
        <v>1</v>
      </c>
      <c r="C17">
        <v>7</v>
      </c>
      <c r="D17" t="s">
        <v>109</v>
      </c>
      <c r="E17" t="s">
        <v>25</v>
      </c>
      <c r="F17" t="s">
        <v>52</v>
      </c>
      <c r="G17" t="s">
        <v>115</v>
      </c>
      <c r="H17" s="4">
        <v>12</v>
      </c>
      <c r="I17" t="s">
        <v>53</v>
      </c>
      <c r="J17" s="5">
        <v>1</v>
      </c>
      <c r="K17" t="s">
        <v>144</v>
      </c>
      <c r="L17" s="3">
        <v>3</v>
      </c>
    </row>
    <row r="18" spans="1:12" ht="27" customHeight="1" x14ac:dyDescent="0.4">
      <c r="E18" t="s">
        <v>139</v>
      </c>
      <c r="H18" s="4">
        <v>7.08</v>
      </c>
      <c r="J18" s="5">
        <v>1</v>
      </c>
      <c r="L18" s="3"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2C2E-5C87-43FE-A248-A738294F939F}">
  <dimension ref="A1:O19"/>
  <sheetViews>
    <sheetView tabSelected="1" workbookViewId="0">
      <selection activeCell="O16" sqref="O16"/>
    </sheetView>
  </sheetViews>
  <sheetFormatPr defaultRowHeight="13.9" x14ac:dyDescent="0.4"/>
  <cols>
    <col min="1" max="1" width="8.73046875" style="4" customWidth="1"/>
    <col min="2" max="2" width="6.73046875" style="5" customWidth="1"/>
    <col min="3" max="3" width="8.3984375" style="3" customWidth="1"/>
    <col min="16" max="16" width="9.06640625" customWidth="1"/>
  </cols>
  <sheetData>
    <row r="1" spans="1:15" x14ac:dyDescent="0.4">
      <c r="A1" s="9">
        <v>6.2</v>
      </c>
      <c r="B1" s="10">
        <v>1</v>
      </c>
      <c r="C1" s="11">
        <v>1.4</v>
      </c>
      <c r="D1">
        <f>A1*$D$19</f>
        <v>198.4</v>
      </c>
      <c r="E1">
        <f t="shared" ref="E1:F14" si="0">B1*$D$19</f>
        <v>32</v>
      </c>
      <c r="F1">
        <f t="shared" si="0"/>
        <v>44.8</v>
      </c>
    </row>
    <row r="2" spans="1:15" x14ac:dyDescent="0.4">
      <c r="A2" s="9">
        <v>9.1999999999999993</v>
      </c>
      <c r="B2" s="10">
        <v>1</v>
      </c>
      <c r="C2" s="11">
        <v>1.4</v>
      </c>
      <c r="D2">
        <f t="shared" ref="D2:D14" si="1">A2*$D$19</f>
        <v>294.39999999999998</v>
      </c>
      <c r="E2">
        <f t="shared" si="0"/>
        <v>32</v>
      </c>
      <c r="F2">
        <f t="shared" si="0"/>
        <v>44.8</v>
      </c>
    </row>
    <row r="3" spans="1:15" x14ac:dyDescent="0.4">
      <c r="A3" s="9">
        <v>7.2</v>
      </c>
      <c r="B3" s="10">
        <v>1</v>
      </c>
      <c r="C3" s="11">
        <v>1.4</v>
      </c>
      <c r="D3">
        <f t="shared" si="1"/>
        <v>230.4</v>
      </c>
      <c r="E3">
        <f t="shared" si="0"/>
        <v>32</v>
      </c>
      <c r="F3">
        <f t="shared" si="0"/>
        <v>44.8</v>
      </c>
    </row>
    <row r="4" spans="1:15" x14ac:dyDescent="0.4">
      <c r="A4" s="9">
        <v>1.3</v>
      </c>
      <c r="B4" s="11">
        <v>1</v>
      </c>
      <c r="C4" s="10">
        <v>1.48</v>
      </c>
      <c r="D4">
        <f t="shared" si="1"/>
        <v>41.6</v>
      </c>
      <c r="E4">
        <f t="shared" si="0"/>
        <v>32</v>
      </c>
      <c r="F4">
        <f t="shared" si="0"/>
        <v>47.36</v>
      </c>
      <c r="M4" t="s">
        <v>145</v>
      </c>
      <c r="N4" t="s">
        <v>146</v>
      </c>
      <c r="O4" t="s">
        <v>147</v>
      </c>
    </row>
    <row r="5" spans="1:15" x14ac:dyDescent="0.4">
      <c r="A5" s="9">
        <v>1.8</v>
      </c>
      <c r="B5" s="11">
        <v>1</v>
      </c>
      <c r="C5" s="10">
        <v>1.48</v>
      </c>
      <c r="D5">
        <f t="shared" si="1"/>
        <v>57.6</v>
      </c>
      <c r="E5">
        <f t="shared" si="0"/>
        <v>32</v>
      </c>
      <c r="F5">
        <f t="shared" si="0"/>
        <v>47.36</v>
      </c>
      <c r="I5" s="30"/>
      <c r="J5" s="3">
        <f>SUM(A1:A5)</f>
        <v>25.7</v>
      </c>
      <c r="K5">
        <v>1</v>
      </c>
      <c r="L5">
        <v>1.5</v>
      </c>
      <c r="M5">
        <f>K5*$D$19</f>
        <v>32</v>
      </c>
      <c r="N5">
        <f>L5*$D$19</f>
        <v>48</v>
      </c>
      <c r="O5">
        <f>J5*$D$19</f>
        <v>822.4</v>
      </c>
    </row>
    <row r="6" spans="1:15" x14ac:dyDescent="0.4">
      <c r="A6" s="15">
        <v>1.3</v>
      </c>
      <c r="B6" s="16">
        <v>1</v>
      </c>
      <c r="C6" s="17">
        <v>1.72</v>
      </c>
      <c r="D6">
        <f t="shared" si="1"/>
        <v>41.6</v>
      </c>
      <c r="E6">
        <f t="shared" si="0"/>
        <v>32</v>
      </c>
      <c r="F6">
        <f t="shared" si="0"/>
        <v>55.04</v>
      </c>
      <c r="I6" s="29"/>
      <c r="J6" s="3">
        <f>SUM(A6:A9)</f>
        <v>39.54</v>
      </c>
      <c r="K6">
        <v>1</v>
      </c>
      <c r="L6">
        <v>2</v>
      </c>
      <c r="M6">
        <f>K6*$D$19</f>
        <v>32</v>
      </c>
      <c r="N6">
        <f>L6*$D$19</f>
        <v>64</v>
      </c>
      <c r="O6">
        <f>J6*$D$19</f>
        <v>1265.28</v>
      </c>
    </row>
    <row r="7" spans="1:15" x14ac:dyDescent="0.4">
      <c r="A7" s="15">
        <v>7.1</v>
      </c>
      <c r="B7" s="17">
        <v>1</v>
      </c>
      <c r="C7" s="16">
        <v>2</v>
      </c>
      <c r="D7">
        <f t="shared" si="1"/>
        <v>227.2</v>
      </c>
      <c r="E7">
        <f t="shared" si="0"/>
        <v>32</v>
      </c>
      <c r="F7">
        <f t="shared" si="0"/>
        <v>64</v>
      </c>
      <c r="I7" s="31"/>
      <c r="J7" s="3">
        <f>SUM(A10:A11)</f>
        <v>27.3</v>
      </c>
      <c r="K7">
        <v>1</v>
      </c>
      <c r="L7">
        <v>3</v>
      </c>
      <c r="M7">
        <f>K7*$D$19</f>
        <v>32</v>
      </c>
      <c r="N7">
        <f>L7*$D$19</f>
        <v>96</v>
      </c>
      <c r="O7">
        <f>J7*$D$19</f>
        <v>873.6</v>
      </c>
    </row>
    <row r="8" spans="1:15" x14ac:dyDescent="0.4">
      <c r="A8" s="15">
        <v>15.6</v>
      </c>
      <c r="B8" s="17">
        <v>1</v>
      </c>
      <c r="C8" s="16">
        <v>2</v>
      </c>
      <c r="D8">
        <f t="shared" si="1"/>
        <v>499.2</v>
      </c>
      <c r="E8">
        <f t="shared" si="0"/>
        <v>32</v>
      </c>
      <c r="F8">
        <f t="shared" si="0"/>
        <v>64</v>
      </c>
      <c r="I8" s="32"/>
      <c r="J8" s="3">
        <f>SUM(A12:A13)</f>
        <v>15.399999999999999</v>
      </c>
      <c r="K8">
        <v>2</v>
      </c>
      <c r="L8">
        <v>1.5</v>
      </c>
      <c r="M8">
        <f>K8*$D$19</f>
        <v>64</v>
      </c>
      <c r="N8">
        <f>L8*$D$19</f>
        <v>48</v>
      </c>
      <c r="O8">
        <f>J8*$D$19</f>
        <v>492.79999999999995</v>
      </c>
    </row>
    <row r="9" spans="1:15" x14ac:dyDescent="0.4">
      <c r="A9" s="15">
        <v>15.54</v>
      </c>
      <c r="B9" s="17">
        <v>1</v>
      </c>
      <c r="C9" s="16">
        <v>2</v>
      </c>
      <c r="D9">
        <f t="shared" si="1"/>
        <v>497.28</v>
      </c>
      <c r="E9">
        <f t="shared" si="0"/>
        <v>32</v>
      </c>
      <c r="F9">
        <f t="shared" si="0"/>
        <v>64</v>
      </c>
      <c r="I9" s="33"/>
      <c r="J9" s="3">
        <f>SUM(A14)</f>
        <v>3</v>
      </c>
      <c r="K9">
        <v>2</v>
      </c>
      <c r="L9">
        <v>3</v>
      </c>
      <c r="M9">
        <f>K9*$D$19</f>
        <v>64</v>
      </c>
      <c r="N9">
        <f>L9*$D$19</f>
        <v>96</v>
      </c>
      <c r="O9">
        <f>J9*$D$19</f>
        <v>96</v>
      </c>
    </row>
    <row r="10" spans="1:15" x14ac:dyDescent="0.4">
      <c r="A10" s="18">
        <v>15.3</v>
      </c>
      <c r="B10" s="19">
        <v>1</v>
      </c>
      <c r="C10" s="20">
        <v>3</v>
      </c>
      <c r="D10">
        <f t="shared" si="1"/>
        <v>489.6</v>
      </c>
      <c r="E10">
        <f t="shared" si="0"/>
        <v>32</v>
      </c>
      <c r="F10">
        <f t="shared" si="0"/>
        <v>96</v>
      </c>
    </row>
    <row r="11" spans="1:15" x14ac:dyDescent="0.4">
      <c r="A11" s="18">
        <v>12</v>
      </c>
      <c r="B11" s="19">
        <v>1</v>
      </c>
      <c r="C11" s="20">
        <v>3</v>
      </c>
      <c r="D11">
        <f t="shared" si="1"/>
        <v>384</v>
      </c>
      <c r="E11">
        <f t="shared" si="0"/>
        <v>32</v>
      </c>
      <c r="F11">
        <f t="shared" si="0"/>
        <v>96</v>
      </c>
    </row>
    <row r="12" spans="1:15" x14ac:dyDescent="0.4">
      <c r="A12" s="6">
        <v>6.2</v>
      </c>
      <c r="B12" s="7">
        <v>1.24</v>
      </c>
      <c r="C12" s="8">
        <v>2</v>
      </c>
      <c r="D12">
        <f t="shared" si="1"/>
        <v>198.4</v>
      </c>
      <c r="E12">
        <f t="shared" si="0"/>
        <v>39.68</v>
      </c>
      <c r="F12">
        <f t="shared" si="0"/>
        <v>64</v>
      </c>
    </row>
    <row r="13" spans="1:15" x14ac:dyDescent="0.4">
      <c r="A13" s="6">
        <v>9.1999999999999993</v>
      </c>
      <c r="B13" s="7">
        <v>1.24</v>
      </c>
      <c r="C13" s="8">
        <v>2</v>
      </c>
      <c r="D13">
        <f t="shared" si="1"/>
        <v>294.39999999999998</v>
      </c>
      <c r="E13">
        <f t="shared" si="0"/>
        <v>39.68</v>
      </c>
      <c r="F13">
        <f t="shared" si="0"/>
        <v>64</v>
      </c>
    </row>
    <row r="14" spans="1:15" x14ac:dyDescent="0.4">
      <c r="A14" s="12">
        <v>3</v>
      </c>
      <c r="B14" s="13">
        <v>3</v>
      </c>
      <c r="C14" s="14">
        <v>2</v>
      </c>
      <c r="D14">
        <f t="shared" si="1"/>
        <v>96</v>
      </c>
      <c r="E14">
        <f t="shared" si="0"/>
        <v>96</v>
      </c>
      <c r="F14">
        <f t="shared" si="0"/>
        <v>64</v>
      </c>
    </row>
    <row r="19" spans="4:4" x14ac:dyDescent="0.4">
      <c r="D19">
        <v>32</v>
      </c>
    </row>
  </sheetData>
  <sortState ref="A1:C14">
    <sortCondition ref="B1:B14"/>
    <sortCondition ref="C1:C14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1418-2D6B-4562-9783-19DF417DACAD}">
  <dimension ref="A1:K16"/>
  <sheetViews>
    <sheetView workbookViewId="0">
      <selection activeCell="F1" sqref="F1:F16"/>
    </sheetView>
  </sheetViews>
  <sheetFormatPr defaultRowHeight="13.9" x14ac:dyDescent="0.4"/>
  <cols>
    <col min="6" max="6" width="9.06640625" style="2"/>
  </cols>
  <sheetData>
    <row r="1" spans="1:11" x14ac:dyDescent="0.4">
      <c r="B1">
        <v>1</v>
      </c>
      <c r="C1" t="s">
        <v>119</v>
      </c>
      <c r="D1">
        <v>3</v>
      </c>
      <c r="E1">
        <v>0</v>
      </c>
      <c r="F1" s="2" t="str">
        <f>A1&amp;B1&amp;C1&amp;D1&amp;E1</f>
        <v>1.30</v>
      </c>
      <c r="H1" t="e">
        <f>VLOOKUP(#REF!,J:K,2,FALSE)</f>
        <v>#REF!</v>
      </c>
      <c r="J1" t="s">
        <v>120</v>
      </c>
      <c r="K1">
        <v>1</v>
      </c>
    </row>
    <row r="2" spans="1:11" x14ac:dyDescent="0.4">
      <c r="B2">
        <v>1</v>
      </c>
      <c r="C2" t="s">
        <v>119</v>
      </c>
      <c r="D2">
        <v>3</v>
      </c>
      <c r="E2">
        <v>0</v>
      </c>
      <c r="F2" s="2" t="str">
        <f t="shared" ref="F2:F16" si="0">A2&amp;B2&amp;C2&amp;D2&amp;E2</f>
        <v>1.30</v>
      </c>
      <c r="J2" t="s">
        <v>121</v>
      </c>
      <c r="K2">
        <v>2</v>
      </c>
    </row>
    <row r="3" spans="1:11" x14ac:dyDescent="0.4">
      <c r="B3">
        <v>3</v>
      </c>
      <c r="C3" t="s">
        <v>119</v>
      </c>
      <c r="D3">
        <v>0</v>
      </c>
      <c r="E3">
        <v>0</v>
      </c>
      <c r="F3" s="2" t="str">
        <f t="shared" si="0"/>
        <v>3.00</v>
      </c>
      <c r="J3" t="s">
        <v>122</v>
      </c>
      <c r="K3">
        <v>3</v>
      </c>
    </row>
    <row r="4" spans="1:11" x14ac:dyDescent="0.4">
      <c r="B4">
        <v>1</v>
      </c>
      <c r="C4" t="s">
        <v>119</v>
      </c>
      <c r="D4">
        <v>8</v>
      </c>
      <c r="E4">
        <v>0</v>
      </c>
      <c r="F4" s="2" t="str">
        <f t="shared" si="0"/>
        <v>1.80</v>
      </c>
      <c r="J4" t="s">
        <v>118</v>
      </c>
      <c r="K4">
        <v>4</v>
      </c>
    </row>
    <row r="5" spans="1:11" x14ac:dyDescent="0.4">
      <c r="B5">
        <v>6</v>
      </c>
      <c r="C5" t="s">
        <v>119</v>
      </c>
      <c r="D5">
        <v>2</v>
      </c>
      <c r="E5">
        <v>0</v>
      </c>
      <c r="F5" s="2" t="str">
        <f t="shared" si="0"/>
        <v>6.20</v>
      </c>
      <c r="J5" t="s">
        <v>117</v>
      </c>
      <c r="K5">
        <v>5</v>
      </c>
    </row>
    <row r="6" spans="1:11" x14ac:dyDescent="0.4">
      <c r="B6">
        <v>9</v>
      </c>
      <c r="C6" t="s">
        <v>119</v>
      </c>
      <c r="D6">
        <v>2</v>
      </c>
      <c r="E6">
        <v>0</v>
      </c>
      <c r="F6" s="2" t="str">
        <f t="shared" si="0"/>
        <v>9.20</v>
      </c>
      <c r="J6" t="s">
        <v>116</v>
      </c>
      <c r="K6">
        <v>6</v>
      </c>
    </row>
    <row r="7" spans="1:11" x14ac:dyDescent="0.4">
      <c r="B7">
        <v>6</v>
      </c>
      <c r="C7" t="s">
        <v>119</v>
      </c>
      <c r="D7">
        <v>2</v>
      </c>
      <c r="E7">
        <v>0</v>
      </c>
      <c r="F7" s="2" t="str">
        <f t="shared" si="0"/>
        <v>6.20</v>
      </c>
      <c r="J7" t="s">
        <v>123</v>
      </c>
      <c r="K7">
        <v>7</v>
      </c>
    </row>
    <row r="8" spans="1:11" x14ac:dyDescent="0.4">
      <c r="B8">
        <v>9</v>
      </c>
      <c r="C8" t="s">
        <v>119</v>
      </c>
      <c r="D8">
        <v>2</v>
      </c>
      <c r="E8">
        <v>0</v>
      </c>
      <c r="F8" s="2" t="str">
        <f t="shared" si="0"/>
        <v>9.20</v>
      </c>
      <c r="J8" t="s">
        <v>124</v>
      </c>
      <c r="K8">
        <v>8</v>
      </c>
    </row>
    <row r="9" spans="1:11" x14ac:dyDescent="0.4">
      <c r="B9">
        <v>7</v>
      </c>
      <c r="C9" t="s">
        <v>119</v>
      </c>
      <c r="D9">
        <v>2</v>
      </c>
      <c r="E9">
        <v>0</v>
      </c>
      <c r="F9" s="2" t="str">
        <f t="shared" si="0"/>
        <v>7.20</v>
      </c>
      <c r="J9" t="s">
        <v>125</v>
      </c>
      <c r="K9">
        <v>9</v>
      </c>
    </row>
    <row r="10" spans="1:11" x14ac:dyDescent="0.4">
      <c r="B10">
        <v>7</v>
      </c>
      <c r="C10" t="s">
        <v>119</v>
      </c>
      <c r="D10">
        <v>1</v>
      </c>
      <c r="E10">
        <v>0</v>
      </c>
      <c r="F10" s="2" t="str">
        <f t="shared" si="0"/>
        <v>7.10</v>
      </c>
    </row>
    <row r="11" spans="1:11" x14ac:dyDescent="0.4">
      <c r="B11">
        <v>0</v>
      </c>
      <c r="C11" t="s">
        <v>119</v>
      </c>
      <c r="D11">
        <v>0</v>
      </c>
      <c r="E11">
        <v>0</v>
      </c>
      <c r="F11" s="2" t="str">
        <f t="shared" si="0"/>
        <v>0.00</v>
      </c>
    </row>
    <row r="12" spans="1:11" x14ac:dyDescent="0.4">
      <c r="A12">
        <v>1</v>
      </c>
      <c r="B12">
        <v>5</v>
      </c>
      <c r="C12" t="s">
        <v>119</v>
      </c>
      <c r="D12">
        <v>3</v>
      </c>
      <c r="E12">
        <v>0</v>
      </c>
      <c r="F12" s="2" t="str">
        <f t="shared" si="0"/>
        <v>15.30</v>
      </c>
    </row>
    <row r="13" spans="1:11" x14ac:dyDescent="0.4">
      <c r="B13">
        <v>0</v>
      </c>
      <c r="C13" t="s">
        <v>119</v>
      </c>
      <c r="D13">
        <v>0</v>
      </c>
      <c r="E13">
        <v>0</v>
      </c>
      <c r="F13" s="2" t="str">
        <f t="shared" si="0"/>
        <v>0.00</v>
      </c>
    </row>
    <row r="14" spans="1:11" x14ac:dyDescent="0.4">
      <c r="A14">
        <v>1</v>
      </c>
      <c r="B14">
        <v>5</v>
      </c>
      <c r="C14" t="s">
        <v>119</v>
      </c>
      <c r="D14">
        <v>6</v>
      </c>
      <c r="E14">
        <v>0</v>
      </c>
      <c r="F14" s="2" t="str">
        <f t="shared" si="0"/>
        <v>15.60</v>
      </c>
    </row>
    <row r="15" spans="1:11" x14ac:dyDescent="0.4">
      <c r="A15">
        <v>1</v>
      </c>
      <c r="B15">
        <v>5</v>
      </c>
      <c r="C15" t="s">
        <v>119</v>
      </c>
      <c r="D15">
        <v>5</v>
      </c>
      <c r="E15">
        <v>4</v>
      </c>
      <c r="F15" s="2" t="str">
        <f t="shared" si="0"/>
        <v>15.54</v>
      </c>
    </row>
    <row r="16" spans="1:11" x14ac:dyDescent="0.4">
      <c r="A16">
        <v>1</v>
      </c>
      <c r="B16">
        <v>2</v>
      </c>
      <c r="C16" t="s">
        <v>119</v>
      </c>
      <c r="D16">
        <v>0</v>
      </c>
      <c r="E16">
        <v>0</v>
      </c>
      <c r="F16" s="2" t="str">
        <f t="shared" si="0"/>
        <v>12.00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单翘单昂者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吉舟</dc:creator>
  <cp:lastModifiedBy>吉舟</cp:lastModifiedBy>
  <dcterms:created xsi:type="dcterms:W3CDTF">2018-01-28T07:19:10Z</dcterms:created>
  <dcterms:modified xsi:type="dcterms:W3CDTF">2018-04-05T07:34:10Z</dcterms:modified>
</cp:coreProperties>
</file>