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OneDrive\Escritorio\TFG\"/>
    </mc:Choice>
  </mc:AlternateContent>
  <xr:revisionPtr revIDLastSave="0" documentId="13_ncr:1_{A4AEDAD6-1ECC-4FE4-BB10-D011281BE310}" xr6:coauthVersionLast="47" xr6:coauthVersionMax="47" xr10:uidLastSave="{00000000-0000-0000-0000-000000000000}"/>
  <bookViews>
    <workbookView xWindow="14400" yWindow="0" windowWidth="14400" windowHeight="15750" xr2:uid="{8E18D934-95B4-4A37-BEA5-50BF313784D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3" i="1" l="1"/>
  <c r="D134" i="1"/>
  <c r="D135" i="1"/>
  <c r="J15" i="1"/>
  <c r="J14" i="1"/>
  <c r="J13" i="1"/>
  <c r="J10" i="1"/>
  <c r="J9" i="1"/>
  <c r="J8" i="1"/>
  <c r="J4" i="1"/>
  <c r="J5" i="1"/>
  <c r="F126" i="1"/>
  <c r="F116" i="1"/>
  <c r="F106" i="1"/>
  <c r="F107" i="1"/>
  <c r="D107" i="1"/>
  <c r="F127" i="1"/>
  <c r="D127" i="1"/>
  <c r="B127" i="1"/>
  <c r="F117" i="1"/>
  <c r="D117" i="1"/>
  <c r="B117" i="1"/>
  <c r="B107" i="1"/>
  <c r="D126" i="1"/>
  <c r="B126" i="1"/>
  <c r="D116" i="1"/>
  <c r="B116" i="1"/>
  <c r="D106" i="1"/>
  <c r="B106" i="1"/>
</calcChain>
</file>

<file path=xl/sharedStrings.xml><?xml version="1.0" encoding="utf-8"?>
<sst xmlns="http://schemas.openxmlformats.org/spreadsheetml/2006/main" count="237" uniqueCount="127">
  <si>
    <t>CURVA DE CALIBRACION</t>
  </si>
  <si>
    <t>STEVAL_PITCH</t>
  </si>
  <si>
    <t>STEVAL_ROLL</t>
  </si>
  <si>
    <t>STEVAL_YAW</t>
  </si>
  <si>
    <t>CAMPO/RANGO</t>
  </si>
  <si>
    <t>STEVAL</t>
  </si>
  <si>
    <t>ALCANCE</t>
  </si>
  <si>
    <t>SENSIBILIDAD</t>
  </si>
  <si>
    <t>DERIVA</t>
  </si>
  <si>
    <t>REPETITIBILIDAD</t>
  </si>
  <si>
    <t>MEDIA</t>
  </si>
  <si>
    <t>DESVIACION</t>
  </si>
  <si>
    <t>STEVAL_PITCH_1</t>
  </si>
  <si>
    <t>STEVAL_ROLL_1</t>
  </si>
  <si>
    <t>STEVAL_YAW_1</t>
  </si>
  <si>
    <t>STEVAL_PITCH_2</t>
  </si>
  <si>
    <t>STEVAL_PITCH_3</t>
  </si>
  <si>
    <t>STEVAL_PITCH_4</t>
  </si>
  <si>
    <t>STEVAL_PITCH_5</t>
  </si>
  <si>
    <t>STEVAL_ROLL_2</t>
  </si>
  <si>
    <t>STEVAL_ROLL_3</t>
  </si>
  <si>
    <t>STEVAL_ROLL_4</t>
  </si>
  <si>
    <t>STEVAL_ROLL_5</t>
  </si>
  <si>
    <t>STEVAL_YAW_2</t>
  </si>
  <si>
    <t>STEVAL_YAW_3</t>
  </si>
  <si>
    <t>STEVAL_YAW_4</t>
  </si>
  <si>
    <t>STEVAL_YAW_5</t>
  </si>
  <si>
    <t>Grados</t>
  </si>
  <si>
    <t>±245</t>
  </si>
  <si>
    <t>±4</t>
  </si>
  <si>
    <t>ACC_Z (mg)</t>
  </si>
  <si>
    <t>ACC_Y (mg)</t>
  </si>
  <si>
    <t>ACC_X (mg)</t>
  </si>
  <si>
    <t>ACC_X (g)</t>
  </si>
  <si>
    <t>ACC_Y (g)</t>
  </si>
  <si>
    <t>ACC_Z (g)</t>
  </si>
  <si>
    <t>0º</t>
  </si>
  <si>
    <t>30º</t>
  </si>
  <si>
    <t>45º</t>
  </si>
  <si>
    <t>60º</t>
  </si>
  <si>
    <t>90º</t>
  </si>
  <si>
    <t>120º</t>
  </si>
  <si>
    <t>160º</t>
  </si>
  <si>
    <t>180º</t>
  </si>
  <si>
    <t>230º</t>
  </si>
  <si>
    <t>GYR_Z (dps)</t>
  </si>
  <si>
    <t>GYR_Y (dps)</t>
  </si>
  <si>
    <t>GYR_X (dps)</t>
  </si>
  <si>
    <t>MAG_Z (gauss)</t>
  </si>
  <si>
    <t>MAG_Y (gauss)</t>
  </si>
  <si>
    <t>MAG_X  (gauss)</t>
  </si>
  <si>
    <t>GYR_X (mdps)</t>
  </si>
  <si>
    <t>GYR_Y (mdps)</t>
  </si>
  <si>
    <t>GYR_Z (mdps)</t>
  </si>
  <si>
    <t>MAG_Z (mgauss)</t>
  </si>
  <si>
    <t>MAG_Y (mgauss)</t>
  </si>
  <si>
    <t>MAG_X (mgauss)</t>
  </si>
  <si>
    <t>CONSUMO</t>
  </si>
  <si>
    <t>VOLTAGE (V)</t>
  </si>
  <si>
    <t>MAG_X (gauss)</t>
  </si>
  <si>
    <t>Nombre</t>
  </si>
  <si>
    <t>Puerto comunicación</t>
  </si>
  <si>
    <t>Apoyo SW</t>
  </si>
  <si>
    <t>Variables rotacionales</t>
  </si>
  <si>
    <t>STEVAL-MKI159V1</t>
  </si>
  <si>
    <t>I²C, SPI</t>
  </si>
  <si>
    <t xml:space="preserve">LSM9DS1, https://www.st.com/resource/en/datasheet/lsm9ds1.pdf </t>
  </si>
  <si>
    <t>Pitch, roll y yaw</t>
  </si>
  <si>
    <t>POLOLU</t>
  </si>
  <si>
    <t>POLOLU_PITCH</t>
  </si>
  <si>
    <t>POLOLU_ROLL</t>
  </si>
  <si>
    <t>POLOLU_YAW</t>
  </si>
  <si>
    <t>POLOLU_PITCH_1</t>
  </si>
  <si>
    <t>POLOLU_PITCH_2</t>
  </si>
  <si>
    <t>POLOLU_PITCH_3</t>
  </si>
  <si>
    <t>POLOLU_PITCH_4</t>
  </si>
  <si>
    <t>POLOLU_PITCH_5</t>
  </si>
  <si>
    <t>POLOLU_ROLL_1</t>
  </si>
  <si>
    <t>POLOLU_ROLL_2</t>
  </si>
  <si>
    <t>POLOLU_ROLL_3</t>
  </si>
  <si>
    <t>POLOLU_ROLL_4</t>
  </si>
  <si>
    <t>POLOLU_ROLL_5</t>
  </si>
  <si>
    <t>POLOLU_YAW_1</t>
  </si>
  <si>
    <t>POLOLU_YAW_2</t>
  </si>
  <si>
    <t>POLOLU_YAW_3</t>
  </si>
  <si>
    <t>POLOLU_YAW_4</t>
  </si>
  <si>
    <t>POLOLU_YAW_5</t>
  </si>
  <si>
    <t>LSM6DS3_PITCH</t>
  </si>
  <si>
    <t>LSM6DS3_ROLL</t>
  </si>
  <si>
    <t>LSM6DS3_YAW</t>
  </si>
  <si>
    <t>LSM6DS3</t>
  </si>
  <si>
    <t>LSM6DS3_PITCH_1</t>
  </si>
  <si>
    <t>LSM6DS3_PITCH_2</t>
  </si>
  <si>
    <t>LSM6DS3_PITCH_3</t>
  </si>
  <si>
    <t>LSM6DS3_PITCH_4</t>
  </si>
  <si>
    <t>LSM6DS3_PITCH_5</t>
  </si>
  <si>
    <t>LSM6DS3_ROLL_1</t>
  </si>
  <si>
    <t>LSM6DS3_ROLL_2</t>
  </si>
  <si>
    <t>LSM6DS3_ROLL_3</t>
  </si>
  <si>
    <t>LSM6DS3_ROLL_4</t>
  </si>
  <si>
    <t>LSM6DS3_ROLL_5</t>
  </si>
  <si>
    <t>LSM6DS3_YAW_1</t>
  </si>
  <si>
    <t>LSM6DS3_YAW_2</t>
  </si>
  <si>
    <t>LSM6DS3_YAW_3</t>
  </si>
  <si>
    <t>LSM6DS3_YAW_4</t>
  </si>
  <si>
    <t>LSM6DS3_YAW_5</t>
  </si>
  <si>
    <t>Ángulos medidos por POLOLU</t>
  </si>
  <si>
    <t>Ángulos medidos por STEVAL</t>
  </si>
  <si>
    <t>Ángulos medidos por LSM6DS3</t>
  </si>
  <si>
    <t>Ángulos teóricos</t>
  </si>
  <si>
    <t>Grados (º)</t>
  </si>
  <si>
    <t>Nº Prueba</t>
  </si>
  <si>
    <t>Ángulos medidos</t>
  </si>
  <si>
    <t>Ángulos teóricos (º)</t>
  </si>
  <si>
    <t>Pendiente</t>
  </si>
  <si>
    <r>
      <t>R</t>
    </r>
    <r>
      <rPr>
        <b/>
        <sz val="11"/>
        <color rgb="FF000000"/>
        <rFont val="Lao UI"/>
        <family val="2"/>
      </rPr>
      <t>²</t>
    </r>
  </si>
  <si>
    <t>CONSUMO REAL</t>
  </si>
  <si>
    <t>CONSUMO (W)</t>
  </si>
  <si>
    <t>ARDUINO</t>
  </si>
  <si>
    <t>CORRIENTE (mA)</t>
  </si>
  <si>
    <t>±8</t>
  </si>
  <si>
    <t>±12</t>
  </si>
  <si>
    <t>±500</t>
  </si>
  <si>
    <t>±2000</t>
  </si>
  <si>
    <t>±1000</t>
  </si>
  <si>
    <t>±16</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</si>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</sst>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font>
    <font>
      <sz val="11"/>
      <color rgb="FF000000"/>
      <name val="Calibri"/>
      <family val="2"/>
    </font>
    <font>
      <sz val="10"/>
      <color rgb="FF595959"/>
      <name val="Calibri"/>
      <family val="2"/>
      <scheme val="minor"/>
    </font>
    <font>
      <b/>
      <sz val="11"/>
      <color rgb="FF000000"/>
      <name val="Lao UI"/>
      <family val="2"/>
    </font>
  </fonts>
  <fills count="5">
    <fill>
      <patternFill patternType="none"/>
    </fill>
    <fill>
      <patternFill patternType="gray125"/>
    </fill>
    <fill>
      <patternFill patternType="solid">
        <fgColor rgb="FFFFFF00"/>
        <bgColor indexed="64"/>
      </patternFill>
    </fill>
    <fill>
      <patternFill patternType="solid">
        <fgColor rgb="FF70AD47"/>
        <bgColor indexed="64"/>
      </patternFill>
    </fill>
    <fill>
      <patternFill patternType="solid">
        <fgColor rgb="FFC6E0B4"/>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rgb="FFFFFFFF"/>
      </right>
      <top/>
      <bottom style="thick">
        <color rgb="FFFFFFFF"/>
      </bottom>
      <diagonal/>
    </border>
    <border>
      <left/>
      <right style="medium">
        <color rgb="FFFFFFFF"/>
      </right>
      <top/>
      <bottom/>
      <diagonal/>
    </border>
    <border>
      <left style="medium">
        <color indexed="64"/>
      </left>
      <right style="medium">
        <color rgb="FFFFFFFF"/>
      </right>
      <top/>
      <bottom style="thick">
        <color rgb="FFFFFFFF"/>
      </bottom>
      <diagonal/>
    </border>
    <border>
      <left style="thin">
        <color indexed="64"/>
      </left>
      <right style="medium">
        <color indexed="64"/>
      </right>
      <top style="thin">
        <color indexed="64"/>
      </top>
      <bottom style="thin">
        <color indexed="64"/>
      </bottom>
      <diagonal/>
    </border>
    <border>
      <left style="medium">
        <color indexed="64"/>
      </left>
      <right style="medium">
        <color rgb="FFFFFFFF"/>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1" xfId="0" applyBorder="1"/>
    <xf numFmtId="0" fontId="1" fillId="0" borderId="1" xfId="0" applyFont="1" applyBorder="1"/>
    <xf numFmtId="0" fontId="1" fillId="0" borderId="0" xfId="0" applyFont="1"/>
    <xf numFmtId="0" fontId="1" fillId="0" borderId="1" xfId="0" applyFont="1" applyBorder="1" applyAlignment="1">
      <alignment horizontal="center"/>
    </xf>
    <xf numFmtId="0" fontId="3" fillId="3" borderId="2" xfId="0" applyFont="1" applyFill="1" applyBorder="1" applyAlignment="1">
      <alignment horizontal="center" vertical="center"/>
    </xf>
    <xf numFmtId="0" fontId="4" fillId="4" borderId="3" xfId="0" applyFont="1" applyFill="1" applyBorder="1" applyAlignment="1">
      <alignment vertical="center"/>
    </xf>
    <xf numFmtId="0" fontId="3" fillId="3" borderId="4" xfId="0" applyFont="1" applyFill="1" applyBorder="1" applyAlignment="1">
      <alignment horizontal="center" vertical="center"/>
    </xf>
    <xf numFmtId="0" fontId="0" fillId="0" borderId="5" xfId="0" applyBorder="1"/>
    <xf numFmtId="0" fontId="3" fillId="3" borderId="6" xfId="0" applyFont="1" applyFill="1" applyBorder="1" applyAlignment="1">
      <alignment horizontal="center" vertical="center"/>
    </xf>
    <xf numFmtId="0" fontId="0" fillId="0" borderId="7" xfId="0" applyBorder="1"/>
    <xf numFmtId="0" fontId="0" fillId="0" borderId="8" xfId="0" applyBorder="1"/>
    <xf numFmtId="0" fontId="1" fillId="0" borderId="9" xfId="0" applyFont="1" applyBorder="1" applyAlignment="1">
      <alignment horizontal="center"/>
    </xf>
    <xf numFmtId="0" fontId="3" fillId="3" borderId="10" xfId="0" applyFont="1" applyFill="1" applyBorder="1" applyAlignment="1">
      <alignment horizontal="center" vertical="center"/>
    </xf>
    <xf numFmtId="0" fontId="5" fillId="0" borderId="0" xfId="0" applyFont="1" applyAlignment="1">
      <alignment horizontal="center" vertical="center" readingOrder="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0360458367361614"/>
          <c:y val="0.12225791573694679"/>
          <c:w val="0.86289248090564019"/>
          <c:h val="0.67978119169616247"/>
        </c:manualLayout>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3.5836968977008714E-2"/>
                  <c:y val="0.1282570908957832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Hoja1!$B$3:$J$3</c:f>
              <c:numCache>
                <c:formatCode>General</c:formatCode>
                <c:ptCount val="9"/>
                <c:pt idx="0">
                  <c:v>0.01</c:v>
                </c:pt>
                <c:pt idx="1">
                  <c:v>30.12</c:v>
                </c:pt>
                <c:pt idx="2">
                  <c:v>45.22</c:v>
                </c:pt>
                <c:pt idx="3">
                  <c:v>60.23</c:v>
                </c:pt>
                <c:pt idx="4">
                  <c:v>90.02</c:v>
                </c:pt>
                <c:pt idx="5">
                  <c:v>119.92</c:v>
                </c:pt>
                <c:pt idx="6">
                  <c:v>159.87</c:v>
                </c:pt>
                <c:pt idx="7">
                  <c:v>180.01</c:v>
                </c:pt>
                <c:pt idx="8">
                  <c:v>229.95</c:v>
                </c:pt>
              </c:numCache>
            </c:numRef>
          </c:yVal>
          <c:smooth val="0"/>
          <c:extLst>
            <c:ext xmlns:c16="http://schemas.microsoft.com/office/drawing/2014/chart" uri="{C3380CC4-5D6E-409C-BE32-E72D297353CC}">
              <c16:uniqueId val="{00000000-B493-4D6E-8964-B1846791545F}"/>
            </c:ext>
          </c:extLst>
        </c:ser>
        <c:dLbls>
          <c:showLegendKey val="0"/>
          <c:showVal val="0"/>
          <c:showCatName val="0"/>
          <c:showSerName val="0"/>
          <c:showPercent val="0"/>
          <c:showBubbleSize val="0"/>
        </c:dLbls>
        <c:axId val="709184856"/>
        <c:axId val="709185216"/>
      </c:scatterChart>
      <c:valAx>
        <c:axId val="709184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a:t>
                </a:r>
                <a:r>
                  <a:rPr lang="es-ES" baseline="0"/>
                  <a:t> teóricos (º)</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5216"/>
        <c:crosses val="autoZero"/>
        <c:crossBetween val="midCat"/>
      </c:valAx>
      <c:valAx>
        <c:axId val="70918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a:t>
                </a:r>
                <a:r>
                  <a:rPr lang="es-ES" baseline="0"/>
                  <a:t> medidos (º)</a:t>
                </a:r>
                <a:endParaRPr lang="es-E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4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Hoja1!$B$4:$J$4</c:f>
              <c:numCache>
                <c:formatCode>General</c:formatCode>
                <c:ptCount val="9"/>
                <c:pt idx="0">
                  <c:v>-0.48</c:v>
                </c:pt>
                <c:pt idx="1">
                  <c:v>30.75</c:v>
                </c:pt>
                <c:pt idx="2">
                  <c:v>45.34</c:v>
                </c:pt>
                <c:pt idx="3">
                  <c:v>60.65</c:v>
                </c:pt>
                <c:pt idx="4">
                  <c:v>89.88</c:v>
                </c:pt>
                <c:pt idx="5">
                  <c:v>120.11</c:v>
                </c:pt>
                <c:pt idx="6">
                  <c:v>159.62</c:v>
                </c:pt>
                <c:pt idx="7">
                  <c:v>179.49</c:v>
                </c:pt>
                <c:pt idx="8">
                  <c:v>229.36</c:v>
                </c:pt>
              </c:numCache>
            </c:numRef>
          </c:yVal>
          <c:smooth val="0"/>
          <c:extLst>
            <c:ext xmlns:c16="http://schemas.microsoft.com/office/drawing/2014/chart" uri="{C3380CC4-5D6E-409C-BE32-E72D297353CC}">
              <c16:uniqueId val="{00000014-AC0D-44DA-8602-89445CB8720B}"/>
            </c:ext>
          </c:extLst>
        </c:ser>
        <c:dLbls>
          <c:showLegendKey val="0"/>
          <c:showVal val="0"/>
          <c:showCatName val="0"/>
          <c:showSerName val="0"/>
          <c:showPercent val="0"/>
          <c:showBubbleSize val="0"/>
        </c:dLbls>
        <c:axId val="709189176"/>
        <c:axId val="709197096"/>
      </c:scatterChart>
      <c:valAx>
        <c:axId val="7091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97096"/>
        <c:crosses val="autoZero"/>
        <c:crossBetween val="midCat"/>
      </c:valAx>
      <c:valAx>
        <c:axId val="709197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8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POLOLU_YAW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Hoja1!$T$11</c:f>
              <c:strCache>
                <c:ptCount val="1"/>
                <c:pt idx="0">
                  <c:v>Ángulos medidos por POLOLU</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Hoja1!$B$5:$J$5</c:f>
              <c:numCache>
                <c:formatCode>General</c:formatCode>
                <c:ptCount val="9"/>
                <c:pt idx="0">
                  <c:v>0.15</c:v>
                </c:pt>
                <c:pt idx="1">
                  <c:v>30.58</c:v>
                </c:pt>
                <c:pt idx="2">
                  <c:v>45.07</c:v>
                </c:pt>
                <c:pt idx="3">
                  <c:v>60.89</c:v>
                </c:pt>
                <c:pt idx="4">
                  <c:v>89.86</c:v>
                </c:pt>
                <c:pt idx="5">
                  <c:v>120.34</c:v>
                </c:pt>
                <c:pt idx="6">
                  <c:v>159.82</c:v>
                </c:pt>
                <c:pt idx="7">
                  <c:v>179.55</c:v>
                </c:pt>
                <c:pt idx="8">
                  <c:v>229.21</c:v>
                </c:pt>
              </c:numCache>
            </c:numRef>
          </c:yVal>
          <c:smooth val="0"/>
          <c:extLst>
            <c:ext xmlns:c16="http://schemas.microsoft.com/office/drawing/2014/chart" uri="{C3380CC4-5D6E-409C-BE32-E72D297353CC}">
              <c16:uniqueId val="{00000000-FD3A-433F-99CF-47C3A0B85D47}"/>
            </c:ext>
          </c:extLst>
        </c:ser>
        <c:dLbls>
          <c:showLegendKey val="0"/>
          <c:showVal val="0"/>
          <c:showCatName val="0"/>
          <c:showSerName val="0"/>
          <c:showPercent val="0"/>
          <c:showBubbleSize val="0"/>
        </c:dLbls>
        <c:axId val="709198536"/>
        <c:axId val="709201776"/>
      </c:scatterChart>
      <c:valAx>
        <c:axId val="709198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01776"/>
        <c:crosses val="autoZero"/>
        <c:crossBetween val="midCat"/>
      </c:valAx>
      <c:valAx>
        <c:axId val="70920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98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Hoja1!$B$8:$J$8</c:f>
              <c:numCache>
                <c:formatCode>General</c:formatCode>
                <c:ptCount val="9"/>
                <c:pt idx="0">
                  <c:v>-1.01</c:v>
                </c:pt>
                <c:pt idx="1">
                  <c:v>26.35</c:v>
                </c:pt>
                <c:pt idx="2">
                  <c:v>41.25</c:v>
                </c:pt>
                <c:pt idx="3">
                  <c:v>53.47</c:v>
                </c:pt>
                <c:pt idx="4">
                  <c:v>87.3</c:v>
                </c:pt>
                <c:pt idx="5">
                  <c:v>116.69</c:v>
                </c:pt>
                <c:pt idx="6">
                  <c:v>151.58000000000001</c:v>
                </c:pt>
                <c:pt idx="7">
                  <c:v>178.42</c:v>
                </c:pt>
                <c:pt idx="8">
                  <c:v>225.28</c:v>
                </c:pt>
              </c:numCache>
            </c:numRef>
          </c:yVal>
          <c:smooth val="0"/>
          <c:extLst>
            <c:ext xmlns:c16="http://schemas.microsoft.com/office/drawing/2014/chart" uri="{C3380CC4-5D6E-409C-BE32-E72D297353CC}">
              <c16:uniqueId val="{00000000-8E98-4D93-8752-761FA2C5C7C4}"/>
            </c:ext>
          </c:extLst>
        </c:ser>
        <c:dLbls>
          <c:showLegendKey val="0"/>
          <c:showVal val="0"/>
          <c:showCatName val="0"/>
          <c:showSerName val="0"/>
          <c:showPercent val="0"/>
          <c:showBubbleSize val="0"/>
        </c:dLbls>
        <c:axId val="709216176"/>
        <c:axId val="709210056"/>
      </c:scatterChart>
      <c:valAx>
        <c:axId val="709216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10056"/>
        <c:crosses val="autoZero"/>
        <c:crossBetween val="midCat"/>
      </c:valAx>
      <c:valAx>
        <c:axId val="709210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16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Hoja1!$B$9:$J$9</c:f>
              <c:numCache>
                <c:formatCode>General</c:formatCode>
                <c:ptCount val="9"/>
                <c:pt idx="0">
                  <c:v>-1.46</c:v>
                </c:pt>
                <c:pt idx="1">
                  <c:v>27.61</c:v>
                </c:pt>
                <c:pt idx="2">
                  <c:v>42.42</c:v>
                </c:pt>
                <c:pt idx="3">
                  <c:v>61.1</c:v>
                </c:pt>
                <c:pt idx="4">
                  <c:v>85.36</c:v>
                </c:pt>
                <c:pt idx="5">
                  <c:v>115.84</c:v>
                </c:pt>
                <c:pt idx="6">
                  <c:v>156.87</c:v>
                </c:pt>
                <c:pt idx="7">
                  <c:v>173.87</c:v>
                </c:pt>
                <c:pt idx="8">
                  <c:v>230.39</c:v>
                </c:pt>
              </c:numCache>
            </c:numRef>
          </c:yVal>
          <c:smooth val="0"/>
          <c:extLst>
            <c:ext xmlns:c16="http://schemas.microsoft.com/office/drawing/2014/chart" uri="{C3380CC4-5D6E-409C-BE32-E72D297353CC}">
              <c16:uniqueId val="{00000000-6487-4F3F-A459-4865F957D966}"/>
            </c:ext>
          </c:extLst>
        </c:ser>
        <c:dLbls>
          <c:showLegendKey val="0"/>
          <c:showVal val="0"/>
          <c:showCatName val="0"/>
          <c:showSerName val="0"/>
          <c:showPercent val="0"/>
          <c:showBubbleSize val="0"/>
        </c:dLbls>
        <c:axId val="709237056"/>
        <c:axId val="709234536"/>
      </c:scatterChart>
      <c:valAx>
        <c:axId val="709237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layout>
            <c:manualLayout>
              <c:xMode val="edge"/>
              <c:yMode val="edge"/>
              <c:x val="0.47226268591426074"/>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34536"/>
        <c:crosses val="autoZero"/>
        <c:crossBetween val="midCat"/>
      </c:valAx>
      <c:valAx>
        <c:axId val="709234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37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LSM6DS3_YAW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Hoja1!$T$10</c:f>
              <c:strCache>
                <c:ptCount val="1"/>
                <c:pt idx="0">
                  <c:v>Ángulos medidos por LSM6DS3</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Hoja1!$B$10:$J$10</c:f>
              <c:numCache>
                <c:formatCode>General</c:formatCode>
                <c:ptCount val="9"/>
                <c:pt idx="0">
                  <c:v>-0.81</c:v>
                </c:pt>
                <c:pt idx="1">
                  <c:v>31.05</c:v>
                </c:pt>
                <c:pt idx="2">
                  <c:v>41.15</c:v>
                </c:pt>
                <c:pt idx="3">
                  <c:v>32.840000000000003</c:v>
                </c:pt>
                <c:pt idx="4">
                  <c:v>87.11</c:v>
                </c:pt>
                <c:pt idx="5">
                  <c:v>123.23</c:v>
                </c:pt>
                <c:pt idx="6">
                  <c:v>162.82</c:v>
                </c:pt>
                <c:pt idx="7">
                  <c:v>181.55</c:v>
                </c:pt>
                <c:pt idx="8">
                  <c:v>229.26</c:v>
                </c:pt>
              </c:numCache>
            </c:numRef>
          </c:yVal>
          <c:smooth val="0"/>
          <c:extLst>
            <c:ext xmlns:c16="http://schemas.microsoft.com/office/drawing/2014/chart" uri="{C3380CC4-5D6E-409C-BE32-E72D297353CC}">
              <c16:uniqueId val="{00000000-D666-4182-963C-7B390DF27714}"/>
            </c:ext>
          </c:extLst>
        </c:ser>
        <c:dLbls>
          <c:showLegendKey val="0"/>
          <c:showVal val="0"/>
          <c:showCatName val="0"/>
          <c:showSerName val="0"/>
          <c:showPercent val="0"/>
          <c:showBubbleSize val="0"/>
        </c:dLbls>
        <c:axId val="709255056"/>
        <c:axId val="709256856"/>
      </c:scatterChart>
      <c:valAx>
        <c:axId val="709255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56856"/>
        <c:crosses val="autoZero"/>
        <c:crossBetween val="midCat"/>
      </c:valAx>
      <c:valAx>
        <c:axId val="70925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255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STEVAL_PITCH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Hoja1!$B$13:$J$13</c:f>
              <c:numCache>
                <c:formatCode>General</c:formatCode>
                <c:ptCount val="9"/>
                <c:pt idx="0">
                  <c:v>6.34</c:v>
                </c:pt>
                <c:pt idx="1">
                  <c:v>25.35</c:v>
                </c:pt>
                <c:pt idx="2">
                  <c:v>36.49</c:v>
                </c:pt>
                <c:pt idx="3">
                  <c:v>54.23</c:v>
                </c:pt>
                <c:pt idx="4">
                  <c:v>88</c:v>
                </c:pt>
                <c:pt idx="5">
                  <c:v>112.7</c:v>
                </c:pt>
                <c:pt idx="6">
                  <c:v>154.76</c:v>
                </c:pt>
                <c:pt idx="7">
                  <c:v>182.73</c:v>
                </c:pt>
                <c:pt idx="8">
                  <c:v>219.37</c:v>
                </c:pt>
              </c:numCache>
            </c:numRef>
          </c:yVal>
          <c:smooth val="0"/>
          <c:extLst>
            <c:ext xmlns:c16="http://schemas.microsoft.com/office/drawing/2014/chart" uri="{C3380CC4-5D6E-409C-BE32-E72D297353CC}">
              <c16:uniqueId val="{00000000-29A8-4AB5-BEA7-BABB137E928C}"/>
            </c:ext>
          </c:extLst>
        </c:ser>
        <c:dLbls>
          <c:showLegendKey val="0"/>
          <c:showVal val="0"/>
          <c:showCatName val="0"/>
          <c:showSerName val="0"/>
          <c:showPercent val="0"/>
          <c:showBubbleSize val="0"/>
        </c:dLbls>
        <c:axId val="709149576"/>
        <c:axId val="709140576"/>
      </c:scatterChart>
      <c:valAx>
        <c:axId val="70914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40576"/>
        <c:crosses val="autoZero"/>
        <c:crossBetween val="midCat"/>
      </c:valAx>
      <c:valAx>
        <c:axId val="70914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49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STEVAL_ROLL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Hoja1!$B$14:$J$14</c:f>
              <c:numCache>
                <c:formatCode>General</c:formatCode>
                <c:ptCount val="9"/>
                <c:pt idx="0">
                  <c:v>0.34</c:v>
                </c:pt>
                <c:pt idx="1">
                  <c:v>36.619999999999997</c:v>
                </c:pt>
                <c:pt idx="2">
                  <c:v>44.73</c:v>
                </c:pt>
                <c:pt idx="3">
                  <c:v>58.22</c:v>
                </c:pt>
                <c:pt idx="4">
                  <c:v>97.15</c:v>
                </c:pt>
                <c:pt idx="5">
                  <c:v>115.2</c:v>
                </c:pt>
                <c:pt idx="6">
                  <c:v>157.22</c:v>
                </c:pt>
                <c:pt idx="7">
                  <c:v>174.52</c:v>
                </c:pt>
                <c:pt idx="8">
                  <c:v>224.92</c:v>
                </c:pt>
              </c:numCache>
            </c:numRef>
          </c:yVal>
          <c:smooth val="0"/>
          <c:extLst>
            <c:ext xmlns:c16="http://schemas.microsoft.com/office/drawing/2014/chart" uri="{C3380CC4-5D6E-409C-BE32-E72D297353CC}">
              <c16:uniqueId val="{00000000-1C5A-4CE3-8D4F-2AB1EC36C22C}"/>
            </c:ext>
          </c:extLst>
        </c:ser>
        <c:dLbls>
          <c:showLegendKey val="0"/>
          <c:showVal val="0"/>
          <c:showCatName val="0"/>
          <c:showSerName val="0"/>
          <c:showPercent val="0"/>
          <c:showBubbleSize val="0"/>
        </c:dLbls>
        <c:axId val="709177296"/>
        <c:axId val="709175856"/>
      </c:scatterChart>
      <c:valAx>
        <c:axId val="709177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75856"/>
        <c:crosses val="autoZero"/>
        <c:crossBetween val="midCat"/>
      </c:valAx>
      <c:valAx>
        <c:axId val="70917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layout>
            <c:manualLayout>
              <c:xMode val="edge"/>
              <c:yMode val="edge"/>
              <c:x val="2.5000000000000001E-2"/>
              <c:y val="0.3471103091280256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77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STEVAL_YAW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tx>
            <c:strRef>
              <c:f>Hoja1!$T$9</c:f>
              <c:strCache>
                <c:ptCount val="1"/>
                <c:pt idx="0">
                  <c:v>Ángulos medidos por STEVAL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trendline>
            <c:spPr>
              <a:ln w="19050" cap="rnd">
                <a:solidFill>
                  <a:schemeClr val="accent1"/>
                </a:solidFill>
                <a:prstDash val="sysDot"/>
              </a:ln>
              <a:effectLst/>
            </c:spPr>
            <c:trendlineType val="linear"/>
            <c:dispRSqr val="0"/>
            <c:dispEq val="0"/>
          </c:trendline>
          <c:xVal>
            <c:numRef>
              <c:f>Hoja1!$T$14:$T$22</c:f>
              <c:numCache>
                <c:formatCode>General</c:formatCode>
                <c:ptCount val="9"/>
                <c:pt idx="0">
                  <c:v>0</c:v>
                </c:pt>
                <c:pt idx="1">
                  <c:v>30</c:v>
                </c:pt>
                <c:pt idx="2">
                  <c:v>45</c:v>
                </c:pt>
                <c:pt idx="3">
                  <c:v>60</c:v>
                </c:pt>
                <c:pt idx="4">
                  <c:v>90</c:v>
                </c:pt>
                <c:pt idx="5">
                  <c:v>120</c:v>
                </c:pt>
                <c:pt idx="6">
                  <c:v>160</c:v>
                </c:pt>
                <c:pt idx="7">
                  <c:v>180</c:v>
                </c:pt>
                <c:pt idx="8">
                  <c:v>230</c:v>
                </c:pt>
              </c:numCache>
            </c:numRef>
          </c:xVal>
          <c:yVal>
            <c:numRef>
              <c:f>Hoja1!$B$15:$J$15</c:f>
              <c:numCache>
                <c:formatCode>General</c:formatCode>
                <c:ptCount val="9"/>
                <c:pt idx="0">
                  <c:v>-1.46</c:v>
                </c:pt>
                <c:pt idx="1">
                  <c:v>22.39</c:v>
                </c:pt>
                <c:pt idx="2">
                  <c:v>37.53</c:v>
                </c:pt>
                <c:pt idx="3">
                  <c:v>65.23</c:v>
                </c:pt>
                <c:pt idx="4">
                  <c:v>94.73</c:v>
                </c:pt>
                <c:pt idx="5">
                  <c:v>116.43</c:v>
                </c:pt>
                <c:pt idx="6">
                  <c:v>166.7</c:v>
                </c:pt>
                <c:pt idx="7">
                  <c:v>173.22</c:v>
                </c:pt>
                <c:pt idx="8">
                  <c:v>228.97</c:v>
                </c:pt>
              </c:numCache>
            </c:numRef>
          </c:yVal>
          <c:smooth val="0"/>
          <c:extLst>
            <c:ext xmlns:c16="http://schemas.microsoft.com/office/drawing/2014/chart" uri="{C3380CC4-5D6E-409C-BE32-E72D297353CC}">
              <c16:uniqueId val="{00000000-0F9E-4F4D-95C7-FA240A9043E1}"/>
            </c:ext>
          </c:extLst>
        </c:ser>
        <c:dLbls>
          <c:showLegendKey val="0"/>
          <c:showVal val="0"/>
          <c:showCatName val="0"/>
          <c:showSerName val="0"/>
          <c:showPercent val="0"/>
          <c:showBubbleSize val="0"/>
        </c:dLbls>
        <c:axId val="709135536"/>
        <c:axId val="709135896"/>
      </c:scatterChart>
      <c:valAx>
        <c:axId val="70913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teóricos (º)</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35896"/>
        <c:crosses val="autoZero"/>
        <c:crossBetween val="midCat"/>
      </c:valAx>
      <c:valAx>
        <c:axId val="709135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Ángulos medidos (º)</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09135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209551</xdr:colOff>
      <xdr:row>0</xdr:row>
      <xdr:rowOff>133351</xdr:rowOff>
    </xdr:from>
    <xdr:to>
      <xdr:col>19</xdr:col>
      <xdr:colOff>1</xdr:colOff>
      <xdr:row>14</xdr:row>
      <xdr:rowOff>171451</xdr:rowOff>
    </xdr:to>
    <xdr:sp macro="" textlink="">
      <xdr:nvSpPr>
        <xdr:cNvPr id="2" name="CuadroTexto 1">
          <a:extLst>
            <a:ext uri="{FF2B5EF4-FFF2-40B4-BE49-F238E27FC236}">
              <a16:creationId xmlns:a16="http://schemas.microsoft.com/office/drawing/2014/main" id="{DD4A7DE1-20D7-A69E-B526-04FA0780B2FF}"/>
            </a:ext>
          </a:extLst>
        </xdr:cNvPr>
        <xdr:cNvSpPr txBox="1"/>
      </xdr:nvSpPr>
      <xdr:spPr>
        <a:xfrm>
          <a:off x="11125201" y="133351"/>
          <a:ext cx="5124450"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a:t>
          </a:r>
          <a:r>
            <a:rPr lang="es-ES" sz="1100" baseline="0"/>
            <a:t> esta prueba de curva de calibración se ha podido obtener la ecuación de la recta de calibración y la variable R^2 que es la respuesta lineal. Los tres valores de esa variable se consideran aceptables para su uso pero para ver de una forma mas eficiente, se tiene que visualizar con los valores capturados.</a:t>
          </a:r>
        </a:p>
        <a:p>
          <a:r>
            <a:rPr lang="es-ES" sz="1100" baseline="0"/>
            <a:t>Los datos capturados se alejan mucho de la recta de calibracion en la steval y en la arduino.  Además, gracias a la respuesta lineal, se puede ver que en los tres ángulos es más preciso la Pololu.</a:t>
          </a:r>
        </a:p>
      </xdr:txBody>
    </xdr:sp>
    <xdr:clientData/>
  </xdr:twoCellAnchor>
  <xdr:twoCellAnchor>
    <xdr:from>
      <xdr:col>11</xdr:col>
      <xdr:colOff>9525</xdr:colOff>
      <xdr:row>72</xdr:row>
      <xdr:rowOff>180975</xdr:rowOff>
    </xdr:from>
    <xdr:to>
      <xdr:col>18</xdr:col>
      <xdr:colOff>752475</xdr:colOff>
      <xdr:row>77</xdr:row>
      <xdr:rowOff>180975</xdr:rowOff>
    </xdr:to>
    <xdr:sp macro="" textlink="">
      <xdr:nvSpPr>
        <xdr:cNvPr id="3" name="CuadroTexto 2">
          <a:extLst>
            <a:ext uri="{FF2B5EF4-FFF2-40B4-BE49-F238E27FC236}">
              <a16:creationId xmlns:a16="http://schemas.microsoft.com/office/drawing/2014/main" id="{867A684E-49FE-4C79-8C75-47035854AC93}"/>
            </a:ext>
          </a:extLst>
        </xdr:cNvPr>
        <xdr:cNvSpPr txBox="1"/>
      </xdr:nvSpPr>
      <xdr:spPr>
        <a:xfrm>
          <a:off x="10163175" y="3038475"/>
          <a:ext cx="60769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estas pruebas, se</a:t>
          </a:r>
          <a:r>
            <a:rPr lang="es-ES" sz="1100" baseline="0"/>
            <a:t> puede apreciar que el magnetometro tiene mas rango la unidad inercial Steval a difernecia de la pololu que es la mitad y el arduino que no tiene. El giroscopo es igual tanto para la Pololu y para la Steval. Por ello, estas dos pueden llegar a tener mejores resultados que la arduino. Por último se tiene el acelerometro que es igual para las tres unidades inerciales.</a:t>
          </a:r>
          <a:endParaRPr lang="es-ES" sz="1100"/>
        </a:p>
      </xdr:txBody>
    </xdr:sp>
    <xdr:clientData/>
  </xdr:twoCellAnchor>
  <xdr:twoCellAnchor>
    <xdr:from>
      <xdr:col>11</xdr:col>
      <xdr:colOff>0</xdr:colOff>
      <xdr:row>78</xdr:row>
      <xdr:rowOff>180975</xdr:rowOff>
    </xdr:from>
    <xdr:to>
      <xdr:col>19</xdr:col>
      <xdr:colOff>9525</xdr:colOff>
      <xdr:row>83</xdr:row>
      <xdr:rowOff>180975</xdr:rowOff>
    </xdr:to>
    <xdr:sp macro="" textlink="">
      <xdr:nvSpPr>
        <xdr:cNvPr id="4" name="CuadroTexto 3">
          <a:extLst>
            <a:ext uri="{FF2B5EF4-FFF2-40B4-BE49-F238E27FC236}">
              <a16:creationId xmlns:a16="http://schemas.microsoft.com/office/drawing/2014/main" id="{145059FD-C341-44A8-BB06-264E1F5C9EC8}"/>
            </a:ext>
          </a:extLst>
        </xdr:cNvPr>
        <xdr:cNvSpPr txBox="1"/>
      </xdr:nvSpPr>
      <xdr:spPr>
        <a:xfrm>
          <a:off x="10153650" y="4181475"/>
          <a:ext cx="610552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El</a:t>
          </a:r>
          <a:r>
            <a:rPr lang="es-ES" sz="1100" baseline="0"/>
            <a:t> alcance es una prueba que va ligada a las pruebas del campo/rango por lo que los resultados de estas son iguales a la anterior.</a:t>
          </a:r>
          <a:endParaRPr lang="es-ES" sz="1100"/>
        </a:p>
      </xdr:txBody>
    </xdr:sp>
    <xdr:clientData/>
  </xdr:twoCellAnchor>
  <xdr:twoCellAnchor>
    <xdr:from>
      <xdr:col>11</xdr:col>
      <xdr:colOff>0</xdr:colOff>
      <xdr:row>85</xdr:row>
      <xdr:rowOff>0</xdr:rowOff>
    </xdr:from>
    <xdr:to>
      <xdr:col>18</xdr:col>
      <xdr:colOff>752475</xdr:colOff>
      <xdr:row>90</xdr:row>
      <xdr:rowOff>0</xdr:rowOff>
    </xdr:to>
    <xdr:sp macro="" textlink="">
      <xdr:nvSpPr>
        <xdr:cNvPr id="14" name="CuadroTexto 13">
          <a:extLst>
            <a:ext uri="{FF2B5EF4-FFF2-40B4-BE49-F238E27FC236}">
              <a16:creationId xmlns:a16="http://schemas.microsoft.com/office/drawing/2014/main" id="{6D01DA6E-3FF9-4821-9579-98386F61EA44}"/>
            </a:ext>
          </a:extLst>
        </xdr:cNvPr>
        <xdr:cNvSpPr txBox="1"/>
      </xdr:nvSpPr>
      <xdr:spPr>
        <a:xfrm>
          <a:off x="10153650" y="5334000"/>
          <a:ext cx="6086475"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cuanto a la sensibilidad</a:t>
          </a:r>
          <a:r>
            <a:rPr lang="es-ES" sz="1100" baseline="0"/>
            <a:t>, es mejor que la unidad inercial que se escoja posea una sensibilidad inferior al resto. Por ello, para el magnetometro es mejor la sensibilidad de la Pololu que del resto. Sin embargo, para el giroscopo es mejor la Arduino y el acelerometro es igual para los tres.</a:t>
          </a:r>
          <a:endParaRPr lang="es-ES" sz="1100"/>
        </a:p>
      </xdr:txBody>
    </xdr:sp>
    <xdr:clientData/>
  </xdr:twoCellAnchor>
  <xdr:twoCellAnchor>
    <xdr:from>
      <xdr:col>11</xdr:col>
      <xdr:colOff>9525</xdr:colOff>
      <xdr:row>91</xdr:row>
      <xdr:rowOff>9524</xdr:rowOff>
    </xdr:from>
    <xdr:to>
      <xdr:col>19</xdr:col>
      <xdr:colOff>0</xdr:colOff>
      <xdr:row>97</xdr:row>
      <xdr:rowOff>0</xdr:rowOff>
    </xdr:to>
    <xdr:sp macro="" textlink="">
      <xdr:nvSpPr>
        <xdr:cNvPr id="15" name="CuadroTexto 14">
          <a:extLst>
            <a:ext uri="{FF2B5EF4-FFF2-40B4-BE49-F238E27FC236}">
              <a16:creationId xmlns:a16="http://schemas.microsoft.com/office/drawing/2014/main" id="{42EBC0DF-C4BC-4166-9261-974001213388}"/>
            </a:ext>
          </a:extLst>
        </xdr:cNvPr>
        <xdr:cNvSpPr txBox="1"/>
      </xdr:nvSpPr>
      <xdr:spPr>
        <a:xfrm>
          <a:off x="10163175" y="6486524"/>
          <a:ext cx="6086475" cy="2867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a:t>
          </a:r>
          <a:r>
            <a:rPr lang="es-ES" sz="1100" baseline="0"/>
            <a:t> este apartado, se puede observar que para la unidad inercial Pololu es, de las tres, la que menos variacion del inicio respecto al final para las tres variables de rotacion. Después, se encuentra la unidad Arduino y finalmente la Steval.  </a:t>
          </a:r>
          <a:endParaRPr lang="es-ES" sz="1100"/>
        </a:p>
      </xdr:txBody>
    </xdr:sp>
    <xdr:clientData/>
  </xdr:twoCellAnchor>
  <xdr:twoCellAnchor>
    <xdr:from>
      <xdr:col>18</xdr:col>
      <xdr:colOff>0</xdr:colOff>
      <xdr:row>97</xdr:row>
      <xdr:rowOff>0</xdr:rowOff>
    </xdr:from>
    <xdr:to>
      <xdr:col>25</xdr:col>
      <xdr:colOff>752475</xdr:colOff>
      <xdr:row>97</xdr:row>
      <xdr:rowOff>9524</xdr:rowOff>
    </xdr:to>
    <xdr:sp macro="" textlink="">
      <xdr:nvSpPr>
        <xdr:cNvPr id="16" name="CuadroTexto 15">
          <a:extLst>
            <a:ext uri="{FF2B5EF4-FFF2-40B4-BE49-F238E27FC236}">
              <a16:creationId xmlns:a16="http://schemas.microsoft.com/office/drawing/2014/main" id="{C01F7E61-2251-4727-A358-5AA8D491AE6B}"/>
            </a:ext>
          </a:extLst>
        </xdr:cNvPr>
        <xdr:cNvSpPr txBox="1"/>
      </xdr:nvSpPr>
      <xdr:spPr>
        <a:xfrm>
          <a:off x="15487650" y="9705973"/>
          <a:ext cx="6086475" cy="8591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504825</xdr:colOff>
      <xdr:row>99</xdr:row>
      <xdr:rowOff>9524</xdr:rowOff>
    </xdr:from>
    <xdr:to>
      <xdr:col>14</xdr:col>
      <xdr:colOff>361950</xdr:colOff>
      <xdr:row>110</xdr:row>
      <xdr:rowOff>142875</xdr:rowOff>
    </xdr:to>
    <xdr:sp macro="" textlink="">
      <xdr:nvSpPr>
        <xdr:cNvPr id="17" name="CuadroTexto 16">
          <a:extLst>
            <a:ext uri="{FF2B5EF4-FFF2-40B4-BE49-F238E27FC236}">
              <a16:creationId xmlns:a16="http://schemas.microsoft.com/office/drawing/2014/main" id="{CF308FE1-C81B-484C-A483-51B0C590529A}"/>
            </a:ext>
          </a:extLst>
        </xdr:cNvPr>
        <xdr:cNvSpPr txBox="1"/>
      </xdr:nvSpPr>
      <xdr:spPr>
        <a:xfrm>
          <a:off x="6734175" y="18611849"/>
          <a:ext cx="6067425" cy="2381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Las</a:t>
          </a:r>
          <a:r>
            <a:rPr lang="es-ES" sz="1100" baseline="0"/>
            <a:t> pruebas de repetitibilidad se van a utilizar solo para el ángulo de 90º que es el más representativo de todos. Se va a medir dicho ángulo para el pitch, roll y yaw un total de cinco veces. Gracias a esto se calculará la media de las cinco medidas y también se obtendrá la desviación tipica </a:t>
          </a:r>
          <a:r>
            <a:rPr lang="es-ES" sz="1100" baseline="0">
              <a:solidFill>
                <a:schemeClr val="dk1"/>
              </a:solidFill>
              <a:effectLst/>
              <a:latin typeface="+mn-lt"/>
              <a:ea typeface="+mn-ea"/>
              <a:cs typeface="+mn-cs"/>
            </a:rPr>
            <a:t>que ayudará a ver cual es el que mas se acerca al ángulo objetivo y la variación de las medidas.</a:t>
          </a:r>
        </a:p>
        <a:p>
          <a:endParaRPr lang="es-ES" sz="1100" baseline="0">
            <a:solidFill>
              <a:schemeClr val="dk1"/>
            </a:solidFill>
            <a:effectLst/>
            <a:latin typeface="+mn-lt"/>
            <a:ea typeface="+mn-ea"/>
            <a:cs typeface="+mn-cs"/>
          </a:endParaRPr>
        </a:p>
        <a:p>
          <a:r>
            <a:rPr lang="es-ES" sz="1100" baseline="0">
              <a:solidFill>
                <a:schemeClr val="dk1"/>
              </a:solidFill>
              <a:effectLst/>
              <a:latin typeface="+mn-lt"/>
              <a:ea typeface="+mn-ea"/>
              <a:cs typeface="+mn-cs"/>
            </a:rPr>
            <a:t>El ángulo para las variable de rotación pitch y roll, que dan resultados similares visualizandolo en las tablas, obtenemos datos que ayudan a visualizar que la unidad inercial pololu se acerca mucho mas al ángulo que la arduino y luego por último la Steval. Por el mismo modo, la desviación tipica indica que la Pololu tiene menor variacion de medida que las otras dos.</a:t>
          </a:r>
        </a:p>
        <a:p>
          <a:endParaRPr lang="es-ES" sz="1100" baseline="0">
            <a:solidFill>
              <a:schemeClr val="dk1"/>
            </a:solidFill>
            <a:effectLst/>
            <a:latin typeface="+mn-lt"/>
            <a:ea typeface="+mn-ea"/>
            <a:cs typeface="+mn-cs"/>
          </a:endParaRPr>
        </a:p>
        <a:p>
          <a:r>
            <a:rPr lang="es-ES" sz="1100" baseline="0">
              <a:solidFill>
                <a:schemeClr val="dk1"/>
              </a:solidFill>
              <a:effectLst/>
              <a:latin typeface="+mn-lt"/>
              <a:ea typeface="+mn-ea"/>
              <a:cs typeface="+mn-cs"/>
            </a:rPr>
            <a:t>La variable de rotación yaw, tiene diferentes resultados que los anteriores dos. Sin embargo para la unidad inercial Pololu sigue manteniendose con la mejor valoración de las tres. En segundo luegar se encuentra la Steval y en último la arduino.</a:t>
          </a:r>
        </a:p>
      </xdr:txBody>
    </xdr:sp>
    <xdr:clientData/>
  </xdr:twoCellAnchor>
  <xdr:twoCellAnchor>
    <xdr:from>
      <xdr:col>4</xdr:col>
      <xdr:colOff>297180</xdr:colOff>
      <xdr:row>129</xdr:row>
      <xdr:rowOff>114300</xdr:rowOff>
    </xdr:from>
    <xdr:to>
      <xdr:col>11</xdr:col>
      <xdr:colOff>638175</xdr:colOff>
      <xdr:row>134</xdr:row>
      <xdr:rowOff>123825</xdr:rowOff>
    </xdr:to>
    <xdr:sp macro="" textlink="">
      <xdr:nvSpPr>
        <xdr:cNvPr id="18" name="CuadroTexto 17">
          <a:extLst>
            <a:ext uri="{FF2B5EF4-FFF2-40B4-BE49-F238E27FC236}">
              <a16:creationId xmlns:a16="http://schemas.microsoft.com/office/drawing/2014/main" id="{978518A8-1EBF-41F7-802E-C430A3200742}"/>
            </a:ext>
          </a:extLst>
        </xdr:cNvPr>
        <xdr:cNvSpPr txBox="1"/>
      </xdr:nvSpPr>
      <xdr:spPr>
        <a:xfrm>
          <a:off x="4884420" y="24620220"/>
          <a:ext cx="62769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El</a:t>
          </a:r>
          <a:r>
            <a:rPr lang="es-ES" sz="1100" baseline="0"/>
            <a:t>  consumo se ha calculado midiendo el voltage y la corriente que suministra el microprocesador a las unidades inerciales. Como se puede ver en la tabla, el consumo que necesita la Steval es de 1,148W mientras que el de la Pololu es de 2,201W y el de el Arduino es de 1,8W. Por ello, en cuanto a consumo se refiere, la Steval es mejor que el Arduino, que se encuentra en segundo lugar, y la Pololu que se encuentra en ultimo lugar.</a:t>
          </a:r>
          <a:endParaRPr lang="es-ES" sz="1100"/>
        </a:p>
      </xdr:txBody>
    </xdr:sp>
    <xdr:clientData/>
  </xdr:twoCellAnchor>
  <xdr:twoCellAnchor>
    <xdr:from>
      <xdr:col>0</xdr:col>
      <xdr:colOff>104775</xdr:colOff>
      <xdr:row>15</xdr:row>
      <xdr:rowOff>90486</xdr:rowOff>
    </xdr:from>
    <xdr:to>
      <xdr:col>4</xdr:col>
      <xdr:colOff>561975</xdr:colOff>
      <xdr:row>29</xdr:row>
      <xdr:rowOff>76200</xdr:rowOff>
    </xdr:to>
    <xdr:graphicFrame macro="">
      <xdr:nvGraphicFramePr>
        <xdr:cNvPr id="6" name="Gráfico 5">
          <a:extLst>
            <a:ext uri="{FF2B5EF4-FFF2-40B4-BE49-F238E27FC236}">
              <a16:creationId xmlns:a16="http://schemas.microsoft.com/office/drawing/2014/main" id="{AC6264E4-2B82-E66A-E7A7-BBB7A53EC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15</xdr:row>
      <xdr:rowOff>61912</xdr:rowOff>
    </xdr:from>
    <xdr:to>
      <xdr:col>10</xdr:col>
      <xdr:colOff>180975</xdr:colOff>
      <xdr:row>29</xdr:row>
      <xdr:rowOff>128587</xdr:rowOff>
    </xdr:to>
    <xdr:graphicFrame macro="">
      <xdr:nvGraphicFramePr>
        <xdr:cNvPr id="8" name="Gráfico 7">
          <a:extLst>
            <a:ext uri="{FF2B5EF4-FFF2-40B4-BE49-F238E27FC236}">
              <a16:creationId xmlns:a16="http://schemas.microsoft.com/office/drawing/2014/main" id="{60C8B608-AFFC-313D-BDB8-46397F6F2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15</xdr:row>
      <xdr:rowOff>52387</xdr:rowOff>
    </xdr:from>
    <xdr:to>
      <xdr:col>16</xdr:col>
      <xdr:colOff>180975</xdr:colOff>
      <xdr:row>29</xdr:row>
      <xdr:rowOff>119062</xdr:rowOff>
    </xdr:to>
    <xdr:graphicFrame macro="">
      <xdr:nvGraphicFramePr>
        <xdr:cNvPr id="9" name="Gráfico 8">
          <a:extLst>
            <a:ext uri="{FF2B5EF4-FFF2-40B4-BE49-F238E27FC236}">
              <a16:creationId xmlns:a16="http://schemas.microsoft.com/office/drawing/2014/main" id="{750DDCFD-AB92-F7BE-50CC-E15EFB274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104775</xdr:colOff>
      <xdr:row>29</xdr:row>
      <xdr:rowOff>119062</xdr:rowOff>
    </xdr:from>
    <xdr:to>
      <xdr:col>4</xdr:col>
      <xdr:colOff>266700</xdr:colOff>
      <xdr:row>44</xdr:row>
      <xdr:rowOff>4762</xdr:rowOff>
    </xdr:to>
    <xdr:graphicFrame macro="">
      <xdr:nvGraphicFramePr>
        <xdr:cNvPr id="10" name="Gráfico 9">
          <a:extLst>
            <a:ext uri="{FF2B5EF4-FFF2-40B4-BE49-F238E27FC236}">
              <a16:creationId xmlns:a16="http://schemas.microsoft.com/office/drawing/2014/main" id="{FB89FCD2-8815-4718-BF03-E3F7E531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314325</xdr:colOff>
      <xdr:row>29</xdr:row>
      <xdr:rowOff>80962</xdr:rowOff>
    </xdr:from>
    <xdr:to>
      <xdr:col>9</xdr:col>
      <xdr:colOff>666750</xdr:colOff>
      <xdr:row>43</xdr:row>
      <xdr:rowOff>157162</xdr:rowOff>
    </xdr:to>
    <xdr:graphicFrame macro="">
      <xdr:nvGraphicFramePr>
        <xdr:cNvPr id="11" name="Gráfico 10">
          <a:extLst>
            <a:ext uri="{FF2B5EF4-FFF2-40B4-BE49-F238E27FC236}">
              <a16:creationId xmlns:a16="http://schemas.microsoft.com/office/drawing/2014/main" id="{661F53C4-D3E1-E109-FCA9-5C53FEF13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685800</xdr:colOff>
      <xdr:row>29</xdr:row>
      <xdr:rowOff>128587</xdr:rowOff>
    </xdr:from>
    <xdr:to>
      <xdr:col>15</xdr:col>
      <xdr:colOff>685800</xdr:colOff>
      <xdr:row>44</xdr:row>
      <xdr:rowOff>14287</xdr:rowOff>
    </xdr:to>
    <xdr:graphicFrame macro="">
      <xdr:nvGraphicFramePr>
        <xdr:cNvPr id="12" name="Gráfico 11">
          <a:extLst>
            <a:ext uri="{FF2B5EF4-FFF2-40B4-BE49-F238E27FC236}">
              <a16:creationId xmlns:a16="http://schemas.microsoft.com/office/drawing/2014/main" id="{3C3FC881-DA58-4FF6-F412-64999DBEE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114300</xdr:colOff>
      <xdr:row>44</xdr:row>
      <xdr:rowOff>23812</xdr:rowOff>
    </xdr:from>
    <xdr:to>
      <xdr:col>4</xdr:col>
      <xdr:colOff>276225</xdr:colOff>
      <xdr:row>58</xdr:row>
      <xdr:rowOff>100012</xdr:rowOff>
    </xdr:to>
    <xdr:graphicFrame macro="">
      <xdr:nvGraphicFramePr>
        <xdr:cNvPr id="13" name="Gráfico 12">
          <a:extLst>
            <a:ext uri="{FF2B5EF4-FFF2-40B4-BE49-F238E27FC236}">
              <a16:creationId xmlns:a16="http://schemas.microsoft.com/office/drawing/2014/main" id="{56001C3F-AD4B-018A-A6DD-5F82BDA30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323850</xdr:colOff>
      <xdr:row>44</xdr:row>
      <xdr:rowOff>52387</xdr:rowOff>
    </xdr:from>
    <xdr:to>
      <xdr:col>9</xdr:col>
      <xdr:colOff>676275</xdr:colOff>
      <xdr:row>58</xdr:row>
      <xdr:rowOff>128587</xdr:rowOff>
    </xdr:to>
    <xdr:graphicFrame macro="">
      <xdr:nvGraphicFramePr>
        <xdr:cNvPr id="19" name="Gráfico 18">
          <a:extLst>
            <a:ext uri="{FF2B5EF4-FFF2-40B4-BE49-F238E27FC236}">
              <a16:creationId xmlns:a16="http://schemas.microsoft.com/office/drawing/2014/main" id="{F2344283-A088-3973-5731-69E3B3979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695325</xdr:colOff>
      <xdr:row>44</xdr:row>
      <xdr:rowOff>52387</xdr:rowOff>
    </xdr:from>
    <xdr:to>
      <xdr:col>15</xdr:col>
      <xdr:colOff>695325</xdr:colOff>
      <xdr:row>58</xdr:row>
      <xdr:rowOff>128587</xdr:rowOff>
    </xdr:to>
    <xdr:graphicFrame macro="">
      <xdr:nvGraphicFramePr>
        <xdr:cNvPr id="20" name="Gráfico 19">
          <a:extLst>
            <a:ext uri="{FF2B5EF4-FFF2-40B4-BE49-F238E27FC236}">
              <a16:creationId xmlns:a16="http://schemas.microsoft.com/office/drawing/2014/main" id="{1618A084-27E7-DC3E-42E5-A41609004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086B4-DD21-4083-852E-732E5CFE7369}">
  <dimension ref="A1:X136"/>
  <sheetViews>
    <sheetView tabSelected="1" topLeftCell="A65" workbookViewId="0">
      <selection activeCell="H79" sqref="H79"/>
    </sheetView>
  </sheetViews>
  <sheetFormatPr baseColWidth="10" defaultRowHeight="15" x14ac:dyDescent="0.25"/>
  <cols>
    <col min="1" max="1" width="18.5703125" customWidth="1"/>
    <col min="2" max="2" width="16.28515625" bestFit="1" customWidth="1"/>
    <col min="3" max="3" width="15.85546875" customWidth="1"/>
    <col min="4" max="4" width="16.140625" customWidth="1"/>
    <col min="5" max="5" width="13.7109375" customWidth="1"/>
    <col min="6" max="6" width="13.5703125" customWidth="1"/>
    <col min="7" max="7" width="13.140625" customWidth="1"/>
  </cols>
  <sheetData>
    <row r="1" spans="1:24" x14ac:dyDescent="0.25">
      <c r="A1" s="15" t="s">
        <v>0</v>
      </c>
      <c r="B1" s="15"/>
    </row>
    <row r="2" spans="1:24" ht="15.75" thickBot="1" x14ac:dyDescent="0.3">
      <c r="A2" s="4" t="s">
        <v>27</v>
      </c>
      <c r="B2" s="5" t="s">
        <v>36</v>
      </c>
      <c r="C2" s="5" t="s">
        <v>37</v>
      </c>
      <c r="D2" s="5" t="s">
        <v>38</v>
      </c>
      <c r="E2" s="5" t="s">
        <v>39</v>
      </c>
      <c r="F2" s="5" t="s">
        <v>40</v>
      </c>
      <c r="G2" s="5" t="s">
        <v>41</v>
      </c>
      <c r="H2" s="5" t="s">
        <v>42</v>
      </c>
      <c r="I2" s="5" t="s">
        <v>43</v>
      </c>
      <c r="J2" s="5" t="s">
        <v>44</v>
      </c>
      <c r="L2" s="2">
        <v>230</v>
      </c>
    </row>
    <row r="3" spans="1:24" ht="16.5" thickTop="1" thickBot="1" x14ac:dyDescent="0.3">
      <c r="A3" s="5" t="s">
        <v>69</v>
      </c>
      <c r="B3" s="1">
        <v>0.01</v>
      </c>
      <c r="C3" s="1">
        <v>30.12</v>
      </c>
      <c r="D3" s="1">
        <v>45.22</v>
      </c>
      <c r="E3" s="1">
        <v>60.23</v>
      </c>
      <c r="F3" s="1">
        <v>90.02</v>
      </c>
      <c r="G3" s="1">
        <v>119.92</v>
      </c>
      <c r="H3" s="1">
        <v>159.87</v>
      </c>
      <c r="I3" s="1">
        <v>180.01</v>
      </c>
      <c r="J3" s="1">
        <v>229.95</v>
      </c>
      <c r="L3" s="1">
        <v>-130.72</v>
      </c>
    </row>
    <row r="4" spans="1:24" ht="16.5" thickTop="1" thickBot="1" x14ac:dyDescent="0.3">
      <c r="A4" s="5" t="s">
        <v>70</v>
      </c>
      <c r="B4" s="1">
        <v>-0.48</v>
      </c>
      <c r="C4" s="1">
        <v>30.75</v>
      </c>
      <c r="D4" s="1">
        <v>45.34</v>
      </c>
      <c r="E4" s="1">
        <v>60.65</v>
      </c>
      <c r="F4" s="1">
        <v>89.88</v>
      </c>
      <c r="G4" s="1">
        <v>120.11</v>
      </c>
      <c r="H4" s="1">
        <v>159.62</v>
      </c>
      <c r="I4" s="1">
        <v>179.49</v>
      </c>
      <c r="J4" s="1">
        <f t="shared" ref="J4:J15" si="0">360+L4</f>
        <v>229.36</v>
      </c>
      <c r="L4" s="1">
        <v>-130.63999999999999</v>
      </c>
    </row>
    <row r="5" spans="1:24" ht="16.5" thickTop="1" thickBot="1" x14ac:dyDescent="0.3">
      <c r="A5" s="5" t="s">
        <v>71</v>
      </c>
      <c r="B5" s="1">
        <v>0.15</v>
      </c>
      <c r="C5" s="1">
        <v>30.58</v>
      </c>
      <c r="D5" s="1">
        <v>45.07</v>
      </c>
      <c r="E5" s="1">
        <v>60.89</v>
      </c>
      <c r="F5" s="1">
        <v>89.86</v>
      </c>
      <c r="G5" s="1">
        <v>120.34</v>
      </c>
      <c r="H5" s="1">
        <v>159.82</v>
      </c>
      <c r="I5" s="1">
        <v>179.55</v>
      </c>
      <c r="J5" s="1">
        <f t="shared" si="0"/>
        <v>229.21</v>
      </c>
      <c r="L5" s="1">
        <v>-130.79</v>
      </c>
      <c r="U5" s="5" t="s">
        <v>60</v>
      </c>
      <c r="V5" s="5" t="s">
        <v>61</v>
      </c>
      <c r="W5" s="5" t="s">
        <v>62</v>
      </c>
      <c r="X5" s="5" t="s">
        <v>63</v>
      </c>
    </row>
    <row r="6" spans="1:24" ht="15.75" thickTop="1" x14ac:dyDescent="0.25">
      <c r="A6" s="3"/>
      <c r="U6" s="6" t="s">
        <v>64</v>
      </c>
      <c r="V6" s="6" t="s">
        <v>65</v>
      </c>
      <c r="W6" s="6" t="s">
        <v>66</v>
      </c>
      <c r="X6" s="6" t="s">
        <v>67</v>
      </c>
    </row>
    <row r="7" spans="1:24" ht="15.75" thickBot="1" x14ac:dyDescent="0.3">
      <c r="A7" s="4" t="s">
        <v>27</v>
      </c>
      <c r="B7" s="5" t="s">
        <v>36</v>
      </c>
      <c r="C7" s="5" t="s">
        <v>37</v>
      </c>
      <c r="D7" s="5" t="s">
        <v>38</v>
      </c>
      <c r="E7" s="5" t="s">
        <v>39</v>
      </c>
      <c r="F7" s="5" t="s">
        <v>40</v>
      </c>
      <c r="G7" s="5" t="s">
        <v>41</v>
      </c>
      <c r="H7" s="5" t="s">
        <v>42</v>
      </c>
      <c r="I7" s="5" t="s">
        <v>43</v>
      </c>
      <c r="J7" s="5" t="s">
        <v>44</v>
      </c>
      <c r="L7" s="2">
        <v>230</v>
      </c>
    </row>
    <row r="8" spans="1:24" ht="16.5" thickTop="1" thickBot="1" x14ac:dyDescent="0.3">
      <c r="A8" s="5" t="s">
        <v>87</v>
      </c>
      <c r="B8" s="1">
        <v>-1.01</v>
      </c>
      <c r="C8" s="1">
        <v>26.35</v>
      </c>
      <c r="D8" s="1">
        <v>41.25</v>
      </c>
      <c r="E8" s="1">
        <v>53.47</v>
      </c>
      <c r="F8" s="1">
        <v>87.3</v>
      </c>
      <c r="G8" s="1">
        <v>116.69</v>
      </c>
      <c r="H8" s="1">
        <v>151.58000000000001</v>
      </c>
      <c r="I8" s="1">
        <v>178.42</v>
      </c>
      <c r="J8" s="1">
        <f>360+L8</f>
        <v>225.28</v>
      </c>
      <c r="L8" s="1">
        <v>-134.72</v>
      </c>
    </row>
    <row r="9" spans="1:24" ht="16.5" thickTop="1" thickBot="1" x14ac:dyDescent="0.3">
      <c r="A9" s="5" t="s">
        <v>88</v>
      </c>
      <c r="B9" s="1">
        <v>-1.46</v>
      </c>
      <c r="C9" s="1">
        <v>27.61</v>
      </c>
      <c r="D9" s="1">
        <v>42.42</v>
      </c>
      <c r="E9" s="1">
        <v>61.1</v>
      </c>
      <c r="F9" s="1">
        <v>85.36</v>
      </c>
      <c r="G9" s="1">
        <v>115.84</v>
      </c>
      <c r="H9" s="1">
        <v>156.87</v>
      </c>
      <c r="I9" s="1">
        <v>173.87</v>
      </c>
      <c r="J9" s="1">
        <f t="shared" si="0"/>
        <v>230.39</v>
      </c>
      <c r="L9" s="1">
        <v>-129.61000000000001</v>
      </c>
      <c r="T9" t="s">
        <v>107</v>
      </c>
    </row>
    <row r="10" spans="1:24" ht="16.5" thickTop="1" thickBot="1" x14ac:dyDescent="0.3">
      <c r="A10" s="5" t="s">
        <v>89</v>
      </c>
      <c r="B10" s="1">
        <v>-0.81</v>
      </c>
      <c r="C10" s="1">
        <v>31.05</v>
      </c>
      <c r="D10" s="1">
        <v>41.15</v>
      </c>
      <c r="E10" s="1">
        <v>32.840000000000003</v>
      </c>
      <c r="F10" s="1">
        <v>87.11</v>
      </c>
      <c r="G10" s="1">
        <v>123.23</v>
      </c>
      <c r="H10" s="1">
        <v>162.82</v>
      </c>
      <c r="I10" s="1">
        <v>181.55</v>
      </c>
      <c r="J10" s="1">
        <f t="shared" si="0"/>
        <v>229.26</v>
      </c>
      <c r="L10" s="1">
        <v>-130.74</v>
      </c>
      <c r="T10" t="s">
        <v>108</v>
      </c>
    </row>
    <row r="11" spans="1:24" ht="15.75" thickTop="1" x14ac:dyDescent="0.25">
      <c r="A11" s="3"/>
      <c r="T11" t="s">
        <v>106</v>
      </c>
    </row>
    <row r="12" spans="1:24" ht="15.75" thickBot="1" x14ac:dyDescent="0.3">
      <c r="A12" s="4" t="s">
        <v>27</v>
      </c>
      <c r="B12" s="5" t="s">
        <v>36</v>
      </c>
      <c r="C12" s="5" t="s">
        <v>37</v>
      </c>
      <c r="D12" s="5" t="s">
        <v>38</v>
      </c>
      <c r="E12" s="5" t="s">
        <v>39</v>
      </c>
      <c r="F12" s="5" t="s">
        <v>40</v>
      </c>
      <c r="G12" s="5" t="s">
        <v>41</v>
      </c>
      <c r="H12" s="5" t="s">
        <v>42</v>
      </c>
      <c r="I12" s="5" t="s">
        <v>43</v>
      </c>
      <c r="J12" s="5" t="s">
        <v>44</v>
      </c>
      <c r="L12" s="2">
        <v>230</v>
      </c>
      <c r="T12" t="s">
        <v>109</v>
      </c>
    </row>
    <row r="13" spans="1:24" ht="16.5" thickTop="1" thickBot="1" x14ac:dyDescent="0.3">
      <c r="A13" s="5" t="s">
        <v>1</v>
      </c>
      <c r="B13" s="1">
        <v>6.34</v>
      </c>
      <c r="C13" s="1">
        <v>25.35</v>
      </c>
      <c r="D13" s="1">
        <v>36.49</v>
      </c>
      <c r="E13" s="1">
        <v>54.23</v>
      </c>
      <c r="F13" s="1">
        <v>88</v>
      </c>
      <c r="G13" s="1">
        <v>112.7</v>
      </c>
      <c r="H13" s="1">
        <v>154.76</v>
      </c>
      <c r="I13" s="1">
        <v>182.73</v>
      </c>
      <c r="J13" s="1">
        <f>360+L13</f>
        <v>219.37</v>
      </c>
      <c r="L13" s="1">
        <v>-140.63</v>
      </c>
    </row>
    <row r="14" spans="1:24" ht="16.5" thickTop="1" thickBot="1" x14ac:dyDescent="0.3">
      <c r="A14" s="5" t="s">
        <v>2</v>
      </c>
      <c r="B14" s="1">
        <v>0.34</v>
      </c>
      <c r="C14" s="1">
        <v>36.619999999999997</v>
      </c>
      <c r="D14" s="1">
        <v>44.73</v>
      </c>
      <c r="E14" s="1">
        <v>58.22</v>
      </c>
      <c r="F14" s="1">
        <v>97.15</v>
      </c>
      <c r="G14" s="1">
        <v>115.2</v>
      </c>
      <c r="H14" s="1">
        <v>157.22</v>
      </c>
      <c r="I14" s="1">
        <v>174.52</v>
      </c>
      <c r="J14" s="1">
        <f t="shared" si="0"/>
        <v>224.92</v>
      </c>
      <c r="L14" s="1">
        <v>-135.08000000000001</v>
      </c>
      <c r="T14">
        <v>0</v>
      </c>
      <c r="U14">
        <v>0</v>
      </c>
    </row>
    <row r="15" spans="1:24" ht="16.5" thickTop="1" thickBot="1" x14ac:dyDescent="0.3">
      <c r="A15" s="5" t="s">
        <v>3</v>
      </c>
      <c r="B15" s="1">
        <v>-1.46</v>
      </c>
      <c r="C15" s="1">
        <v>22.39</v>
      </c>
      <c r="D15" s="1">
        <v>37.53</v>
      </c>
      <c r="E15" s="1">
        <v>65.23</v>
      </c>
      <c r="F15" s="1">
        <v>94.73</v>
      </c>
      <c r="G15" s="1">
        <v>116.43</v>
      </c>
      <c r="H15" s="1">
        <v>166.7</v>
      </c>
      <c r="I15" s="1">
        <v>173.22</v>
      </c>
      <c r="J15" s="1">
        <f t="shared" si="0"/>
        <v>228.97</v>
      </c>
      <c r="L15" s="1">
        <v>-131.03</v>
      </c>
      <c r="T15">
        <v>30</v>
      </c>
      <c r="U15">
        <v>3</v>
      </c>
    </row>
    <row r="16" spans="1:24" ht="15.75" thickTop="1" x14ac:dyDescent="0.25">
      <c r="A16" s="3"/>
      <c r="T16">
        <v>45</v>
      </c>
      <c r="U16">
        <v>4.5</v>
      </c>
    </row>
    <row r="17" spans="1:21" x14ac:dyDescent="0.25">
      <c r="A17" s="3"/>
      <c r="T17">
        <v>60</v>
      </c>
      <c r="U17">
        <v>6</v>
      </c>
    </row>
    <row r="18" spans="1:21" x14ac:dyDescent="0.25">
      <c r="A18" s="3"/>
      <c r="T18">
        <v>90</v>
      </c>
      <c r="U18">
        <v>9</v>
      </c>
    </row>
    <row r="19" spans="1:21" x14ac:dyDescent="0.25">
      <c r="A19" s="3"/>
      <c r="E19" t="s">
        <v>110</v>
      </c>
      <c r="F19" s="14" t="s">
        <v>112</v>
      </c>
      <c r="T19">
        <v>120</v>
      </c>
      <c r="U19">
        <v>12</v>
      </c>
    </row>
    <row r="20" spans="1:21" x14ac:dyDescent="0.25">
      <c r="A20" s="3"/>
      <c r="E20" t="s">
        <v>111</v>
      </c>
      <c r="F20" s="14" t="s">
        <v>113</v>
      </c>
      <c r="T20">
        <v>160</v>
      </c>
      <c r="U20">
        <v>16</v>
      </c>
    </row>
    <row r="21" spans="1:21" x14ac:dyDescent="0.25">
      <c r="A21" s="3"/>
      <c r="T21">
        <v>180</v>
      </c>
      <c r="U21">
        <v>18</v>
      </c>
    </row>
    <row r="22" spans="1:21" x14ac:dyDescent="0.25">
      <c r="A22" s="3"/>
      <c r="T22">
        <v>230</v>
      </c>
      <c r="U22">
        <v>23</v>
      </c>
    </row>
    <row r="23" spans="1:21" x14ac:dyDescent="0.25">
      <c r="A23" s="3"/>
    </row>
    <row r="24" spans="1:21" x14ac:dyDescent="0.25">
      <c r="A24" s="3"/>
    </row>
    <row r="25" spans="1:21" x14ac:dyDescent="0.25">
      <c r="A25" s="3"/>
    </row>
    <row r="26" spans="1:21" x14ac:dyDescent="0.25">
      <c r="A26" s="3"/>
    </row>
    <row r="27" spans="1:21" x14ac:dyDescent="0.25">
      <c r="A27" s="3"/>
    </row>
    <row r="28" spans="1:21" x14ac:dyDescent="0.25">
      <c r="A28" s="3"/>
    </row>
    <row r="29" spans="1:21" x14ac:dyDescent="0.25">
      <c r="A29" s="3"/>
    </row>
    <row r="30" spans="1:21" x14ac:dyDescent="0.25">
      <c r="A30" s="3"/>
    </row>
    <row r="31" spans="1:21" x14ac:dyDescent="0.25">
      <c r="A31" s="3"/>
    </row>
    <row r="32" spans="1:2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3" x14ac:dyDescent="0.25">
      <c r="A49" s="3"/>
    </row>
    <row r="50" spans="1:3" x14ac:dyDescent="0.25">
      <c r="A50" s="3"/>
    </row>
    <row r="51" spans="1:3" x14ac:dyDescent="0.25">
      <c r="A51" s="3"/>
    </row>
    <row r="52" spans="1:3" x14ac:dyDescent="0.25">
      <c r="A52" s="3"/>
    </row>
    <row r="53" spans="1:3" x14ac:dyDescent="0.25">
      <c r="A53" s="3"/>
    </row>
    <row r="54" spans="1:3" x14ac:dyDescent="0.25">
      <c r="A54" s="3"/>
    </row>
    <row r="55" spans="1:3" x14ac:dyDescent="0.25">
      <c r="A55" s="3"/>
    </row>
    <row r="56" spans="1:3" x14ac:dyDescent="0.25">
      <c r="A56" s="3"/>
    </row>
    <row r="57" spans="1:3" x14ac:dyDescent="0.25">
      <c r="A57" s="3"/>
    </row>
    <row r="58" spans="1:3" x14ac:dyDescent="0.25">
      <c r="A58" s="3"/>
    </row>
    <row r="59" spans="1:3" x14ac:dyDescent="0.25">
      <c r="A59" s="3"/>
    </row>
    <row r="60" spans="1:3" ht="15.75" thickBot="1" x14ac:dyDescent="0.3">
      <c r="A60" s="4" t="s">
        <v>27</v>
      </c>
      <c r="B60" s="5" t="s">
        <v>114</v>
      </c>
      <c r="C60" s="5" t="s">
        <v>115</v>
      </c>
    </row>
    <row r="61" spans="1:3" ht="16.5" thickTop="1" thickBot="1" x14ac:dyDescent="0.3">
      <c r="A61" s="5" t="s">
        <v>69</v>
      </c>
      <c r="B61" s="1">
        <v>0.999</v>
      </c>
      <c r="C61" s="1">
        <v>1</v>
      </c>
    </row>
    <row r="62" spans="1:3" ht="16.5" thickTop="1" thickBot="1" x14ac:dyDescent="0.3">
      <c r="A62" s="5" t="s">
        <v>70</v>
      </c>
      <c r="B62" s="1">
        <v>0.995</v>
      </c>
      <c r="C62" s="1">
        <v>1</v>
      </c>
    </row>
    <row r="63" spans="1:3" ht="16.5" thickTop="1" thickBot="1" x14ac:dyDescent="0.3">
      <c r="A63" s="5" t="s">
        <v>71</v>
      </c>
      <c r="B63" s="1">
        <v>0.99399999999999999</v>
      </c>
      <c r="C63" s="1">
        <v>1</v>
      </c>
    </row>
    <row r="64" spans="1:3" ht="16.5" thickTop="1" thickBot="1" x14ac:dyDescent="0.3">
      <c r="A64" s="5" t="s">
        <v>87</v>
      </c>
      <c r="B64" s="1">
        <v>0.99099999999999999</v>
      </c>
      <c r="C64" s="1">
        <v>0.999</v>
      </c>
    </row>
    <row r="65" spans="1:10" ht="16.5" thickTop="1" thickBot="1" x14ac:dyDescent="0.3">
      <c r="A65" s="5" t="s">
        <v>88</v>
      </c>
      <c r="B65" s="1">
        <v>0.995</v>
      </c>
      <c r="C65" s="1">
        <v>0.999</v>
      </c>
    </row>
    <row r="66" spans="1:10" ht="16.5" thickTop="1" thickBot="1" x14ac:dyDescent="0.3">
      <c r="A66" s="5" t="s">
        <v>89</v>
      </c>
      <c r="B66" s="1">
        <v>1.0349999999999999</v>
      </c>
      <c r="C66" s="1">
        <v>0.98699999999999999</v>
      </c>
    </row>
    <row r="67" spans="1:10" ht="16.5" thickTop="1" thickBot="1" x14ac:dyDescent="0.3">
      <c r="A67" s="5" t="s">
        <v>1</v>
      </c>
      <c r="B67" s="1">
        <v>0.97499999999999998</v>
      </c>
      <c r="C67" s="1">
        <v>0.995</v>
      </c>
    </row>
    <row r="68" spans="1:10" ht="16.5" thickTop="1" thickBot="1" x14ac:dyDescent="0.3">
      <c r="A68" s="5" t="s">
        <v>2</v>
      </c>
      <c r="B68" s="1">
        <v>0.96099999999999997</v>
      </c>
      <c r="C68" s="1">
        <v>0.997</v>
      </c>
    </row>
    <row r="69" spans="1:10" ht="16.5" thickTop="1" thickBot="1" x14ac:dyDescent="0.3">
      <c r="A69" s="5" t="s">
        <v>3</v>
      </c>
      <c r="B69" s="1">
        <v>1.018</v>
      </c>
      <c r="C69" s="1">
        <v>0.99399999999999999</v>
      </c>
    </row>
    <row r="70" spans="1:10" ht="15.75" thickTop="1" x14ac:dyDescent="0.25">
      <c r="A70" s="3"/>
    </row>
    <row r="71" spans="1:10" x14ac:dyDescent="0.25">
      <c r="A71" s="3"/>
    </row>
    <row r="72" spans="1:10" x14ac:dyDescent="0.25">
      <c r="A72" s="3"/>
    </row>
    <row r="74" spans="1:10" x14ac:dyDescent="0.25">
      <c r="A74" s="15" t="s">
        <v>4</v>
      </c>
      <c r="B74" s="15"/>
    </row>
    <row r="75" spans="1:10" ht="15.75" thickBot="1" x14ac:dyDescent="0.3">
      <c r="A75" s="1"/>
      <c r="B75" s="5" t="s">
        <v>50</v>
      </c>
      <c r="C75" s="5" t="s">
        <v>49</v>
      </c>
      <c r="D75" s="5" t="s">
        <v>48</v>
      </c>
      <c r="E75" s="5" t="s">
        <v>47</v>
      </c>
      <c r="F75" s="5" t="s">
        <v>46</v>
      </c>
      <c r="G75" s="5" t="s">
        <v>45</v>
      </c>
      <c r="H75" s="5" t="s">
        <v>33</v>
      </c>
      <c r="I75" s="5" t="s">
        <v>34</v>
      </c>
      <c r="J75" s="5" t="s">
        <v>35</v>
      </c>
    </row>
    <row r="76" spans="1:10" ht="16.5" thickTop="1" thickBot="1" x14ac:dyDescent="0.3">
      <c r="A76" s="5" t="s">
        <v>68</v>
      </c>
      <c r="B76" s="1" t="s">
        <v>29</v>
      </c>
      <c r="C76" s="1" t="s">
        <v>120</v>
      </c>
      <c r="D76" s="1" t="s">
        <v>121</v>
      </c>
      <c r="E76" s="1" t="s">
        <v>28</v>
      </c>
      <c r="F76" s="1" t="s">
        <v>122</v>
      </c>
      <c r="G76" s="1" t="s">
        <v>123</v>
      </c>
      <c r="H76" s="1" t="s">
        <v>126</v>
      </c>
      <c r="I76" s="1" t="s">
        <v>120</v>
      </c>
      <c r="J76" s="1" t="s">
        <v>125</v>
      </c>
    </row>
    <row r="77" spans="1:10" ht="16.5" thickTop="1" thickBot="1" x14ac:dyDescent="0.3">
      <c r="A77" s="5" t="s">
        <v>90</v>
      </c>
      <c r="B77" s="1"/>
      <c r="C77" s="1"/>
      <c r="D77" s="1"/>
      <c r="E77" s="1" t="s">
        <v>122</v>
      </c>
      <c r="F77" s="1" t="s">
        <v>124</v>
      </c>
      <c r="G77" s="1" t="s">
        <v>123</v>
      </c>
      <c r="H77" s="1" t="s">
        <v>29</v>
      </c>
      <c r="I77" s="1" t="s">
        <v>120</v>
      </c>
      <c r="J77" s="1" t="s">
        <v>125</v>
      </c>
    </row>
    <row r="78" spans="1:10" ht="16.5" thickTop="1" thickBot="1" x14ac:dyDescent="0.3">
      <c r="A78" s="5" t="s">
        <v>5</v>
      </c>
      <c r="B78" s="1" t="s">
        <v>120</v>
      </c>
      <c r="C78" s="1" t="s">
        <v>121</v>
      </c>
      <c r="D78" s="1" t="s">
        <v>125</v>
      </c>
      <c r="E78" s="1" t="s">
        <v>28</v>
      </c>
      <c r="F78" s="1" t="s">
        <v>122</v>
      </c>
      <c r="G78" s="1" t="s">
        <v>123</v>
      </c>
      <c r="H78" s="1" t="s">
        <v>29</v>
      </c>
      <c r="I78" s="1" t="s">
        <v>120</v>
      </c>
      <c r="J78" s="1" t="s">
        <v>125</v>
      </c>
    </row>
    <row r="79" spans="1:10" ht="15.75" thickTop="1" x14ac:dyDescent="0.25"/>
    <row r="80" spans="1:10" x14ac:dyDescent="0.25">
      <c r="A80" s="15" t="s">
        <v>6</v>
      </c>
      <c r="B80" s="15"/>
    </row>
    <row r="81" spans="1:10" ht="15.75" thickBot="1" x14ac:dyDescent="0.3">
      <c r="A81" s="1"/>
      <c r="B81" s="5" t="s">
        <v>59</v>
      </c>
      <c r="C81" s="5" t="s">
        <v>49</v>
      </c>
      <c r="D81" s="5" t="s">
        <v>48</v>
      </c>
      <c r="E81" s="5" t="s">
        <v>47</v>
      </c>
      <c r="F81" s="5" t="s">
        <v>46</v>
      </c>
      <c r="G81" s="5" t="s">
        <v>45</v>
      </c>
      <c r="H81" s="5" t="s">
        <v>33</v>
      </c>
      <c r="I81" s="5" t="s">
        <v>34</v>
      </c>
      <c r="J81" s="5" t="s">
        <v>35</v>
      </c>
    </row>
    <row r="82" spans="1:10" ht="16.5" thickTop="1" thickBot="1" x14ac:dyDescent="0.3">
      <c r="A82" s="5" t="s">
        <v>68</v>
      </c>
      <c r="B82" s="1">
        <v>4</v>
      </c>
      <c r="C82" s="1">
        <v>4</v>
      </c>
      <c r="D82" s="1">
        <v>4</v>
      </c>
      <c r="E82" s="1">
        <v>490</v>
      </c>
      <c r="F82" s="1">
        <v>490</v>
      </c>
      <c r="G82" s="1">
        <v>490</v>
      </c>
      <c r="H82" s="1">
        <v>4</v>
      </c>
      <c r="I82" s="1">
        <v>4</v>
      </c>
      <c r="J82" s="1">
        <v>4</v>
      </c>
    </row>
    <row r="83" spans="1:10" ht="16.5" thickTop="1" thickBot="1" x14ac:dyDescent="0.3">
      <c r="A83" s="5" t="s">
        <v>90</v>
      </c>
      <c r="B83" s="1"/>
      <c r="C83" s="1"/>
      <c r="D83" s="1"/>
      <c r="E83" s="1">
        <v>250</v>
      </c>
      <c r="F83" s="1">
        <v>250</v>
      </c>
      <c r="G83" s="1">
        <v>250</v>
      </c>
      <c r="H83" s="1">
        <v>4</v>
      </c>
      <c r="I83" s="1">
        <v>4</v>
      </c>
      <c r="J83" s="1">
        <v>4</v>
      </c>
    </row>
    <row r="84" spans="1:10" ht="16.5" thickTop="1" thickBot="1" x14ac:dyDescent="0.3">
      <c r="A84" s="5" t="s">
        <v>5</v>
      </c>
      <c r="B84" s="1">
        <v>8</v>
      </c>
      <c r="C84" s="1">
        <v>8</v>
      </c>
      <c r="D84" s="1">
        <v>8</v>
      </c>
      <c r="E84" s="1">
        <v>490</v>
      </c>
      <c r="F84" s="1">
        <v>490</v>
      </c>
      <c r="G84" s="1">
        <v>490</v>
      </c>
      <c r="H84" s="1">
        <v>4</v>
      </c>
      <c r="I84" s="1">
        <v>4</v>
      </c>
      <c r="J84" s="1">
        <v>4</v>
      </c>
    </row>
    <row r="85" spans="1:10" ht="15.75" thickTop="1" x14ac:dyDescent="0.25"/>
    <row r="86" spans="1:10" x14ac:dyDescent="0.25">
      <c r="A86" s="15" t="s">
        <v>7</v>
      </c>
      <c r="B86" s="15"/>
    </row>
    <row r="87" spans="1:10" ht="15.75" thickBot="1" x14ac:dyDescent="0.3">
      <c r="A87" s="1"/>
      <c r="B87" s="5" t="s">
        <v>56</v>
      </c>
      <c r="C87" s="5" t="s">
        <v>55</v>
      </c>
      <c r="D87" s="5" t="s">
        <v>54</v>
      </c>
      <c r="E87" s="5" t="s">
        <v>51</v>
      </c>
      <c r="F87" s="5" t="s">
        <v>52</v>
      </c>
      <c r="G87" s="5" t="s">
        <v>53</v>
      </c>
      <c r="H87" s="5" t="s">
        <v>32</v>
      </c>
      <c r="I87" s="5" t="s">
        <v>31</v>
      </c>
      <c r="J87" s="5" t="s">
        <v>30</v>
      </c>
    </row>
    <row r="88" spans="1:10" ht="16.5" thickTop="1" thickBot="1" x14ac:dyDescent="0.3">
      <c r="A88" s="5" t="s">
        <v>68</v>
      </c>
      <c r="B88" s="1">
        <v>0.08</v>
      </c>
      <c r="C88" s="1">
        <v>0.08</v>
      </c>
      <c r="D88" s="1">
        <v>0.08</v>
      </c>
      <c r="E88" s="1">
        <v>8.75</v>
      </c>
      <c r="F88" s="1">
        <v>8.75</v>
      </c>
      <c r="G88" s="1">
        <v>8.75</v>
      </c>
      <c r="H88" s="1">
        <v>6.0999999999999999E-2</v>
      </c>
      <c r="I88" s="1">
        <v>6.0999999999999999E-2</v>
      </c>
      <c r="J88" s="1">
        <v>6.0999999999999999E-2</v>
      </c>
    </row>
    <row r="89" spans="1:10" ht="16.5" thickTop="1" thickBot="1" x14ac:dyDescent="0.3">
      <c r="A89" s="5" t="s">
        <v>90</v>
      </c>
      <c r="B89" s="1"/>
      <c r="C89" s="1"/>
      <c r="D89" s="1"/>
      <c r="E89" s="1">
        <v>4.375</v>
      </c>
      <c r="F89" s="1">
        <v>4.375</v>
      </c>
      <c r="G89" s="1">
        <v>4.375</v>
      </c>
      <c r="H89" s="1">
        <v>6.0999999999999999E-2</v>
      </c>
      <c r="I89" s="1">
        <v>6.0999999999999999E-2</v>
      </c>
      <c r="J89" s="1">
        <v>6.0999999999999999E-2</v>
      </c>
    </row>
    <row r="90" spans="1:10" ht="16.5" thickTop="1" thickBot="1" x14ac:dyDescent="0.3">
      <c r="A90" s="5" t="s">
        <v>5</v>
      </c>
      <c r="B90" s="1">
        <v>0.14000000000000001</v>
      </c>
      <c r="C90" s="1">
        <v>0.14000000000000001</v>
      </c>
      <c r="D90" s="1">
        <v>0.14000000000000001</v>
      </c>
      <c r="E90" s="1">
        <v>8.75</v>
      </c>
      <c r="F90" s="1">
        <v>8.75</v>
      </c>
      <c r="G90" s="1">
        <v>8.75</v>
      </c>
      <c r="H90" s="1">
        <v>6.0999999999999999E-2</v>
      </c>
      <c r="I90" s="1">
        <v>6.0999999999999999E-2</v>
      </c>
      <c r="J90" s="1">
        <v>6.0999999999999999E-2</v>
      </c>
    </row>
    <row r="91" spans="1:10" ht="15.75" thickTop="1" x14ac:dyDescent="0.25"/>
    <row r="92" spans="1:10" ht="15.75" thickBot="1" x14ac:dyDescent="0.3">
      <c r="A92" s="15" t="s">
        <v>8</v>
      </c>
      <c r="B92" s="15"/>
    </row>
    <row r="93" spans="1:10" ht="15.75" thickBot="1" x14ac:dyDescent="0.3">
      <c r="A93" s="12" t="s">
        <v>68</v>
      </c>
      <c r="B93" s="13" t="s">
        <v>40</v>
      </c>
      <c r="C93" s="12" t="s">
        <v>90</v>
      </c>
      <c r="D93" s="13" t="s">
        <v>40</v>
      </c>
      <c r="E93" s="12" t="s">
        <v>5</v>
      </c>
      <c r="F93" s="13" t="s">
        <v>40</v>
      </c>
    </row>
    <row r="94" spans="1:10" ht="15.75" thickBot="1" x14ac:dyDescent="0.3">
      <c r="A94" s="7" t="s">
        <v>69</v>
      </c>
      <c r="B94" s="11">
        <v>0</v>
      </c>
      <c r="C94" s="7" t="s">
        <v>87</v>
      </c>
      <c r="D94" s="11">
        <v>3.78</v>
      </c>
      <c r="E94" s="7" t="s">
        <v>1</v>
      </c>
      <c r="F94" s="11">
        <v>8.9700000000000006</v>
      </c>
    </row>
    <row r="95" spans="1:10" ht="16.5" thickTop="1" thickBot="1" x14ac:dyDescent="0.3">
      <c r="A95" s="7" t="s">
        <v>70</v>
      </c>
      <c r="B95" s="8">
        <v>0.41</v>
      </c>
      <c r="C95" s="7" t="s">
        <v>88</v>
      </c>
      <c r="D95" s="8">
        <v>4.2300000000000004</v>
      </c>
      <c r="E95" s="7" t="s">
        <v>2</v>
      </c>
      <c r="F95" s="8">
        <v>10.34</v>
      </c>
    </row>
    <row r="96" spans="1:10" ht="16.5" thickTop="1" thickBot="1" x14ac:dyDescent="0.3">
      <c r="A96" s="9" t="s">
        <v>71</v>
      </c>
      <c r="B96" s="10">
        <v>-12.53</v>
      </c>
      <c r="C96" s="9" t="s">
        <v>89</v>
      </c>
      <c r="D96" s="10">
        <v>-27.52</v>
      </c>
      <c r="E96" s="9" t="s">
        <v>3</v>
      </c>
      <c r="F96" s="10">
        <v>-41.39</v>
      </c>
    </row>
    <row r="99" spans="1:6" ht="15.75" thickBot="1" x14ac:dyDescent="0.3">
      <c r="A99" s="15" t="s">
        <v>9</v>
      </c>
      <c r="B99" s="15"/>
    </row>
    <row r="100" spans="1:6" ht="15.75" thickBot="1" x14ac:dyDescent="0.3">
      <c r="A100" s="12" t="s">
        <v>68</v>
      </c>
      <c r="B100" s="13" t="s">
        <v>40</v>
      </c>
      <c r="C100" s="12" t="s">
        <v>90</v>
      </c>
      <c r="D100" s="13" t="s">
        <v>40</v>
      </c>
      <c r="E100" s="12" t="s">
        <v>5</v>
      </c>
      <c r="F100" s="13" t="s">
        <v>40</v>
      </c>
    </row>
    <row r="101" spans="1:6" ht="15.75" thickBot="1" x14ac:dyDescent="0.3">
      <c r="A101" s="7" t="s">
        <v>72</v>
      </c>
      <c r="B101" s="11">
        <v>89.85</v>
      </c>
      <c r="C101" s="7" t="s">
        <v>91</v>
      </c>
      <c r="D101" s="11">
        <v>89.87</v>
      </c>
      <c r="E101" s="7" t="s">
        <v>12</v>
      </c>
      <c r="F101" s="11">
        <v>88.61</v>
      </c>
    </row>
    <row r="102" spans="1:6" ht="16.5" thickTop="1" thickBot="1" x14ac:dyDescent="0.3">
      <c r="A102" s="7" t="s">
        <v>73</v>
      </c>
      <c r="B102" s="8">
        <v>89.94</v>
      </c>
      <c r="C102" s="7" t="s">
        <v>92</v>
      </c>
      <c r="D102" s="8">
        <v>88.92</v>
      </c>
      <c r="E102" s="7" t="s">
        <v>15</v>
      </c>
      <c r="F102" s="8">
        <v>93.51</v>
      </c>
    </row>
    <row r="103" spans="1:6" ht="16.5" thickTop="1" thickBot="1" x14ac:dyDescent="0.3">
      <c r="A103" s="7" t="s">
        <v>74</v>
      </c>
      <c r="B103" s="8">
        <v>89.96</v>
      </c>
      <c r="C103" s="7" t="s">
        <v>93</v>
      </c>
      <c r="D103" s="8">
        <v>88.01</v>
      </c>
      <c r="E103" s="7" t="s">
        <v>16</v>
      </c>
      <c r="F103" s="8">
        <v>92.56</v>
      </c>
    </row>
    <row r="104" spans="1:6" ht="16.5" thickTop="1" thickBot="1" x14ac:dyDescent="0.3">
      <c r="A104" s="7" t="s">
        <v>75</v>
      </c>
      <c r="B104" s="8">
        <v>89.84</v>
      </c>
      <c r="C104" s="7" t="s">
        <v>94</v>
      </c>
      <c r="D104" s="8">
        <v>91.99</v>
      </c>
      <c r="E104" s="7" t="s">
        <v>17</v>
      </c>
      <c r="F104" s="8">
        <v>97.15</v>
      </c>
    </row>
    <row r="105" spans="1:6" ht="16.5" thickTop="1" thickBot="1" x14ac:dyDescent="0.3">
      <c r="A105" s="7" t="s">
        <v>76</v>
      </c>
      <c r="B105" s="8">
        <v>89.93</v>
      </c>
      <c r="C105" s="7" t="s">
        <v>95</v>
      </c>
      <c r="D105" s="8">
        <v>86.96</v>
      </c>
      <c r="E105" s="7" t="s">
        <v>18</v>
      </c>
      <c r="F105" s="8">
        <v>94.73</v>
      </c>
    </row>
    <row r="106" spans="1:6" ht="16.5" thickTop="1" thickBot="1" x14ac:dyDescent="0.3">
      <c r="A106" s="7" t="s">
        <v>10</v>
      </c>
      <c r="B106" s="8">
        <f>AVERAGE(B101:B105)</f>
        <v>89.904000000000011</v>
      </c>
      <c r="C106" s="7" t="s">
        <v>10</v>
      </c>
      <c r="D106" s="8">
        <f>AVERAGE(D101:D105)</f>
        <v>89.15</v>
      </c>
      <c r="E106" s="7" t="s">
        <v>10</v>
      </c>
      <c r="F106" s="8">
        <f>AVERAGE(F101:F105)</f>
        <v>93.312000000000012</v>
      </c>
    </row>
    <row r="107" spans="1:6" ht="16.5" thickTop="1" thickBot="1" x14ac:dyDescent="0.3">
      <c r="A107" s="9" t="s">
        <v>11</v>
      </c>
      <c r="B107" s="10">
        <f>_xlfn.STDEV.S(B101:B105)</f>
        <v>5.5045435778090783E-2</v>
      </c>
      <c r="C107" s="9" t="s">
        <v>11</v>
      </c>
      <c r="D107" s="10">
        <f>_xlfn.STDEV.S(D101:D105)</f>
        <v>1.9191534592105965</v>
      </c>
      <c r="E107" s="9" t="s">
        <v>11</v>
      </c>
      <c r="F107" s="10">
        <f>_xlfn.STDEV.S(F101:F105)</f>
        <v>3.1406400621529387</v>
      </c>
    </row>
    <row r="109" spans="1:6" ht="15.75" thickBot="1" x14ac:dyDescent="0.3"/>
    <row r="110" spans="1:6" ht="15.75" thickBot="1" x14ac:dyDescent="0.3">
      <c r="A110" s="12" t="s">
        <v>68</v>
      </c>
      <c r="B110" s="13" t="s">
        <v>40</v>
      </c>
      <c r="C110" s="12" t="s">
        <v>90</v>
      </c>
      <c r="D110" s="13" t="s">
        <v>40</v>
      </c>
      <c r="E110" s="12" t="s">
        <v>5</v>
      </c>
      <c r="F110" s="13" t="s">
        <v>40</v>
      </c>
    </row>
    <row r="111" spans="1:6" ht="15.75" thickBot="1" x14ac:dyDescent="0.3">
      <c r="A111" s="7" t="s">
        <v>77</v>
      </c>
      <c r="B111" s="8">
        <v>90.01</v>
      </c>
      <c r="C111" s="7" t="s">
        <v>96</v>
      </c>
      <c r="D111" s="8">
        <v>87.94</v>
      </c>
      <c r="E111" s="7" t="s">
        <v>13</v>
      </c>
      <c r="F111" s="8">
        <v>94.63</v>
      </c>
    </row>
    <row r="112" spans="1:6" ht="16.5" thickTop="1" thickBot="1" x14ac:dyDescent="0.3">
      <c r="A112" s="7" t="s">
        <v>78</v>
      </c>
      <c r="B112" s="8">
        <v>89.79</v>
      </c>
      <c r="C112" s="7" t="s">
        <v>97</v>
      </c>
      <c r="D112" s="8">
        <v>92.88</v>
      </c>
      <c r="E112" s="7" t="s">
        <v>19</v>
      </c>
      <c r="F112" s="8">
        <v>84.62</v>
      </c>
    </row>
    <row r="113" spans="1:6" ht="16.5" thickTop="1" thickBot="1" x14ac:dyDescent="0.3">
      <c r="A113" s="7" t="s">
        <v>79</v>
      </c>
      <c r="B113" s="8">
        <v>89.8</v>
      </c>
      <c r="C113" s="7" t="s">
        <v>98</v>
      </c>
      <c r="D113" s="8">
        <v>87.89</v>
      </c>
      <c r="E113" s="7" t="s">
        <v>20</v>
      </c>
      <c r="F113" s="8">
        <v>91.64</v>
      </c>
    </row>
    <row r="114" spans="1:6" ht="16.5" thickTop="1" thickBot="1" x14ac:dyDescent="0.3">
      <c r="A114" s="7" t="s">
        <v>80</v>
      </c>
      <c r="B114" s="8">
        <v>90.07</v>
      </c>
      <c r="C114" s="7" t="s">
        <v>99</v>
      </c>
      <c r="D114" s="8">
        <v>92.96</v>
      </c>
      <c r="E114" s="7" t="s">
        <v>21</v>
      </c>
      <c r="F114" s="8">
        <v>93.59</v>
      </c>
    </row>
    <row r="115" spans="1:6" ht="16.5" thickTop="1" thickBot="1" x14ac:dyDescent="0.3">
      <c r="A115" s="7" t="s">
        <v>81</v>
      </c>
      <c r="B115" s="8">
        <v>89.99</v>
      </c>
      <c r="C115" s="7" t="s">
        <v>100</v>
      </c>
      <c r="D115" s="8">
        <v>90.04</v>
      </c>
      <c r="E115" s="7" t="s">
        <v>22</v>
      </c>
      <c r="F115" s="8">
        <v>95.37</v>
      </c>
    </row>
    <row r="116" spans="1:6" ht="16.5" thickTop="1" thickBot="1" x14ac:dyDescent="0.3">
      <c r="A116" s="7" t="s">
        <v>10</v>
      </c>
      <c r="B116" s="8">
        <f>AVERAGE(B111:B115)</f>
        <v>89.932000000000002</v>
      </c>
      <c r="C116" s="7" t="s">
        <v>10</v>
      </c>
      <c r="D116" s="8">
        <f>AVERAGE(D111:D115)</f>
        <v>90.341999999999999</v>
      </c>
      <c r="E116" s="7" t="s">
        <v>10</v>
      </c>
      <c r="F116" s="8">
        <f>AVERAGE(F111:F115)</f>
        <v>91.97</v>
      </c>
    </row>
    <row r="117" spans="1:6" ht="16.5" thickTop="1" thickBot="1" x14ac:dyDescent="0.3">
      <c r="A117" s="9" t="s">
        <v>11</v>
      </c>
      <c r="B117" s="10">
        <f>_xlfn.STDEV.S(B111:B115)</f>
        <v>0.12853015210447438</v>
      </c>
      <c r="C117" s="9" t="s">
        <v>11</v>
      </c>
      <c r="D117" s="10">
        <f>_xlfn.STDEV.S(D111:D115)</f>
        <v>2.5084098548682165</v>
      </c>
      <c r="E117" s="9" t="s">
        <v>11</v>
      </c>
      <c r="F117" s="10">
        <f>_xlfn.STDEV.S(F111:F115)</f>
        <v>4.3414110609339893</v>
      </c>
    </row>
    <row r="119" spans="1:6" ht="15.75" thickBot="1" x14ac:dyDescent="0.3"/>
    <row r="120" spans="1:6" ht="15.75" thickBot="1" x14ac:dyDescent="0.3">
      <c r="A120" s="12" t="s">
        <v>68</v>
      </c>
      <c r="B120" s="13" t="s">
        <v>40</v>
      </c>
      <c r="C120" s="12" t="s">
        <v>90</v>
      </c>
      <c r="D120" s="13" t="s">
        <v>40</v>
      </c>
      <c r="E120" s="12" t="s">
        <v>5</v>
      </c>
      <c r="F120" s="13" t="s">
        <v>40</v>
      </c>
    </row>
    <row r="121" spans="1:6" ht="15.75" thickBot="1" x14ac:dyDescent="0.3">
      <c r="A121" s="7" t="s">
        <v>82</v>
      </c>
      <c r="B121" s="8">
        <v>89.87</v>
      </c>
      <c r="C121" s="7" t="s">
        <v>101</v>
      </c>
      <c r="D121" s="8">
        <v>93.98</v>
      </c>
      <c r="E121" s="7" t="s">
        <v>14</v>
      </c>
      <c r="F121" s="8">
        <v>85.61</v>
      </c>
    </row>
    <row r="122" spans="1:6" ht="16.5" thickTop="1" thickBot="1" x14ac:dyDescent="0.3">
      <c r="A122" s="7" t="s">
        <v>83</v>
      </c>
      <c r="B122" s="8">
        <v>89.92</v>
      </c>
      <c r="C122" s="7" t="s">
        <v>102</v>
      </c>
      <c r="D122" s="8">
        <v>92.82</v>
      </c>
      <c r="E122" s="7" t="s">
        <v>23</v>
      </c>
      <c r="F122" s="8">
        <v>87.61</v>
      </c>
    </row>
    <row r="123" spans="1:6" ht="16.5" thickTop="1" thickBot="1" x14ac:dyDescent="0.3">
      <c r="A123" s="7" t="s">
        <v>84</v>
      </c>
      <c r="B123" s="8">
        <v>89.93</v>
      </c>
      <c r="C123" s="7" t="s">
        <v>103</v>
      </c>
      <c r="D123" s="8">
        <v>91.02</v>
      </c>
      <c r="E123" s="7" t="s">
        <v>24</v>
      </c>
      <c r="F123" s="8">
        <v>86.72</v>
      </c>
    </row>
    <row r="124" spans="1:6" ht="16.5" thickTop="1" thickBot="1" x14ac:dyDescent="0.3">
      <c r="A124" s="7" t="s">
        <v>85</v>
      </c>
      <c r="B124" s="8">
        <v>89.89</v>
      </c>
      <c r="C124" s="7" t="s">
        <v>104</v>
      </c>
      <c r="D124" s="8">
        <v>87.97</v>
      </c>
      <c r="E124" s="7" t="s">
        <v>25</v>
      </c>
      <c r="F124" s="8">
        <v>88.63</v>
      </c>
    </row>
    <row r="125" spans="1:6" ht="16.5" thickTop="1" thickBot="1" x14ac:dyDescent="0.3">
      <c r="A125" s="7" t="s">
        <v>86</v>
      </c>
      <c r="B125" s="8">
        <v>89.99</v>
      </c>
      <c r="C125" s="7" t="s">
        <v>105</v>
      </c>
      <c r="D125" s="8">
        <v>92.91</v>
      </c>
      <c r="E125" s="7" t="s">
        <v>26</v>
      </c>
      <c r="F125" s="8">
        <v>90.69</v>
      </c>
    </row>
    <row r="126" spans="1:6" ht="16.5" thickTop="1" thickBot="1" x14ac:dyDescent="0.3">
      <c r="A126" s="7" t="s">
        <v>10</v>
      </c>
      <c r="B126" s="8">
        <f>AVERAGE(B121:B125)</f>
        <v>89.92</v>
      </c>
      <c r="C126" s="7" t="s">
        <v>10</v>
      </c>
      <c r="D126" s="8">
        <f>AVERAGE(D121:D125)</f>
        <v>91.739999999999981</v>
      </c>
      <c r="E126" s="7" t="s">
        <v>10</v>
      </c>
      <c r="F126" s="8">
        <f>AVERAGE(F121:F125)</f>
        <v>87.852000000000004</v>
      </c>
    </row>
    <row r="127" spans="1:6" ht="16.5" thickTop="1" thickBot="1" x14ac:dyDescent="0.3">
      <c r="A127" s="9" t="s">
        <v>11</v>
      </c>
      <c r="B127" s="10">
        <f>_xlfn.STDEV.S(B121:B125)</f>
        <v>4.5825756949555485E-2</v>
      </c>
      <c r="C127" s="9" t="s">
        <v>11</v>
      </c>
      <c r="D127" s="10">
        <f>_xlfn.STDEV.S(D121:D125)</f>
        <v>2.3603071833979583</v>
      </c>
      <c r="E127" s="9" t="s">
        <v>11</v>
      </c>
      <c r="F127" s="10">
        <f>_xlfn.STDEV.S(F121:F125)</f>
        <v>1.938174398757758</v>
      </c>
    </row>
    <row r="130" spans="1:4" x14ac:dyDescent="0.25">
      <c r="A130" s="15" t="s">
        <v>57</v>
      </c>
      <c r="B130" s="15"/>
    </row>
    <row r="132" spans="1:4" ht="15.75" thickBot="1" x14ac:dyDescent="0.3">
      <c r="A132" s="4" t="s">
        <v>116</v>
      </c>
      <c r="B132" s="5" t="s">
        <v>58</v>
      </c>
      <c r="C132" s="5" t="s">
        <v>119</v>
      </c>
      <c r="D132" s="5" t="s">
        <v>117</v>
      </c>
    </row>
    <row r="133" spans="1:4" ht="16.5" thickTop="1" thickBot="1" x14ac:dyDescent="0.3">
      <c r="A133" s="5" t="s">
        <v>5</v>
      </c>
      <c r="B133" s="1">
        <v>3.28</v>
      </c>
      <c r="C133" s="1">
        <v>0.35</v>
      </c>
      <c r="D133" s="1">
        <f>5*C133</f>
        <v>1.75</v>
      </c>
    </row>
    <row r="134" spans="1:4" ht="16.5" thickTop="1" thickBot="1" x14ac:dyDescent="0.3">
      <c r="A134" s="5" t="s">
        <v>68</v>
      </c>
      <c r="B134" s="1">
        <v>3.1</v>
      </c>
      <c r="C134" s="1">
        <v>0.41</v>
      </c>
      <c r="D134" s="1">
        <f>5*C134</f>
        <v>2.0499999999999998</v>
      </c>
    </row>
    <row r="135" spans="1:4" ht="16.5" thickTop="1" thickBot="1" x14ac:dyDescent="0.3">
      <c r="A135" s="5" t="s">
        <v>118</v>
      </c>
      <c r="B135" s="1">
        <v>5</v>
      </c>
      <c r="C135" s="1">
        <v>0.36</v>
      </c>
      <c r="D135" s="1">
        <f>B135*C135</f>
        <v>1.7999999999999998</v>
      </c>
    </row>
    <row r="136" spans="1:4" ht="15.75" thickTop="1" x14ac:dyDescent="0.25"/>
  </sheetData>
  <mergeCells count="7">
    <mergeCell ref="A130:B130"/>
    <mergeCell ref="A99:B99"/>
    <mergeCell ref="A1:B1"/>
    <mergeCell ref="A74:B74"/>
    <mergeCell ref="A80:B80"/>
    <mergeCell ref="A86:B86"/>
    <mergeCell ref="A92:B92"/>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Gil</dc:creator>
  <cp:lastModifiedBy>Guillermo Gil</cp:lastModifiedBy>
  <dcterms:created xsi:type="dcterms:W3CDTF">2023-02-21T17:47:01Z</dcterms:created>
  <dcterms:modified xsi:type="dcterms:W3CDTF">2023-05-04T19:32:14Z</dcterms:modified>
</cp:coreProperties>
</file>