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3"/>
  </bookViews>
  <sheets>
    <sheet name="ميزانية 2012" sheetId="36" r:id="rId1"/>
    <sheet name="ميزانية 2013" sheetId="35" r:id="rId2"/>
    <sheet name="ميزانية 2014" sheetId="34" r:id="rId3"/>
    <sheet name="ميزانية 2015" sheetId="33" r:id="rId4"/>
    <sheet name="ميزانية 2016" sheetId="37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24519"/>
</workbook>
</file>

<file path=xl/calcChain.xml><?xml version="1.0" encoding="utf-8"?>
<calcChain xmlns="http://schemas.openxmlformats.org/spreadsheetml/2006/main">
  <c r="E257" i="33"/>
  <c r="E2"/>
  <c r="E257" i="34"/>
  <c r="E2"/>
  <c r="E257" i="36"/>
  <c r="E2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D740"/>
  <c r="D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E684"/>
  <c r="D684"/>
  <c r="H683"/>
  <c r="C683"/>
  <c r="H682"/>
  <c r="D682"/>
  <c r="E682" s="1"/>
  <c r="H681"/>
  <c r="E681"/>
  <c r="D68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D665"/>
  <c r="C665"/>
  <c r="H665" s="1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3" s="1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D642"/>
  <c r="C642"/>
  <c r="H642" s="1"/>
  <c r="J642" s="1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C547"/>
  <c r="H547" s="1"/>
  <c r="J547" s="1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D492"/>
  <c r="E492" s="1"/>
  <c r="E491" s="1"/>
  <c r="C491"/>
  <c r="H491" s="1"/>
  <c r="H490"/>
  <c r="D490"/>
  <c r="E490" s="1"/>
  <c r="H489"/>
  <c r="D489"/>
  <c r="H488"/>
  <c r="D488"/>
  <c r="E488" s="1"/>
  <c r="H487"/>
  <c r="D487"/>
  <c r="E487" s="1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D456"/>
  <c r="E456" s="1"/>
  <c r="E455" s="1"/>
  <c r="C455"/>
  <c r="H455" s="1"/>
  <c r="H454"/>
  <c r="D454"/>
  <c r="E454" s="1"/>
  <c r="H453"/>
  <c r="D453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D412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D307"/>
  <c r="H306"/>
  <c r="D306"/>
  <c r="E306" s="1"/>
  <c r="H305"/>
  <c r="H304"/>
  <c r="D304"/>
  <c r="E304" s="1"/>
  <c r="H303"/>
  <c r="D303"/>
  <c r="E303" s="1"/>
  <c r="H302"/>
  <c r="H301"/>
  <c r="E301"/>
  <c r="D301"/>
  <c r="H300"/>
  <c r="D300"/>
  <c r="E300" s="1"/>
  <c r="H299"/>
  <c r="D299"/>
  <c r="E299" s="1"/>
  <c r="H298"/>
  <c r="H297"/>
  <c r="D297"/>
  <c r="E297" s="1"/>
  <c r="E296" s="1"/>
  <c r="H296"/>
  <c r="H295"/>
  <c r="D295"/>
  <c r="H294"/>
  <c r="D294"/>
  <c r="E294" s="1"/>
  <c r="H293"/>
  <c r="D293"/>
  <c r="E293" s="1"/>
  <c r="H292"/>
  <c r="D292"/>
  <c r="E292" s="1"/>
  <c r="H291"/>
  <c r="D291"/>
  <c r="E291" s="1"/>
  <c r="H290"/>
  <c r="E290"/>
  <c r="D290"/>
  <c r="H289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H265"/>
  <c r="H264"/>
  <c r="D264"/>
  <c r="E264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D242"/>
  <c r="E242" s="1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D212"/>
  <c r="D211" s="1"/>
  <c r="C211"/>
  <c r="D210"/>
  <c r="E210" s="1"/>
  <c r="D209"/>
  <c r="E209" s="1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D196"/>
  <c r="D195" s="1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 s="1"/>
  <c r="D183"/>
  <c r="E183" s="1"/>
  <c r="E182" s="1"/>
  <c r="C182"/>
  <c r="D181"/>
  <c r="D180" s="1"/>
  <c r="C180"/>
  <c r="C179" s="1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H169"/>
  <c r="D169"/>
  <c r="E169" s="1"/>
  <c r="H168"/>
  <c r="D168"/>
  <c r="E168" s="1"/>
  <c r="E167" s="1"/>
  <c r="C167"/>
  <c r="H167" s="1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D159"/>
  <c r="E159" s="1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D147"/>
  <c r="D146" s="1"/>
  <c r="C146"/>
  <c r="H146" s="1"/>
  <c r="H145"/>
  <c r="D145"/>
  <c r="E145" s="1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C136"/>
  <c r="H134"/>
  <c r="D134"/>
  <c r="E134" s="1"/>
  <c r="H133"/>
  <c r="D133"/>
  <c r="E133" s="1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H513"/>
  <c r="D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E475"/>
  <c r="E474" s="1"/>
  <c r="D475"/>
  <c r="D474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E447"/>
  <c r="D447"/>
  <c r="H446"/>
  <c r="D446"/>
  <c r="E446" s="1"/>
  <c r="D445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H409"/>
  <c r="C409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D382"/>
  <c r="C382"/>
  <c r="H382" s="1"/>
  <c r="H381"/>
  <c r="D381"/>
  <c r="E381" s="1"/>
  <c r="H380"/>
  <c r="D380"/>
  <c r="E380" s="1"/>
  <c r="H379"/>
  <c r="D379"/>
  <c r="E379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H363"/>
  <c r="D363"/>
  <c r="E363" s="1"/>
  <c r="C362"/>
  <c r="H362" s="1"/>
  <c r="H361"/>
  <c r="D361"/>
  <c r="E361" s="1"/>
  <c r="H360"/>
  <c r="E360"/>
  <c r="D360"/>
  <c r="D357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H344"/>
  <c r="D344"/>
  <c r="C344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E307"/>
  <c r="D307"/>
  <c r="H306"/>
  <c r="D306"/>
  <c r="C305"/>
  <c r="H305" s="1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C298"/>
  <c r="H298" s="1"/>
  <c r="H297"/>
  <c r="D297"/>
  <c r="C296"/>
  <c r="H296" s="1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5"/>
  <c r="C263" s="1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D154" s="1"/>
  <c r="H155"/>
  <c r="D155"/>
  <c r="E155" s="1"/>
  <c r="H154"/>
  <c r="C154"/>
  <c r="C153" s="1"/>
  <c r="H153" s="1"/>
  <c r="J153" s="1"/>
  <c r="H151"/>
  <c r="D151"/>
  <c r="D149" s="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H97"/>
  <c r="J97" s="1"/>
  <c r="C97"/>
  <c r="H96"/>
  <c r="D96"/>
  <c r="E96" s="1"/>
  <c r="H95"/>
  <c r="E95"/>
  <c r="D95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E4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E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H616"/>
  <c r="C616"/>
  <c r="H615"/>
  <c r="D615"/>
  <c r="E615" s="1"/>
  <c r="H614"/>
  <c r="D614"/>
  <c r="E614" s="1"/>
  <c r="H613"/>
  <c r="D613"/>
  <c r="E613" s="1"/>
  <c r="H612"/>
  <c r="D612"/>
  <c r="E612" s="1"/>
  <c r="H611"/>
  <c r="E611"/>
  <c r="D611"/>
  <c r="D610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E600"/>
  <c r="D600"/>
  <c r="D599" s="1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E553"/>
  <c r="D553"/>
  <c r="C552"/>
  <c r="H552" s="1"/>
  <c r="H549"/>
  <c r="D549"/>
  <c r="D547" s="1"/>
  <c r="H548"/>
  <c r="E548"/>
  <c r="D548"/>
  <c r="H547"/>
  <c r="J547" s="1"/>
  <c r="C547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E513" s="1"/>
  <c r="H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E496"/>
  <c r="D496"/>
  <c r="H495"/>
  <c r="D495"/>
  <c r="E495" s="1"/>
  <c r="E494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H486"/>
  <c r="C486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H455"/>
  <c r="C455"/>
  <c r="H454"/>
  <c r="E454"/>
  <c r="D454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E431"/>
  <c r="D43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 s="1"/>
  <c r="C416"/>
  <c r="H416" s="1"/>
  <c r="H415"/>
  <c r="D415"/>
  <c r="E415" s="1"/>
  <c r="H414"/>
  <c r="D414"/>
  <c r="D412" s="1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E394"/>
  <c r="D394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E345"/>
  <c r="E344" s="1"/>
  <c r="D345"/>
  <c r="D344" s="1"/>
  <c r="C344"/>
  <c r="H344" s="1"/>
  <c r="H343"/>
  <c r="E343"/>
  <c r="D343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C308"/>
  <c r="H308" s="1"/>
  <c r="H307"/>
  <c r="E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E299"/>
  <c r="D299"/>
  <c r="H298"/>
  <c r="D298"/>
  <c r="C298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C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C153"/>
  <c r="H153" s="1"/>
  <c r="J153" s="1"/>
  <c r="H151"/>
  <c r="D151"/>
  <c r="H150"/>
  <c r="D150"/>
  <c r="E150" s="1"/>
  <c r="H149"/>
  <c r="C149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D136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H117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E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E54"/>
  <c r="D54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E42"/>
  <c r="D42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E12"/>
  <c r="D12"/>
  <c r="C11"/>
  <c r="H11" s="1"/>
  <c r="J11" s="1"/>
  <c r="H10"/>
  <c r="E10"/>
  <c r="D10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D718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H587"/>
  <c r="C587"/>
  <c r="H586"/>
  <c r="E586"/>
  <c r="D586"/>
  <c r="H585"/>
  <c r="D585"/>
  <c r="E585" s="1"/>
  <c r="H584"/>
  <c r="D584"/>
  <c r="E584" s="1"/>
  <c r="H583"/>
  <c r="D583"/>
  <c r="E583" s="1"/>
  <c r="H582"/>
  <c r="E582"/>
  <c r="E581" s="1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E567"/>
  <c r="D567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E507"/>
  <c r="D507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H498"/>
  <c r="E498"/>
  <c r="D498"/>
  <c r="H497"/>
  <c r="C497"/>
  <c r="H496"/>
  <c r="D496"/>
  <c r="E496" s="1"/>
  <c r="H495"/>
  <c r="D495"/>
  <c r="H494"/>
  <c r="C494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E487"/>
  <c r="E486" s="1"/>
  <c r="D487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H455"/>
  <c r="C455"/>
  <c r="H454"/>
  <c r="D454"/>
  <c r="E454" s="1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E448"/>
  <c r="D448"/>
  <c r="H447"/>
  <c r="D447"/>
  <c r="E447" s="1"/>
  <c r="H446"/>
  <c r="E446"/>
  <c r="D446"/>
  <c r="D445"/>
  <c r="C445"/>
  <c r="H445" s="1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H429"/>
  <c r="C429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E415"/>
  <c r="D415"/>
  <c r="H414"/>
  <c r="D414"/>
  <c r="E414" s="1"/>
  <c r="H413"/>
  <c r="E413"/>
  <c r="D413"/>
  <c r="D412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E392" s="1"/>
  <c r="C392"/>
  <c r="H392" s="1"/>
  <c r="H391"/>
  <c r="D391"/>
  <c r="E391" s="1"/>
  <c r="H390"/>
  <c r="D390"/>
  <c r="E390" s="1"/>
  <c r="H389"/>
  <c r="E389"/>
  <c r="E388" s="1"/>
  <c r="D389"/>
  <c r="D388" s="1"/>
  <c r="C388"/>
  <c r="H388" s="1"/>
  <c r="H387"/>
  <c r="D387"/>
  <c r="E387" s="1"/>
  <c r="H386"/>
  <c r="E386"/>
  <c r="D386"/>
  <c r="H385"/>
  <c r="D385"/>
  <c r="E385" s="1"/>
  <c r="H384"/>
  <c r="E384"/>
  <c r="D384"/>
  <c r="H383"/>
  <c r="D383"/>
  <c r="E383" s="1"/>
  <c r="E382" s="1"/>
  <c r="C382"/>
  <c r="H382" s="1"/>
  <c r="H381"/>
  <c r="D381"/>
  <c r="E381" s="1"/>
  <c r="H380"/>
  <c r="D380"/>
  <c r="E380" s="1"/>
  <c r="H379"/>
  <c r="E379"/>
  <c r="E378" s="1"/>
  <c r="D379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E371"/>
  <c r="D37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H353"/>
  <c r="C353"/>
  <c r="H352"/>
  <c r="D352"/>
  <c r="E352" s="1"/>
  <c r="H351"/>
  <c r="D351"/>
  <c r="E351" s="1"/>
  <c r="H350"/>
  <c r="D350"/>
  <c r="E350" s="1"/>
  <c r="H349"/>
  <c r="E349"/>
  <c r="E348" s="1"/>
  <c r="D349"/>
  <c r="C348"/>
  <c r="H348" s="1"/>
  <c r="H347"/>
  <c r="D347"/>
  <c r="E347" s="1"/>
  <c r="H346"/>
  <c r="D346"/>
  <c r="E346" s="1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H298"/>
  <c r="C298"/>
  <c r="H297"/>
  <c r="D297"/>
  <c r="E297" s="1"/>
  <c r="E296" s="1"/>
  <c r="C296"/>
  <c r="H296" s="1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E289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C265"/>
  <c r="H265" s="1"/>
  <c r="H264"/>
  <c r="D264"/>
  <c r="E264" s="1"/>
  <c r="C263"/>
  <c r="H263" s="1"/>
  <c r="H262"/>
  <c r="E262"/>
  <c r="D262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E139"/>
  <c r="D139"/>
  <c r="H138"/>
  <c r="D138"/>
  <c r="E138" s="1"/>
  <c r="H137"/>
  <c r="D137"/>
  <c r="E137" s="1"/>
  <c r="D136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D97" s="1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H68"/>
  <c r="J68" s="1"/>
  <c r="C68"/>
  <c r="C67"/>
  <c r="H67" s="1"/>
  <c r="J67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E48"/>
  <c r="D48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E40"/>
  <c r="D40"/>
  <c r="H39"/>
  <c r="D39"/>
  <c r="E39" s="1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D1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147" i="37" l="1"/>
  <c r="D182"/>
  <c r="D179" s="1"/>
  <c r="E196"/>
  <c r="E195" s="1"/>
  <c r="D722"/>
  <c r="E740"/>
  <c r="E739" s="1"/>
  <c r="E132"/>
  <c r="D229"/>
  <c r="D117"/>
  <c r="D126"/>
  <c r="D132"/>
  <c r="C170"/>
  <c r="H170" s="1"/>
  <c r="J170" s="1"/>
  <c r="D216"/>
  <c r="D331"/>
  <c r="D599"/>
  <c r="E679"/>
  <c r="D683"/>
  <c r="D731"/>
  <c r="D730" s="1"/>
  <c r="D547"/>
  <c r="D734"/>
  <c r="D733" s="1"/>
  <c r="E260"/>
  <c r="E136"/>
  <c r="E223" i="34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6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89"/>
  <c r="E30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95"/>
  <c r="D289"/>
  <c r="E410"/>
  <c r="E409" s="1"/>
  <c r="D409"/>
  <c r="D486"/>
  <c r="E489"/>
  <c r="E486" s="1"/>
  <c r="D497"/>
  <c r="E498"/>
  <c r="E497" s="1"/>
  <c r="D529"/>
  <c r="E530"/>
  <c r="E529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94"/>
  <c r="D484" s="1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522"/>
  <c r="E297"/>
  <c r="E296" s="1"/>
  <c r="D296"/>
  <c r="E309"/>
  <c r="E308" s="1"/>
  <c r="D308"/>
  <c r="E329"/>
  <c r="E328" s="1"/>
  <c r="D328"/>
  <c r="D331"/>
  <c r="E334"/>
  <c r="E331" s="1"/>
  <c r="E48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C339"/>
  <c r="H339" s="1"/>
  <c r="J339" s="1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D3"/>
  <c r="E14"/>
  <c r="E11" s="1"/>
  <c r="D38"/>
  <c r="D68"/>
  <c r="D67" s="1"/>
  <c r="E100"/>
  <c r="E97" s="1"/>
  <c r="E6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265"/>
  <c r="E298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14" s="1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486"/>
  <c r="D260"/>
  <c r="D296"/>
  <c r="D263" s="1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5"/>
  <c r="E263" s="1"/>
  <c r="E259" s="1"/>
  <c r="E298"/>
  <c r="E315"/>
  <c r="E314" s="1"/>
  <c r="D203"/>
  <c r="D61"/>
  <c r="C116"/>
  <c r="D120"/>
  <c r="D126"/>
  <c r="D132"/>
  <c r="D140"/>
  <c r="D135" s="1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D263" i="37" l="1"/>
  <c r="E228"/>
  <c r="C178"/>
  <c r="E528"/>
  <c r="D645"/>
  <c r="E67"/>
  <c r="H178" i="34"/>
  <c r="J178" s="1"/>
  <c r="C177"/>
  <c r="H177" s="1"/>
  <c r="J177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D340" i="37"/>
  <c r="D170"/>
  <c r="E116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115"/>
  <c r="D153"/>
  <c r="E263" i="36"/>
  <c r="E203" i="37"/>
  <c r="D116"/>
  <c r="E3"/>
  <c r="D560"/>
  <c r="D559" s="1"/>
  <c r="E726"/>
  <c r="E725" s="1"/>
  <c r="H717"/>
  <c r="J717" s="1"/>
  <c r="C716"/>
  <c r="E645"/>
  <c r="E561"/>
  <c r="E717"/>
  <c r="E716" s="1"/>
  <c r="E444"/>
  <c r="E484"/>
  <c r="E483" s="1"/>
  <c r="H551"/>
  <c r="J551" s="1"/>
  <c r="C550"/>
  <c r="H550" s="1"/>
  <c r="J550" s="1"/>
  <c r="E188"/>
  <c r="D444"/>
  <c r="D314"/>
  <c r="D259" s="1"/>
  <c r="C483"/>
  <c r="H483" s="1"/>
  <c r="J483" s="1"/>
  <c r="D153"/>
  <c r="D551"/>
  <c r="D550" s="1"/>
  <c r="D135"/>
  <c r="D115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H560"/>
  <c r="J560" s="1"/>
  <c r="H559"/>
  <c r="J559" s="1"/>
  <c r="E717"/>
  <c r="E716" s="1"/>
  <c r="H484"/>
  <c r="C483"/>
  <c r="H483" s="1"/>
  <c r="J483" s="1"/>
  <c r="E483"/>
  <c r="H115"/>
  <c r="J115" s="1"/>
  <c r="H114"/>
  <c r="J114" s="1"/>
  <c r="D483" i="35"/>
  <c r="D178"/>
  <c r="D177" s="1"/>
  <c r="E116"/>
  <c r="D339"/>
  <c r="H178"/>
  <c r="J178" s="1"/>
  <c r="C177"/>
  <c r="H177" s="1"/>
  <c r="J177" s="1"/>
  <c r="D259"/>
  <c r="H67"/>
  <c r="J67" s="1"/>
  <c r="E561"/>
  <c r="E560" s="1"/>
  <c r="E444"/>
  <c r="C560"/>
  <c r="D561"/>
  <c r="D560" s="1"/>
  <c r="D559" s="1"/>
  <c r="H551"/>
  <c r="J551" s="1"/>
  <c r="C550"/>
  <c r="H550" s="1"/>
  <c r="J550" s="1"/>
  <c r="E340"/>
  <c r="E339" s="1"/>
  <c r="H340"/>
  <c r="C339"/>
  <c r="H339" s="1"/>
  <c r="J339" s="1"/>
  <c r="C259"/>
  <c r="E153"/>
  <c r="E152" s="1"/>
  <c r="D163"/>
  <c r="D170"/>
  <c r="D2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E339" s="1"/>
  <c r="E258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D3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H114" i="35" l="1"/>
  <c r="J114" s="1"/>
  <c r="D152" i="37"/>
  <c r="E178"/>
  <c r="E177" s="1"/>
  <c r="E2"/>
  <c r="E560"/>
  <c r="E559" s="1"/>
  <c r="D114"/>
  <c r="E339"/>
  <c r="D339"/>
  <c r="D258" s="1"/>
  <c r="D257" s="1"/>
  <c r="E115"/>
  <c r="E258" i="35"/>
  <c r="D560" i="34"/>
  <c r="D559" s="1"/>
  <c r="E528" i="33"/>
  <c r="D258" i="35"/>
  <c r="D257" s="1"/>
  <c r="E259" i="37"/>
  <c r="D444" i="33"/>
  <c r="D259" i="36"/>
  <c r="D258" s="1"/>
  <c r="D257" s="1"/>
  <c r="E560" i="34"/>
  <c r="D152" i="35"/>
  <c r="D114" s="1"/>
  <c r="D114" i="36"/>
  <c r="E258"/>
  <c r="H259" i="37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H259"/>
  <c r="J259" s="1"/>
  <c r="C258"/>
  <c r="H560" i="35"/>
  <c r="J560" s="1"/>
  <c r="H559"/>
  <c r="J559" s="1"/>
  <c r="E115"/>
  <c r="C258"/>
  <c r="H259"/>
  <c r="J259" s="1"/>
  <c r="H2"/>
  <c r="J2" s="1"/>
  <c r="H1"/>
  <c r="J1" s="1"/>
  <c r="H115" i="34"/>
  <c r="J115" s="1"/>
  <c r="H114"/>
  <c r="J114" s="1"/>
  <c r="D258"/>
  <c r="D257" s="1"/>
  <c r="H2"/>
  <c r="J2" s="1"/>
  <c r="H560"/>
  <c r="J560" s="1"/>
  <c r="H559"/>
  <c r="J559" s="1"/>
  <c r="H259"/>
  <c r="J259" s="1"/>
  <c r="C258"/>
  <c r="D726" i="33"/>
  <c r="D725" s="1"/>
  <c r="E153"/>
  <c r="E3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E114" i="37" l="1"/>
  <c r="E258"/>
  <c r="E257" s="1"/>
  <c r="H1"/>
  <c r="J1" s="1"/>
  <c r="H258"/>
  <c r="J258" s="1"/>
  <c r="C257"/>
  <c r="H258" i="36"/>
  <c r="J258" s="1"/>
  <c r="H258" i="35"/>
  <c r="J258" s="1"/>
  <c r="H258" i="34"/>
  <c r="J258" s="1"/>
  <c r="H1"/>
  <c r="J1" s="1"/>
  <c r="D178" i="33"/>
  <c r="D177" s="1"/>
  <c r="D258"/>
  <c r="D257" s="1"/>
  <c r="H559"/>
  <c r="J559" s="1"/>
  <c r="E178"/>
  <c r="E177" s="1"/>
  <c r="E339"/>
  <c r="H114"/>
  <c r="J114" s="1"/>
  <c r="E259"/>
  <c r="H2"/>
  <c r="J2" s="1"/>
  <c r="C258"/>
  <c r="H339"/>
  <c r="J339" s="1"/>
  <c r="D560"/>
  <c r="D559" s="1"/>
  <c r="D115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H258"/>
  <c r="J258" s="1"/>
  <c r="H257" l="1"/>
  <c r="J257" s="1"/>
  <c r="H256"/>
  <c r="J256" s="1"/>
  <c r="C9" i="4" l="1"/>
  <c r="C12"/>
  <c r="C19"/>
  <c r="C17"/>
  <c r="C15"/>
  <c r="C6" l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<sst xmlns="http://schemas.openxmlformats.org/spreadsheetml/2006/main" count="4499" uniqueCount="864">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</sst>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153" zoomScale="75" zoomScaleNormal="75" workbookViewId="0">
      <selection activeCell="D551" sqref="D551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3.85546875" bestFit="1" customWidth="1"/>
    <col min="5" max="5" width="16.71093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1483008.105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v>998736.93599999999</v>
      </c>
      <c r="D2" s="26">
        <f>D3+D67</f>
        <v>0</v>
      </c>
      <c r="E2" s="26">
        <f>C2</f>
        <v>998736.93599999999</v>
      </c>
      <c r="G2" s="39" t="s">
        <v>60</v>
      </c>
      <c r="H2" s="41">
        <f>C2</f>
        <v>998736.93599999999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4" t="s">
        <v>62</v>
      </c>
      <c r="B114" s="165"/>
      <c r="C114" s="26">
        <v>484271.16899999999</v>
      </c>
      <c r="D114" s="26">
        <f>D115+D152+D177</f>
        <v>0</v>
      </c>
      <c r="E114" s="26">
        <v>499271.49</v>
      </c>
      <c r="G114" s="39" t="s">
        <v>62</v>
      </c>
      <c r="H114" s="41">
        <f t="shared" si="7"/>
        <v>484271.16899999999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2395085.3619999997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v>912076.93599999999</v>
      </c>
      <c r="D257" s="37">
        <f>D258+D550</f>
        <v>0</v>
      </c>
      <c r="E257" s="37">
        <f>C257</f>
        <v>912076.93599999999</v>
      </c>
      <c r="G257" s="39" t="s">
        <v>60</v>
      </c>
      <c r="H257" s="41">
        <f>C257</f>
        <v>912076.93599999999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50" t="s">
        <v>62</v>
      </c>
      <c r="B559" s="151"/>
      <c r="C559" s="37">
        <v>1483008.426</v>
      </c>
      <c r="D559" s="37">
        <f>D560+D716+D725</f>
        <v>0</v>
      </c>
      <c r="E559" s="37">
        <v>1498008.426</v>
      </c>
      <c r="G559" s="39" t="s">
        <v>62</v>
      </c>
      <c r="H559" s="41">
        <f t="shared" si="63"/>
        <v>1483008.426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5" t="s">
        <v>82</v>
      </c>
      <c r="B1" s="17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6" t="s">
        <v>780</v>
      </c>
      <c r="B6" s="17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3" t="s">
        <v>749</v>
      </c>
      <c r="B9" s="17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3" t="s">
        <v>73</v>
      </c>
      <c r="B12" s="17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3" t="s">
        <v>76</v>
      </c>
      <c r="B15" s="17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3" t="s">
        <v>78</v>
      </c>
      <c r="B17" s="17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3" t="s">
        <v>747</v>
      </c>
      <c r="B19" s="17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3" t="s">
        <v>784</v>
      </c>
      <c r="B21" s="17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7" t="s">
        <v>83</v>
      </c>
      <c r="B1" s="17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5" t="s">
        <v>85</v>
      </c>
      <c r="B5" s="178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4" t="s">
        <v>602</v>
      </c>
      <c r="C1" s="196" t="s">
        <v>603</v>
      </c>
      <c r="D1" s="196" t="s">
        <v>604</v>
      </c>
      <c r="E1" s="196" t="s">
        <v>605</v>
      </c>
      <c r="F1" s="196" t="s">
        <v>606</v>
      </c>
      <c r="G1" s="196" t="s">
        <v>607</v>
      </c>
      <c r="H1" s="196" t="s">
        <v>608</v>
      </c>
      <c r="I1" s="196" t="s">
        <v>609</v>
      </c>
      <c r="J1" s="196" t="s">
        <v>610</v>
      </c>
      <c r="K1" s="196" t="s">
        <v>611</v>
      </c>
      <c r="L1" s="196" t="s">
        <v>612</v>
      </c>
      <c r="M1" s="192" t="s">
        <v>737</v>
      </c>
      <c r="N1" s="181" t="s">
        <v>613</v>
      </c>
      <c r="O1" s="181"/>
      <c r="P1" s="181"/>
      <c r="Q1" s="181"/>
      <c r="R1" s="181"/>
      <c r="S1" s="192" t="s">
        <v>738</v>
      </c>
      <c r="T1" s="181" t="s">
        <v>613</v>
      </c>
      <c r="U1" s="181"/>
      <c r="V1" s="181"/>
      <c r="W1" s="181"/>
      <c r="X1" s="181"/>
      <c r="Y1" s="182" t="s">
        <v>614</v>
      </c>
      <c r="Z1" s="182" t="s">
        <v>615</v>
      </c>
      <c r="AA1" s="182" t="s">
        <v>616</v>
      </c>
      <c r="AB1" s="182" t="s">
        <v>617</v>
      </c>
      <c r="AC1" s="182" t="s">
        <v>618</v>
      </c>
      <c r="AD1" s="182" t="s">
        <v>619</v>
      </c>
      <c r="AE1" s="184" t="s">
        <v>620</v>
      </c>
      <c r="AF1" s="186" t="s">
        <v>621</v>
      </c>
      <c r="AG1" s="188" t="s">
        <v>622</v>
      </c>
      <c r="AH1" s="190" t="s">
        <v>623</v>
      </c>
      <c r="AI1" s="17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5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3"/>
      <c r="Z2" s="183"/>
      <c r="AA2" s="183"/>
      <c r="AB2" s="183"/>
      <c r="AC2" s="183"/>
      <c r="AD2" s="183"/>
      <c r="AE2" s="185"/>
      <c r="AF2" s="187"/>
      <c r="AG2" s="189"/>
      <c r="AH2" s="191"/>
      <c r="AI2" s="18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38" zoomScale="75" zoomScaleNormal="75" workbookViewId="0">
      <selection activeCell="C560" sqref="C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3.85546875" bestFit="1" customWidth="1"/>
    <col min="5" max="5" width="16.71093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1212270.757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v>783754</v>
      </c>
      <c r="D2" s="26">
        <f>D3+D67</f>
        <v>0</v>
      </c>
      <c r="E2" s="26">
        <v>983754</v>
      </c>
      <c r="G2" s="39" t="s">
        <v>60</v>
      </c>
      <c r="H2" s="41">
        <f>C2</f>
        <v>783754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4" t="s">
        <v>62</v>
      </c>
      <c r="B114" s="165"/>
      <c r="C114" s="26">
        <v>428516.75699999998</v>
      </c>
      <c r="D114" s="26">
        <f>D115+D152+D177</f>
        <v>0</v>
      </c>
      <c r="E114" s="26">
        <v>434533.75699999998</v>
      </c>
      <c r="G114" s="39" t="s">
        <v>62</v>
      </c>
      <c r="H114" s="41">
        <f t="shared" si="7"/>
        <v>428516.75699999998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1973943.757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v>761673</v>
      </c>
      <c r="D257" s="37">
        <f>D258+D550</f>
        <v>0</v>
      </c>
      <c r="E257" s="37">
        <v>9616673</v>
      </c>
      <c r="G257" s="39" t="s">
        <v>60</v>
      </c>
      <c r="H257" s="41">
        <f>C257</f>
        <v>761673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50" t="s">
        <v>62</v>
      </c>
      <c r="B559" s="151"/>
      <c r="C559" s="37">
        <v>1212270.757</v>
      </c>
      <c r="D559" s="37">
        <f>D560+D716+D725</f>
        <v>0</v>
      </c>
      <c r="E559" s="37">
        <v>1418287.757</v>
      </c>
      <c r="G559" s="39" t="s">
        <v>62</v>
      </c>
      <c r="H559" s="41">
        <f t="shared" si="63"/>
        <v>1212270.757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8" t="s">
        <v>815</v>
      </c>
      <c r="B1" s="19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11" zoomScale="75" zoomScaleNormal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3.85546875" bestFit="1" customWidth="1"/>
    <col min="5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1150561.1629999999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v>781150</v>
      </c>
      <c r="D2" s="26">
        <f>D3+D67</f>
        <v>0</v>
      </c>
      <c r="E2" s="26">
        <f>C2</f>
        <v>781150</v>
      </c>
      <c r="G2" s="39" t="s">
        <v>60</v>
      </c>
      <c r="H2" s="41">
        <f>C2</f>
        <v>781150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4" t="s">
        <v>62</v>
      </c>
      <c r="B114" s="165"/>
      <c r="C114" s="26">
        <v>369411.163</v>
      </c>
      <c r="D114" s="26">
        <f>D115+D152+D177</f>
        <v>0</v>
      </c>
      <c r="E114" s="26">
        <v>417411.163</v>
      </c>
      <c r="G114" s="39" t="s">
        <v>62</v>
      </c>
      <c r="H114" s="41">
        <f t="shared" si="7"/>
        <v>369411.163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1150561.1629999999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v>776992</v>
      </c>
      <c r="D257" s="37">
        <f>D258+D550</f>
        <v>0</v>
      </c>
      <c r="E257" s="37">
        <f>C257</f>
        <v>776992</v>
      </c>
      <c r="G257" s="39" t="s">
        <v>60</v>
      </c>
      <c r="H257" s="41">
        <f>C257</f>
        <v>776992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50" t="s">
        <v>62</v>
      </c>
      <c r="B559" s="151"/>
      <c r="C559" s="37">
        <v>373569.163</v>
      </c>
      <c r="D559" s="37">
        <f>D560+D716+D725</f>
        <v>0</v>
      </c>
      <c r="E559" s="37">
        <v>421569.163</v>
      </c>
      <c r="G559" s="39" t="s">
        <v>62</v>
      </c>
      <c r="H559" s="41">
        <f t="shared" si="63"/>
        <v>373569.163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disablePrompts="1"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topLeftCell="A11" zoomScale="75" zoomScaleNormal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5.140625" bestFit="1" customWidth="1"/>
    <col min="4" max="4" width="13.85546875" bestFit="1" customWidth="1"/>
    <col min="5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1384123.9169999999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v>884350</v>
      </c>
      <c r="D2" s="26">
        <f>D3+D67</f>
        <v>0</v>
      </c>
      <c r="E2" s="26">
        <f>C2</f>
        <v>884350</v>
      </c>
      <c r="G2" s="39" t="s">
        <v>60</v>
      </c>
      <c r="H2" s="41">
        <f>C2</f>
        <v>884350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4" t="s">
        <v>62</v>
      </c>
      <c r="B114" s="165"/>
      <c r="C114" s="26">
        <v>499773.91700000002</v>
      </c>
      <c r="D114" s="26">
        <f>D115+D152+D177</f>
        <v>0</v>
      </c>
      <c r="E114" s="26">
        <v>681310.51300000004</v>
      </c>
      <c r="G114" s="39" t="s">
        <v>62</v>
      </c>
      <c r="H114" s="41">
        <f t="shared" si="7"/>
        <v>499773.91700000002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1384123.9169999999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v>874350</v>
      </c>
      <c r="D257" s="37">
        <f>D258+D550</f>
        <v>0</v>
      </c>
      <c r="E257" s="37">
        <f>C257</f>
        <v>874350</v>
      </c>
      <c r="G257" s="39" t="s">
        <v>60</v>
      </c>
      <c r="H257" s="41">
        <f>C257</f>
        <v>874350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50" t="s">
        <v>62</v>
      </c>
      <c r="B559" s="151"/>
      <c r="C559" s="37">
        <v>509773.91700000002</v>
      </c>
      <c r="D559" s="37">
        <f>D560+D716+D725</f>
        <v>0</v>
      </c>
      <c r="E559" s="37">
        <v>691310.51300000004</v>
      </c>
      <c r="G559" s="39" t="s">
        <v>62</v>
      </c>
      <c r="H559" s="41">
        <f t="shared" si="63"/>
        <v>509773.91700000002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135" workbookViewId="0">
      <selection activeCell="C150" sqref="C150"/>
    </sheetView>
  </sheetViews>
  <sheetFormatPr baseColWidth="10" defaultColWidth="9.140625" defaultRowHeight="15" outlineLevelRow="3"/>
  <cols>
    <col min="1" max="1" width="7" bestFit="1" customWidth="1"/>
    <col min="2" max="2" width="44.42578125" customWidth="1"/>
    <col min="3" max="3" width="17.140625" customWidth="1"/>
    <col min="4" max="4" width="18.7109375" customWidth="1"/>
    <col min="5" max="5" width="18.140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976200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953102</v>
      </c>
      <c r="D2" s="26">
        <f>D3+D67</f>
        <v>953102</v>
      </c>
      <c r="E2" s="26">
        <f>E3+E67</f>
        <v>953102</v>
      </c>
      <c r="G2" s="39" t="s">
        <v>60</v>
      </c>
      <c r="H2" s="41">
        <f>C2</f>
        <v>953102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401102</v>
      </c>
      <c r="D3" s="23">
        <f>D4+D11+D38+D61</f>
        <v>401102</v>
      </c>
      <c r="E3" s="23">
        <f>E4+E11+E38+E61</f>
        <v>401102</v>
      </c>
      <c r="G3" s="39" t="s">
        <v>57</v>
      </c>
      <c r="H3" s="41">
        <f t="shared" ref="H3:H66" si="0">C3</f>
        <v>401102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180400</v>
      </c>
      <c r="D4" s="21">
        <f>SUM(D5:D10)</f>
        <v>180400</v>
      </c>
      <c r="E4" s="21">
        <f>SUM(E5:E10)</f>
        <v>180400</v>
      </c>
      <c r="F4" s="17"/>
      <c r="G4" s="39" t="s">
        <v>53</v>
      </c>
      <c r="H4" s="41">
        <f t="shared" si="0"/>
        <v>180400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80000</v>
      </c>
      <c r="D7" s="2">
        <f t="shared" si="1"/>
        <v>80000</v>
      </c>
      <c r="E7" s="2">
        <f t="shared" si="1"/>
        <v>80000</v>
      </c>
      <c r="F7" s="17"/>
      <c r="G7" s="17"/>
      <c r="H7" s="41">
        <f t="shared" si="0"/>
        <v>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33602</v>
      </c>
      <c r="D11" s="21">
        <f>SUM(D12:D37)</f>
        <v>33602</v>
      </c>
      <c r="E11" s="21">
        <f>SUM(E12:E37)</f>
        <v>33602</v>
      </c>
      <c r="F11" s="17"/>
      <c r="G11" s="39" t="s">
        <v>54</v>
      </c>
      <c r="H11" s="41">
        <f t="shared" si="0"/>
        <v>33602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23000</v>
      </c>
      <c r="D12" s="2">
        <f>C12</f>
        <v>23000</v>
      </c>
      <c r="E12" s="2">
        <f>D12</f>
        <v>23000</v>
      </c>
      <c r="H12" s="41">
        <f t="shared" si="0"/>
        <v>23000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2500</v>
      </c>
      <c r="D15" s="2">
        <f t="shared" si="2"/>
        <v>2500</v>
      </c>
      <c r="E15" s="2">
        <f t="shared" si="2"/>
        <v>2500</v>
      </c>
      <c r="H15" s="41">
        <f t="shared" si="0"/>
        <v>2500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1500</v>
      </c>
      <c r="D18" s="2">
        <f t="shared" si="2"/>
        <v>1500</v>
      </c>
      <c r="E18" s="2">
        <f t="shared" si="2"/>
        <v>1500</v>
      </c>
      <c r="H18" s="41">
        <f t="shared" si="0"/>
        <v>1500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>
        <v>2602</v>
      </c>
      <c r="D37" s="2">
        <f t="shared" si="3"/>
        <v>2602</v>
      </c>
      <c r="E37" s="2">
        <f t="shared" si="3"/>
        <v>2602</v>
      </c>
      <c r="H37" s="41">
        <f t="shared" si="0"/>
        <v>2602</v>
      </c>
    </row>
    <row r="38" spans="1:10">
      <c r="A38" s="159" t="s">
        <v>145</v>
      </c>
      <c r="B38" s="160"/>
      <c r="C38" s="21">
        <f>SUM(C39:C60)</f>
        <v>187100</v>
      </c>
      <c r="D38" s="21">
        <f>SUM(D39:D60)</f>
        <v>187100</v>
      </c>
      <c r="E38" s="21">
        <f>SUM(E39:E60)</f>
        <v>187100</v>
      </c>
      <c r="G38" s="39" t="s">
        <v>55</v>
      </c>
      <c r="H38" s="41">
        <f t="shared" si="0"/>
        <v>187100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140000</v>
      </c>
      <c r="D55" s="2">
        <f t="shared" si="4"/>
        <v>140000</v>
      </c>
      <c r="E55" s="2">
        <f t="shared" si="4"/>
        <v>140000</v>
      </c>
      <c r="H55" s="41">
        <f t="shared" si="0"/>
        <v>140000</v>
      </c>
    </row>
    <row r="56" spans="1:10" outlineLevel="1">
      <c r="A56" s="20">
        <v>3303</v>
      </c>
      <c r="B56" s="20" t="s">
        <v>154</v>
      </c>
      <c r="C56" s="2">
        <v>30000</v>
      </c>
      <c r="D56" s="2">
        <f t="shared" ref="D56:E60" si="5">C56</f>
        <v>30000</v>
      </c>
      <c r="E56" s="2">
        <f t="shared" si="5"/>
        <v>30000</v>
      </c>
      <c r="H56" s="41">
        <f t="shared" si="0"/>
        <v>30000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552000</v>
      </c>
      <c r="D67" s="25">
        <f>D97+D68</f>
        <v>552000</v>
      </c>
      <c r="E67" s="25">
        <f>E97+E68</f>
        <v>552000</v>
      </c>
      <c r="G67" s="39" t="s">
        <v>59</v>
      </c>
      <c r="H67" s="41">
        <f t="shared" ref="H67:H130" si="7">C67</f>
        <v>552000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78500</v>
      </c>
      <c r="D68" s="21">
        <f>SUM(D69:D96)</f>
        <v>78500</v>
      </c>
      <c r="E68" s="21">
        <f>SUM(E69:E96)</f>
        <v>78500</v>
      </c>
      <c r="G68" s="39" t="s">
        <v>56</v>
      </c>
      <c r="H68" s="41">
        <f t="shared" si="7"/>
        <v>78500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45000</v>
      </c>
      <c r="D79" s="2">
        <f t="shared" si="8"/>
        <v>45000</v>
      </c>
      <c r="E79" s="2">
        <f t="shared" si="8"/>
        <v>45000</v>
      </c>
      <c r="H79" s="41">
        <f t="shared" si="7"/>
        <v>45000</v>
      </c>
    </row>
    <row r="80" spans="1:10" ht="15" customHeight="1" outlineLevel="1">
      <c r="A80" s="3">
        <v>5202</v>
      </c>
      <c r="B80" s="2" t="s">
        <v>172</v>
      </c>
      <c r="C80" s="2">
        <v>500</v>
      </c>
      <c r="D80" s="2">
        <f t="shared" si="8"/>
        <v>500</v>
      </c>
      <c r="E80" s="2">
        <f t="shared" si="8"/>
        <v>500</v>
      </c>
      <c r="H80" s="41">
        <f t="shared" si="7"/>
        <v>500</v>
      </c>
    </row>
    <row r="81" spans="1:8" ht="15" customHeight="1" outlineLevel="1">
      <c r="A81" s="3">
        <v>5203</v>
      </c>
      <c r="B81" s="2" t="s">
        <v>21</v>
      </c>
      <c r="C81" s="2">
        <v>2000</v>
      </c>
      <c r="D81" s="2">
        <f t="shared" si="8"/>
        <v>2000</v>
      </c>
      <c r="E81" s="2">
        <f t="shared" si="8"/>
        <v>2000</v>
      </c>
      <c r="H81" s="41">
        <f t="shared" si="7"/>
        <v>2000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30000</v>
      </c>
      <c r="D95" s="2">
        <f t="shared" si="9"/>
        <v>30000</v>
      </c>
      <c r="E95" s="2">
        <f t="shared" si="9"/>
        <v>30000</v>
      </c>
      <c r="H95" s="41">
        <f t="shared" si="7"/>
        <v>30000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473500</v>
      </c>
      <c r="D97" s="21">
        <f>SUM(D98:D113)</f>
        <v>473500</v>
      </c>
      <c r="E97" s="21">
        <f>SUM(E98:E113)</f>
        <v>473500</v>
      </c>
      <c r="G97" s="39" t="s">
        <v>58</v>
      </c>
      <c r="H97" s="41">
        <f t="shared" si="7"/>
        <v>473500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470000</v>
      </c>
      <c r="D98" s="2">
        <f>C98</f>
        <v>470000</v>
      </c>
      <c r="E98" s="2">
        <f>D98</f>
        <v>470000</v>
      </c>
      <c r="H98" s="41">
        <f t="shared" si="7"/>
        <v>470000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1500</v>
      </c>
      <c r="D104" s="2">
        <f t="shared" si="10"/>
        <v>1500</v>
      </c>
      <c r="E104" s="2">
        <f t="shared" si="10"/>
        <v>1500</v>
      </c>
      <c r="H104" s="41">
        <f t="shared" si="7"/>
        <v>1500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23098</v>
      </c>
      <c r="D114" s="26">
        <f>D115+D152+D177</f>
        <v>23098</v>
      </c>
      <c r="E114" s="26">
        <f>E115+E152+E177</f>
        <v>23098</v>
      </c>
      <c r="G114" s="39" t="s">
        <v>62</v>
      </c>
      <c r="H114" s="41">
        <f t="shared" si="7"/>
        <v>23098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23098</v>
      </c>
      <c r="D115" s="23">
        <f>D116+D135</f>
        <v>23098</v>
      </c>
      <c r="E115" s="23">
        <f>E116+E135</f>
        <v>23098</v>
      </c>
      <c r="G115" s="39" t="s">
        <v>61</v>
      </c>
      <c r="H115" s="41">
        <f t="shared" si="7"/>
        <v>23098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23098</v>
      </c>
      <c r="D135" s="21">
        <f>D136+D140+D143+D146+D149</f>
        <v>23098</v>
      </c>
      <c r="E135" s="21">
        <f>E136+E140+E143+E146+E149</f>
        <v>23098</v>
      </c>
      <c r="G135" s="39" t="s">
        <v>584</v>
      </c>
      <c r="H135" s="41">
        <f t="shared" si="11"/>
        <v>23098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23098</v>
      </c>
      <c r="D136" s="2">
        <f>D137+D138+D139</f>
        <v>23098</v>
      </c>
      <c r="E136" s="2">
        <f>E137+E138+E139</f>
        <v>23098</v>
      </c>
      <c r="H136" s="41">
        <f t="shared" si="11"/>
        <v>23098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20000</v>
      </c>
      <c r="D138" s="128">
        <f t="shared" ref="D138:E139" si="12">C138</f>
        <v>20000</v>
      </c>
      <c r="E138" s="128">
        <f t="shared" si="12"/>
        <v>20000</v>
      </c>
      <c r="H138" s="41">
        <f t="shared" si="11"/>
        <v>20000</v>
      </c>
    </row>
    <row r="139" spans="1:10" ht="15" customHeight="1" outlineLevel="2">
      <c r="A139" s="130"/>
      <c r="B139" s="129" t="s">
        <v>861</v>
      </c>
      <c r="C139" s="128">
        <v>3098</v>
      </c>
      <c r="D139" s="128">
        <f t="shared" si="12"/>
        <v>3098</v>
      </c>
      <c r="E139" s="128">
        <f t="shared" si="12"/>
        <v>3098</v>
      </c>
      <c r="H139" s="41">
        <f t="shared" si="11"/>
        <v>3098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>
      <c r="C253" s="51"/>
    </row>
    <row r="254" spans="1:10">
      <c r="C254" s="51"/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976200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906900</v>
      </c>
      <c r="D257" s="37">
        <f>D258+D550</f>
        <v>485607</v>
      </c>
      <c r="E257" s="37">
        <f>E258+E550</f>
        <v>485607</v>
      </c>
      <c r="G257" s="39" t="s">
        <v>60</v>
      </c>
      <c r="H257" s="41">
        <f>C257</f>
        <v>906900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869200</v>
      </c>
      <c r="D258" s="36">
        <f>D259+D339+D483+D547</f>
        <v>447907</v>
      </c>
      <c r="E258" s="36">
        <f>E259+E339+E483+E547</f>
        <v>447907</v>
      </c>
      <c r="G258" s="39" t="s">
        <v>57</v>
      </c>
      <c r="H258" s="41">
        <f t="shared" ref="H258:H321" si="21">C258</f>
        <v>869200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603020</v>
      </c>
      <c r="D259" s="33">
        <f>D260+D263+D314</f>
        <v>181727</v>
      </c>
      <c r="E259" s="33">
        <f>E260+E263+E314</f>
        <v>181727</v>
      </c>
      <c r="G259" s="39" t="s">
        <v>590</v>
      </c>
      <c r="H259" s="41">
        <f t="shared" si="21"/>
        <v>603020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48" t="s">
        <v>269</v>
      </c>
      <c r="B263" s="149"/>
      <c r="C263" s="32">
        <f>C264+C265+C289+C296+C298+C302+C305+C308+C313</f>
        <v>597988</v>
      </c>
      <c r="D263" s="32">
        <f>D264+D265+D289+D296+D298+D302+D305+D308+D313</f>
        <v>177695</v>
      </c>
      <c r="E263" s="32">
        <f>E264+E265+E289+E296+E298+E302+E305+E308+E313</f>
        <v>177695</v>
      </c>
      <c r="H263" s="41">
        <f t="shared" si="21"/>
        <v>597988</v>
      </c>
    </row>
    <row r="264" spans="1:10" outlineLevel="2">
      <c r="A264" s="6">
        <v>1101</v>
      </c>
      <c r="B264" s="4" t="s">
        <v>34</v>
      </c>
      <c r="C264" s="5">
        <v>177695</v>
      </c>
      <c r="D264" s="5">
        <f>C264</f>
        <v>177695</v>
      </c>
      <c r="E264" s="5">
        <f>D264</f>
        <v>177695</v>
      </c>
      <c r="H264" s="41">
        <f t="shared" si="21"/>
        <v>177695</v>
      </c>
    </row>
    <row r="265" spans="1:10" outlineLevel="2">
      <c r="A265" s="6">
        <v>1101</v>
      </c>
      <c r="B265" s="4" t="s">
        <v>35</v>
      </c>
      <c r="C265" s="5">
        <v>315949</v>
      </c>
      <c r="D265" s="5">
        <f>SUM(D266:D288)</f>
        <v>0</v>
      </c>
      <c r="E265" s="5">
        <f>SUM(E266:E288)</f>
        <v>0</v>
      </c>
      <c r="H265" s="41">
        <f t="shared" si="21"/>
        <v>315949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4628</v>
      </c>
      <c r="D289" s="5">
        <f>SUM(D290:D295)</f>
        <v>0</v>
      </c>
      <c r="E289" s="5">
        <f>SUM(E290:E295)</f>
        <v>0</v>
      </c>
      <c r="H289" s="41">
        <f t="shared" si="21"/>
        <v>4628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353</v>
      </c>
      <c r="D296" s="5">
        <f>SUM(D297)</f>
        <v>0</v>
      </c>
      <c r="E296" s="5">
        <f>SUM(E297)</f>
        <v>0</v>
      </c>
      <c r="H296" s="41">
        <f t="shared" si="21"/>
        <v>353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11081</v>
      </c>
      <c r="D298" s="5">
        <f>SUM(D299:D301)</f>
        <v>0</v>
      </c>
      <c r="E298" s="5">
        <f>SUM(E299:E301)</f>
        <v>0</v>
      </c>
      <c r="H298" s="41">
        <f t="shared" si="21"/>
        <v>11081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900</v>
      </c>
      <c r="D302" s="5">
        <f>SUM(D303:D304)</f>
        <v>0</v>
      </c>
      <c r="E302" s="5">
        <f>SUM(E303:E304)</f>
        <v>0</v>
      </c>
      <c r="H302" s="41">
        <f t="shared" si="21"/>
        <v>900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5168</v>
      </c>
      <c r="D305" s="5">
        <f>SUM(D306:D307)</f>
        <v>0</v>
      </c>
      <c r="E305" s="5">
        <f>SUM(E306:E307)</f>
        <v>0</v>
      </c>
      <c r="H305" s="41">
        <f t="shared" si="21"/>
        <v>5168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82214</v>
      </c>
      <c r="D308" s="5">
        <f>SUM(D309:D312)</f>
        <v>0</v>
      </c>
      <c r="E308" s="5">
        <f>SUM(E309:E312)</f>
        <v>0</v>
      </c>
      <c r="H308" s="41">
        <f t="shared" si="21"/>
        <v>82214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1000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1000</v>
      </c>
      <c r="D325" s="5">
        <f>SUM(D326:D327)</f>
        <v>0</v>
      </c>
      <c r="E325" s="5">
        <f>SUM(E326:E327)</f>
        <v>0</v>
      </c>
      <c r="H325" s="41">
        <f t="shared" si="28"/>
        <v>1000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234600</v>
      </c>
      <c r="D339" s="33">
        <f>D340+D444+D482</f>
        <v>234600</v>
      </c>
      <c r="E339" s="33">
        <f>E340+E444+E482</f>
        <v>234600</v>
      </c>
      <c r="G339" s="39" t="s">
        <v>591</v>
      </c>
      <c r="H339" s="41">
        <f t="shared" si="28"/>
        <v>234600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225600</v>
      </c>
      <c r="D340" s="32">
        <f>D341+D342+D343+D344+D347+D348+D353+D356+D357+D362+D367+BH290668+D371+D372+D373+D376+D377+D378+D382+D388+D391+D392+D395+D398+D399+D404+D407+D408+D409+D412+D415+D416+D419+D420+D421+D422+D429+D443</f>
        <v>225600</v>
      </c>
      <c r="E340" s="32">
        <f>E341+E342+E343+E344+E347+E348+E353+E356+E357+E362+E367+BI290668+E371+E372+E373+E376+E377+E378+E382+E388+E391+E392+E395+E398+E399+E404+E407+E408+E409+E412+E415+E416+E419+E420+E421+E422+E429+E443</f>
        <v>225600</v>
      </c>
      <c r="H340" s="41">
        <f t="shared" si="28"/>
        <v>225600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3300</v>
      </c>
      <c r="D342" s="5">
        <f t="shared" ref="D342:E343" si="31">C342</f>
        <v>3300</v>
      </c>
      <c r="E342" s="5">
        <f t="shared" si="31"/>
        <v>3300</v>
      </c>
      <c r="H342" s="41">
        <f t="shared" si="28"/>
        <v>3300</v>
      </c>
    </row>
    <row r="343" spans="1:10" outlineLevel="2">
      <c r="A343" s="6">
        <v>2201</v>
      </c>
      <c r="B343" s="4" t="s">
        <v>41</v>
      </c>
      <c r="C343" s="5">
        <v>130000</v>
      </c>
      <c r="D343" s="5">
        <f t="shared" si="31"/>
        <v>130000</v>
      </c>
      <c r="E343" s="5">
        <f t="shared" si="31"/>
        <v>130000</v>
      </c>
      <c r="H343" s="41">
        <f t="shared" si="28"/>
        <v>130000</v>
      </c>
    </row>
    <row r="344" spans="1:10" outlineLevel="2">
      <c r="A344" s="6">
        <v>2201</v>
      </c>
      <c r="B344" s="4" t="s">
        <v>273</v>
      </c>
      <c r="C344" s="5">
        <f>SUM(C345:C346)</f>
        <v>8500</v>
      </c>
      <c r="D344" s="5">
        <f>SUM(D345:D346)</f>
        <v>8500</v>
      </c>
      <c r="E344" s="5">
        <f>SUM(E345:E346)</f>
        <v>8500</v>
      </c>
      <c r="H344" s="41">
        <f t="shared" si="28"/>
        <v>8500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  <c r="H348" s="41">
        <f t="shared" si="28"/>
        <v>25000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20000</v>
      </c>
      <c r="D362" s="5">
        <f>SUM(D363:D366)</f>
        <v>20000</v>
      </c>
      <c r="E362" s="5">
        <f>SUM(E363:E366)</f>
        <v>20000</v>
      </c>
      <c r="H362" s="41">
        <f t="shared" si="28"/>
        <v>20000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8"/>
        <v>1500</v>
      </c>
    </row>
    <row r="379" spans="1:8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3700</v>
      </c>
      <c r="D382" s="5">
        <f>SUM(D383:D387)</f>
        <v>3700</v>
      </c>
      <c r="E382" s="5">
        <f>SUM(E383:E387)</f>
        <v>3700</v>
      </c>
      <c r="H382" s="41">
        <f t="shared" si="28"/>
        <v>3700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  <c r="H392" s="41">
        <f t="shared" si="41"/>
        <v>7000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  <c r="H394" s="41">
        <f t="shared" si="41"/>
        <v>7000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1200</v>
      </c>
      <c r="D404" s="5">
        <f>SUM(D405:D406)</f>
        <v>1200</v>
      </c>
      <c r="E404" s="5">
        <f>SUM(E405:E406)</f>
        <v>1200</v>
      </c>
      <c r="H404" s="41">
        <f t="shared" si="41"/>
        <v>1200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400</v>
      </c>
      <c r="D422" s="5">
        <f>SUM(D423:D428)</f>
        <v>400</v>
      </c>
      <c r="E422" s="5">
        <f>SUM(E423:E428)</f>
        <v>400</v>
      </c>
      <c r="H422" s="41">
        <f t="shared" si="41"/>
        <v>400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400</v>
      </c>
      <c r="D427" s="30">
        <f t="shared" si="48"/>
        <v>400</v>
      </c>
      <c r="E427" s="30">
        <f t="shared" si="48"/>
        <v>400</v>
      </c>
      <c r="H427" s="41">
        <f t="shared" si="41"/>
        <v>400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9000</v>
      </c>
      <c r="D444" s="32">
        <f>D445+D454+D455+D459+D462+D463+D468+D474+D477+D480+D481+D450</f>
        <v>9000</v>
      </c>
      <c r="E444" s="32">
        <f>E445+E454+E455+E459+E462+E463+E468+E474+E477+E480+E481+E450</f>
        <v>9000</v>
      </c>
      <c r="H444" s="41">
        <f t="shared" si="41"/>
        <v>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1"/>
        <v>3000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2500</v>
      </c>
      <c r="D456" s="30">
        <f>C456</f>
        <v>2500</v>
      </c>
      <c r="E456" s="30">
        <f>D456</f>
        <v>2500</v>
      </c>
      <c r="H456" s="41">
        <f t="shared" si="51"/>
        <v>2500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31580</v>
      </c>
      <c r="D483" s="35">
        <f>D484+D504+D509+D522+D528+D538</f>
        <v>31580</v>
      </c>
      <c r="E483" s="35">
        <f>E484+E504+E509+E522+E528+E538</f>
        <v>31580</v>
      </c>
      <c r="G483" s="39" t="s">
        <v>592</v>
      </c>
      <c r="H483" s="41">
        <f t="shared" si="51"/>
        <v>31580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5000</v>
      </c>
      <c r="D484" s="32">
        <f>D485+D486+D490+D491+D494+D497+D500+D501+D502+D503</f>
        <v>5000</v>
      </c>
      <c r="E484" s="32">
        <f>E485+E486+E490+E491+E494+E497+E500+E501+E502+E503</f>
        <v>5000</v>
      </c>
      <c r="H484" s="41">
        <f t="shared" si="51"/>
        <v>5000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2000</v>
      </c>
      <c r="D487" s="30">
        <f>C487</f>
        <v>2000</v>
      </c>
      <c r="E487" s="30">
        <f>D487</f>
        <v>2000</v>
      </c>
      <c r="H487" s="41">
        <f t="shared" si="51"/>
        <v>2000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600</v>
      </c>
      <c r="D490" s="5">
        <f>C490</f>
        <v>600</v>
      </c>
      <c r="E490" s="5">
        <f>D490</f>
        <v>600</v>
      </c>
      <c r="H490" s="41">
        <f t="shared" si="51"/>
        <v>600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</v>
      </c>
      <c r="D494" s="5">
        <f>SUM(D495:D496)</f>
        <v>400</v>
      </c>
      <c r="E494" s="5">
        <f>SUM(E495:E496)</f>
        <v>400</v>
      </c>
      <c r="H494" s="41">
        <f t="shared" si="51"/>
        <v>400</v>
      </c>
    </row>
    <row r="495" spans="1:10" ht="15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  <c r="H495" s="41">
        <f t="shared" si="51"/>
        <v>400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3015</v>
      </c>
      <c r="D504" s="32">
        <f>SUM(D505:D508)</f>
        <v>3015</v>
      </c>
      <c r="E504" s="32">
        <f>SUM(E505:E508)</f>
        <v>3015</v>
      </c>
      <c r="H504" s="41">
        <f t="shared" si="51"/>
        <v>3015</v>
      </c>
    </row>
    <row r="505" spans="1:12" outlineLevel="2" collapsed="1">
      <c r="A505" s="6">
        <v>3303</v>
      </c>
      <c r="B505" s="4" t="s">
        <v>411</v>
      </c>
      <c r="C505" s="5">
        <v>3015</v>
      </c>
      <c r="D505" s="5">
        <f>C505</f>
        <v>3015</v>
      </c>
      <c r="E505" s="5">
        <f>D505</f>
        <v>3015</v>
      </c>
      <c r="H505" s="41">
        <f t="shared" si="51"/>
        <v>3015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15000</v>
      </c>
      <c r="D509" s="32">
        <f>D510+D511+D512+D513+D517+D518+D519+D520+D521</f>
        <v>15000</v>
      </c>
      <c r="E509" s="32">
        <f>E510+E511+E512+E513+E517+E518+E519+E520+E521</f>
        <v>15000</v>
      </c>
      <c r="F509" s="51"/>
      <c r="H509" s="41">
        <f t="shared" si="51"/>
        <v>15000</v>
      </c>
      <c r="L509" s="51"/>
    </row>
    <row r="510" spans="1:12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8565</v>
      </c>
      <c r="D538" s="32">
        <f>SUM(D539:D544)</f>
        <v>8565</v>
      </c>
      <c r="E538" s="32">
        <f>SUM(E539:E544)</f>
        <v>8565</v>
      </c>
      <c r="H538" s="41">
        <f t="shared" si="63"/>
        <v>8565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8565</v>
      </c>
      <c r="D540" s="5">
        <f t="shared" ref="D540:E543" si="66">C540</f>
        <v>8565</v>
      </c>
      <c r="E540" s="5">
        <f t="shared" si="66"/>
        <v>8565</v>
      </c>
      <c r="H540" s="41">
        <f t="shared" si="63"/>
        <v>8565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37700</v>
      </c>
      <c r="D550" s="36">
        <f>D551</f>
        <v>37700</v>
      </c>
      <c r="E550" s="36">
        <f>E551</f>
        <v>37700</v>
      </c>
      <c r="G550" s="39" t="s">
        <v>59</v>
      </c>
      <c r="H550" s="41">
        <f t="shared" si="63"/>
        <v>37700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37700</v>
      </c>
      <c r="D551" s="33">
        <f>D552+D556</f>
        <v>37700</v>
      </c>
      <c r="E551" s="33">
        <f>E552+E556</f>
        <v>37700</v>
      </c>
      <c r="G551" s="39" t="s">
        <v>594</v>
      </c>
      <c r="H551" s="41">
        <f t="shared" si="63"/>
        <v>37700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37700</v>
      </c>
      <c r="D552" s="32">
        <f>SUM(D553:D555)</f>
        <v>37700</v>
      </c>
      <c r="E552" s="32">
        <f>SUM(E553:E555)</f>
        <v>37700</v>
      </c>
      <c r="H552" s="41">
        <f t="shared" si="63"/>
        <v>37700</v>
      </c>
    </row>
    <row r="553" spans="1:10" outlineLevel="2" collapsed="1">
      <c r="A553" s="6">
        <v>5500</v>
      </c>
      <c r="B553" s="4" t="s">
        <v>458</v>
      </c>
      <c r="C553" s="5">
        <v>37700</v>
      </c>
      <c r="D553" s="5">
        <f t="shared" ref="D553:E555" si="67">C553</f>
        <v>37700</v>
      </c>
      <c r="E553" s="5">
        <f t="shared" si="67"/>
        <v>37700</v>
      </c>
      <c r="H553" s="41">
        <f t="shared" si="63"/>
        <v>37700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69300</v>
      </c>
      <c r="D559" s="37">
        <f>D560+D716+D725</f>
        <v>69300</v>
      </c>
      <c r="E559" s="37">
        <f>E560+E716+E725</f>
        <v>69300</v>
      </c>
      <c r="G559" s="39" t="s">
        <v>62</v>
      </c>
      <c r="H559" s="41">
        <f t="shared" si="63"/>
        <v>69300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69300</v>
      </c>
      <c r="D716" s="36">
        <f>D717</f>
        <v>69300</v>
      </c>
      <c r="E716" s="36">
        <f>E717</f>
        <v>69300</v>
      </c>
      <c r="G716" s="39" t="s">
        <v>66</v>
      </c>
      <c r="H716" s="41">
        <f t="shared" si="92"/>
        <v>69300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69300</v>
      </c>
      <c r="D717" s="33">
        <f>D718+D722</f>
        <v>69300</v>
      </c>
      <c r="E717" s="33">
        <f>E718+E722</f>
        <v>69300</v>
      </c>
      <c r="G717" s="39" t="s">
        <v>599</v>
      </c>
      <c r="H717" s="41">
        <f t="shared" si="92"/>
        <v>69300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69300</v>
      </c>
      <c r="D718" s="31">
        <f>SUM(D719:D721)</f>
        <v>69300</v>
      </c>
      <c r="E718" s="31">
        <f>SUM(E719:E721)</f>
        <v>69300</v>
      </c>
      <c r="H718" s="41">
        <f t="shared" si="92"/>
        <v>69300</v>
      </c>
    </row>
    <row r="719" spans="1:10" ht="15" customHeight="1" outlineLevel="2">
      <c r="A719" s="6">
        <v>10950</v>
      </c>
      <c r="B719" s="4" t="s">
        <v>572</v>
      </c>
      <c r="C719" s="5">
        <v>69300</v>
      </c>
      <c r="D719" s="5">
        <f>C719</f>
        <v>69300</v>
      </c>
      <c r="E719" s="5">
        <f>D719</f>
        <v>69300</v>
      </c>
      <c r="H719" s="41">
        <f t="shared" si="92"/>
        <v>69300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7" t="s">
        <v>68</v>
      </c>
      <c r="B1" s="167" t="s">
        <v>793</v>
      </c>
      <c r="C1" s="167" t="s">
        <v>794</v>
      </c>
      <c r="D1" s="168" t="s">
        <v>792</v>
      </c>
      <c r="E1" s="170" t="s">
        <v>739</v>
      </c>
      <c r="F1" s="171"/>
      <c r="G1" s="171"/>
      <c r="H1" s="172"/>
      <c r="I1" s="167" t="s">
        <v>799</v>
      </c>
    </row>
    <row r="2" spans="1:9" s="113" customFormat="1" ht="23.25" customHeight="1">
      <c r="A2" s="167"/>
      <c r="B2" s="167"/>
      <c r="C2" s="167"/>
      <c r="D2" s="169"/>
      <c r="E2" s="114" t="s">
        <v>788</v>
      </c>
      <c r="F2" s="114" t="s">
        <v>789</v>
      </c>
      <c r="G2" s="114" t="s">
        <v>790</v>
      </c>
      <c r="H2" s="114" t="s">
        <v>791</v>
      </c>
      <c r="I2" s="167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7" t="s">
        <v>68</v>
      </c>
      <c r="B1" s="167" t="s">
        <v>793</v>
      </c>
      <c r="C1" s="167" t="s">
        <v>795</v>
      </c>
      <c r="D1" s="167" t="s">
        <v>799</v>
      </c>
    </row>
    <row r="2" spans="1:10" s="113" customFormat="1" ht="23.25" customHeight="1">
      <c r="A2" s="167"/>
      <c r="B2" s="167"/>
      <c r="C2" s="167"/>
      <c r="D2" s="167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2017-08-09T15:12:02Z</dcterms:modified>
</cp:coreProperties>
</file>