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9" activeTab="1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C744" i="49" s="1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C735" i="49"/>
  <c r="C734" i="49" s="1"/>
  <c r="D733" i="49"/>
  <c r="E733" i="49" s="1"/>
  <c r="E732" i="49" s="1"/>
  <c r="E731" i="49" s="1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E690" i="49"/>
  <c r="D690" i="49"/>
  <c r="D689" i="49"/>
  <c r="E689" i="49" s="1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D672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E645" i="49"/>
  <c r="D645" i="49"/>
  <c r="D644" i="49"/>
  <c r="E644" i="49" s="1"/>
  <c r="J643" i="49"/>
  <c r="D643" i="49"/>
  <c r="C643" i="49"/>
  <c r="D642" i="49"/>
  <c r="E642" i="49" s="1"/>
  <c r="E641" i="49"/>
  <c r="D641" i="49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C557" i="49"/>
  <c r="E556" i="49"/>
  <c r="D556" i="49"/>
  <c r="D555" i="49"/>
  <c r="E555" i="49" s="1"/>
  <c r="E554" i="49"/>
  <c r="D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E540" i="49"/>
  <c r="D540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C529" i="49" s="1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D486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D464" i="49"/>
  <c r="E464" i="49" s="1"/>
  <c r="D463" i="49"/>
  <c r="C463" i="49"/>
  <c r="D462" i="49"/>
  <c r="E462" i="49" s="1"/>
  <c r="D461" i="49"/>
  <c r="E461" i="49" s="1"/>
  <c r="D460" i="49"/>
  <c r="E460" i="49" s="1"/>
  <c r="E459" i="49" s="1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C416" i="49"/>
  <c r="D415" i="49"/>
  <c r="E415" i="49" s="1"/>
  <c r="D414" i="49"/>
  <c r="E414" i="49" s="1"/>
  <c r="D413" i="49"/>
  <c r="E413" i="49" s="1"/>
  <c r="D412" i="49"/>
  <c r="C412" i="49"/>
  <c r="D411" i="49"/>
  <c r="E411" i="49" s="1"/>
  <c r="D410" i="49"/>
  <c r="E410" i="49" s="1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E329" i="49"/>
  <c r="D329" i="49"/>
  <c r="C328" i="49"/>
  <c r="D327" i="49"/>
  <c r="E327" i="49" s="1"/>
  <c r="D326" i="49"/>
  <c r="D325" i="49" s="1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E313" i="49"/>
  <c r="D313" i="49"/>
  <c r="D312" i="49"/>
  <c r="E312" i="49" s="1"/>
  <c r="E311" i="49"/>
  <c r="D311" i="49"/>
  <c r="D310" i="49"/>
  <c r="E310" i="49" s="1"/>
  <c r="E309" i="49"/>
  <c r="D309" i="49"/>
  <c r="D307" i="49"/>
  <c r="E307" i="49" s="1"/>
  <c r="D306" i="49"/>
  <c r="E306" i="49" s="1"/>
  <c r="E305" i="49" s="1"/>
  <c r="D304" i="49"/>
  <c r="E304" i="49" s="1"/>
  <c r="D303" i="49"/>
  <c r="E303" i="49" s="1"/>
  <c r="E302" i="49" s="1"/>
  <c r="D302" i="49"/>
  <c r="C302" i="49"/>
  <c r="C263" i="49" s="1"/>
  <c r="D301" i="49"/>
  <c r="E301" i="49" s="1"/>
  <c r="D300" i="49"/>
  <c r="E300" i="49" s="1"/>
  <c r="D299" i="49"/>
  <c r="E299" i="49" s="1"/>
  <c r="E298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D236" i="49" s="1"/>
  <c r="D235" i="49" s="1"/>
  <c r="C236" i="49"/>
  <c r="C235" i="49" s="1"/>
  <c r="D234" i="49"/>
  <c r="D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E221" i="49" s="1"/>
  <c r="E220" i="49" s="1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D206" i="49"/>
  <c r="E206" i="49" s="1"/>
  <c r="D205" i="49"/>
  <c r="D204" i="49" s="1"/>
  <c r="C204" i="49"/>
  <c r="D202" i="49"/>
  <c r="D201" i="49" s="1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E169" i="49"/>
  <c r="D169" i="49"/>
  <c r="D168" i="49"/>
  <c r="E168" i="49" s="1"/>
  <c r="C167" i="49"/>
  <c r="D166" i="49"/>
  <c r="E166" i="49" s="1"/>
  <c r="D165" i="49"/>
  <c r="E165" i="49" s="1"/>
  <c r="C164" i="49"/>
  <c r="J163" i="49"/>
  <c r="E162" i="49"/>
  <c r="D162" i="49"/>
  <c r="D161" i="49"/>
  <c r="E161" i="49" s="1"/>
  <c r="E160" i="49" s="1"/>
  <c r="D160" i="49"/>
  <c r="C160" i="49"/>
  <c r="D159" i="49"/>
  <c r="E159" i="49" s="1"/>
  <c r="D158" i="49"/>
  <c r="E158" i="49" s="1"/>
  <c r="C157" i="49"/>
  <c r="C153" i="49" s="1"/>
  <c r="D156" i="49"/>
  <c r="E156" i="49" s="1"/>
  <c r="D155" i="49"/>
  <c r="D154" i="49" s="1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D124" i="49"/>
  <c r="E124" i="49" s="1"/>
  <c r="D123" i="49"/>
  <c r="C123" i="49"/>
  <c r="D122" i="49"/>
  <c r="E122" i="49" s="1"/>
  <c r="D121" i="49"/>
  <c r="E121" i="49" s="1"/>
  <c r="C120" i="49"/>
  <c r="D119" i="49"/>
  <c r="E119" i="49" s="1"/>
  <c r="D118" i="49"/>
  <c r="D117" i="49" s="1"/>
  <c r="C117" i="49"/>
  <c r="J116" i="49"/>
  <c r="C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E32" i="49"/>
  <c r="D32" i="49"/>
  <c r="D31" i="49"/>
  <c r="E31" i="49" s="1"/>
  <c r="E30" i="49"/>
  <c r="D30" i="49"/>
  <c r="D29" i="49"/>
  <c r="E29" i="49" s="1"/>
  <c r="E28" i="49"/>
  <c r="D28" i="49"/>
  <c r="D27" i="49"/>
  <c r="E27" i="49" s="1"/>
  <c r="E26" i="49"/>
  <c r="D26" i="49"/>
  <c r="D25" i="49"/>
  <c r="E25" i="49" s="1"/>
  <c r="D24" i="49"/>
  <c r="E24" i="49" s="1"/>
  <c r="D23" i="49"/>
  <c r="E23" i="49" s="1"/>
  <c r="D22" i="49"/>
  <c r="E22" i="49" s="1"/>
  <c r="D21" i="49"/>
  <c r="E20" i="49"/>
  <c r="D20" i="49"/>
  <c r="D19" i="49"/>
  <c r="E19" i="49" s="1"/>
  <c r="E18" i="49"/>
  <c r="D18" i="49"/>
  <c r="D17" i="49"/>
  <c r="E17" i="49" s="1"/>
  <c r="E16" i="49"/>
  <c r="D16" i="49"/>
  <c r="D15" i="49"/>
  <c r="E15" i="49" s="1"/>
  <c r="E14" i="49"/>
  <c r="D14" i="49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149" i="49" l="1"/>
  <c r="E202" i="49"/>
  <c r="E201" i="49" s="1"/>
  <c r="E200" i="49" s="1"/>
  <c r="E205" i="49"/>
  <c r="E204" i="49" s="1"/>
  <c r="E237" i="49"/>
  <c r="E236" i="49" s="1"/>
  <c r="E235" i="49" s="1"/>
  <c r="E409" i="49"/>
  <c r="E674" i="49"/>
  <c r="E672" i="49" s="1"/>
  <c r="D734" i="49"/>
  <c r="E744" i="49"/>
  <c r="C135" i="49"/>
  <c r="C163" i="49"/>
  <c r="C152" i="49" s="1"/>
  <c r="C170" i="49"/>
  <c r="D315" i="49"/>
  <c r="C552" i="49"/>
  <c r="C551" i="49" s="1"/>
  <c r="E557" i="49"/>
  <c r="E589" i="49"/>
  <c r="E588" i="49" s="1"/>
  <c r="E617" i="49"/>
  <c r="E643" i="49"/>
  <c r="C646" i="49"/>
  <c r="C561" i="49" s="1"/>
  <c r="E701" i="49"/>
  <c r="D762" i="49"/>
  <c r="D761" i="49" s="1"/>
  <c r="E308" i="49"/>
  <c r="E118" i="49"/>
  <c r="E234" i="49"/>
  <c r="E233" i="49" s="1"/>
  <c r="E487" i="49"/>
  <c r="E486" i="49" s="1"/>
  <c r="D604" i="49"/>
  <c r="E167" i="49"/>
  <c r="D189" i="49"/>
  <c r="D308" i="49"/>
  <c r="D416" i="49"/>
  <c r="D578" i="49"/>
  <c r="D629" i="49"/>
  <c r="E640" i="49"/>
  <c r="E639" i="49" s="1"/>
  <c r="E132" i="49"/>
  <c r="E140" i="49"/>
  <c r="E164" i="49"/>
  <c r="E171" i="49"/>
  <c r="E170" i="49" s="1"/>
  <c r="D296" i="49"/>
  <c r="D328" i="49"/>
  <c r="D314" i="49" s="1"/>
  <c r="D353" i="49"/>
  <c r="E368" i="49"/>
  <c r="E382" i="49"/>
  <c r="E417" i="49"/>
  <c r="E416" i="49" s="1"/>
  <c r="D445" i="49"/>
  <c r="D532" i="49"/>
  <c r="D545" i="49"/>
  <c r="D553" i="49"/>
  <c r="D647" i="49"/>
  <c r="D662" i="49"/>
  <c r="E666" i="49"/>
  <c r="D677" i="49"/>
  <c r="D680" i="49"/>
  <c r="D695" i="49"/>
  <c r="D747" i="49"/>
  <c r="D539" i="49"/>
  <c r="E504" i="49"/>
  <c r="C484" i="49"/>
  <c r="C483" i="49" s="1"/>
  <c r="D429" i="49"/>
  <c r="D344" i="49"/>
  <c r="C340" i="49"/>
  <c r="D97" i="49"/>
  <c r="C67" i="49"/>
  <c r="C2" i="49" s="1"/>
  <c r="D68" i="49"/>
  <c r="D38" i="49"/>
  <c r="C3" i="49"/>
  <c r="D11" i="49"/>
  <c r="E21" i="49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C114" i="49" s="1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593" i="49" s="1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153" i="49"/>
  <c r="D211" i="49"/>
  <c r="D203" i="49" s="1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E362" i="49"/>
  <c r="E553" i="49"/>
  <c r="E552" i="49" s="1"/>
  <c r="E551" i="49" s="1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04" i="49"/>
  <c r="E677" i="49"/>
  <c r="E752" i="49"/>
  <c r="E751" i="49" s="1"/>
  <c r="E769" i="49"/>
  <c r="E768" i="49" s="1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D552" i="49" l="1"/>
  <c r="D551" i="49" s="1"/>
  <c r="C560" i="49"/>
  <c r="D646" i="49"/>
  <c r="D744" i="49"/>
  <c r="D135" i="49"/>
  <c r="E153" i="49"/>
  <c r="E203" i="49"/>
  <c r="E444" i="49"/>
  <c r="E163" i="49"/>
  <c r="E718" i="49"/>
  <c r="E717" i="49" s="1"/>
  <c r="E67" i="49"/>
  <c r="E3" i="49"/>
  <c r="G39" i="34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E339" i="48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7" i="49"/>
  <c r="D726" i="49" s="1"/>
  <c r="D263" i="48"/>
  <c r="D259" i="48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3" i="49"/>
  <c r="D259" i="49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E178" i="49" s="1"/>
  <c r="E177" i="49" s="1"/>
  <c r="D3" i="49"/>
  <c r="D2" i="49" s="1"/>
  <c r="C561" i="47"/>
  <c r="C560" i="47" s="1"/>
  <c r="C258" i="47"/>
  <c r="C257" i="47" s="1"/>
  <c r="D562" i="48"/>
  <c r="D561" i="48" s="1"/>
  <c r="D3" i="46"/>
  <c r="D2" i="46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15" i="49"/>
  <c r="E340" i="49"/>
  <c r="E339" i="49" s="1"/>
  <c r="D340" i="49"/>
  <c r="E135" i="49"/>
  <c r="E152" i="49"/>
  <c r="E562" i="49"/>
  <c r="E561" i="49" s="1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152" i="49" l="1"/>
  <c r="E560" i="49"/>
  <c r="E2" i="49"/>
  <c r="E560" i="47"/>
  <c r="D114" i="45"/>
  <c r="D115" i="47"/>
  <c r="D114" i="47" s="1"/>
  <c r="E115" i="49"/>
  <c r="E114" i="49" s="1"/>
  <c r="E258" i="49"/>
  <c r="E257" i="49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258" i="49" s="1"/>
  <c r="D257" i="49" s="1"/>
  <c r="D339" i="46"/>
  <c r="D258" i="46" s="1"/>
  <c r="D257" i="46" s="1"/>
  <c r="E115" i="46"/>
  <c r="E114" i="46" s="1"/>
  <c r="C74" i="35"/>
  <c r="D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<sst xmlns="http://schemas.openxmlformats.org/spreadsheetml/2006/main" count="6325" uniqueCount="970">
  <si>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</si>
  <si>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</si>
  <si>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</si>
  <si>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</si>
  <si>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</si>
  <si>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</si>
  <si>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</si>
  <si>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</si>
  <si>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</si>
  <si>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</si>
  <si>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</si>
  <si>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</si>
  <si>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</si>
  <si>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</si>
  <si>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</si>
  <si>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</si>
  <si>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</si>
  <si>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</si>
  <si>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</si>
  <si>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</si>
  <si>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</si>
  <si>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</si>
  <si>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</si>
  <si>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</si>
  <si>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</si>
  <si>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</si>
  <si>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</si>
  <si>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</si>
  <si>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</si>
  <si>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</si>
  <si>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</si>
  <si>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</si>
  <si>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</si>
  <si>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</si>
  <si>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</si>
  <si>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</si>
  <si>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</si>
  <si>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</si>
  <si>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</si>
  <si>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</si>
  <si>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</si>
  <si>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</si>
  <si>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</si>
  <si>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</si>
  <si>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</si>
  <si>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</si>
  <si>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</si>
  <si>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</si>
  <si>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</si>
  <si>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</si>
  <si>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</si>
  <si>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</si>
  <si>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</si>
  <si>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</si>
  <si>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</si>
  <si>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</si>
  <si>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</si>
  <si>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</si>
  <si>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</si>
  <si>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</si>
  <si>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</si>
  <si>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</si>
  <si>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</si>
  <si>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</si>
  <si>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</si>
  <si>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</si>
  <si>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</si>
  <si>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</si>
  <si>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</si>
  <si>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</si>
  <si>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</si>
  <si>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</si>
  <si>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</si>
  <si>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</si>
  <si>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</si>
  <si>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</si>
  <si>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</si>
  <si>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</si>
  <si>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</si>
  <si>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</si>
  <si>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</si>
  <si>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</si>
  <si>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</si>
  <si>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</si>
  <si>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</si>
  <si>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</si>
  <si>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</si>
  <si>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</si>
  <si>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</si>
  <si>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</si>
  <si>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</si>
  <si>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</si>
  <si>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</si>
  <si>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</si>
  <si>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</si>
  <si>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</si>
  <si>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</si>
  <si>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</si>
  <si>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</si>
  <si>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</si>
  <si>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</si>
  <si>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</si>
  <si>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</si>
  <si>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</si>
  <si>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</si>
  <si>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</si>
  <si>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</si>
  <si>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</si>
  <si>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</si>
  <si>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</si>
  <si>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</si>
  <si>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</si>
  <si>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</si>
  <si>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</si>
  <si>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</si>
  <si>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</si>
  <si>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</si>
  <si>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</si>
  <si>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</si>
  <si>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</si>
  <si>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</si>
  <si>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</si>
  <si>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</si>
  <si>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</si>
  <si>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</si>
  <si>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</si>
  <si>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</si>
  <si>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</si>
  <si>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</si>
  <si>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</si>
  <si>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</si>
  <si>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</si>
  <si>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</si>
  <si>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</si>
  <si>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</si>
  <si>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</si>
  <si>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</si>
  <si>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</si>
  <si>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</si>
  <si>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</si>
  <si>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</si>
  <si>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</si>
  <si>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</si>
  <si>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</si>
  <si>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</si>
  <si>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</si>
  <si>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</si>
  <si>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</si>
  <si>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</si>
  <si>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</si>
  <si>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</si>
  <si>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</si>
  <si>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</si>
  <si>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</si>
  <si>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</si>
  <si>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</si>
  <si>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</si>
  <si>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</si>
  <si>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</si>
  <si>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</si>
  <si>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</si>
  <si>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</si>
  <si>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</si>
  <si>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</si>
  <si>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</si>
  <si>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</si>
  <si>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</si>
  <si>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</si>
  <si>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</si>
  <si>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</si>
  <si>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</si>
  <si>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</si>
  <si>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</si>
  <si>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</si>
  <si>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</si>
  <si>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</si>
  <si>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</si>
  <si>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</si>
  <si>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</si>
  <si>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</si>
  <si>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</si>
  <si>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</si>
  <si>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</si>
  <si>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</si>
  <si>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</si>
  <si>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</si>
  <si>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</si>
  <si>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</si>
  <si>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</si>
  <si>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</si>
  <si>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</si>
  <si>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</si>
  <si>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</si>
  <si>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</si>
  <si>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</si>
  <si>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</si>
  <si>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</si>
  <si>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</si>
  <si>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</si>
  <si>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</si>
  <si>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</si>
  <si>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</si>
  <si>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</si>
  <si>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</si>
  <si>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</si>
  <si>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</si>
  <si>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</si>
  <si>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</si>
  <si>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</si>
  <si>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</si>
  <si>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</si>
  <si>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</si>
  <si>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</si>
  <si>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</si>
  <si>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</si>
  <si>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</si>
  <si>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</si>
  <si>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</si>
  <si>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</si>
  <si>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</si>
  <si>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</si>
  <si>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</si>
  <si>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</si>
  <si>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</si>
  <si>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</si>
  <si>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</si>
  <si>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</si>
  <si>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</si>
  <si>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</si>
  <si>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</si>
  <si>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</si>
  <si>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</si>
  <si>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</si>
  <si>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</si>
  <si>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</si>
  <si>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</si>
  <si>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</si>
  <si>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</si>
  <si>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</si>
  <si>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</si>
  <si>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</si>
  <si>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</si>
  <si>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</si>
  <si>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</si>
  <si>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</si>
  <si>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</si>
  <si>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</si>
  <si>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</si>
  <si>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</si>
  <si>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</si>
  <si>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</si>
  <si>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</si>
  <si>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</si>
  <si>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</si>
  <si>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</si>
  <si>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</si>
  <si>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</si>
  <si>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</si>
  <si>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</si>
  <si>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</si>
  <si>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</si>
  <si>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</si>
  <si>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</si>
  <si>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</si>
  <si>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</si>
  <si>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</si>
  <si>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</si>
  <si>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</si>
  <si>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</si>
  <si>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</si>
  <si>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</si>
  <si>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</si>
  <si>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</si>
  <si>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</si>
  <si>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</si>
  <si>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</si>
  <si>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</si>
  <si>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</si>
  <si>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</si>
  <si>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</si>
  <si>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</si>
  <si>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</si>
  <si>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</si>
  <si>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</si>
  <si>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</si>
  <si>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</si>
  <si>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</si>
  <si>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</si>
  <si>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</si>
  <si>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</si>
  <si>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</si>
  <si>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</si>
  <si>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</si>
  <si>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</si>
  <si>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</si>
  <si>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</si>
  <si>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</si>
  <si>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</si>
  <si>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</si>
  <si>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</si>
  <si>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</si>
  <si>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</si>
  <si>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</si>
  <si>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</si>
  <si>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</si>
  <si>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</si>
  <si>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</si>
  <si>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</si>
  <si>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</si>
  <si>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</si>
  <si>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</si>
  <si>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</si>
  <si>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</si>
  <si>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</si>
  <si>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</si>
  <si>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</si>
  <si>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</si>
  <si>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</si>
  <si>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</si>
  <si>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</si>
  <si>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</si>
  <si>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</si>
  <si>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</si>
  <si>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</si>
  <si>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</si>
  <si>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</si>
  <si>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</si>
  <si>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</si>
  <si>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</si>
  <si>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</si>
  <si>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</si>
  <si>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</si>
  <si>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</si>
  <si>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</si>
  <si>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</si>
  <si>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</si>
  <si>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</si>
  <si>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</si>
  <si>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</si>
  <si>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</si>
  <si>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</si>
  <si>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</si>
  <si>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</si>
  <si>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</si>
  <si>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</si>
  <si>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</si>
  <si>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</si>
  <si>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</si>
  <si>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</si>
  <si>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</si>
  <si>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</si>
  <si>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</si>
  <si>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</si>
  <si>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</si>
  <si>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</si>
  <si>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</si>
  <si>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</si>
  <si>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</si>
  <si>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</si>
  <si>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</si>
  <si>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</si>
  <si>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</si>
  <si>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</si>
  <si>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</si>
  <si>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</si>
  <si>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</si>
  <si>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</si>
  <si>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</si>
  <si>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</si>
  <si>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</si>
  <si>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</si>
  <si>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</si>
  <si>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</si>
  <si>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</si>
  <si>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</si>
  <si>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</si>
  <si>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</si>
  <si>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</si>
  <si>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</si>
  <si>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</si>
  <si>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</si>
  <si>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</si>
  <si>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</si>
  <si>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</si>
  <si>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</si>
  <si>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</si>
  <si>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</si>
  <si>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</si>
  <si>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</si>
  <si>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</si>
  <si>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</si>
  <si>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</si>
  <si>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</si>
  <si>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</si>
  <si>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</si>
  <si>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</si>
  <si>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</si>
  <si>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</si>
  <si>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</si>
  <si>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</si>
  <si>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</si>
  <si>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</si>
  <si>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</si>
  <si>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</si>
  <si>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</si>
  <si>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</si>
  <si>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</si>
  <si>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</si>
  <si>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</si>
  <si>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</si>
  <si>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</si>
  <si>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</si>
  <si>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</si>
  <si>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</si>
  <si>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</si>
  <si>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</si>
  <si>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</si>
  <si>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</si>
  <si>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</si>
  <si>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</si>
  <si>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</si>
  <si>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</si>
  <si>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</si>
  <si>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</si>
  <si>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</si>
  <si>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</si>
  <si>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</si>
  <si>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</si>
  <si>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</si>
  <si>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</si>
  <si>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</si>
  <si>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</si>
  <si>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</si>
  <si>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</si>
  <si>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</si>
  <si>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</si>
  <si>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</si>
  <si>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</si>
  <si>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</si>
  <si>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</si>
  <si>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</si>
  <si>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</si>
  <si>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</si>
  <si>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</si>
  <si>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</si>
  <si>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</si>
  <si>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</si>
  <si>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</si>
  <si>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</si>
  <si>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</si>
  <si>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</si>
  <si>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</si>
  <si>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</si>
  <si>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</si>
  <si>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</si>
  <si>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</si>
  <si>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</si>
  <si>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</si>
  <si>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</si>
  <si>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</si>
  <si>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</si>
  <si>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</si>
  <si>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</si>
  <si>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</si>
  <si>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</si>
  <si>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</si>
  <si>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</si>
  <si>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</si>
  <si>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</si>
  <si>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</si>
  <si>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</si>
  <si>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</si>
  <si>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</si>
  <si>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</si>
  <si>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</si>
  <si>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</si>
  <si>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</si>
  <si>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</si>
  <si>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</si>
  <si>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</si>
  <si>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</si>
  <si>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</si>
  <si>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</si>
  <si>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</si>
  <si>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</si>
  <si>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</si>
  <si>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</si>
  <si>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</si>
  <si>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</si>
  <si>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</si>
  <si>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</si>
  <si>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</si>
  <si>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</si>
  <si>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</si>
  <si>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</si>
  <si>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</si>
  <si>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</si>
  <si>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</si>
  <si>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</si>
  <si>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</si>
  <si>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</si>
  <si>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</si>
  <si>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</si>
  <si>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</si>
  <si>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</si>
  <si>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</si>
  <si>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</si>
  <si>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</si>
  <si>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</si>
  <si>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</si>
  <si>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</si>
  <si>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</si>
  <si>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</si>
  <si>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</si>
  <si>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</si>
  <si>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</si>
  <si>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</si>
  <si>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</si>
  <si>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</si>
  <si>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</si>
  <si>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</si>
  <si>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</si>
  <si>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</si>
  <si>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</si>
  <si>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</si>
  <si>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</si>
  <si>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</si>
  <si>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</si>
  <si>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</si>
  <si>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</si>
  <si>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</si>
  <si>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</si>
  <si>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</si>
  <si>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</si>
  <si>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</si>
  <si>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</si>
  <si>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</si>
  <si>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</si>
  <si>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</si>
  <si>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</si>
  <si>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</si>
  <si>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</si>
  <si>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</si>
  <si>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</si>
  <si>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</si>
  <si>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</si>
  <si>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</si>
  <si>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</si>
  <si>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</si>
  <si>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</si>
  <si>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</si>
  <si>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</si>
  <si>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</si>
  <si>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</si>
  <si>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</si>
  <si>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</si>
  <si>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</si>
  <si>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</si>
  <si>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</si>
  <si>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</si>
  <si>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</si>
  <si>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</si>
  <si>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</si>
  <si>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</si>
  <si>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</si>
  <si>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</si>
  <si>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</si>
  <si>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</si>
  <si>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</si>
  <si>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</si>
  <si>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</si>
  <si>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</si>
  <si>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</si>
  <si>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</si>
  <si>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</si>
  <si>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</si>
  <si>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</si>
  <si>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</si>
  <si>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</si>
  <si>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</si>
  <si>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</si>
  <si>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</si>
  <si>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</si>
  <si>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</si>
  <si>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</si>
  <si>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</si>
  <si>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</si>
  <si>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</si>
  <si>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</si>
  <si>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</si>
  <si>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</si>
  <si>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</si>
  <si>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</si>
  <si>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</si>
  <si>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</si>
  <si>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</si>
  <si>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</si>
  <si>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</si>
  <si>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</si>
  <si>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</si>
  <si>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</si>
  <si>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</si>
  <si>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</si>
  <si>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</si>
  <si>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</si>
  <si>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</si>
  <si>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</si>
  <si>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</si>
  <si>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</si>
  <si>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</si>
  <si>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</si>
  <si>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</si>
  <si>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</si>
  <si>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</si>
  <si>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</si>
  <si>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</si>
  <si>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</si>
  <si>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</si>
  <si>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</si>
  <si>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</si>
  <si>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</si>
  <si>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</si>
  <si>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</si>
  <si>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</si>
  <si>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</si>
  <si>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</si>
  <si>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</si>
  <si>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</si>
  <si>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</si>
  <si>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</si>
  <si>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</si>
  <si>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</si>
  <si>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</si>
  <si>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</si>
  <si>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</si>
  <si>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</si>
  <si>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</si>
  <si>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</si>
  <si>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</si>
  <si>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</si>
  <si>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</si>
  <si>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</si>
  <si>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</si>
  <si>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</si>
  <si>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</si>
  <si>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</si>
  <si>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</si>
  <si>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</si>
  <si>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</si>
  <si>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</si>
  <si>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</si>
  <si>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</si>
  <si>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</si>
  <si>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</si>
  <si>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</si>
  <si>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</si>
  <si>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</si>
  <si>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</si>
  <si>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</si>
  <si>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</si>
  <si>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</si>
  <si>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</si>
  <si>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</si>
  <si>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</si>
  <si>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</si>
  <si>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</si>
  <si>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</si>
  <si>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</si>
  <si>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</si>
  <si>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</si>
  <si>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</si>
  <si>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</si>
  <si>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</si>
  <si>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</si>
  <si>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</si>
  <si>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</si>
  <si>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</si>
  <si>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</si>
  <si>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</si>
  <si>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</si>
  <si>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</si>
  <si>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</si>
  <si>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</si>
  <si>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</si>
  <si>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</si>
  <si>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</si>
  <si>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</si>
  <si>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</si>
  <si>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</si>
  <si>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</si>
  <si>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</si>
  <si>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</si>
  <si>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</si>
  <si>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</si>
  <si>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</si>
  <si>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</si>
  <si>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</si>
  <si>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</si>
  <si>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</si>
  <si>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</si>
  <si>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</si>
  <si>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</si>
  <si>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</si>
  <si>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</si>
  <si>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</si>
  <si>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</si>
  <si>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</si>
  <si>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</si>
  <si>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</si>
  <si>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</si>
  <si>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</si>
  <si>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</si>
  <si>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</si>
  <si>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</si>
  <si>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</si>
  <si>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</si>
  <si>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</si>
  <si>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</si>
  <si>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</si>
  <si>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</si>
  <si>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</si>
  <si>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</si>
  <si>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</si>
  <si>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</si>
  <si>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</si>
  <si>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</si>
  <si>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</si>
  <si>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</si>
  <si>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</si>
  <si>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</si>
  <si>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</si>
  <si>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</si>
  <si>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</si>
  <si>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</si>
  <si>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</si>
  <si>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</si>
  <si>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</si>
  <si>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</si>
  <si>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</si>
  <si>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</si>
  <si>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</si>
  <si>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</si>
  <si>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</si>
  <si>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</si>
  <si>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</si>
  <si>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</si>
  <si>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</si>
  <si>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</si>
  <si>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</si>
  <si>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</si>
  <si>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</si>
  <si>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</si>
  <si>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</si>
  <si>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</si>
  <si>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</si>
  <si>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</si>
  <si>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</si>
  <si>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</si>
  <si>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</si>
  <si>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</si>
  <si>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</si>
  <si>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</si>
  <si>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</si>
  <si>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</si>
  <si>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</si>
  <si>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</si>
  <si>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</si>
  <si>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</si>
  <si>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</si>
  <si>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</si>
  <si>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</si>
  <si>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</si>
  <si>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</si>
  <si>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</si>
  <si>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</si>
  <si>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</si>
  <si>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</si>
  <si>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</si>
  <si>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</si>
  <si>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</si>
  <si>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</si>
  <si>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</si>
  <si>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</si>
  <si>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</si>
  <si>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</si>
  <si>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</si>
  <si>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</si>
  <si>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</si>
  <si>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</si>
  <si>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</si>
  <si>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</si>
  <si>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</si>
  <si>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</si>
  <si>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</si>
  <si>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</si>
  <si>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</si>
  <si>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</si>
  <si>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</si>
  <si>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</si>
  <si>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</si>
  <si>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</si>
  <si>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</si>
  <si>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</si>
  <si>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</si>
  <si>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</si>
  <si>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</si>
  <si>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</si>
  <si>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</si>
  <si>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</si>
  <si>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</si>
  <si>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</si>
  <si>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</si>
  <si>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</si>
  <si>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</si>
  <si>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</si>
  <si>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</si>
  <si>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</si>
  <si>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</si>
  <si>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</si>
  <si>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</si>
  <si>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</si>
  <si>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</si>
  <si>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</si>
  <si>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</si>
  <si>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</si>
  <si>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</si>
  <si>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</si>
  <si>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</si>
  <si>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</si>
  <si>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</si>
  <si>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</si>
  <si>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</si>
  <si>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</si>
  <si>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</si>
  <si>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</si>
  <si>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</si>
  <si>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</si>
  <si>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</si>
  <si>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</si>
  <si>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</si>
  <si>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</si>
  <si>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</si>
  <si>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</si>
  <si>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</si>
  <si>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</si>
  <si>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</si>
  <si>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</si>
  <si>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</si>
  <si>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</si>
  <si>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</si>
  <si>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</si>
  <si>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</si>
  <si>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</si>
  <si>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</si>
  <si>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</si>
  <si>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</si>
  <si>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</si>
  <si>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</si>
  <si>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</si>
  <si>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</si>
  <si>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</si>
  <si>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</si>
  <si>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</si>
  <si>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</si>
  <si>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</si>
  <si>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</si>
  <si>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</si>
  <si>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</si>
  <si>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</si>
  <si>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</si>
  <si>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</si>
  <si>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</si>
  <si>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</si>
  <si>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</si>
  <si>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</si>
  <si>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</si>
  <si>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</si>
  <si>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</si>
  <si>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</si>
  <si>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</si>
  <si>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</si>
  <si>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</si>
  <si>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</si>
  <si>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</si>
  <si>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</si>
  <si>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</si>
  <si>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</si>
  <si>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</si>
  <si>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</si>
  <si>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</si>
  <si>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</si>
  <si>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</si>
  <si>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</si>
  <si>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</si>
  <si>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</si>
  <si>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</si>
  <si>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</si>
  <si>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</si>
  <si>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</si>
  <si>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</si>
  <si>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</si>
  <si>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</si>
  <si>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</si>
  <si>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</si>
  <si>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</si>
  <si>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</si>
  <si>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</si>
  <si>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</si>
  <si>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</si>
  <si>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</si>
  <si>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</si>
  <si>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</si>
  <si>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</si>
  <si>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</si>
  <si>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</si>
  <si>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</si>
  <si>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</si>
  <si>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</si>
  <si>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</si>
  <si>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</si>
  <si>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</si>
  <si>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</si>
  <si>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</si>
  <si>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</si>
  <si>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</si>
  <si>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</si>
  <si>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</si>
  <si>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</si>
  <si>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</si>
  <si>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</si>
  <si>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</si>
  <si>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</si>
  <si>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</si>
  <si>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</si>
  <si>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</si>
  <si>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</si>
  <si>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</si>
  <si>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</si>
  <si>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</si>
  <si>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</si>
  <si>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</si>
  <si>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</si>
  <si>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</si>
  <si>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</si>
  <si>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</si>
  <si>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</si>
  <si>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</si>
  <si>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</si>
  <si>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</si>
  <si>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</si>
  <si>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</si>
  <si>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</si>
  <si>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</si>
  <si>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</si>
  <si>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</si>
  <si>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</si>
  <si>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</si>
  <si>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</si>
  <si>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</si>
  <si>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</si>
  <si>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</si>
  <si>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</si>
  <si>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بناء حي تجاري</t>
  </si>
  <si>
    <t>نشر اعلان طلب استشارة عدد اخر لقبول العروض يوم 19/10/2017</t>
  </si>
  <si>
    <t>تهذيب حي السميرات</t>
  </si>
  <si>
    <t>في مرحلة الدراسة التفصيلية (النسخة النهائية)</t>
  </si>
  <si>
    <t>افتناء 50 حاوية حديدية بسعة 770ل</t>
  </si>
  <si>
    <t>اقتناء صهريج لتفريغ الخنادق</t>
  </si>
  <si>
    <t xml:space="preserve">النظافة والعناية بالبيئة </t>
  </si>
  <si>
    <t>الاطلاع على نتائج التشخيص وتوزيع الموارد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</si>
</sst>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9" fontId="0" fillId="15" borderId="1" xfId="0" applyNumberFormat="1" applyFill="1" applyBorder="1"/>
    <xf numFmtId="9" fontId="0" fillId="23" borderId="1" xfId="0" applyNumberFormat="1" applyFill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14" sqref="D1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>
        <v>79820.578999999998</v>
      </c>
      <c r="D2" s="151">
        <v>3104.2919999999999</v>
      </c>
      <c r="E2" s="246">
        <v>0.04</v>
      </c>
    </row>
    <row r="3" spans="1:5">
      <c r="A3" s="198"/>
      <c r="B3" s="150">
        <v>2012</v>
      </c>
      <c r="C3" s="151">
        <v>94047.542000000001</v>
      </c>
      <c r="D3" s="151">
        <v>4530.0209999999997</v>
      </c>
      <c r="E3" s="246">
        <v>0.05</v>
      </c>
    </row>
    <row r="4" spans="1:5">
      <c r="A4" s="198"/>
      <c r="B4" s="150">
        <v>2013</v>
      </c>
      <c r="C4" s="151">
        <v>106962.713</v>
      </c>
      <c r="D4" s="151">
        <v>3559.21</v>
      </c>
      <c r="E4" s="246">
        <v>0.03</v>
      </c>
    </row>
    <row r="5" spans="1:5">
      <c r="A5" s="198"/>
      <c r="B5" s="150">
        <v>2014</v>
      </c>
      <c r="C5" s="151">
        <v>117698.42200000001</v>
      </c>
      <c r="D5" s="151">
        <v>3936.7620000000002</v>
      </c>
      <c r="E5" s="246">
        <v>0.03</v>
      </c>
    </row>
    <row r="6" spans="1:5">
      <c r="A6" s="198"/>
      <c r="B6" s="150">
        <v>2015</v>
      </c>
      <c r="C6" s="151">
        <v>131657.622</v>
      </c>
      <c r="D6" s="151">
        <v>4880.335</v>
      </c>
      <c r="E6" s="246">
        <v>0.04</v>
      </c>
    </row>
    <row r="7" spans="1:5">
      <c r="A7" s="199"/>
      <c r="B7" s="150">
        <v>2016</v>
      </c>
      <c r="C7" s="151">
        <v>144982.33799999999</v>
      </c>
      <c r="D7" s="151">
        <v>1838.2329999999999</v>
      </c>
      <c r="E7" s="246">
        <v>0.01</v>
      </c>
    </row>
    <row r="8" spans="1:5">
      <c r="A8" s="200" t="s">
        <v>943</v>
      </c>
      <c r="B8" s="152">
        <v>2011</v>
      </c>
      <c r="C8" s="153">
        <v>5279.6779999999999</v>
      </c>
      <c r="D8" s="153">
        <v>264.60599999999999</v>
      </c>
      <c r="E8" s="247">
        <v>0.05</v>
      </c>
    </row>
    <row r="9" spans="1:5">
      <c r="A9" s="201"/>
      <c r="B9" s="152">
        <v>2012</v>
      </c>
      <c r="C9" s="153">
        <v>6476.232</v>
      </c>
      <c r="D9" s="153">
        <v>376.4</v>
      </c>
      <c r="E9" s="247">
        <v>0.06</v>
      </c>
    </row>
    <row r="10" spans="1:5">
      <c r="A10" s="201"/>
      <c r="B10" s="152">
        <v>2013</v>
      </c>
      <c r="C10" s="153">
        <v>7173.5919999999996</v>
      </c>
      <c r="D10" s="153">
        <v>83.2</v>
      </c>
      <c r="E10" s="247">
        <v>0.01</v>
      </c>
    </row>
    <row r="11" spans="1:5">
      <c r="A11" s="201"/>
      <c r="B11" s="152">
        <v>2014</v>
      </c>
      <c r="C11" s="153">
        <v>8514.9519999999993</v>
      </c>
      <c r="D11" s="153">
        <v>267.60000000000002</v>
      </c>
      <c r="E11" s="247">
        <v>0.03</v>
      </c>
    </row>
    <row r="12" spans="1:5">
      <c r="A12" s="201"/>
      <c r="B12" s="152">
        <v>2015</v>
      </c>
      <c r="C12" s="153">
        <v>9321.1119999999992</v>
      </c>
      <c r="D12" s="153">
        <v>1227.3599999999999</v>
      </c>
      <c r="E12" s="247">
        <v>0.13</v>
      </c>
    </row>
    <row r="13" spans="1:5">
      <c r="A13" s="202"/>
      <c r="B13" s="152">
        <v>2016</v>
      </c>
      <c r="C13" s="153">
        <v>9167.5120000000006</v>
      </c>
      <c r="D13" s="153">
        <v>121.6</v>
      </c>
      <c r="E13" s="247">
        <v>0.01</v>
      </c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>
        <v>34474.449000000001</v>
      </c>
      <c r="D24" s="153"/>
      <c r="E24" s="153"/>
    </row>
    <row r="25" spans="1:5">
      <c r="A25" s="205"/>
      <c r="B25" s="152">
        <v>2016</v>
      </c>
      <c r="C25" s="153">
        <v>4876.085</v>
      </c>
      <c r="D25" s="153">
        <v>29598.364000000001</v>
      </c>
      <c r="E25" s="153"/>
    </row>
    <row r="26" spans="1:5">
      <c r="A26" s="206" t="s">
        <v>945</v>
      </c>
      <c r="B26" s="150">
        <v>2011</v>
      </c>
      <c r="C26" s="151">
        <f>C20+C14+C8+C2</f>
        <v>85100.256999999998</v>
      </c>
      <c r="D26" s="151">
        <f>D20+D14+D8+D2</f>
        <v>3368.8980000000001</v>
      </c>
      <c r="E26" s="151">
        <f>E20+E14+E8+E2</f>
        <v>0.09</v>
      </c>
    </row>
    <row r="27" spans="1:5">
      <c r="A27" s="207"/>
      <c r="B27" s="150">
        <v>2012</v>
      </c>
      <c r="C27" s="151">
        <f>C21+C26+C15+C9+C3</f>
        <v>185624.03100000002</v>
      </c>
      <c r="D27" s="151">
        <f t="shared" ref="D27:E31" si="0">D21+D15+D9+D3</f>
        <v>4906.4209999999994</v>
      </c>
      <c r="E27" s="151">
        <f t="shared" si="0"/>
        <v>0.11</v>
      </c>
    </row>
    <row r="28" spans="1:5">
      <c r="A28" s="207"/>
      <c r="B28" s="150">
        <v>2013</v>
      </c>
      <c r="C28" s="151">
        <f>C22+C16+C10+C4</f>
        <v>114136.30500000001</v>
      </c>
      <c r="D28" s="151">
        <f t="shared" si="0"/>
        <v>3642.41</v>
      </c>
      <c r="E28" s="151">
        <f t="shared" si="0"/>
        <v>0.04</v>
      </c>
    </row>
    <row r="29" spans="1:5">
      <c r="A29" s="207"/>
      <c r="B29" s="150">
        <v>2014</v>
      </c>
      <c r="C29" s="151">
        <f>C23+C17+C11+C5</f>
        <v>126213.37400000001</v>
      </c>
      <c r="D29" s="151">
        <f t="shared" si="0"/>
        <v>4204.3620000000001</v>
      </c>
      <c r="E29" s="151">
        <f t="shared" si="0"/>
        <v>0.06</v>
      </c>
    </row>
    <row r="30" spans="1:5">
      <c r="A30" s="207"/>
      <c r="B30" s="150">
        <v>2015</v>
      </c>
      <c r="C30" s="151">
        <f>C24+C18+C12+C6</f>
        <v>175453.18300000002</v>
      </c>
      <c r="D30" s="151">
        <f t="shared" si="0"/>
        <v>6107.6949999999997</v>
      </c>
      <c r="E30" s="151">
        <f t="shared" si="0"/>
        <v>0.17</v>
      </c>
    </row>
    <row r="31" spans="1:5">
      <c r="A31" s="208"/>
      <c r="B31" s="150">
        <v>2016</v>
      </c>
      <c r="C31" s="151">
        <f>C25+C19+C13+C7</f>
        <v>159025.935</v>
      </c>
      <c r="D31" s="151">
        <f t="shared" si="0"/>
        <v>31558.197</v>
      </c>
      <c r="E31" s="151">
        <f t="shared" si="0"/>
        <v>0.02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>
        <f>B6</f>
        <v>2608.7379999999998</v>
      </c>
      <c r="C5" s="28">
        <f>C6</f>
        <v>0</v>
      </c>
      <c r="D5" s="28">
        <f>D6</f>
        <v>0</v>
      </c>
    </row>
    <row r="6" spans="1:4">
      <c r="A6" s="158" t="s">
        <v>954</v>
      </c>
      <c r="B6" s="10">
        <v>2608.7379999999998</v>
      </c>
      <c r="C6" s="10"/>
      <c r="D6" s="10"/>
    </row>
    <row r="7" spans="1:4">
      <c r="A7" s="149" t="s">
        <v>955</v>
      </c>
      <c r="B7" s="28">
        <v>106100.54700000001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106100.54700000001</v>
      </c>
      <c r="C8" s="10"/>
      <c r="D8" s="10"/>
    </row>
    <row r="9" spans="1:4">
      <c r="A9" s="149" t="s">
        <v>957</v>
      </c>
      <c r="B9" s="159">
        <f>B8+B6</f>
        <v>108709.285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108709.285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20" zoomScale="130" zoomScaleNormal="130" workbookViewId="0">
      <selection activeCell="J20" sqref="J20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49" sqref="B49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A14" sqref="A14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42419</v>
      </c>
    </row>
    <row r="3" spans="1:2">
      <c r="A3" s="10" t="s">
        <v>98</v>
      </c>
      <c r="B3" s="12">
        <v>42510</v>
      </c>
    </row>
    <row r="4" spans="1:2">
      <c r="A4" s="10" t="s">
        <v>99</v>
      </c>
      <c r="B4" s="12"/>
    </row>
    <row r="5" spans="1:2">
      <c r="A5" s="10" t="s">
        <v>100</v>
      </c>
      <c r="B5" s="12">
        <v>42699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42393</v>
      </c>
    </row>
    <row r="8" spans="1:2">
      <c r="A8" s="10" t="s">
        <v>102</v>
      </c>
      <c r="B8" s="12">
        <v>42482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968</v>
      </c>
      <c r="B12" s="12">
        <v>42429</v>
      </c>
    </row>
    <row r="13" spans="1:2">
      <c r="A13" s="10" t="s">
        <v>969</v>
      </c>
      <c r="B13" s="12">
        <v>42690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E2" workbookViewId="0">
      <selection activeCell="F8" sqref="F8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962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70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>
        <v>42948</v>
      </c>
      <c r="AE3" s="76">
        <v>2016</v>
      </c>
      <c r="AF3" s="76"/>
      <c r="AG3" s="77">
        <v>0.35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50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>
        <v>42976</v>
      </c>
      <c r="AE4" s="10">
        <v>2016</v>
      </c>
      <c r="AF4" s="10"/>
      <c r="AG4" s="68">
        <v>0.65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780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96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2017</v>
      </c>
      <c r="AF5" s="10"/>
      <c r="AG5" s="68"/>
      <c r="AH5" s="12"/>
      <c r="AI5" s="10" t="s">
        <v>963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964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700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2017</v>
      </c>
      <c r="AF6" s="10"/>
      <c r="AG6" s="68"/>
      <c r="AH6" s="12"/>
      <c r="AI6" s="10" t="s">
        <v>965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966</v>
      </c>
      <c r="C7" s="10"/>
      <c r="D7" s="80"/>
      <c r="E7" s="80"/>
      <c r="F7" s="65" t="s">
        <v>635</v>
      </c>
      <c r="G7" s="65"/>
      <c r="H7" s="65"/>
      <c r="I7" s="65"/>
      <c r="J7" s="65"/>
      <c r="K7" s="65"/>
      <c r="L7" s="65"/>
      <c r="M7" s="66">
        <v>20071.099999999999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967</v>
      </c>
      <c r="C8" s="10"/>
      <c r="D8" s="65"/>
      <c r="E8" s="65"/>
      <c r="F8" s="65" t="s">
        <v>635</v>
      </c>
      <c r="G8" s="65"/>
      <c r="H8" s="65"/>
      <c r="I8" s="65"/>
      <c r="J8" s="65"/>
      <c r="K8" s="65"/>
      <c r="L8" s="65"/>
      <c r="M8" s="66">
        <v>14965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ref="M3:M66" si="2">N9+O9+P9+Q9+R9</f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C1" zoomScaleNormal="100" workbookViewId="0">
      <selection activeCell="J253" sqref="J253:L253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439800</v>
      </c>
      <c r="D2" s="26">
        <f>D3+D67</f>
        <v>439800</v>
      </c>
      <c r="E2" s="26">
        <f>E3+E67</f>
        <v>439800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119600</v>
      </c>
      <c r="D3" s="23">
        <f>D4+D11+D38+D61</f>
        <v>119600</v>
      </c>
      <c r="E3" s="23">
        <f>E4+E11+E38+E61</f>
        <v>119600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66400</v>
      </c>
      <c r="D4" s="21">
        <f>SUM(D5:D10)</f>
        <v>66400</v>
      </c>
      <c r="E4" s="21">
        <f>SUM(E5:E10)</f>
        <v>66400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8000</v>
      </c>
      <c r="D7" s="2">
        <f t="shared" si="0"/>
        <v>8000</v>
      </c>
      <c r="E7" s="2">
        <f t="shared" si="0"/>
        <v>8000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23000</v>
      </c>
      <c r="D8" s="2">
        <f t="shared" si="0"/>
        <v>23000</v>
      </c>
      <c r="E8" s="2">
        <f t="shared" si="0"/>
        <v>23000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8000</v>
      </c>
      <c r="D11" s="21">
        <f>SUM(D12:D37)</f>
        <v>8000</v>
      </c>
      <c r="E11" s="21">
        <f>SUM(E12:E37)</f>
        <v>8000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>
        <v>2000</v>
      </c>
      <c r="D21" s="2">
        <f t="shared" si="1"/>
        <v>2000</v>
      </c>
      <c r="E21" s="2">
        <f t="shared" si="1"/>
        <v>2000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45200</v>
      </c>
      <c r="D38" s="21">
        <f>SUM(D39:D60)</f>
        <v>45200</v>
      </c>
      <c r="E38" s="21">
        <f>SUM(E39:E60)</f>
        <v>45200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3500</v>
      </c>
      <c r="D39" s="2">
        <f>C39</f>
        <v>3500</v>
      </c>
      <c r="E39" s="2">
        <f>D39</f>
        <v>3500</v>
      </c>
    </row>
    <row r="40" spans="1:10" hidden="1" outlineLevel="1">
      <c r="A40" s="20">
        <v>3102</v>
      </c>
      <c r="B40" s="20" t="s">
        <v>12</v>
      </c>
      <c r="C40" s="2">
        <v>1800</v>
      </c>
      <c r="D40" s="2">
        <f t="shared" ref="D40:E55" si="3">C40</f>
        <v>1800</v>
      </c>
      <c r="E40" s="2">
        <f t="shared" si="3"/>
        <v>1800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3"/>
        <v>2500</v>
      </c>
      <c r="E41" s="2">
        <f t="shared" si="3"/>
        <v>2500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4500</v>
      </c>
      <c r="D48" s="2">
        <f t="shared" si="3"/>
        <v>4500</v>
      </c>
      <c r="E48" s="2">
        <f t="shared" si="3"/>
        <v>4500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3"/>
        <v>7000</v>
      </c>
      <c r="E53" s="2">
        <f t="shared" si="3"/>
        <v>7000</v>
      </c>
    </row>
    <row r="54" spans="1:10" hidden="1" outlineLevel="1">
      <c r="A54" s="20">
        <v>3302</v>
      </c>
      <c r="B54" s="20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 hidden="1" outlineLevel="1">
      <c r="A55" s="20">
        <v>3303</v>
      </c>
      <c r="B55" s="20" t="s">
        <v>153</v>
      </c>
      <c r="C55" s="2">
        <v>8000</v>
      </c>
      <c r="D55" s="2">
        <f t="shared" si="3"/>
        <v>8000</v>
      </c>
      <c r="E55" s="2">
        <f t="shared" si="3"/>
        <v>8000</v>
      </c>
    </row>
    <row r="56" spans="1:10" hidden="1" outlineLevel="1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320200</v>
      </c>
      <c r="D67" s="25">
        <f>D97+D68</f>
        <v>320200</v>
      </c>
      <c r="E67" s="25">
        <f>E97+E68</f>
        <v>320200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19800</v>
      </c>
      <c r="D68" s="21">
        <f>SUM(D69:D96)</f>
        <v>19800</v>
      </c>
      <c r="E68" s="21">
        <f>SUM(E69:E96)</f>
        <v>19800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>
        <v>1800</v>
      </c>
      <c r="D80" s="2">
        <f t="shared" si="6"/>
        <v>1800</v>
      </c>
      <c r="E80" s="2">
        <f t="shared" si="6"/>
        <v>1800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>
        <v>18000</v>
      </c>
      <c r="D91" s="2">
        <f t="shared" si="7"/>
        <v>18000</v>
      </c>
      <c r="E91" s="2">
        <f t="shared" si="7"/>
        <v>18000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300400</v>
      </c>
      <c r="D97" s="21">
        <f>SUM(D98:D113)</f>
        <v>300400</v>
      </c>
      <c r="E97" s="21">
        <f>SUM(E98:E113)</f>
        <v>300400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267000</v>
      </c>
      <c r="D98" s="2">
        <f>C98</f>
        <v>267000</v>
      </c>
      <c r="E98" s="2">
        <f>D98</f>
        <v>267000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8">C99</f>
        <v>5000</v>
      </c>
      <c r="E99" s="2">
        <f t="shared" si="8"/>
        <v>5000</v>
      </c>
    </row>
    <row r="100" spans="1:10" ht="15" hidden="1" customHeight="1" outlineLevel="1">
      <c r="A100" s="3">
        <v>6003</v>
      </c>
      <c r="B100" s="1" t="s">
        <v>186</v>
      </c>
      <c r="C100" s="2">
        <v>25000</v>
      </c>
      <c r="D100" s="2">
        <f t="shared" si="8"/>
        <v>25000</v>
      </c>
      <c r="E100" s="2">
        <f t="shared" si="8"/>
        <v>25000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2500</v>
      </c>
      <c r="D106" s="2">
        <f t="shared" si="8"/>
        <v>2500</v>
      </c>
      <c r="E106" s="2">
        <f t="shared" si="8"/>
        <v>2500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401546</v>
      </c>
      <c r="D257" s="37">
        <f>D258+D551</f>
        <v>216196</v>
      </c>
      <c r="E257" s="37">
        <f>E258+E551</f>
        <v>216196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368046</v>
      </c>
      <c r="D258" s="36">
        <f>D259+D339+D483+D548</f>
        <v>182696</v>
      </c>
      <c r="E258" s="36">
        <f>E259+E339+E483+E548</f>
        <v>182696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254442</v>
      </c>
      <c r="D259" s="33">
        <f>D260+D263+D314</f>
        <v>69092</v>
      </c>
      <c r="E259" s="33">
        <f>E260+E263+E314</f>
        <v>69092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2592</v>
      </c>
      <c r="D260" s="32">
        <f>SUM(D261:D262)</f>
        <v>2592</v>
      </c>
      <c r="E260" s="32">
        <f>SUM(E261:E262)</f>
        <v>2592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</row>
    <row r="263" spans="1:10" hidden="1" outlineLevel="1">
      <c r="A263" s="173" t="s">
        <v>269</v>
      </c>
      <c r="B263" s="174"/>
      <c r="C263" s="32">
        <f>C264+C265+C289+C296+C298+C302+C305+C308+C313</f>
        <v>218350</v>
      </c>
      <c r="D263" s="32">
        <f>D264+D265+D289+D296+D298+D302+D305+D308+D313</f>
        <v>66500</v>
      </c>
      <c r="E263" s="32">
        <f>E264+E265+E289+E296+E298+E302+E305+E308+E313</f>
        <v>66500</v>
      </c>
    </row>
    <row r="264" spans="1:10" hidden="1" outlineLevel="2">
      <c r="A264" s="6">
        <v>1101</v>
      </c>
      <c r="B264" s="4" t="s">
        <v>34</v>
      </c>
      <c r="C264" s="5">
        <v>66500</v>
      </c>
      <c r="D264" s="5">
        <f>C264</f>
        <v>66500</v>
      </c>
      <c r="E264" s="5">
        <f>D264</f>
        <v>66500</v>
      </c>
    </row>
    <row r="265" spans="1:10" hidden="1" outlineLevel="2">
      <c r="A265" s="6">
        <v>1101</v>
      </c>
      <c r="B265" s="4" t="s">
        <v>35</v>
      </c>
      <c r="C265" s="5">
        <v>109000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5250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3100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33000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33500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28500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v>5000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97850</v>
      </c>
      <c r="D339" s="33">
        <f>D340+D444+D482</f>
        <v>97850</v>
      </c>
      <c r="E339" s="33">
        <f>E340+E444+E482</f>
        <v>97850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92350</v>
      </c>
      <c r="D340" s="32">
        <f>D341+D342+D343+D344+D347+D348+D353+D356+D357+D362+D367+BH290669+D371+D372+D373+D376+D377+D378+D382+D388+D391+D392+D395+D398+D399+D404+D407+D408+D409+D412+D415+D416+D419+D420+D421+D422+D429+D443</f>
        <v>92350</v>
      </c>
      <c r="E340" s="32">
        <f>E341+E342+E343+E344+E347+E348+E353+E356+E357+E362+E367+BI290669+E371+E372+E373+E376+E377+E378+E382+E388+E391+E392+E395+E398+E399+E404+E407+E408+E409+E412+E415+E416+E419+E420+E421+E422+E429+E443</f>
        <v>92350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300</v>
      </c>
      <c r="D342" s="5">
        <f t="shared" ref="D342:E343" si="26">C342</f>
        <v>300</v>
      </c>
      <c r="E342" s="5">
        <f t="shared" si="26"/>
        <v>300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26"/>
        <v>30000</v>
      </c>
      <c r="E343" s="5">
        <f t="shared" si="26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27"/>
        <v>1500</v>
      </c>
      <c r="E346" s="30">
        <f t="shared" si="27"/>
        <v>1500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</row>
    <row r="354" spans="1:5" hidden="1" outlineLevel="3">
      <c r="A354" s="29"/>
      <c r="B354" s="28" t="s">
        <v>42</v>
      </c>
      <c r="C354" s="30">
        <v>100</v>
      </c>
      <c r="D354" s="30">
        <f t="shared" ref="D354:E356" si="29">C354</f>
        <v>100</v>
      </c>
      <c r="E354" s="30">
        <f t="shared" si="29"/>
        <v>100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</row>
    <row r="358" spans="1:5" hidden="1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9000</v>
      </c>
      <c r="D362" s="5">
        <f>SUM(D363:D366)</f>
        <v>9000</v>
      </c>
      <c r="E362" s="5">
        <f>SUM(E363:E366)</f>
        <v>9000</v>
      </c>
    </row>
    <row r="363" spans="1:5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hidden="1" outlineLevel="3">
      <c r="A364" s="29"/>
      <c r="B364" s="28" t="s">
        <v>292</v>
      </c>
      <c r="C364" s="30">
        <v>8000</v>
      </c>
      <c r="D364" s="30">
        <f t="shared" ref="D364:E366" si="31">C364</f>
        <v>8000</v>
      </c>
      <c r="E364" s="30">
        <f t="shared" si="31"/>
        <v>8000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1200</v>
      </c>
      <c r="D371" s="5">
        <f t="shared" si="32"/>
        <v>1200</v>
      </c>
      <c r="E371" s="5">
        <f t="shared" si="32"/>
        <v>1200</v>
      </c>
    </row>
    <row r="372" spans="1:5" hidden="1" outlineLevel="2">
      <c r="A372" s="6">
        <v>2201</v>
      </c>
      <c r="B372" s="4" t="s">
        <v>45</v>
      </c>
      <c r="C372" s="5">
        <v>1000</v>
      </c>
      <c r="D372" s="5">
        <f t="shared" si="32"/>
        <v>1000</v>
      </c>
      <c r="E372" s="5">
        <f t="shared" si="32"/>
        <v>1000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hidden="1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hidden="1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</row>
    <row r="379" spans="1:5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</row>
    <row r="383" spans="1:5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hidden="1" outlineLevel="3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1500</v>
      </c>
      <c r="D386" s="30">
        <f t="shared" si="35"/>
        <v>1500</v>
      </c>
      <c r="E386" s="30">
        <f t="shared" si="35"/>
        <v>1500</v>
      </c>
    </row>
    <row r="387" spans="1:5" hidden="1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hidden="1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150</v>
      </c>
      <c r="D398" s="5">
        <f t="shared" si="37"/>
        <v>150</v>
      </c>
      <c r="E398" s="5">
        <f t="shared" si="37"/>
        <v>150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1200</v>
      </c>
      <c r="D406" s="30">
        <f t="shared" si="39"/>
        <v>1200</v>
      </c>
      <c r="E406" s="30">
        <f t="shared" si="39"/>
        <v>1200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hidden="1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16800</v>
      </c>
      <c r="D429" s="5">
        <f>SUM(D430:D442)</f>
        <v>16800</v>
      </c>
      <c r="E429" s="5">
        <f>SUM(E430:E442)</f>
        <v>16800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12800</v>
      </c>
      <c r="D431" s="30">
        <f t="shared" ref="D431:E442" si="43">C431</f>
        <v>12800</v>
      </c>
      <c r="E431" s="30">
        <f t="shared" si="43"/>
        <v>12800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>
        <v>3000</v>
      </c>
      <c r="D433" s="30">
        <f t="shared" si="43"/>
        <v>3000</v>
      </c>
      <c r="E433" s="30">
        <f t="shared" si="43"/>
        <v>3000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>
        <v>1000</v>
      </c>
      <c r="D442" s="30">
        <f t="shared" si="43"/>
        <v>1000</v>
      </c>
      <c r="E442" s="30">
        <f t="shared" si="43"/>
        <v>1000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5500</v>
      </c>
      <c r="D444" s="32">
        <f>D445+D454+D455+D459+D462+D463+D468+D474+D477+D480+D481+D450</f>
        <v>5500</v>
      </c>
      <c r="E444" s="32">
        <f>E445+E454+E455+E459+E462+E463+E468+E474+E477+E480+E481+E450</f>
        <v>5500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</row>
    <row r="446" spans="1:5" ht="15" hidden="1" customHeight="1" outlineLevel="3">
      <c r="A446" s="28"/>
      <c r="B446" s="28" t="s">
        <v>359</v>
      </c>
      <c r="C446" s="30">
        <v>700</v>
      </c>
      <c r="D446" s="30">
        <f>C446</f>
        <v>700</v>
      </c>
      <c r="E446" s="30">
        <f>D446</f>
        <v>700</v>
      </c>
    </row>
    <row r="447" spans="1:5" ht="15" hidden="1" customHeight="1" outlineLevel="3">
      <c r="A447" s="28"/>
      <c r="B447" s="28" t="s">
        <v>360</v>
      </c>
      <c r="C447" s="30">
        <v>200</v>
      </c>
      <c r="D447" s="30">
        <f t="shared" ref="D447:E449" si="44">C447</f>
        <v>200</v>
      </c>
      <c r="E447" s="30">
        <f t="shared" si="44"/>
        <v>200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600</v>
      </c>
      <c r="D449" s="30">
        <f t="shared" si="44"/>
        <v>600</v>
      </c>
      <c r="E449" s="30">
        <f t="shared" si="44"/>
        <v>600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</row>
    <row r="455" spans="1:5" hidden="1" outlineLevel="2">
      <c r="A455" s="6">
        <v>2202</v>
      </c>
      <c r="B455" s="4" t="s">
        <v>120</v>
      </c>
      <c r="C455" s="5">
        <f>SUM(C456:C458)</f>
        <v>1200</v>
      </c>
      <c r="D455" s="5">
        <f>SUM(D456:D458)</f>
        <v>1200</v>
      </c>
      <c r="E455" s="5">
        <f>SUM(E456:E458)</f>
        <v>1200</v>
      </c>
    </row>
    <row r="456" spans="1:5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hidden="1" customHeight="1" outlineLevel="3">
      <c r="A457" s="28"/>
      <c r="B457" s="28" t="s">
        <v>368</v>
      </c>
      <c r="C457" s="30">
        <v>200</v>
      </c>
      <c r="D457" s="30">
        <f t="shared" ref="D457:E458" si="46">C457</f>
        <v>200</v>
      </c>
      <c r="E457" s="30">
        <f t="shared" si="46"/>
        <v>200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v>300</v>
      </c>
      <c r="D459" s="5">
        <f>SUM(D460:D461)</f>
        <v>300</v>
      </c>
      <c r="E459" s="5">
        <f>SUM(E460:E461)</f>
        <v>300</v>
      </c>
    </row>
    <row r="460" spans="1:5" ht="15" hidden="1" customHeight="1" outlineLevel="3">
      <c r="A460" s="28"/>
      <c r="B460" s="28" t="s">
        <v>369</v>
      </c>
      <c r="C460" s="30">
        <v>300</v>
      </c>
      <c r="D460" s="30">
        <f t="shared" ref="D460:E462" si="47">C460</f>
        <v>300</v>
      </c>
      <c r="E460" s="30">
        <f t="shared" si="47"/>
        <v>300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hidden="1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15254</v>
      </c>
      <c r="D483" s="35">
        <f>D484+D504+D510+D523+D529+D539+D509</f>
        <v>15254</v>
      </c>
      <c r="E483" s="35">
        <f>E484+E504+E510+E523+E529+E539+E509</f>
        <v>15254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10400</v>
      </c>
      <c r="D484" s="32">
        <f>D485+D486+D490+D491+D494+D497+D500+D501+D502+D503</f>
        <v>10400</v>
      </c>
      <c r="E484" s="32">
        <f>E485+E486+E490+E491+E494+E497+E500+E501+E502+E503</f>
        <v>10400</v>
      </c>
    </row>
    <row r="485" spans="1:10" hidden="1" outlineLevel="2">
      <c r="A485" s="6">
        <v>3302</v>
      </c>
      <c r="B485" s="4" t="s">
        <v>391</v>
      </c>
      <c r="C485" s="5">
        <v>200</v>
      </c>
      <c r="D485" s="5">
        <f>C485</f>
        <v>200</v>
      </c>
      <c r="E485" s="5">
        <f>D485</f>
        <v>200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 ht="15" hidden="1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52"/>
        <v>200</v>
      </c>
      <c r="E499" s="30">
        <f t="shared" si="52"/>
        <v>200</v>
      </c>
    </row>
    <row r="500" spans="1:12" hidden="1" outlineLevel="2">
      <c r="A500" s="6">
        <v>3302</v>
      </c>
      <c r="B500" s="4" t="s">
        <v>406</v>
      </c>
      <c r="C500" s="5">
        <v>4000</v>
      </c>
      <c r="D500" s="5">
        <f t="shared" si="52"/>
        <v>4000</v>
      </c>
      <c r="E500" s="5">
        <f t="shared" si="52"/>
        <v>4000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525</v>
      </c>
      <c r="D504" s="32">
        <f>SUM(D505:D508)</f>
        <v>525</v>
      </c>
      <c r="E504" s="32">
        <f>SUM(E505:E508)</f>
        <v>525</v>
      </c>
    </row>
    <row r="505" spans="1:12" hidden="1" outlineLevel="2" collapsed="1">
      <c r="A505" s="6">
        <v>3303</v>
      </c>
      <c r="B505" s="4" t="s">
        <v>411</v>
      </c>
      <c r="C505" s="5">
        <v>225</v>
      </c>
      <c r="D505" s="5">
        <f>C505</f>
        <v>225</v>
      </c>
      <c r="E505" s="5">
        <f>D505</f>
        <v>225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300</v>
      </c>
      <c r="D507" s="5">
        <f t="shared" si="53"/>
        <v>300</v>
      </c>
      <c r="E507" s="5">
        <f t="shared" si="53"/>
        <v>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3900</v>
      </c>
      <c r="D510" s="32">
        <f>D511+D512+D513+D514+D518+D519+D520+D521+D522</f>
        <v>3900</v>
      </c>
      <c r="E510" s="32">
        <f>E511+E512+E513+E514+E518+E519+E520+E521+E522</f>
        <v>3900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1000</v>
      </c>
      <c r="D514" s="5">
        <f>SUM(D515:D517)</f>
        <v>1000</v>
      </c>
      <c r="E514" s="5">
        <f>SUM(E515:E517)</f>
        <v>1000</v>
      </c>
    </row>
    <row r="515" spans="1:5" ht="15" hidden="1" customHeight="1" outlineLevel="3">
      <c r="A515" s="29"/>
      <c r="B515" s="28" t="s">
        <v>419</v>
      </c>
      <c r="C515" s="30">
        <v>1000</v>
      </c>
      <c r="D515" s="30">
        <f t="shared" ref="D515:E522" si="55">C515</f>
        <v>1000</v>
      </c>
      <c r="E515" s="30">
        <f t="shared" si="55"/>
        <v>1000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150</v>
      </c>
      <c r="D518" s="5">
        <f t="shared" si="55"/>
        <v>150</v>
      </c>
      <c r="E518" s="5">
        <f t="shared" si="55"/>
        <v>150</v>
      </c>
    </row>
    <row r="519" spans="1:5" hidden="1" outlineLevel="2">
      <c r="A519" s="6">
        <v>3305</v>
      </c>
      <c r="B519" s="4" t="s">
        <v>423</v>
      </c>
      <c r="C519" s="5">
        <v>150</v>
      </c>
      <c r="D519" s="5">
        <f t="shared" si="55"/>
        <v>150</v>
      </c>
      <c r="E519" s="5">
        <f t="shared" si="55"/>
        <v>150</v>
      </c>
    </row>
    <row r="520" spans="1:5" hidden="1" outlineLevel="2">
      <c r="A520" s="6">
        <v>3305</v>
      </c>
      <c r="B520" s="4" t="s">
        <v>424</v>
      </c>
      <c r="C520" s="5">
        <v>100</v>
      </c>
      <c r="D520" s="5">
        <f t="shared" si="55"/>
        <v>100</v>
      </c>
      <c r="E520" s="5">
        <f t="shared" si="55"/>
        <v>100</v>
      </c>
    </row>
    <row r="521" spans="1:5" hidden="1" outlineLevel="2">
      <c r="A521" s="6">
        <v>3305</v>
      </c>
      <c r="B521" s="4" t="s">
        <v>425</v>
      </c>
      <c r="C521" s="5">
        <v>2500</v>
      </c>
      <c r="D521" s="5">
        <f t="shared" si="55"/>
        <v>2500</v>
      </c>
      <c r="E521" s="5">
        <f t="shared" si="55"/>
        <v>2500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429</v>
      </c>
      <c r="D539" s="32">
        <f>SUM(D540:D545)</f>
        <v>429</v>
      </c>
      <c r="E539" s="32">
        <f>SUM(E540:E545)</f>
        <v>429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429</v>
      </c>
      <c r="D541" s="5">
        <f t="shared" ref="D541:E544" si="58">C541</f>
        <v>429</v>
      </c>
      <c r="E541" s="5">
        <f t="shared" si="58"/>
        <v>429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500</v>
      </c>
      <c r="D548" s="35">
        <f>D549+D550</f>
        <v>500</v>
      </c>
      <c r="E548" s="35">
        <f>E549+E550</f>
        <v>500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>
        <v>500</v>
      </c>
      <c r="D549" s="32">
        <f>C549</f>
        <v>500</v>
      </c>
      <c r="E549" s="32">
        <f>D549</f>
        <v>500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33500</v>
      </c>
      <c r="D551" s="36">
        <f>D552</f>
        <v>33500</v>
      </c>
      <c r="E551" s="36">
        <f>E552</f>
        <v>33500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33500</v>
      </c>
      <c r="D552" s="33">
        <f>D553+D557</f>
        <v>33500</v>
      </c>
      <c r="E552" s="33">
        <f>E553+E557</f>
        <v>33500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33500</v>
      </c>
      <c r="D553" s="32">
        <f>SUM(D554:D556)</f>
        <v>33500</v>
      </c>
      <c r="E553" s="32">
        <f>SUM(E554:E556)</f>
        <v>33500</v>
      </c>
    </row>
    <row r="554" spans="1:10" hidden="1" outlineLevel="2" collapsed="1">
      <c r="A554" s="6">
        <v>5500</v>
      </c>
      <c r="B554" s="4" t="s">
        <v>458</v>
      </c>
      <c r="C554" s="5">
        <v>33500</v>
      </c>
      <c r="D554" s="5">
        <f t="shared" ref="D554:E556" si="59">C554</f>
        <v>33500</v>
      </c>
      <c r="E554" s="5">
        <f t="shared" si="59"/>
        <v>33500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f>C561+C717+C726</f>
        <v>38254</v>
      </c>
      <c r="D560" s="37">
        <f>D561+D717+D726</f>
        <v>38254</v>
      </c>
      <c r="E560" s="37">
        <f>E561+E717+E726</f>
        <v>38254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38254</v>
      </c>
      <c r="D717" s="36">
        <f>D718</f>
        <v>38254</v>
      </c>
      <c r="E717" s="36">
        <f>E718</f>
        <v>38254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38254</v>
      </c>
      <c r="D718" s="33">
        <f>D719+D723</f>
        <v>38254</v>
      </c>
      <c r="E718" s="33">
        <f>E719+E723</f>
        <v>38254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38254</v>
      </c>
      <c r="D719" s="31">
        <f>SUM(D720:D722)</f>
        <v>38254</v>
      </c>
      <c r="E719" s="31">
        <f>SUM(E720:E722)</f>
        <v>38254</v>
      </c>
    </row>
    <row r="720" spans="1:10" ht="15" hidden="1" customHeight="1" outlineLevel="2">
      <c r="A720" s="6">
        <v>10950</v>
      </c>
      <c r="B720" s="4" t="s">
        <v>572</v>
      </c>
      <c r="C720" s="5">
        <v>38254</v>
      </c>
      <c r="D720" s="5">
        <f>C720</f>
        <v>38254</v>
      </c>
      <c r="E720" s="5">
        <f>D720</f>
        <v>38254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2017-11-28T15:34:15Z</dcterms:modified>
</cp:coreProperties>
</file>