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firstSheet="16" activeTab="27"/>
  </bookViews>
  <sheets>
    <sheet name="ميزانية 2011" sheetId="26" r:id="rId1"/>
    <sheet name="ميزانية 2012" sheetId="27" r:id="rId2"/>
    <sheet name="ميزانية 2013" sheetId="28" r:id="rId3"/>
    <sheet name="ميزانية 2014" sheetId="31" r:id="rId4"/>
    <sheet name="ميزانية 2015" sheetId="33" r:id="rId5"/>
    <sheet name="ميزانية 2016" sheetId="38" r:id="rId6"/>
    <sheet name="ميزانية2017" sheetId="3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24519"/>
</workbook>
</file>

<file path=xl/calcChain.xml><?xml version="1.0" encoding="utf-8"?>
<calcChain xmlns="http://schemas.openxmlformats.org/spreadsheetml/2006/main">
  <c r="E257" i="27"/>
  <c r="E559"/>
  <c r="E2"/>
  <c r="D2"/>
  <c r="E9" i="36"/>
  <c r="E10"/>
  <c r="E11"/>
  <c r="E12"/>
  <c r="E13"/>
  <c r="E8"/>
  <c r="E3"/>
  <c r="E4"/>
  <c r="E5"/>
  <c r="E6"/>
  <c r="E7"/>
  <c r="E2"/>
  <c r="E559" i="38"/>
  <c r="E257"/>
  <c r="E114"/>
  <c r="E2"/>
  <c r="C4" i="28"/>
  <c r="C569" i="27"/>
  <c r="C75" i="34" l="1"/>
  <c r="D75"/>
  <c r="E75"/>
  <c r="F75"/>
  <c r="H75"/>
  <c r="D406" i="38"/>
  <c r="D353"/>
  <c r="E265"/>
  <c r="D510" i="39"/>
  <c r="E510" s="1"/>
  <c r="C509"/>
  <c r="D509" s="1"/>
  <c r="E509" s="1"/>
  <c r="C265"/>
  <c r="D780"/>
  <c r="D779" s="1"/>
  <c r="C779"/>
  <c r="D778"/>
  <c r="E778" s="1"/>
  <c r="D777"/>
  <c r="E777" s="1"/>
  <c r="D776"/>
  <c r="E776" s="1"/>
  <c r="D775"/>
  <c r="C774"/>
  <c r="C773" s="1"/>
  <c r="D772"/>
  <c r="E772" s="1"/>
  <c r="D771"/>
  <c r="E771" s="1"/>
  <c r="C770"/>
  <c r="C769" s="1"/>
  <c r="D768"/>
  <c r="D767" s="1"/>
  <c r="C767"/>
  <c r="D766"/>
  <c r="E766" s="1"/>
  <c r="E765"/>
  <c r="D765"/>
  <c r="D764"/>
  <c r="E764" s="1"/>
  <c r="C763"/>
  <c r="C762" s="1"/>
  <c r="D761"/>
  <c r="E761" s="1"/>
  <c r="D760"/>
  <c r="E760" s="1"/>
  <c r="D759"/>
  <c r="E759" s="1"/>
  <c r="C758"/>
  <c r="C757" s="1"/>
  <c r="D756"/>
  <c r="E756" s="1"/>
  <c r="E755"/>
  <c r="D755"/>
  <c r="D754"/>
  <c r="E754" s="1"/>
  <c r="C753"/>
  <c r="C752" s="1"/>
  <c r="D751"/>
  <c r="E751" s="1"/>
  <c r="D750"/>
  <c r="E750" s="1"/>
  <c r="D749"/>
  <c r="E749" s="1"/>
  <c r="E748" s="1"/>
  <c r="D748"/>
  <c r="C748"/>
  <c r="D747"/>
  <c r="C746"/>
  <c r="C745"/>
  <c r="D744"/>
  <c r="C743"/>
  <c r="D742"/>
  <c r="D741" s="1"/>
  <c r="C741"/>
  <c r="D740"/>
  <c r="E740" s="1"/>
  <c r="D739"/>
  <c r="E739" s="1"/>
  <c r="D738"/>
  <c r="E738" s="1"/>
  <c r="D737"/>
  <c r="C736"/>
  <c r="C735" s="1"/>
  <c r="D734"/>
  <c r="C733"/>
  <c r="C732" s="1"/>
  <c r="D731"/>
  <c r="E731" s="1"/>
  <c r="D730"/>
  <c r="E730" s="1"/>
  <c r="C729"/>
  <c r="J728"/>
  <c r="J727"/>
  <c r="D726"/>
  <c r="E726" s="1"/>
  <c r="D725"/>
  <c r="D724" s="1"/>
  <c r="C724"/>
  <c r="D723"/>
  <c r="E723" s="1"/>
  <c r="D722"/>
  <c r="E722" s="1"/>
  <c r="D721"/>
  <c r="E721" s="1"/>
  <c r="C720"/>
  <c r="C719" s="1"/>
  <c r="C718" s="1"/>
  <c r="J719"/>
  <c r="J718"/>
  <c r="D717"/>
  <c r="E717" s="1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C702"/>
  <c r="D701"/>
  <c r="E701" s="1"/>
  <c r="D700"/>
  <c r="E700" s="1"/>
  <c r="D699"/>
  <c r="E699" s="1"/>
  <c r="D698"/>
  <c r="E698" s="1"/>
  <c r="D697"/>
  <c r="C696"/>
  <c r="D695"/>
  <c r="E695" s="1"/>
  <c r="D694"/>
  <c r="E694" s="1"/>
  <c r="D693"/>
  <c r="E693" s="1"/>
  <c r="D692"/>
  <c r="E692" s="1"/>
  <c r="D691"/>
  <c r="E691" s="1"/>
  <c r="D690"/>
  <c r="E690" s="1"/>
  <c r="C689"/>
  <c r="D688"/>
  <c r="E688" s="1"/>
  <c r="D687"/>
  <c r="E687" s="1"/>
  <c r="D686"/>
  <c r="C685"/>
  <c r="D684"/>
  <c r="E684" s="1"/>
  <c r="D683"/>
  <c r="E683" s="1"/>
  <c r="D682"/>
  <c r="E682" s="1"/>
  <c r="C681"/>
  <c r="D680"/>
  <c r="E680" s="1"/>
  <c r="D679"/>
  <c r="C678"/>
  <c r="D677"/>
  <c r="E677" s="1"/>
  <c r="D676"/>
  <c r="E676" s="1"/>
  <c r="D675"/>
  <c r="E675" s="1"/>
  <c r="D674"/>
  <c r="E674" s="1"/>
  <c r="D673"/>
  <c r="C673"/>
  <c r="D672"/>
  <c r="E672" s="1"/>
  <c r="D671"/>
  <c r="E671" s="1"/>
  <c r="D670"/>
  <c r="E670" s="1"/>
  <c r="D669"/>
  <c r="E669" s="1"/>
  <c r="D668"/>
  <c r="C667"/>
  <c r="D666"/>
  <c r="E666" s="1"/>
  <c r="D665"/>
  <c r="E665" s="1"/>
  <c r="D664"/>
  <c r="C663"/>
  <c r="D662"/>
  <c r="E662" s="1"/>
  <c r="D661"/>
  <c r="E661" s="1"/>
  <c r="D660"/>
  <c r="E660" s="1"/>
  <c r="D659"/>
  <c r="E659" s="1"/>
  <c r="D658"/>
  <c r="E658" s="1"/>
  <c r="D657"/>
  <c r="E657" s="1"/>
  <c r="D656"/>
  <c r="E656" s="1"/>
  <c r="C655"/>
  <c r="D654"/>
  <c r="E654" s="1"/>
  <c r="D653"/>
  <c r="E653" s="1"/>
  <c r="D652"/>
  <c r="E652" s="1"/>
  <c r="D651"/>
  <c r="E651" s="1"/>
  <c r="D650"/>
  <c r="E650" s="1"/>
  <c r="D649"/>
  <c r="C648"/>
  <c r="C647" s="1"/>
  <c r="J647"/>
  <c r="D646"/>
  <c r="E646" s="1"/>
  <c r="D645"/>
  <c r="J644"/>
  <c r="C644"/>
  <c r="D643"/>
  <c r="E643" s="1"/>
  <c r="D642"/>
  <c r="D641"/>
  <c r="E641" s="1"/>
  <c r="J640"/>
  <c r="C640"/>
  <c r="D639"/>
  <c r="E639" s="1"/>
  <c r="D638"/>
  <c r="E638" s="1"/>
  <c r="D637"/>
  <c r="E637" s="1"/>
  <c r="D636"/>
  <c r="E636" s="1"/>
  <c r="D635"/>
  <c r="E635" s="1"/>
  <c r="E634"/>
  <c r="D634"/>
  <c r="D633"/>
  <c r="E633" s="1"/>
  <c r="D632"/>
  <c r="E632" s="1"/>
  <c r="D631"/>
  <c r="C630"/>
  <c r="D629"/>
  <c r="E629" s="1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C618"/>
  <c r="D617"/>
  <c r="E617" s="1"/>
  <c r="D616"/>
  <c r="E616" s="1"/>
  <c r="D615"/>
  <c r="E615" s="1"/>
  <c r="D614"/>
  <c r="E614" s="1"/>
  <c r="D613"/>
  <c r="E613" s="1"/>
  <c r="C612"/>
  <c r="D611"/>
  <c r="E611" s="1"/>
  <c r="D610"/>
  <c r="E610" s="1"/>
  <c r="D609"/>
  <c r="E609" s="1"/>
  <c r="D608"/>
  <c r="E608" s="1"/>
  <c r="D607"/>
  <c r="E607" s="1"/>
  <c r="D606"/>
  <c r="D605" s="1"/>
  <c r="C605"/>
  <c r="D604"/>
  <c r="E604" s="1"/>
  <c r="D603"/>
  <c r="E603" s="1"/>
  <c r="E602"/>
  <c r="D602"/>
  <c r="C601"/>
  <c r="D600"/>
  <c r="E600" s="1"/>
  <c r="D599"/>
  <c r="E599" s="1"/>
  <c r="E597" s="1"/>
  <c r="D598"/>
  <c r="E598" s="1"/>
  <c r="C597"/>
  <c r="D596"/>
  <c r="E596" s="1"/>
  <c r="D595"/>
  <c r="E595" s="1"/>
  <c r="C594"/>
  <c r="D593"/>
  <c r="E593" s="1"/>
  <c r="D592"/>
  <c r="E592" s="1"/>
  <c r="D591"/>
  <c r="E591" s="1"/>
  <c r="D590"/>
  <c r="D589" s="1"/>
  <c r="C589"/>
  <c r="D588"/>
  <c r="E588" s="1"/>
  <c r="D587"/>
  <c r="E587" s="1"/>
  <c r="D586"/>
  <c r="E586" s="1"/>
  <c r="D585"/>
  <c r="E585" s="1"/>
  <c r="D584"/>
  <c r="E584" s="1"/>
  <c r="C583"/>
  <c r="D582"/>
  <c r="E582" s="1"/>
  <c r="D581"/>
  <c r="E581" s="1"/>
  <c r="D580"/>
  <c r="E580" s="1"/>
  <c r="C579"/>
  <c r="D578"/>
  <c r="E578" s="1"/>
  <c r="D577"/>
  <c r="E577" s="1"/>
  <c r="D576"/>
  <c r="E576" s="1"/>
  <c r="D575"/>
  <c r="E575" s="1"/>
  <c r="D574"/>
  <c r="E574" s="1"/>
  <c r="E573"/>
  <c r="D573"/>
  <c r="D572"/>
  <c r="C571"/>
  <c r="E570"/>
  <c r="D570"/>
  <c r="D569"/>
  <c r="E569" s="1"/>
  <c r="D568"/>
  <c r="E568" s="1"/>
  <c r="D567"/>
  <c r="E567" s="1"/>
  <c r="D566"/>
  <c r="E566" s="1"/>
  <c r="D565"/>
  <c r="E565" s="1"/>
  <c r="C564"/>
  <c r="J563"/>
  <c r="J562"/>
  <c r="J561"/>
  <c r="D560"/>
  <c r="E560" s="1"/>
  <c r="D559"/>
  <c r="D558" s="1"/>
  <c r="C558"/>
  <c r="D557"/>
  <c r="E557" s="1"/>
  <c r="D556"/>
  <c r="E556" s="1"/>
  <c r="D555"/>
  <c r="E555" s="1"/>
  <c r="C554"/>
  <c r="J553"/>
  <c r="J552"/>
  <c r="D551"/>
  <c r="D550"/>
  <c r="E550" s="1"/>
  <c r="J549"/>
  <c r="C549"/>
  <c r="D548"/>
  <c r="E548" s="1"/>
  <c r="D547"/>
  <c r="E547" s="1"/>
  <c r="E546" s="1"/>
  <c r="C546"/>
  <c r="C540" s="1"/>
  <c r="D545"/>
  <c r="E545" s="1"/>
  <c r="D544"/>
  <c r="E544" s="1"/>
  <c r="D543"/>
  <c r="E543" s="1"/>
  <c r="D542"/>
  <c r="E542" s="1"/>
  <c r="D541"/>
  <c r="E541" s="1"/>
  <c r="D539"/>
  <c r="E539" s="1"/>
  <c r="D538"/>
  <c r="E538" s="1"/>
  <c r="D537"/>
  <c r="E537" s="1"/>
  <c r="E536"/>
  <c r="D536"/>
  <c r="D535"/>
  <c r="E535" s="1"/>
  <c r="D534"/>
  <c r="D533" s="1"/>
  <c r="C533"/>
  <c r="D532"/>
  <c r="E532" s="1"/>
  <c r="E531"/>
  <c r="D531"/>
  <c r="C531"/>
  <c r="C530" s="1"/>
  <c r="D529"/>
  <c r="E529" s="1"/>
  <c r="D528"/>
  <c r="E528" s="1"/>
  <c r="D527"/>
  <c r="E527" s="1"/>
  <c r="D526"/>
  <c r="E526" s="1"/>
  <c r="D525"/>
  <c r="E525" s="1"/>
  <c r="C524"/>
  <c r="D523"/>
  <c r="E523" s="1"/>
  <c r="D522"/>
  <c r="E522" s="1"/>
  <c r="D521"/>
  <c r="E521" s="1"/>
  <c r="D520"/>
  <c r="E520" s="1"/>
  <c r="D519"/>
  <c r="E519" s="1"/>
  <c r="D518"/>
  <c r="E518" s="1"/>
  <c r="D517"/>
  <c r="E517" s="1"/>
  <c r="D516"/>
  <c r="C515"/>
  <c r="C511" s="1"/>
  <c r="D514"/>
  <c r="E514" s="1"/>
  <c r="D513"/>
  <c r="E513" s="1"/>
  <c r="D512"/>
  <c r="E512" s="1"/>
  <c r="D508"/>
  <c r="E508" s="1"/>
  <c r="D507"/>
  <c r="E507" s="1"/>
  <c r="D506"/>
  <c r="E506" s="1"/>
  <c r="D505"/>
  <c r="E505" s="1"/>
  <c r="C504"/>
  <c r="D503"/>
  <c r="E503" s="1"/>
  <c r="D502"/>
  <c r="E502" s="1"/>
  <c r="D501"/>
  <c r="E501" s="1"/>
  <c r="D500"/>
  <c r="E500" s="1"/>
  <c r="D499"/>
  <c r="E499" s="1"/>
  <c r="D498"/>
  <c r="C497"/>
  <c r="D496"/>
  <c r="E496" s="1"/>
  <c r="D495"/>
  <c r="C494"/>
  <c r="D493"/>
  <c r="E493" s="1"/>
  <c r="D492"/>
  <c r="E492" s="1"/>
  <c r="C491"/>
  <c r="D490"/>
  <c r="E490" s="1"/>
  <c r="D489"/>
  <c r="E489" s="1"/>
  <c r="D488"/>
  <c r="E488" s="1"/>
  <c r="D487"/>
  <c r="E487" s="1"/>
  <c r="C486"/>
  <c r="D485"/>
  <c r="E485" s="1"/>
  <c r="J483"/>
  <c r="D481"/>
  <c r="E481" s="1"/>
  <c r="D480"/>
  <c r="E480" s="1"/>
  <c r="D479"/>
  <c r="E479" s="1"/>
  <c r="D478"/>
  <c r="E478" s="1"/>
  <c r="C477"/>
  <c r="D476"/>
  <c r="E476" s="1"/>
  <c r="D475"/>
  <c r="D474" s="1"/>
  <c r="C474"/>
  <c r="D473"/>
  <c r="E473" s="1"/>
  <c r="D472"/>
  <c r="E472" s="1"/>
  <c r="D471"/>
  <c r="E471" s="1"/>
  <c r="D470"/>
  <c r="E470" s="1"/>
  <c r="D469"/>
  <c r="E469" s="1"/>
  <c r="C468"/>
  <c r="D467"/>
  <c r="E467" s="1"/>
  <c r="D466"/>
  <c r="E466" s="1"/>
  <c r="D465"/>
  <c r="E465" s="1"/>
  <c r="D464"/>
  <c r="E464" s="1"/>
  <c r="C463"/>
  <c r="D462"/>
  <c r="E462" s="1"/>
  <c r="D461"/>
  <c r="E461" s="1"/>
  <c r="D460"/>
  <c r="E460" s="1"/>
  <c r="C459"/>
  <c r="D458"/>
  <c r="E458" s="1"/>
  <c r="D457"/>
  <c r="E457" s="1"/>
  <c r="D456"/>
  <c r="E456" s="1"/>
  <c r="D454"/>
  <c r="E454" s="1"/>
  <c r="D453"/>
  <c r="E453" s="1"/>
  <c r="D452"/>
  <c r="E452" s="1"/>
  <c r="D451"/>
  <c r="E451" s="1"/>
  <c r="C450"/>
  <c r="D449"/>
  <c r="E449" s="1"/>
  <c r="D448"/>
  <c r="E448" s="1"/>
  <c r="D447"/>
  <c r="E447" s="1"/>
  <c r="D446"/>
  <c r="E446" s="1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D428"/>
  <c r="E428" s="1"/>
  <c r="D427"/>
  <c r="E427" s="1"/>
  <c r="D426"/>
  <c r="E426" s="1"/>
  <c r="D425"/>
  <c r="E425" s="1"/>
  <c r="D424"/>
  <c r="E424" s="1"/>
  <c r="D423"/>
  <c r="D421"/>
  <c r="E421" s="1"/>
  <c r="D420"/>
  <c r="E420" s="1"/>
  <c r="E419"/>
  <c r="D419"/>
  <c r="D418"/>
  <c r="E418" s="1"/>
  <c r="D417"/>
  <c r="E417" s="1"/>
  <c r="C416"/>
  <c r="D415"/>
  <c r="E415" s="1"/>
  <c r="D414"/>
  <c r="E414" s="1"/>
  <c r="D413"/>
  <c r="D411"/>
  <c r="E411" s="1"/>
  <c r="E409" s="1"/>
  <c r="D410"/>
  <c r="E410" s="1"/>
  <c r="D409"/>
  <c r="D408"/>
  <c r="E408" s="1"/>
  <c r="D407"/>
  <c r="E407" s="1"/>
  <c r="D406"/>
  <c r="E406" s="1"/>
  <c r="D405"/>
  <c r="E405" s="1"/>
  <c r="D403"/>
  <c r="E403" s="1"/>
  <c r="D402"/>
  <c r="E402" s="1"/>
  <c r="D401"/>
  <c r="E401" s="1"/>
  <c r="D400"/>
  <c r="D398"/>
  <c r="E398" s="1"/>
  <c r="D397"/>
  <c r="E397" s="1"/>
  <c r="D396"/>
  <c r="E396" s="1"/>
  <c r="D394"/>
  <c r="E394" s="1"/>
  <c r="D393"/>
  <c r="E393" s="1"/>
  <c r="D391"/>
  <c r="E391" s="1"/>
  <c r="D390"/>
  <c r="E390" s="1"/>
  <c r="D389"/>
  <c r="E389" s="1"/>
  <c r="E388" s="1"/>
  <c r="D387"/>
  <c r="E387" s="1"/>
  <c r="D386"/>
  <c r="E386" s="1"/>
  <c r="D385"/>
  <c r="E385" s="1"/>
  <c r="D384"/>
  <c r="D383"/>
  <c r="E383" s="1"/>
  <c r="D381"/>
  <c r="E381" s="1"/>
  <c r="D380"/>
  <c r="E380" s="1"/>
  <c r="D379"/>
  <c r="D377"/>
  <c r="E377" s="1"/>
  <c r="D376"/>
  <c r="E376" s="1"/>
  <c r="D375"/>
  <c r="E375" s="1"/>
  <c r="D374"/>
  <c r="E374" s="1"/>
  <c r="D372"/>
  <c r="E372" s="1"/>
  <c r="D371"/>
  <c r="E371" s="1"/>
  <c r="D370"/>
  <c r="E370" s="1"/>
  <c r="D369"/>
  <c r="D368" s="1"/>
  <c r="D367"/>
  <c r="E367" s="1"/>
  <c r="D366"/>
  <c r="E366" s="1"/>
  <c r="D365"/>
  <c r="E365" s="1"/>
  <c r="D364"/>
  <c r="E364" s="1"/>
  <c r="D363"/>
  <c r="E363" s="1"/>
  <c r="D361"/>
  <c r="E361" s="1"/>
  <c r="D360"/>
  <c r="E360" s="1"/>
  <c r="D359"/>
  <c r="E359" s="1"/>
  <c r="D358"/>
  <c r="E358" s="1"/>
  <c r="D356"/>
  <c r="E356" s="1"/>
  <c r="D355"/>
  <c r="E355" s="1"/>
  <c r="D354"/>
  <c r="E354" s="1"/>
  <c r="D352"/>
  <c r="E352" s="1"/>
  <c r="D351"/>
  <c r="E351" s="1"/>
  <c r="D350"/>
  <c r="E350" s="1"/>
  <c r="D349"/>
  <c r="E349" s="1"/>
  <c r="D347"/>
  <c r="E347" s="1"/>
  <c r="D346"/>
  <c r="E346" s="1"/>
  <c r="D345"/>
  <c r="E345" s="1"/>
  <c r="C344"/>
  <c r="C340" s="1"/>
  <c r="D343"/>
  <c r="E343" s="1"/>
  <c r="E342"/>
  <c r="D342"/>
  <c r="D341"/>
  <c r="J339"/>
  <c r="E338"/>
  <c r="D338"/>
  <c r="D337"/>
  <c r="E337" s="1"/>
  <c r="E336"/>
  <c r="D336"/>
  <c r="D335"/>
  <c r="E335" s="1"/>
  <c r="D334"/>
  <c r="E334" s="1"/>
  <c r="D333"/>
  <c r="E333" s="1"/>
  <c r="D332"/>
  <c r="E332" s="1"/>
  <c r="C331"/>
  <c r="D330"/>
  <c r="E330" s="1"/>
  <c r="D329"/>
  <c r="C328"/>
  <c r="D327"/>
  <c r="E327" s="1"/>
  <c r="D326"/>
  <c r="E326" s="1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C315"/>
  <c r="D313"/>
  <c r="E313" s="1"/>
  <c r="D312"/>
  <c r="E312" s="1"/>
  <c r="D311"/>
  <c r="E311" s="1"/>
  <c r="D310"/>
  <c r="E310" s="1"/>
  <c r="D309"/>
  <c r="C308"/>
  <c r="D307"/>
  <c r="E307" s="1"/>
  <c r="D306"/>
  <c r="E306" s="1"/>
  <c r="C305"/>
  <c r="D304"/>
  <c r="E304" s="1"/>
  <c r="D303"/>
  <c r="E303" s="1"/>
  <c r="E302" s="1"/>
  <c r="C302"/>
  <c r="D301"/>
  <c r="E301" s="1"/>
  <c r="D300"/>
  <c r="E300" s="1"/>
  <c r="D299"/>
  <c r="E299" s="1"/>
  <c r="C298"/>
  <c r="D297"/>
  <c r="C296"/>
  <c r="D295"/>
  <c r="E295" s="1"/>
  <c r="D294"/>
  <c r="E294" s="1"/>
  <c r="D293"/>
  <c r="E293" s="1"/>
  <c r="D292"/>
  <c r="E292" s="1"/>
  <c r="D291"/>
  <c r="E291" s="1"/>
  <c r="D290"/>
  <c r="E290" s="1"/>
  <c r="C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E264" s="1"/>
  <c r="D262"/>
  <c r="E262" s="1"/>
  <c r="D261"/>
  <c r="C260"/>
  <c r="J259"/>
  <c r="J258"/>
  <c r="J257"/>
  <c r="J256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D236" s="1"/>
  <c r="D235" s="1"/>
  <c r="C236"/>
  <c r="C235" s="1"/>
  <c r="D234"/>
  <c r="D233" s="1"/>
  <c r="C233"/>
  <c r="D232"/>
  <c r="E232" s="1"/>
  <c r="D231"/>
  <c r="E231" s="1"/>
  <c r="D230"/>
  <c r="E230" s="1"/>
  <c r="C229"/>
  <c r="C228" s="1"/>
  <c r="E227"/>
  <c r="D227"/>
  <c r="D226"/>
  <c r="D225"/>
  <c r="E225" s="1"/>
  <c r="D224"/>
  <c r="E224" s="1"/>
  <c r="C223"/>
  <c r="C222" s="1"/>
  <c r="D221"/>
  <c r="C220"/>
  <c r="D219"/>
  <c r="D218"/>
  <c r="E218" s="1"/>
  <c r="D217"/>
  <c r="E217" s="1"/>
  <c r="C216"/>
  <c r="C215" s="1"/>
  <c r="D214"/>
  <c r="D213" s="1"/>
  <c r="C213"/>
  <c r="D212"/>
  <c r="E212" s="1"/>
  <c r="E211" s="1"/>
  <c r="C211"/>
  <c r="D210"/>
  <c r="E210" s="1"/>
  <c r="D209"/>
  <c r="E209" s="1"/>
  <c r="D208"/>
  <c r="E208" s="1"/>
  <c r="C207"/>
  <c r="D206"/>
  <c r="E206" s="1"/>
  <c r="D205"/>
  <c r="E205" s="1"/>
  <c r="C204"/>
  <c r="D202"/>
  <c r="E202" s="1"/>
  <c r="E201" s="1"/>
  <c r="E200" s="1"/>
  <c r="C201"/>
  <c r="C200" s="1"/>
  <c r="D199"/>
  <c r="E199" s="1"/>
  <c r="E198" s="1"/>
  <c r="E197" s="1"/>
  <c r="C198"/>
  <c r="C197" s="1"/>
  <c r="D196"/>
  <c r="D195" s="1"/>
  <c r="C195"/>
  <c r="D194"/>
  <c r="E194" s="1"/>
  <c r="E193" s="1"/>
  <c r="C193"/>
  <c r="D192"/>
  <c r="E192" s="1"/>
  <c r="D191"/>
  <c r="E191" s="1"/>
  <c r="D190"/>
  <c r="C189"/>
  <c r="D187"/>
  <c r="E187" s="1"/>
  <c r="D186"/>
  <c r="E186" s="1"/>
  <c r="C185"/>
  <c r="C184" s="1"/>
  <c r="D183"/>
  <c r="E183" s="1"/>
  <c r="E182" s="1"/>
  <c r="D181"/>
  <c r="D180" s="1"/>
  <c r="C179"/>
  <c r="J178"/>
  <c r="J177"/>
  <c r="D176"/>
  <c r="E176" s="1"/>
  <c r="D175"/>
  <c r="E175" s="1"/>
  <c r="E174" s="1"/>
  <c r="C174"/>
  <c r="D173"/>
  <c r="E173" s="1"/>
  <c r="D172"/>
  <c r="E172" s="1"/>
  <c r="C171"/>
  <c r="C170" s="1"/>
  <c r="J170"/>
  <c r="D169"/>
  <c r="E169" s="1"/>
  <c r="D168"/>
  <c r="D167" s="1"/>
  <c r="C167"/>
  <c r="D166"/>
  <c r="E166" s="1"/>
  <c r="D165"/>
  <c r="C164"/>
  <c r="J163"/>
  <c r="D162"/>
  <c r="E162" s="1"/>
  <c r="D161"/>
  <c r="E161" s="1"/>
  <c r="C160"/>
  <c r="D159"/>
  <c r="E159" s="1"/>
  <c r="D158"/>
  <c r="E158" s="1"/>
  <c r="C157"/>
  <c r="D156"/>
  <c r="E156" s="1"/>
  <c r="D155"/>
  <c r="E155" s="1"/>
  <c r="C154"/>
  <c r="C153" s="1"/>
  <c r="J153"/>
  <c r="J152"/>
  <c r="D151"/>
  <c r="E151" s="1"/>
  <c r="D150"/>
  <c r="C149"/>
  <c r="D148"/>
  <c r="E148" s="1"/>
  <c r="E146" s="1"/>
  <c r="D147"/>
  <c r="E147" s="1"/>
  <c r="C146"/>
  <c r="D145"/>
  <c r="E145" s="1"/>
  <c r="D144"/>
  <c r="E144" s="1"/>
  <c r="E143" s="1"/>
  <c r="C143"/>
  <c r="D142"/>
  <c r="E142" s="1"/>
  <c r="D141"/>
  <c r="C140"/>
  <c r="D139"/>
  <c r="E139" s="1"/>
  <c r="D138"/>
  <c r="E138" s="1"/>
  <c r="D137"/>
  <c r="E137" s="1"/>
  <c r="C136"/>
  <c r="J135"/>
  <c r="D134"/>
  <c r="E134" s="1"/>
  <c r="D133"/>
  <c r="D132" s="1"/>
  <c r="C132"/>
  <c r="D131"/>
  <c r="E131" s="1"/>
  <c r="D130"/>
  <c r="C129"/>
  <c r="D128"/>
  <c r="E128" s="1"/>
  <c r="D127"/>
  <c r="E127" s="1"/>
  <c r="C126"/>
  <c r="D125"/>
  <c r="E125" s="1"/>
  <c r="D124"/>
  <c r="E124" s="1"/>
  <c r="C123"/>
  <c r="D122"/>
  <c r="E122" s="1"/>
  <c r="D121"/>
  <c r="C120"/>
  <c r="D119"/>
  <c r="E119" s="1"/>
  <c r="D118"/>
  <c r="C117"/>
  <c r="J116"/>
  <c r="J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8"/>
  <c r="E98" s="1"/>
  <c r="J97"/>
  <c r="C97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D69"/>
  <c r="E69" s="1"/>
  <c r="J68"/>
  <c r="C68"/>
  <c r="J67"/>
  <c r="D66"/>
  <c r="E66" s="1"/>
  <c r="D65"/>
  <c r="E65" s="1"/>
  <c r="D64"/>
  <c r="E64" s="1"/>
  <c r="D63"/>
  <c r="E63" s="1"/>
  <c r="D62"/>
  <c r="E62" s="1"/>
  <c r="J61"/>
  <c r="C6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J38"/>
  <c r="C38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1" s="1"/>
  <c r="J11"/>
  <c r="C11"/>
  <c r="D10"/>
  <c r="E10" s="1"/>
  <c r="D9"/>
  <c r="E9" s="1"/>
  <c r="D8"/>
  <c r="E8" s="1"/>
  <c r="D7"/>
  <c r="E7" s="1"/>
  <c r="D6"/>
  <c r="E6" s="1"/>
  <c r="D5"/>
  <c r="J4"/>
  <c r="C4"/>
  <c r="J3"/>
  <c r="J2"/>
  <c r="J1"/>
  <c r="D778" i="38"/>
  <c r="E778" s="1"/>
  <c r="E777" s="1"/>
  <c r="C777"/>
  <c r="D776"/>
  <c r="E776" s="1"/>
  <c r="D775"/>
  <c r="E775" s="1"/>
  <c r="D774"/>
  <c r="E774" s="1"/>
  <c r="D773"/>
  <c r="E773" s="1"/>
  <c r="C772"/>
  <c r="C771" s="1"/>
  <c r="D770"/>
  <c r="E770" s="1"/>
  <c r="D769"/>
  <c r="C768"/>
  <c r="C767" s="1"/>
  <c r="D766"/>
  <c r="C765"/>
  <c r="D764"/>
  <c r="E764" s="1"/>
  <c r="D763"/>
  <c r="E763" s="1"/>
  <c r="D762"/>
  <c r="C761"/>
  <c r="C760" s="1"/>
  <c r="D759"/>
  <c r="E759" s="1"/>
  <c r="D758"/>
  <c r="E758" s="1"/>
  <c r="D757"/>
  <c r="E757" s="1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D746" s="1"/>
  <c r="C746"/>
  <c r="D745"/>
  <c r="E745" s="1"/>
  <c r="E744" s="1"/>
  <c r="D744"/>
  <c r="D743" s="1"/>
  <c r="C744"/>
  <c r="D742"/>
  <c r="E742" s="1"/>
  <c r="E741" s="1"/>
  <c r="C741"/>
  <c r="D740"/>
  <c r="E740" s="1"/>
  <c r="E739" s="1"/>
  <c r="C739"/>
  <c r="D738"/>
  <c r="E738" s="1"/>
  <c r="E737"/>
  <c r="D737"/>
  <c r="D736"/>
  <c r="E736" s="1"/>
  <c r="D735"/>
  <c r="E735" s="1"/>
  <c r="C734"/>
  <c r="C733" s="1"/>
  <c r="E732"/>
  <c r="E731" s="1"/>
  <c r="E730" s="1"/>
  <c r="D732"/>
  <c r="D731"/>
  <c r="D730" s="1"/>
  <c r="C731"/>
  <c r="C730"/>
  <c r="D729"/>
  <c r="E729" s="1"/>
  <c r="D728"/>
  <c r="C727"/>
  <c r="J726"/>
  <c r="J725"/>
  <c r="D724"/>
  <c r="E724" s="1"/>
  <c r="D723"/>
  <c r="E723" s="1"/>
  <c r="D722"/>
  <c r="C722"/>
  <c r="D721"/>
  <c r="E721" s="1"/>
  <c r="D720"/>
  <c r="E720" s="1"/>
  <c r="D719"/>
  <c r="C718"/>
  <c r="J717"/>
  <c r="J716"/>
  <c r="E715"/>
  <c r="D715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D700" s="1"/>
  <c r="C700"/>
  <c r="D699"/>
  <c r="E699" s="1"/>
  <c r="D698"/>
  <c r="E698" s="1"/>
  <c r="D697"/>
  <c r="E697" s="1"/>
  <c r="D696"/>
  <c r="E696" s="1"/>
  <c r="D695"/>
  <c r="E695" s="1"/>
  <c r="C694"/>
  <c r="D693"/>
  <c r="E693" s="1"/>
  <c r="D692"/>
  <c r="E692" s="1"/>
  <c r="D691"/>
  <c r="E691" s="1"/>
  <c r="D690"/>
  <c r="E690" s="1"/>
  <c r="D689"/>
  <c r="E689" s="1"/>
  <c r="D688"/>
  <c r="D687" s="1"/>
  <c r="C687"/>
  <c r="D686"/>
  <c r="E686" s="1"/>
  <c r="D685"/>
  <c r="E685" s="1"/>
  <c r="D684"/>
  <c r="E684" s="1"/>
  <c r="C683"/>
  <c r="D682"/>
  <c r="E682" s="1"/>
  <c r="D681"/>
  <c r="E681" s="1"/>
  <c r="D680"/>
  <c r="E680" s="1"/>
  <c r="C679"/>
  <c r="D678"/>
  <c r="E678" s="1"/>
  <c r="D677"/>
  <c r="E677" s="1"/>
  <c r="C676"/>
  <c r="D675"/>
  <c r="E675" s="1"/>
  <c r="D674"/>
  <c r="E674" s="1"/>
  <c r="D673"/>
  <c r="E673" s="1"/>
  <c r="D672"/>
  <c r="E672" s="1"/>
  <c r="C671"/>
  <c r="D670"/>
  <c r="E670" s="1"/>
  <c r="D669"/>
  <c r="E669" s="1"/>
  <c r="D668"/>
  <c r="E668" s="1"/>
  <c r="D667"/>
  <c r="E667" s="1"/>
  <c r="D666"/>
  <c r="E666" s="1"/>
  <c r="C665"/>
  <c r="D664"/>
  <c r="E664" s="1"/>
  <c r="D663"/>
  <c r="E663" s="1"/>
  <c r="D662"/>
  <c r="E662" s="1"/>
  <c r="D661"/>
  <c r="C661"/>
  <c r="D660"/>
  <c r="E660" s="1"/>
  <c r="D659"/>
  <c r="E659" s="1"/>
  <c r="D658"/>
  <c r="E658" s="1"/>
  <c r="D657"/>
  <c r="E657" s="1"/>
  <c r="D656"/>
  <c r="E656" s="1"/>
  <c r="D655"/>
  <c r="E655" s="1"/>
  <c r="D654"/>
  <c r="C653"/>
  <c r="E652"/>
  <c r="D652"/>
  <c r="D651"/>
  <c r="E651" s="1"/>
  <c r="D650"/>
  <c r="E650" s="1"/>
  <c r="D649"/>
  <c r="E649" s="1"/>
  <c r="E648"/>
  <c r="D648"/>
  <c r="D647"/>
  <c r="E647" s="1"/>
  <c r="C646"/>
  <c r="J645"/>
  <c r="D644"/>
  <c r="D643"/>
  <c r="E643" s="1"/>
  <c r="J642"/>
  <c r="C642"/>
  <c r="D641"/>
  <c r="E641" s="1"/>
  <c r="D640"/>
  <c r="E640" s="1"/>
  <c r="D639"/>
  <c r="J638"/>
  <c r="C638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E629"/>
  <c r="D629"/>
  <c r="C628"/>
  <c r="D627"/>
  <c r="E627" s="1"/>
  <c r="E626"/>
  <c r="D626"/>
  <c r="D625"/>
  <c r="E625" s="1"/>
  <c r="D624"/>
  <c r="E624" s="1"/>
  <c r="D623"/>
  <c r="E623" s="1"/>
  <c r="D622"/>
  <c r="E622" s="1"/>
  <c r="D621"/>
  <c r="E621" s="1"/>
  <c r="E620"/>
  <c r="D620"/>
  <c r="D619"/>
  <c r="E619" s="1"/>
  <c r="D618"/>
  <c r="E618" s="1"/>
  <c r="D617"/>
  <c r="E617" s="1"/>
  <c r="C616"/>
  <c r="D615"/>
  <c r="E615" s="1"/>
  <c r="D614"/>
  <c r="E614" s="1"/>
  <c r="D613"/>
  <c r="E613" s="1"/>
  <c r="D612"/>
  <c r="E612" s="1"/>
  <c r="D611"/>
  <c r="C610"/>
  <c r="D609"/>
  <c r="E609" s="1"/>
  <c r="D608"/>
  <c r="E608" s="1"/>
  <c r="E607"/>
  <c r="D607"/>
  <c r="D606"/>
  <c r="E606" s="1"/>
  <c r="D605"/>
  <c r="E605" s="1"/>
  <c r="D604"/>
  <c r="E604" s="1"/>
  <c r="C603"/>
  <c r="D602"/>
  <c r="E602" s="1"/>
  <c r="D601"/>
  <c r="E601" s="1"/>
  <c r="D600"/>
  <c r="C599"/>
  <c r="D598"/>
  <c r="E598" s="1"/>
  <c r="D597"/>
  <c r="E597" s="1"/>
  <c r="D596"/>
  <c r="C595"/>
  <c r="D594"/>
  <c r="E594" s="1"/>
  <c r="D593"/>
  <c r="C592"/>
  <c r="D591"/>
  <c r="E591" s="1"/>
  <c r="D590"/>
  <c r="E590" s="1"/>
  <c r="D589"/>
  <c r="E589" s="1"/>
  <c r="E588"/>
  <c r="D588"/>
  <c r="D587"/>
  <c r="C587"/>
  <c r="D586"/>
  <c r="E586" s="1"/>
  <c r="D585"/>
  <c r="E585" s="1"/>
  <c r="D584"/>
  <c r="E584" s="1"/>
  <c r="D583"/>
  <c r="E583" s="1"/>
  <c r="D582"/>
  <c r="C581"/>
  <c r="D580"/>
  <c r="E580" s="1"/>
  <c r="D579"/>
  <c r="E579" s="1"/>
  <c r="E578"/>
  <c r="D578"/>
  <c r="C577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D568"/>
  <c r="E568" s="1"/>
  <c r="D567"/>
  <c r="E567" s="1"/>
  <c r="D566"/>
  <c r="E566" s="1"/>
  <c r="D565"/>
  <c r="E565" s="1"/>
  <c r="D564"/>
  <c r="E564" s="1"/>
  <c r="D563"/>
  <c r="C562"/>
  <c r="J561"/>
  <c r="J560"/>
  <c r="J559"/>
  <c r="D558"/>
  <c r="E558" s="1"/>
  <c r="D557"/>
  <c r="C556"/>
  <c r="D555"/>
  <c r="E555" s="1"/>
  <c r="D554"/>
  <c r="E554" s="1"/>
  <c r="D553"/>
  <c r="C552"/>
  <c r="C551" s="1"/>
  <c r="C550" s="1"/>
  <c r="J551"/>
  <c r="J550"/>
  <c r="D549"/>
  <c r="E549" s="1"/>
  <c r="D548"/>
  <c r="J547"/>
  <c r="C547"/>
  <c r="D546"/>
  <c r="E546" s="1"/>
  <c r="D545"/>
  <c r="C544"/>
  <c r="D543"/>
  <c r="E543" s="1"/>
  <c r="D542"/>
  <c r="E542" s="1"/>
  <c r="D541"/>
  <c r="E541" s="1"/>
  <c r="D540"/>
  <c r="E540" s="1"/>
  <c r="D539"/>
  <c r="E539" s="1"/>
  <c r="C538"/>
  <c r="E537"/>
  <c r="D537"/>
  <c r="D536"/>
  <c r="E536" s="1"/>
  <c r="D535"/>
  <c r="E535" s="1"/>
  <c r="D534"/>
  <c r="E534" s="1"/>
  <c r="D533"/>
  <c r="E533" s="1"/>
  <c r="D532"/>
  <c r="C531"/>
  <c r="D530"/>
  <c r="D529" s="1"/>
  <c r="C529"/>
  <c r="D527"/>
  <c r="E527" s="1"/>
  <c r="D526"/>
  <c r="E526" s="1"/>
  <c r="D525"/>
  <c r="E525" s="1"/>
  <c r="D524"/>
  <c r="E524" s="1"/>
  <c r="D523"/>
  <c r="E523" s="1"/>
  <c r="C522"/>
  <c r="D521"/>
  <c r="E521" s="1"/>
  <c r="D520"/>
  <c r="E520" s="1"/>
  <c r="E519"/>
  <c r="D519"/>
  <c r="D518"/>
  <c r="E518" s="1"/>
  <c r="D517"/>
  <c r="E517" s="1"/>
  <c r="D516"/>
  <c r="E516" s="1"/>
  <c r="D515"/>
  <c r="E515" s="1"/>
  <c r="D514"/>
  <c r="C513"/>
  <c r="D512"/>
  <c r="E512" s="1"/>
  <c r="D511"/>
  <c r="E511" s="1"/>
  <c r="D510"/>
  <c r="C509"/>
  <c r="D508"/>
  <c r="E508" s="1"/>
  <c r="D507"/>
  <c r="E507" s="1"/>
  <c r="D506"/>
  <c r="E506" s="1"/>
  <c r="D505"/>
  <c r="C504"/>
  <c r="D503"/>
  <c r="E503" s="1"/>
  <c r="D502"/>
  <c r="E502" s="1"/>
  <c r="E501"/>
  <c r="D501"/>
  <c r="D500"/>
  <c r="E500" s="1"/>
  <c r="E499"/>
  <c r="D499"/>
  <c r="D498"/>
  <c r="E498" s="1"/>
  <c r="C497"/>
  <c r="D496"/>
  <c r="E496" s="1"/>
  <c r="D495"/>
  <c r="E495" s="1"/>
  <c r="D493"/>
  <c r="E493" s="1"/>
  <c r="D492"/>
  <c r="D491" s="1"/>
  <c r="C491"/>
  <c r="D490"/>
  <c r="E490" s="1"/>
  <c r="D489"/>
  <c r="E489" s="1"/>
  <c r="E488"/>
  <c r="D488"/>
  <c r="D487"/>
  <c r="C486"/>
  <c r="C484" s="1"/>
  <c r="D485"/>
  <c r="J483"/>
  <c r="D481"/>
  <c r="E481" s="1"/>
  <c r="D480"/>
  <c r="E480" s="1"/>
  <c r="D479"/>
  <c r="E479" s="1"/>
  <c r="D478"/>
  <c r="C477"/>
  <c r="D476"/>
  <c r="E476" s="1"/>
  <c r="E475"/>
  <c r="D473"/>
  <c r="E473" s="1"/>
  <c r="D472"/>
  <c r="E472" s="1"/>
  <c r="D471"/>
  <c r="E471" s="1"/>
  <c r="D470"/>
  <c r="E470" s="1"/>
  <c r="D469"/>
  <c r="C468"/>
  <c r="D467"/>
  <c r="E467" s="1"/>
  <c r="D466"/>
  <c r="E466" s="1"/>
  <c r="D465"/>
  <c r="E465" s="1"/>
  <c r="D464"/>
  <c r="E464" s="1"/>
  <c r="C463"/>
  <c r="D462"/>
  <c r="E462" s="1"/>
  <c r="D461"/>
  <c r="E461" s="1"/>
  <c r="D460"/>
  <c r="C459"/>
  <c r="D458"/>
  <c r="E458" s="1"/>
  <c r="E457"/>
  <c r="D454"/>
  <c r="E454" s="1"/>
  <c r="D453"/>
  <c r="E453" s="1"/>
  <c r="D452"/>
  <c r="E452" s="1"/>
  <c r="D451"/>
  <c r="C450"/>
  <c r="E449"/>
  <c r="D448"/>
  <c r="E448" s="1"/>
  <c r="E447"/>
  <c r="D446"/>
  <c r="C444"/>
  <c r="D443"/>
  <c r="E443" s="1"/>
  <c r="D442"/>
  <c r="E442" s="1"/>
  <c r="E441"/>
  <c r="D440"/>
  <c r="E440" s="1"/>
  <c r="E439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C429"/>
  <c r="D428"/>
  <c r="E428" s="1"/>
  <c r="D427"/>
  <c r="E427" s="1"/>
  <c r="D426"/>
  <c r="E426" s="1"/>
  <c r="D425"/>
  <c r="E425" s="1"/>
  <c r="D424"/>
  <c r="E424" s="1"/>
  <c r="D423"/>
  <c r="D421"/>
  <c r="E421" s="1"/>
  <c r="D420"/>
  <c r="E420" s="1"/>
  <c r="E419"/>
  <c r="D419"/>
  <c r="E418"/>
  <c r="E417"/>
  <c r="E415"/>
  <c r="D414"/>
  <c r="E414" s="1"/>
  <c r="D413"/>
  <c r="E413" s="1"/>
  <c r="D411"/>
  <c r="E411" s="1"/>
  <c r="D409"/>
  <c r="D408"/>
  <c r="E408" s="1"/>
  <c r="D407"/>
  <c r="E407" s="1"/>
  <c r="E406"/>
  <c r="D405"/>
  <c r="D403"/>
  <c r="E403" s="1"/>
  <c r="D402"/>
  <c r="E402" s="1"/>
  <c r="D401"/>
  <c r="E401" s="1"/>
  <c r="D400"/>
  <c r="E400" s="1"/>
  <c r="D398"/>
  <c r="E398" s="1"/>
  <c r="D397"/>
  <c r="E397" s="1"/>
  <c r="D396"/>
  <c r="E394"/>
  <c r="D393"/>
  <c r="E393" s="1"/>
  <c r="D391"/>
  <c r="E391" s="1"/>
  <c r="D390"/>
  <c r="E390" s="1"/>
  <c r="D387"/>
  <c r="E387" s="1"/>
  <c r="D386"/>
  <c r="E386" s="1"/>
  <c r="D385"/>
  <c r="E385" s="1"/>
  <c r="D384"/>
  <c r="E384" s="1"/>
  <c r="D383"/>
  <c r="E381"/>
  <c r="D380"/>
  <c r="E380" s="1"/>
  <c r="E379"/>
  <c r="E377"/>
  <c r="D376"/>
  <c r="E376" s="1"/>
  <c r="D375"/>
  <c r="E375" s="1"/>
  <c r="D373"/>
  <c r="D372"/>
  <c r="E372" s="1"/>
  <c r="D371"/>
  <c r="E371" s="1"/>
  <c r="D370"/>
  <c r="E370" s="1"/>
  <c r="D369"/>
  <c r="C368"/>
  <c r="D367"/>
  <c r="E367" s="1"/>
  <c r="D366"/>
  <c r="E366" s="1"/>
  <c r="E365"/>
  <c r="E364"/>
  <c r="E363"/>
  <c r="D361"/>
  <c r="E361" s="1"/>
  <c r="E360"/>
  <c r="D359"/>
  <c r="E359" s="1"/>
  <c r="E358"/>
  <c r="E356"/>
  <c r="E355"/>
  <c r="E353" s="1"/>
  <c r="D354"/>
  <c r="E354" s="1"/>
  <c r="D352"/>
  <c r="E352" s="1"/>
  <c r="D351"/>
  <c r="E351" s="1"/>
  <c r="E350"/>
  <c r="D350"/>
  <c r="D349"/>
  <c r="E349" s="1"/>
  <c r="D347"/>
  <c r="E347" s="1"/>
  <c r="E346"/>
  <c r="E343"/>
  <c r="E342"/>
  <c r="E341"/>
  <c r="D341"/>
  <c r="C340"/>
  <c r="J339"/>
  <c r="E338"/>
  <c r="D338"/>
  <c r="E337"/>
  <c r="D337"/>
  <c r="E336"/>
  <c r="D336"/>
  <c r="E335"/>
  <c r="D335"/>
  <c r="E334"/>
  <c r="D334"/>
  <c r="E333"/>
  <c r="D333"/>
  <c r="E332"/>
  <c r="D332"/>
  <c r="D331"/>
  <c r="C331"/>
  <c r="D330"/>
  <c r="E330" s="1"/>
  <c r="D329"/>
  <c r="E329" s="1"/>
  <c r="C328"/>
  <c r="D327"/>
  <c r="E327" s="1"/>
  <c r="D326"/>
  <c r="E326" s="1"/>
  <c r="C325"/>
  <c r="E324"/>
  <c r="D324"/>
  <c r="D323"/>
  <c r="E323" s="1"/>
  <c r="D322"/>
  <c r="E322" s="1"/>
  <c r="D321"/>
  <c r="E321" s="1"/>
  <c r="D320"/>
  <c r="E320" s="1"/>
  <c r="D319"/>
  <c r="E319" s="1"/>
  <c r="E318"/>
  <c r="D318"/>
  <c r="D317"/>
  <c r="E317" s="1"/>
  <c r="D316"/>
  <c r="D315" s="1"/>
  <c r="C315"/>
  <c r="D313"/>
  <c r="E313" s="1"/>
  <c r="D312"/>
  <c r="E312" s="1"/>
  <c r="E311"/>
  <c r="D311"/>
  <c r="D310"/>
  <c r="E310" s="1"/>
  <c r="D309"/>
  <c r="E309" s="1"/>
  <c r="E308" s="1"/>
  <c r="C308"/>
  <c r="D307"/>
  <c r="E307" s="1"/>
  <c r="D306"/>
  <c r="E306" s="1"/>
  <c r="E305" s="1"/>
  <c r="C305"/>
  <c r="E304"/>
  <c r="D304"/>
  <c r="D303"/>
  <c r="E303" s="1"/>
  <c r="C302"/>
  <c r="E301"/>
  <c r="D301"/>
  <c r="D300"/>
  <c r="E300" s="1"/>
  <c r="E299"/>
  <c r="D299"/>
  <c r="C298"/>
  <c r="D297"/>
  <c r="D296" s="1"/>
  <c r="C296"/>
  <c r="D295"/>
  <c r="E295" s="1"/>
  <c r="D294"/>
  <c r="E294" s="1"/>
  <c r="D293"/>
  <c r="E293" s="1"/>
  <c r="E292"/>
  <c r="D292"/>
  <c r="D291"/>
  <c r="E291" s="1"/>
  <c r="D290"/>
  <c r="E290" s="1"/>
  <c r="C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E276"/>
  <c r="D276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6" s="1"/>
  <c r="C265"/>
  <c r="E264"/>
  <c r="D262"/>
  <c r="E262" s="1"/>
  <c r="E261"/>
  <c r="D261"/>
  <c r="C260"/>
  <c r="J259"/>
  <c r="J258"/>
  <c r="J257"/>
  <c r="J256"/>
  <c r="D252"/>
  <c r="E252" s="1"/>
  <c r="E251"/>
  <c r="D251"/>
  <c r="C250"/>
  <c r="D249"/>
  <c r="E249" s="1"/>
  <c r="E248"/>
  <c r="D248"/>
  <c r="D247"/>
  <c r="E247" s="1"/>
  <c r="E246"/>
  <c r="D246"/>
  <c r="D245"/>
  <c r="E245" s="1"/>
  <c r="C244"/>
  <c r="C243" s="1"/>
  <c r="E242"/>
  <c r="D242"/>
  <c r="D241"/>
  <c r="E241" s="1"/>
  <c r="E239" s="1"/>
  <c r="E238" s="1"/>
  <c r="E240"/>
  <c r="D240"/>
  <c r="C239"/>
  <c r="C238" s="1"/>
  <c r="E237"/>
  <c r="E236" s="1"/>
  <c r="E235" s="1"/>
  <c r="D237"/>
  <c r="D236" s="1"/>
  <c r="D235" s="1"/>
  <c r="C236"/>
  <c r="C235" s="1"/>
  <c r="D234"/>
  <c r="E234" s="1"/>
  <c r="E233" s="1"/>
  <c r="C233"/>
  <c r="D232"/>
  <c r="E232" s="1"/>
  <c r="D231"/>
  <c r="E231" s="1"/>
  <c r="D230"/>
  <c r="E230" s="1"/>
  <c r="C229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E219" s="1"/>
  <c r="E218"/>
  <c r="D218"/>
  <c r="D216" s="1"/>
  <c r="D217"/>
  <c r="E217" s="1"/>
  <c r="C216"/>
  <c r="E214"/>
  <c r="E213" s="1"/>
  <c r="D214"/>
  <c r="D213" s="1"/>
  <c r="C213"/>
  <c r="D212"/>
  <c r="E212" s="1"/>
  <c r="E211" s="1"/>
  <c r="C211"/>
  <c r="D210"/>
  <c r="E210" s="1"/>
  <c r="D209"/>
  <c r="E209" s="1"/>
  <c r="D208"/>
  <c r="C207"/>
  <c r="D206"/>
  <c r="E206" s="1"/>
  <c r="D205"/>
  <c r="E205" s="1"/>
  <c r="C204"/>
  <c r="D202"/>
  <c r="E202" s="1"/>
  <c r="E201" s="1"/>
  <c r="E200" s="1"/>
  <c r="D201"/>
  <c r="D200" s="1"/>
  <c r="C201"/>
  <c r="C200" s="1"/>
  <c r="D199"/>
  <c r="E199" s="1"/>
  <c r="E198" s="1"/>
  <c r="E197" s="1"/>
  <c r="C198"/>
  <c r="C197" s="1"/>
  <c r="D196"/>
  <c r="E196" s="1"/>
  <c r="E195" s="1"/>
  <c r="C195"/>
  <c r="D194"/>
  <c r="D193" s="1"/>
  <c r="C193"/>
  <c r="D192"/>
  <c r="E192" s="1"/>
  <c r="D191"/>
  <c r="E191" s="1"/>
  <c r="E190"/>
  <c r="D190"/>
  <c r="C189"/>
  <c r="D187"/>
  <c r="E187" s="1"/>
  <c r="D186"/>
  <c r="E186" s="1"/>
  <c r="C185"/>
  <c r="C184" s="1"/>
  <c r="D183"/>
  <c r="E183" s="1"/>
  <c r="E182" s="1"/>
  <c r="D181"/>
  <c r="E181" s="1"/>
  <c r="E180" s="1"/>
  <c r="C179"/>
  <c r="J178"/>
  <c r="J177"/>
  <c r="D176"/>
  <c r="E176" s="1"/>
  <c r="D175"/>
  <c r="C174"/>
  <c r="C170" s="1"/>
  <c r="D173"/>
  <c r="E173" s="1"/>
  <c r="D172"/>
  <c r="E172" s="1"/>
  <c r="C171"/>
  <c r="J170"/>
  <c r="E169"/>
  <c r="D169"/>
  <c r="D168"/>
  <c r="E168" s="1"/>
  <c r="E167" s="1"/>
  <c r="C167"/>
  <c r="D166"/>
  <c r="E166" s="1"/>
  <c r="D165"/>
  <c r="E165" s="1"/>
  <c r="C164"/>
  <c r="C163" s="1"/>
  <c r="J163"/>
  <c r="D162"/>
  <c r="E162" s="1"/>
  <c r="E161"/>
  <c r="D161"/>
  <c r="C160"/>
  <c r="D159"/>
  <c r="E159" s="1"/>
  <c r="D158"/>
  <c r="E158" s="1"/>
  <c r="C157"/>
  <c r="D156"/>
  <c r="E156" s="1"/>
  <c r="D155"/>
  <c r="D154" s="1"/>
  <c r="C154"/>
  <c r="J153"/>
  <c r="J152"/>
  <c r="D151"/>
  <c r="E151" s="1"/>
  <c r="D150"/>
  <c r="E150" s="1"/>
  <c r="C149"/>
  <c r="D148"/>
  <c r="E148" s="1"/>
  <c r="E147"/>
  <c r="D147"/>
  <c r="C146"/>
  <c r="E145"/>
  <c r="D145"/>
  <c r="D144"/>
  <c r="E144" s="1"/>
  <c r="E143" s="1"/>
  <c r="D143"/>
  <c r="C143"/>
  <c r="D142"/>
  <c r="E142" s="1"/>
  <c r="D141"/>
  <c r="D140" s="1"/>
  <c r="C140"/>
  <c r="D139"/>
  <c r="E139" s="1"/>
  <c r="D138"/>
  <c r="E138" s="1"/>
  <c r="D137"/>
  <c r="E137" s="1"/>
  <c r="C136"/>
  <c r="J135"/>
  <c r="D134"/>
  <c r="E134" s="1"/>
  <c r="D133"/>
  <c r="E133" s="1"/>
  <c r="C132"/>
  <c r="D131"/>
  <c r="E131" s="1"/>
  <c r="E130"/>
  <c r="D130"/>
  <c r="C129"/>
  <c r="D128"/>
  <c r="E128" s="1"/>
  <c r="E127"/>
  <c r="D127"/>
  <c r="C126"/>
  <c r="D125"/>
  <c r="E125" s="1"/>
  <c r="D124"/>
  <c r="E124" s="1"/>
  <c r="C123"/>
  <c r="D122"/>
  <c r="E122" s="1"/>
  <c r="D121"/>
  <c r="D120" s="1"/>
  <c r="C120"/>
  <c r="D119"/>
  <c r="E119" s="1"/>
  <c r="D118"/>
  <c r="E118" s="1"/>
  <c r="C117"/>
  <c r="J116"/>
  <c r="J115"/>
  <c r="J114"/>
  <c r="D113"/>
  <c r="E113" s="1"/>
  <c r="D112"/>
  <c r="E112" s="1"/>
  <c r="D111"/>
  <c r="E111" s="1"/>
  <c r="D110"/>
  <c r="E110" s="1"/>
  <c r="D109"/>
  <c r="E109" s="1"/>
  <c r="D108"/>
  <c r="E108" s="1"/>
  <c r="E107"/>
  <c r="D107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E98" s="1"/>
  <c r="J97"/>
  <c r="C97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J68"/>
  <c r="C68"/>
  <c r="J67"/>
  <c r="D66"/>
  <c r="E66" s="1"/>
  <c r="D65"/>
  <c r="E65" s="1"/>
  <c r="D64"/>
  <c r="E64" s="1"/>
  <c r="D63"/>
  <c r="E63" s="1"/>
  <c r="D62"/>
  <c r="E62" s="1"/>
  <c r="J61"/>
  <c r="C61"/>
  <c r="D60"/>
  <c r="E60" s="1"/>
  <c r="E59"/>
  <c r="D59"/>
  <c r="D58"/>
  <c r="E58" s="1"/>
  <c r="D57"/>
  <c r="E57" s="1"/>
  <c r="D56"/>
  <c r="E56" s="1"/>
  <c r="E55"/>
  <c r="D55"/>
  <c r="D54"/>
  <c r="E54" s="1"/>
  <c r="E53"/>
  <c r="D53"/>
  <c r="D52"/>
  <c r="E52" s="1"/>
  <c r="E51"/>
  <c r="D51"/>
  <c r="D50"/>
  <c r="E50" s="1"/>
  <c r="D49"/>
  <c r="E49" s="1"/>
  <c r="D48"/>
  <c r="E48" s="1"/>
  <c r="E47"/>
  <c r="D47"/>
  <c r="D46"/>
  <c r="E46" s="1"/>
  <c r="D45"/>
  <c r="E45" s="1"/>
  <c r="D44"/>
  <c r="E44" s="1"/>
  <c r="D43"/>
  <c r="E43" s="1"/>
  <c r="D42"/>
  <c r="E42" s="1"/>
  <c r="D41"/>
  <c r="E41" s="1"/>
  <c r="D40"/>
  <c r="D39"/>
  <c r="E39" s="1"/>
  <c r="J38"/>
  <c r="C38"/>
  <c r="D37"/>
  <c r="E37" s="1"/>
  <c r="D36"/>
  <c r="E36" s="1"/>
  <c r="D35"/>
  <c r="E35" s="1"/>
  <c r="D34"/>
  <c r="E34" s="1"/>
  <c r="E33"/>
  <c r="D33"/>
  <c r="D32"/>
  <c r="E32" s="1"/>
  <c r="D31"/>
  <c r="E31" s="1"/>
  <c r="D30"/>
  <c r="E30" s="1"/>
  <c r="D29"/>
  <c r="E29" s="1"/>
  <c r="D28"/>
  <c r="E28" s="1"/>
  <c r="E27"/>
  <c r="D27"/>
  <c r="D26"/>
  <c r="E26" s="1"/>
  <c r="E25"/>
  <c r="D25"/>
  <c r="D24"/>
  <c r="E24" s="1"/>
  <c r="D23"/>
  <c r="E23" s="1"/>
  <c r="D22"/>
  <c r="E22" s="1"/>
  <c r="D21"/>
  <c r="E21" s="1"/>
  <c r="D20"/>
  <c r="E20" s="1"/>
  <c r="E19"/>
  <c r="D19"/>
  <c r="D18"/>
  <c r="E18" s="1"/>
  <c r="E17"/>
  <c r="D17"/>
  <c r="D16"/>
  <c r="E16" s="1"/>
  <c r="D15"/>
  <c r="E15" s="1"/>
  <c r="D14"/>
  <c r="E14" s="1"/>
  <c r="D13"/>
  <c r="E13" s="1"/>
  <c r="D12"/>
  <c r="E12" s="1"/>
  <c r="J11"/>
  <c r="C11"/>
  <c r="D10"/>
  <c r="E10" s="1"/>
  <c r="D9"/>
  <c r="E9" s="1"/>
  <c r="D8"/>
  <c r="E8" s="1"/>
  <c r="D7"/>
  <c r="E7" s="1"/>
  <c r="D6"/>
  <c r="D5"/>
  <c r="E5" s="1"/>
  <c r="J4"/>
  <c r="C4"/>
  <c r="J3"/>
  <c r="J2"/>
  <c r="J1"/>
  <c r="D9" i="37"/>
  <c r="D11" s="1"/>
  <c r="C9"/>
  <c r="C11" s="1"/>
  <c r="B9"/>
  <c r="B11" s="1"/>
  <c r="D7"/>
  <c r="C7"/>
  <c r="B7"/>
  <c r="D5"/>
  <c r="C5"/>
  <c r="B5"/>
  <c r="E31" i="36"/>
  <c r="D31"/>
  <c r="C31"/>
  <c r="E30"/>
  <c r="D30"/>
  <c r="C30"/>
  <c r="E29"/>
  <c r="D29"/>
  <c r="C29"/>
  <c r="E28"/>
  <c r="D28"/>
  <c r="C28"/>
  <c r="E27"/>
  <c r="D27"/>
  <c r="E26"/>
  <c r="D26"/>
  <c r="C26"/>
  <c r="C27" s="1"/>
  <c r="I74" i="35"/>
  <c r="H74"/>
  <c r="G74"/>
  <c r="F74"/>
  <c r="E74"/>
  <c r="D74"/>
  <c r="C74"/>
  <c r="I71"/>
  <c r="H71"/>
  <c r="G71"/>
  <c r="F71"/>
  <c r="E71"/>
  <c r="D71"/>
  <c r="C71"/>
  <c r="I68"/>
  <c r="H68"/>
  <c r="H67" s="1"/>
  <c r="G68"/>
  <c r="F68"/>
  <c r="F67" s="1"/>
  <c r="E68"/>
  <c r="D68"/>
  <c r="C68"/>
  <c r="I67"/>
  <c r="E67"/>
  <c r="D67"/>
  <c r="H64"/>
  <c r="G64"/>
  <c r="F64"/>
  <c r="E64"/>
  <c r="D64"/>
  <c r="C64"/>
  <c r="I61"/>
  <c r="H61"/>
  <c r="G61"/>
  <c r="F61"/>
  <c r="E61"/>
  <c r="D61"/>
  <c r="C61"/>
  <c r="I58"/>
  <c r="H58"/>
  <c r="G58"/>
  <c r="F58"/>
  <c r="E58"/>
  <c r="D58"/>
  <c r="C58"/>
  <c r="I55"/>
  <c r="H55"/>
  <c r="G55"/>
  <c r="F55"/>
  <c r="E55"/>
  <c r="D55"/>
  <c r="C55"/>
  <c r="I52"/>
  <c r="H52"/>
  <c r="G52"/>
  <c r="F52"/>
  <c r="E52"/>
  <c r="D52"/>
  <c r="C52"/>
  <c r="I37"/>
  <c r="H37"/>
  <c r="G37"/>
  <c r="F37"/>
  <c r="E37"/>
  <c r="D37"/>
  <c r="C37"/>
  <c r="I36"/>
  <c r="E36"/>
  <c r="I33"/>
  <c r="H33"/>
  <c r="G33"/>
  <c r="F33"/>
  <c r="E33"/>
  <c r="D33"/>
  <c r="C33"/>
  <c r="I30"/>
  <c r="H30"/>
  <c r="G30"/>
  <c r="F30"/>
  <c r="E30"/>
  <c r="E29" s="1"/>
  <c r="D30"/>
  <c r="C30"/>
  <c r="I29"/>
  <c r="F29"/>
  <c r="I26"/>
  <c r="H26"/>
  <c r="G26"/>
  <c r="F26"/>
  <c r="E26"/>
  <c r="D26"/>
  <c r="C26"/>
  <c r="I23"/>
  <c r="H23"/>
  <c r="G23"/>
  <c r="F23"/>
  <c r="E23"/>
  <c r="D23"/>
  <c r="C23"/>
  <c r="I20"/>
  <c r="H20"/>
  <c r="G20"/>
  <c r="F20"/>
  <c r="E20"/>
  <c r="D20"/>
  <c r="C20"/>
  <c r="I17"/>
  <c r="H17"/>
  <c r="G17"/>
  <c r="F17"/>
  <c r="E17"/>
  <c r="D17"/>
  <c r="C17"/>
  <c r="I14"/>
  <c r="H14"/>
  <c r="G14"/>
  <c r="F14"/>
  <c r="E14"/>
  <c r="D14"/>
  <c r="C14"/>
  <c r="I5"/>
  <c r="H5"/>
  <c r="G5"/>
  <c r="F5"/>
  <c r="E5"/>
  <c r="D5"/>
  <c r="C5"/>
  <c r="I72" i="34"/>
  <c r="H72"/>
  <c r="G72"/>
  <c r="F72"/>
  <c r="E72"/>
  <c r="D72"/>
  <c r="C72"/>
  <c r="I69"/>
  <c r="H69"/>
  <c r="G69"/>
  <c r="F69"/>
  <c r="E69"/>
  <c r="D69"/>
  <c r="C69"/>
  <c r="I66"/>
  <c r="I65" s="1"/>
  <c r="H66"/>
  <c r="G66"/>
  <c r="F66"/>
  <c r="E66"/>
  <c r="E65" s="1"/>
  <c r="D66"/>
  <c r="C66"/>
  <c r="H62"/>
  <c r="G62"/>
  <c r="F62"/>
  <c r="E62"/>
  <c r="D62"/>
  <c r="C62"/>
  <c r="I59"/>
  <c r="H59"/>
  <c r="G59"/>
  <c r="F59"/>
  <c r="E59"/>
  <c r="D59"/>
  <c r="C59"/>
  <c r="I56"/>
  <c r="H56"/>
  <c r="G56"/>
  <c r="F56"/>
  <c r="E56"/>
  <c r="D56"/>
  <c r="C56"/>
  <c r="I53"/>
  <c r="H53"/>
  <c r="G53"/>
  <c r="F53"/>
  <c r="E53"/>
  <c r="D53"/>
  <c r="C53"/>
  <c r="I50"/>
  <c r="H50"/>
  <c r="G50"/>
  <c r="F50"/>
  <c r="E50"/>
  <c r="D50"/>
  <c r="C50"/>
  <c r="I35"/>
  <c r="H35"/>
  <c r="G35"/>
  <c r="F35"/>
  <c r="E35"/>
  <c r="D35"/>
  <c r="C35"/>
  <c r="I31"/>
  <c r="H31"/>
  <c r="G31"/>
  <c r="F31"/>
  <c r="E31"/>
  <c r="D31"/>
  <c r="C31"/>
  <c r="I28"/>
  <c r="H28"/>
  <c r="G28"/>
  <c r="F28"/>
  <c r="E28"/>
  <c r="D28"/>
  <c r="C28"/>
  <c r="I24"/>
  <c r="H24"/>
  <c r="G24"/>
  <c r="F24"/>
  <c r="E24"/>
  <c r="D24"/>
  <c r="C24"/>
  <c r="I21"/>
  <c r="H21"/>
  <c r="G21"/>
  <c r="F21"/>
  <c r="E21"/>
  <c r="D21"/>
  <c r="C21"/>
  <c r="I18"/>
  <c r="H18"/>
  <c r="G18"/>
  <c r="F18"/>
  <c r="E18"/>
  <c r="D18"/>
  <c r="C18"/>
  <c r="I15"/>
  <c r="H15"/>
  <c r="G15"/>
  <c r="F15"/>
  <c r="E15"/>
  <c r="D15"/>
  <c r="C15"/>
  <c r="I12"/>
  <c r="H12"/>
  <c r="G12"/>
  <c r="F12"/>
  <c r="E12"/>
  <c r="D12"/>
  <c r="C12"/>
  <c r="I5"/>
  <c r="H5"/>
  <c r="G5"/>
  <c r="F5"/>
  <c r="E5"/>
  <c r="D5"/>
  <c r="C5"/>
  <c r="G65" l="1"/>
  <c r="G34" s="1"/>
  <c r="G27"/>
  <c r="C65"/>
  <c r="D27"/>
  <c r="H27"/>
  <c r="H4" s="1"/>
  <c r="E34"/>
  <c r="I34"/>
  <c r="C34"/>
  <c r="C27"/>
  <c r="C4" s="1"/>
  <c r="G4"/>
  <c r="D4"/>
  <c r="F27"/>
  <c r="D65"/>
  <c r="D34" s="1"/>
  <c r="H65"/>
  <c r="H34" s="1"/>
  <c r="C29" i="35"/>
  <c r="G29"/>
  <c r="D29"/>
  <c r="E121" i="38"/>
  <c r="E141"/>
  <c r="D174"/>
  <c r="D239"/>
  <c r="D238" s="1"/>
  <c r="D344"/>
  <c r="E497"/>
  <c r="C528"/>
  <c r="D616"/>
  <c r="E679"/>
  <c r="D683"/>
  <c r="E734"/>
  <c r="E733" s="1"/>
  <c r="D741"/>
  <c r="E756"/>
  <c r="E755" s="1"/>
  <c r="D761"/>
  <c r="D760" s="1"/>
  <c r="E445" i="39"/>
  <c r="D497"/>
  <c r="D554"/>
  <c r="E594"/>
  <c r="D648"/>
  <c r="D729"/>
  <c r="F65" i="34"/>
  <c r="F34" s="1"/>
  <c r="D4" i="35"/>
  <c r="I4"/>
  <c r="F4"/>
  <c r="D160" i="38"/>
  <c r="C215"/>
  <c r="D392"/>
  <c r="D412"/>
  <c r="D552"/>
  <c r="E157" i="39"/>
  <c r="E181"/>
  <c r="E180" s="1"/>
  <c r="E179" s="1"/>
  <c r="D201"/>
  <c r="D200" s="1"/>
  <c r="D422"/>
  <c r="E132" i="38"/>
  <c r="E160"/>
  <c r="D180"/>
  <c r="C188"/>
  <c r="D207"/>
  <c r="D220"/>
  <c r="D233"/>
  <c r="D455"/>
  <c r="D463"/>
  <c r="E587"/>
  <c r="D646"/>
  <c r="D665"/>
  <c r="E688"/>
  <c r="D123" i="39"/>
  <c r="D244" i="38"/>
  <c r="D243" s="1"/>
  <c r="E357"/>
  <c r="E646"/>
  <c r="E665"/>
  <c r="D679"/>
  <c r="C203" i="39"/>
  <c r="E325"/>
  <c r="E369"/>
  <c r="D399"/>
  <c r="D597"/>
  <c r="D595" i="38"/>
  <c r="C561"/>
  <c r="D562"/>
  <c r="C483"/>
  <c r="D494"/>
  <c r="D474"/>
  <c r="C339"/>
  <c r="D445"/>
  <c r="E410"/>
  <c r="E409" s="1"/>
  <c r="D399"/>
  <c r="D382"/>
  <c r="E378"/>
  <c r="C263"/>
  <c r="E297"/>
  <c r="E296" s="1"/>
  <c r="E155"/>
  <c r="E126"/>
  <c r="E117"/>
  <c r="C67"/>
  <c r="D38"/>
  <c r="C3"/>
  <c r="D4"/>
  <c r="E423" i="39"/>
  <c r="D429"/>
  <c r="D38"/>
  <c r="D68"/>
  <c r="D120"/>
  <c r="C135"/>
  <c r="D182"/>
  <c r="D204"/>
  <c r="D207"/>
  <c r="E450"/>
  <c r="D491"/>
  <c r="E498"/>
  <c r="E497" s="1"/>
  <c r="D530"/>
  <c r="D553"/>
  <c r="D552" s="1"/>
  <c r="E753"/>
  <c r="D325"/>
  <c r="D524"/>
  <c r="E554"/>
  <c r="D663"/>
  <c r="D753"/>
  <c r="D752" s="1"/>
  <c r="D61"/>
  <c r="D140"/>
  <c r="E160"/>
  <c r="D179"/>
  <c r="E353"/>
  <c r="D515"/>
  <c r="D511" s="1"/>
  <c r="E564"/>
  <c r="D612"/>
  <c r="D618"/>
  <c r="E689"/>
  <c r="C484"/>
  <c r="C483" s="1"/>
  <c r="D416"/>
  <c r="E416"/>
  <c r="D404"/>
  <c r="E395"/>
  <c r="D382"/>
  <c r="D373"/>
  <c r="D353"/>
  <c r="E344"/>
  <c r="C263"/>
  <c r="D305"/>
  <c r="D136"/>
  <c r="C67"/>
  <c r="C3"/>
  <c r="D4"/>
  <c r="E392" i="38"/>
  <c r="E399"/>
  <c r="E463"/>
  <c r="E474"/>
  <c r="E661"/>
  <c r="E722"/>
  <c r="E540" i="39"/>
  <c r="E216" i="38"/>
  <c r="E120"/>
  <c r="E157"/>
  <c r="E289"/>
  <c r="E362"/>
  <c r="E289" i="39"/>
  <c r="E362"/>
  <c r="E373"/>
  <c r="E673"/>
  <c r="E702"/>
  <c r="E298"/>
  <c r="E305"/>
  <c r="E429"/>
  <c r="E491"/>
  <c r="E4" i="35"/>
  <c r="C4"/>
  <c r="G4"/>
  <c r="H29"/>
  <c r="H4" s="1"/>
  <c r="I78"/>
  <c r="C67"/>
  <c r="G67"/>
  <c r="E11" i="38"/>
  <c r="E61"/>
  <c r="C116"/>
  <c r="E129"/>
  <c r="E164"/>
  <c r="E163" s="1"/>
  <c r="E189"/>
  <c r="E204"/>
  <c r="D211"/>
  <c r="C228"/>
  <c r="E250"/>
  <c r="E298"/>
  <c r="D308"/>
  <c r="E325"/>
  <c r="D328"/>
  <c r="C314"/>
  <c r="D348"/>
  <c r="E374"/>
  <c r="E373" s="1"/>
  <c r="D378"/>
  <c r="E383"/>
  <c r="E382" s="1"/>
  <c r="E446"/>
  <c r="E445" s="1"/>
  <c r="E456"/>
  <c r="E455" s="1"/>
  <c r="D497"/>
  <c r="E596"/>
  <c r="E595" s="1"/>
  <c r="E603"/>
  <c r="E616"/>
  <c r="E687"/>
  <c r="D694"/>
  <c r="E751"/>
  <c r="D3" i="39"/>
  <c r="E39"/>
  <c r="C163"/>
  <c r="C152" s="1"/>
  <c r="E196"/>
  <c r="E195" s="1"/>
  <c r="E207"/>
  <c r="D244"/>
  <c r="D243" s="1"/>
  <c r="D289"/>
  <c r="D348"/>
  <c r="D388"/>
  <c r="E455"/>
  <c r="E468"/>
  <c r="E534"/>
  <c r="E533" s="1"/>
  <c r="E530" s="1"/>
  <c r="C553"/>
  <c r="C552" s="1"/>
  <c r="D579"/>
  <c r="E590"/>
  <c r="E589" s="1"/>
  <c r="E606"/>
  <c r="E619"/>
  <c r="E681"/>
  <c r="E742"/>
  <c r="E741" s="1"/>
  <c r="D758"/>
  <c r="D757" s="1"/>
  <c r="D763"/>
  <c r="D762" s="1"/>
  <c r="E768"/>
  <c r="E767" s="1"/>
  <c r="E780"/>
  <c r="E779" s="1"/>
  <c r="D77" i="34"/>
  <c r="D36" i="35"/>
  <c r="H36"/>
  <c r="D11" i="38"/>
  <c r="D61"/>
  <c r="D129"/>
  <c r="D132"/>
  <c r="E136"/>
  <c r="E146"/>
  <c r="E149"/>
  <c r="E154"/>
  <c r="C153"/>
  <c r="C152" s="1"/>
  <c r="D164"/>
  <c r="D163" s="1"/>
  <c r="D167"/>
  <c r="E171"/>
  <c r="E185"/>
  <c r="E184" s="1"/>
  <c r="D189"/>
  <c r="D198"/>
  <c r="D197" s="1"/>
  <c r="D250"/>
  <c r="D260"/>
  <c r="D289"/>
  <c r="D298"/>
  <c r="D305"/>
  <c r="D325"/>
  <c r="E331"/>
  <c r="E492"/>
  <c r="E491" s="1"/>
  <c r="D603"/>
  <c r="E671"/>
  <c r="E701"/>
  <c r="E700" s="1"/>
  <c r="C717"/>
  <c r="C716" s="1"/>
  <c r="D734"/>
  <c r="D739"/>
  <c r="C743"/>
  <c r="D751"/>
  <c r="D777"/>
  <c r="E12" i="39"/>
  <c r="E70"/>
  <c r="E68" s="1"/>
  <c r="D97"/>
  <c r="D67" s="1"/>
  <c r="D171"/>
  <c r="D193"/>
  <c r="D198"/>
  <c r="D197" s="1"/>
  <c r="D211"/>
  <c r="D203" s="1"/>
  <c r="D216"/>
  <c r="D344"/>
  <c r="E368"/>
  <c r="D392"/>
  <c r="D455"/>
  <c r="D463"/>
  <c r="E516"/>
  <c r="E524"/>
  <c r="E559"/>
  <c r="E558" s="1"/>
  <c r="E553" s="1"/>
  <c r="E552" s="1"/>
  <c r="E612"/>
  <c r="D681"/>
  <c r="D689"/>
  <c r="D770"/>
  <c r="D769" s="1"/>
  <c r="E78" i="35"/>
  <c r="F78"/>
  <c r="E6" i="38"/>
  <c r="E4" s="1"/>
  <c r="E40"/>
  <c r="E38" s="1"/>
  <c r="D68"/>
  <c r="E97"/>
  <c r="D117"/>
  <c r="D126"/>
  <c r="D146"/>
  <c r="D157"/>
  <c r="D153" s="1"/>
  <c r="D152" s="1"/>
  <c r="D182"/>
  <c r="D179" s="1"/>
  <c r="E194"/>
  <c r="E193" s="1"/>
  <c r="E188" s="1"/>
  <c r="E208"/>
  <c r="E207" s="1"/>
  <c r="C203"/>
  <c r="E229"/>
  <c r="E228" s="1"/>
  <c r="C259"/>
  <c r="E316"/>
  <c r="E345"/>
  <c r="E344" s="1"/>
  <c r="E416"/>
  <c r="D429"/>
  <c r="E577"/>
  <c r="D671"/>
  <c r="D756"/>
  <c r="D755" s="1"/>
  <c r="E762"/>
  <c r="E761" s="1"/>
  <c r="E760" s="1"/>
  <c r="C2" i="39"/>
  <c r="E141"/>
  <c r="D154"/>
  <c r="D160"/>
  <c r="E234"/>
  <c r="E233" s="1"/>
  <c r="D239"/>
  <c r="D238" s="1"/>
  <c r="D298"/>
  <c r="D331"/>
  <c r="D362"/>
  <c r="E384"/>
  <c r="E382" s="1"/>
  <c r="E400"/>
  <c r="E399" s="1"/>
  <c r="D468"/>
  <c r="E601"/>
  <c r="E664"/>
  <c r="E663" s="1"/>
  <c r="D702"/>
  <c r="E27" i="34"/>
  <c r="E4" s="1"/>
  <c r="I27"/>
  <c r="I4" s="1"/>
  <c r="G77"/>
  <c r="E123" i="38"/>
  <c r="E179"/>
  <c r="D215"/>
  <c r="E244"/>
  <c r="E243" s="1"/>
  <c r="D314"/>
  <c r="E348"/>
  <c r="D362"/>
  <c r="D416"/>
  <c r="E530"/>
  <c r="E529" s="1"/>
  <c r="E563"/>
  <c r="E562" s="1"/>
  <c r="D577"/>
  <c r="E747"/>
  <c r="E746" s="1"/>
  <c r="E743" s="1"/>
  <c r="E5" i="39"/>
  <c r="E4" s="1"/>
  <c r="C116"/>
  <c r="C115" s="1"/>
  <c r="D146"/>
  <c r="D185"/>
  <c r="D184" s="1"/>
  <c r="C188"/>
  <c r="C178" s="1"/>
  <c r="C177" s="1"/>
  <c r="E229"/>
  <c r="E237"/>
  <c r="E236" s="1"/>
  <c r="E235" s="1"/>
  <c r="C314"/>
  <c r="C259" s="1"/>
  <c r="D445"/>
  <c r="E475"/>
  <c r="D564"/>
  <c r="E579"/>
  <c r="C563"/>
  <c r="C562" s="1"/>
  <c r="E649"/>
  <c r="E648" s="1"/>
  <c r="D720"/>
  <c r="D719" s="1"/>
  <c r="D718" s="1"/>
  <c r="E725"/>
  <c r="E724" s="1"/>
  <c r="E758"/>
  <c r="E757" s="1"/>
  <c r="E763"/>
  <c r="E762" s="1"/>
  <c r="E770"/>
  <c r="E769" s="1"/>
  <c r="E126"/>
  <c r="E130"/>
  <c r="E129" s="1"/>
  <c r="D129"/>
  <c r="E165"/>
  <c r="E164" s="1"/>
  <c r="D164"/>
  <c r="D163" s="1"/>
  <c r="E190"/>
  <c r="E189" s="1"/>
  <c r="E188" s="1"/>
  <c r="D189"/>
  <c r="E221"/>
  <c r="E220" s="1"/>
  <c r="D220"/>
  <c r="D215" s="1"/>
  <c r="E631"/>
  <c r="E630" s="1"/>
  <c r="D630"/>
  <c r="E686"/>
  <c r="E685" s="1"/>
  <c r="D685"/>
  <c r="E737"/>
  <c r="E736" s="1"/>
  <c r="E735" s="1"/>
  <c r="D736"/>
  <c r="D735" s="1"/>
  <c r="E150"/>
  <c r="E149" s="1"/>
  <c r="D149"/>
  <c r="E251"/>
  <c r="E250" s="1"/>
  <c r="D250"/>
  <c r="E261"/>
  <c r="E260" s="1"/>
  <c r="D260"/>
  <c r="E316"/>
  <c r="E315" s="1"/>
  <c r="D315"/>
  <c r="E329"/>
  <c r="E328" s="1"/>
  <c r="D328"/>
  <c r="E341"/>
  <c r="E413"/>
  <c r="E412" s="1"/>
  <c r="D412"/>
  <c r="E645"/>
  <c r="E644" s="1"/>
  <c r="D644"/>
  <c r="E61"/>
  <c r="E140"/>
  <c r="E154"/>
  <c r="E153" s="1"/>
  <c r="E244"/>
  <c r="E243" s="1"/>
  <c r="E357"/>
  <c r="E392"/>
  <c r="E459"/>
  <c r="E477"/>
  <c r="E583"/>
  <c r="E655"/>
  <c r="E123"/>
  <c r="D143"/>
  <c r="D135" s="1"/>
  <c r="D157"/>
  <c r="D153" s="1"/>
  <c r="E171"/>
  <c r="E170" s="1"/>
  <c r="E185"/>
  <c r="E184" s="1"/>
  <c r="E204"/>
  <c r="E214"/>
  <c r="E213" s="1"/>
  <c r="D229"/>
  <c r="D228" s="1"/>
  <c r="D302"/>
  <c r="E348"/>
  <c r="D395"/>
  <c r="E404"/>
  <c r="E422"/>
  <c r="C444"/>
  <c r="D450"/>
  <c r="E474"/>
  <c r="E515"/>
  <c r="E511" s="1"/>
  <c r="D546"/>
  <c r="D540" s="1"/>
  <c r="D594"/>
  <c r="D601"/>
  <c r="E605"/>
  <c r="E618"/>
  <c r="E720"/>
  <c r="E729"/>
  <c r="E118"/>
  <c r="E117" s="1"/>
  <c r="D117"/>
  <c r="E495"/>
  <c r="E494" s="1"/>
  <c r="D494"/>
  <c r="E679"/>
  <c r="E678" s="1"/>
  <c r="D678"/>
  <c r="E775"/>
  <c r="E774" s="1"/>
  <c r="E773" s="1"/>
  <c r="D774"/>
  <c r="D773" s="1"/>
  <c r="E551"/>
  <c r="E549" s="1"/>
  <c r="D549"/>
  <c r="E572"/>
  <c r="E571" s="1"/>
  <c r="D571"/>
  <c r="E697"/>
  <c r="E696" s="1"/>
  <c r="D696"/>
  <c r="E734"/>
  <c r="E733" s="1"/>
  <c r="E732" s="1"/>
  <c r="D733"/>
  <c r="D732" s="1"/>
  <c r="E226"/>
  <c r="E223" s="1"/>
  <c r="E222" s="1"/>
  <c r="D223"/>
  <c r="D222" s="1"/>
  <c r="E266"/>
  <c r="E265" s="1"/>
  <c r="D265"/>
  <c r="E297"/>
  <c r="E296" s="1"/>
  <c r="D296"/>
  <c r="E309"/>
  <c r="E308" s="1"/>
  <c r="D308"/>
  <c r="E379"/>
  <c r="E378" s="1"/>
  <c r="D378"/>
  <c r="E642"/>
  <c r="E640" s="1"/>
  <c r="D640"/>
  <c r="E668"/>
  <c r="E667" s="1"/>
  <c r="D667"/>
  <c r="E744"/>
  <c r="E743" s="1"/>
  <c r="D743"/>
  <c r="E747"/>
  <c r="E746" s="1"/>
  <c r="E745" s="1"/>
  <c r="D746"/>
  <c r="D745" s="1"/>
  <c r="E11"/>
  <c r="E38"/>
  <c r="E331"/>
  <c r="E486"/>
  <c r="E504"/>
  <c r="C728"/>
  <c r="C727" s="1"/>
  <c r="E99"/>
  <c r="E97" s="1"/>
  <c r="E121"/>
  <c r="E120" s="1"/>
  <c r="D126"/>
  <c r="E133"/>
  <c r="E132" s="1"/>
  <c r="E136"/>
  <c r="E168"/>
  <c r="E167" s="1"/>
  <c r="D174"/>
  <c r="D170" s="1"/>
  <c r="E219"/>
  <c r="E216" s="1"/>
  <c r="E239"/>
  <c r="E238" s="1"/>
  <c r="D357"/>
  <c r="D459"/>
  <c r="E463"/>
  <c r="E444" s="1"/>
  <c r="D477"/>
  <c r="D486"/>
  <c r="D504"/>
  <c r="D583"/>
  <c r="D655"/>
  <c r="D647" s="1"/>
  <c r="E752"/>
  <c r="E140" i="38"/>
  <c r="E135" s="1"/>
  <c r="E263"/>
  <c r="E203"/>
  <c r="E153"/>
  <c r="E487"/>
  <c r="E486" s="1"/>
  <c r="D486"/>
  <c r="E514"/>
  <c r="E513" s="1"/>
  <c r="D513"/>
  <c r="D509" s="1"/>
  <c r="E548"/>
  <c r="E547" s="1"/>
  <c r="D547"/>
  <c r="E593"/>
  <c r="E592" s="1"/>
  <c r="D592"/>
  <c r="E728"/>
  <c r="E727" s="1"/>
  <c r="D727"/>
  <c r="E766"/>
  <c r="E765" s="1"/>
  <c r="D765"/>
  <c r="E769"/>
  <c r="E768" s="1"/>
  <c r="E767" s="1"/>
  <c r="D768"/>
  <c r="D767" s="1"/>
  <c r="E405"/>
  <c r="E404" s="1"/>
  <c r="D404"/>
  <c r="E451"/>
  <c r="E450" s="1"/>
  <c r="D450"/>
  <c r="E469"/>
  <c r="E468" s="1"/>
  <c r="D468"/>
  <c r="E478"/>
  <c r="E477" s="1"/>
  <c r="D477"/>
  <c r="E532"/>
  <c r="E531" s="1"/>
  <c r="D531"/>
  <c r="E545"/>
  <c r="E544" s="1"/>
  <c r="E538" s="1"/>
  <c r="D544"/>
  <c r="E600"/>
  <c r="E599" s="1"/>
  <c r="D599"/>
  <c r="D642"/>
  <c r="E644"/>
  <c r="E642" s="1"/>
  <c r="E369"/>
  <c r="E368" s="1"/>
  <c r="D368"/>
  <c r="E396"/>
  <c r="E395" s="1"/>
  <c r="D395"/>
  <c r="E423"/>
  <c r="E422" s="1"/>
  <c r="D422"/>
  <c r="E460"/>
  <c r="E459" s="1"/>
  <c r="D459"/>
  <c r="E557"/>
  <c r="E556" s="1"/>
  <c r="D556"/>
  <c r="D551" s="1"/>
  <c r="D550" s="1"/>
  <c r="E639"/>
  <c r="E638" s="1"/>
  <c r="D638"/>
  <c r="E654"/>
  <c r="E653" s="1"/>
  <c r="D653"/>
  <c r="E719"/>
  <c r="E718" s="1"/>
  <c r="E717" s="1"/>
  <c r="E716" s="1"/>
  <c r="D718"/>
  <c r="D717" s="1"/>
  <c r="D716" s="1"/>
  <c r="E389"/>
  <c r="E388" s="1"/>
  <c r="D388"/>
  <c r="E505"/>
  <c r="E504" s="1"/>
  <c r="D504"/>
  <c r="E582"/>
  <c r="E581" s="1"/>
  <c r="D581"/>
  <c r="E611"/>
  <c r="E610" s="1"/>
  <c r="D610"/>
  <c r="E116"/>
  <c r="E315"/>
  <c r="D484"/>
  <c r="E750"/>
  <c r="C135"/>
  <c r="D149"/>
  <c r="E260"/>
  <c r="D528"/>
  <c r="E569"/>
  <c r="E628"/>
  <c r="E676"/>
  <c r="C726"/>
  <c r="C725" s="1"/>
  <c r="D750"/>
  <c r="E772"/>
  <c r="E771" s="1"/>
  <c r="E68"/>
  <c r="D97"/>
  <c r="D123"/>
  <c r="D185"/>
  <c r="D184" s="1"/>
  <c r="D204"/>
  <c r="D203" s="1"/>
  <c r="E215"/>
  <c r="D223"/>
  <c r="D222" s="1"/>
  <c r="E328"/>
  <c r="E494"/>
  <c r="E522"/>
  <c r="D733"/>
  <c r="D136"/>
  <c r="D135" s="1"/>
  <c r="D171"/>
  <c r="D170" s="1"/>
  <c r="E175"/>
  <c r="E174" s="1"/>
  <c r="E170" s="1"/>
  <c r="D195"/>
  <c r="E223"/>
  <c r="E222" s="1"/>
  <c r="D229"/>
  <c r="D228" s="1"/>
  <c r="D357"/>
  <c r="E412"/>
  <c r="E430"/>
  <c r="E429" s="1"/>
  <c r="E485"/>
  <c r="E510"/>
  <c r="D522"/>
  <c r="D538"/>
  <c r="E553"/>
  <c r="E552" s="1"/>
  <c r="E551" s="1"/>
  <c r="E550" s="1"/>
  <c r="D569"/>
  <c r="D628"/>
  <c r="C645"/>
  <c r="C560" s="1"/>
  <c r="D676"/>
  <c r="E683"/>
  <c r="E694"/>
  <c r="D772"/>
  <c r="D771" s="1"/>
  <c r="D78" i="35"/>
  <c r="F36"/>
  <c r="C36"/>
  <c r="C78" s="1"/>
  <c r="G36"/>
  <c r="G78"/>
  <c r="E77" i="34"/>
  <c r="I77"/>
  <c r="F4"/>
  <c r="C777" i="31"/>
  <c r="C772"/>
  <c r="C771" s="1"/>
  <c r="C768"/>
  <c r="C767" s="1"/>
  <c r="C765"/>
  <c r="C761"/>
  <c r="C760" s="1"/>
  <c r="C756"/>
  <c r="C755" s="1"/>
  <c r="C751"/>
  <c r="C750" s="1"/>
  <c r="C746"/>
  <c r="C744"/>
  <c r="C741"/>
  <c r="C739"/>
  <c r="C734"/>
  <c r="C733" s="1"/>
  <c r="C731"/>
  <c r="C730" s="1"/>
  <c r="C727"/>
  <c r="C722"/>
  <c r="C718"/>
  <c r="C700"/>
  <c r="C694"/>
  <c r="C687"/>
  <c r="C683"/>
  <c r="C679"/>
  <c r="C676"/>
  <c r="C671"/>
  <c r="C665"/>
  <c r="C661"/>
  <c r="C653"/>
  <c r="C646"/>
  <c r="C642"/>
  <c r="C638"/>
  <c r="C628"/>
  <c r="C616"/>
  <c r="C610"/>
  <c r="C603"/>
  <c r="C599"/>
  <c r="C595"/>
  <c r="C592"/>
  <c r="C587"/>
  <c r="C581"/>
  <c r="C577"/>
  <c r="C569"/>
  <c r="C562"/>
  <c r="C556"/>
  <c r="C552"/>
  <c r="C547"/>
  <c r="C544"/>
  <c r="C538" s="1"/>
  <c r="C531"/>
  <c r="C529"/>
  <c r="C522"/>
  <c r="C513"/>
  <c r="C509" s="1"/>
  <c r="C504"/>
  <c r="C497"/>
  <c r="C494"/>
  <c r="C491"/>
  <c r="C486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C331"/>
  <c r="C328"/>
  <c r="C325"/>
  <c r="C315"/>
  <c r="C314" s="1"/>
  <c r="C302"/>
  <c r="C263"/>
  <c r="C260"/>
  <c r="C250"/>
  <c r="C244"/>
  <c r="C243" s="1"/>
  <c r="C239"/>
  <c r="C238" s="1"/>
  <c r="C236"/>
  <c r="C235" s="1"/>
  <c r="C233"/>
  <c r="C229"/>
  <c r="C223"/>
  <c r="C222" s="1"/>
  <c r="C220"/>
  <c r="C215" s="1"/>
  <c r="C216"/>
  <c r="C213"/>
  <c r="C211"/>
  <c r="C207"/>
  <c r="C204"/>
  <c r="C201"/>
  <c r="C200" s="1"/>
  <c r="C198"/>
  <c r="C197" s="1"/>
  <c r="C195"/>
  <c r="C193"/>
  <c r="C189"/>
  <c r="C188" s="1"/>
  <c r="C185"/>
  <c r="C184" s="1"/>
  <c r="C179"/>
  <c r="C174"/>
  <c r="C171"/>
  <c r="C170" s="1"/>
  <c r="C167"/>
  <c r="C164"/>
  <c r="C160"/>
  <c r="C157"/>
  <c r="C154"/>
  <c r="C149"/>
  <c r="C146"/>
  <c r="C143"/>
  <c r="C140"/>
  <c r="C136"/>
  <c r="C132"/>
  <c r="C129"/>
  <c r="C126"/>
  <c r="C123"/>
  <c r="C120"/>
  <c r="C117"/>
  <c r="C97"/>
  <c r="C68"/>
  <c r="C61"/>
  <c r="C38"/>
  <c r="C11"/>
  <c r="C4"/>
  <c r="D778" i="33"/>
  <c r="E778" s="1"/>
  <c r="E777" s="1"/>
  <c r="D777"/>
  <c r="C777"/>
  <c r="D776"/>
  <c r="E776" s="1"/>
  <c r="D775"/>
  <c r="E775" s="1"/>
  <c r="D774"/>
  <c r="E774" s="1"/>
  <c r="D773"/>
  <c r="E773" s="1"/>
  <c r="C772"/>
  <c r="C771" s="1"/>
  <c r="D770"/>
  <c r="E770" s="1"/>
  <c r="D769"/>
  <c r="D768" s="1"/>
  <c r="D767" s="1"/>
  <c r="C768"/>
  <c r="C767" s="1"/>
  <c r="D766"/>
  <c r="E766" s="1"/>
  <c r="E765" s="1"/>
  <c r="C765"/>
  <c r="D764"/>
  <c r="E764" s="1"/>
  <c r="D763"/>
  <c r="E763" s="1"/>
  <c r="D762"/>
  <c r="C761"/>
  <c r="C760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E736"/>
  <c r="D736"/>
  <c r="D735"/>
  <c r="E735" s="1"/>
  <c r="E734" s="1"/>
  <c r="C734"/>
  <c r="C733" s="1"/>
  <c r="E732"/>
  <c r="E731" s="1"/>
  <c r="E730" s="1"/>
  <c r="D732"/>
  <c r="D731" s="1"/>
  <c r="D730" s="1"/>
  <c r="C731"/>
  <c r="C730" s="1"/>
  <c r="D729"/>
  <c r="E729" s="1"/>
  <c r="D728"/>
  <c r="E728" s="1"/>
  <c r="D727"/>
  <c r="C727"/>
  <c r="J726"/>
  <c r="J725"/>
  <c r="D724"/>
  <c r="E724" s="1"/>
  <c r="D723"/>
  <c r="E723" s="1"/>
  <c r="C722"/>
  <c r="D721"/>
  <c r="E721" s="1"/>
  <c r="D720"/>
  <c r="E720" s="1"/>
  <c r="D719"/>
  <c r="C718"/>
  <c r="C717" s="1"/>
  <c r="C716" s="1"/>
  <c r="J717"/>
  <c r="J716"/>
  <c r="D715"/>
  <c r="E715" s="1"/>
  <c r="D714"/>
  <c r="E714" s="1"/>
  <c r="D713"/>
  <c r="E713" s="1"/>
  <c r="D712"/>
  <c r="E712" s="1"/>
  <c r="D711"/>
  <c r="E711" s="1"/>
  <c r="E710"/>
  <c r="D710"/>
  <c r="D709"/>
  <c r="E709" s="1"/>
  <c r="D708"/>
  <c r="E708" s="1"/>
  <c r="D707"/>
  <c r="E707" s="1"/>
  <c r="D706"/>
  <c r="E706" s="1"/>
  <c r="D705"/>
  <c r="E705" s="1"/>
  <c r="D704"/>
  <c r="E704" s="1"/>
  <c r="D703"/>
  <c r="E703" s="1"/>
  <c r="E702"/>
  <c r="D702"/>
  <c r="D701"/>
  <c r="C700"/>
  <c r="E699"/>
  <c r="D699"/>
  <c r="D698"/>
  <c r="E698" s="1"/>
  <c r="E697"/>
  <c r="D697"/>
  <c r="D696"/>
  <c r="E696" s="1"/>
  <c r="D695"/>
  <c r="D694" s="1"/>
  <c r="C694"/>
  <c r="D693"/>
  <c r="E693" s="1"/>
  <c r="D692"/>
  <c r="E692" s="1"/>
  <c r="D691"/>
  <c r="E691" s="1"/>
  <c r="D690"/>
  <c r="E690" s="1"/>
  <c r="D689"/>
  <c r="E689" s="1"/>
  <c r="D688"/>
  <c r="C687"/>
  <c r="D686"/>
  <c r="E686" s="1"/>
  <c r="D685"/>
  <c r="E685" s="1"/>
  <c r="E684"/>
  <c r="D684"/>
  <c r="C683"/>
  <c r="D682"/>
  <c r="E682" s="1"/>
  <c r="D681"/>
  <c r="E681" s="1"/>
  <c r="D680"/>
  <c r="E680" s="1"/>
  <c r="C679"/>
  <c r="D678"/>
  <c r="E678" s="1"/>
  <c r="D677"/>
  <c r="C676"/>
  <c r="D675"/>
  <c r="E675" s="1"/>
  <c r="D674"/>
  <c r="E674" s="1"/>
  <c r="D673"/>
  <c r="E673" s="1"/>
  <c r="D672"/>
  <c r="C671"/>
  <c r="D670"/>
  <c r="E670" s="1"/>
  <c r="D669"/>
  <c r="E669" s="1"/>
  <c r="E668"/>
  <c r="D668"/>
  <c r="D667"/>
  <c r="E667" s="1"/>
  <c r="D666"/>
  <c r="D665" s="1"/>
  <c r="C665"/>
  <c r="D664"/>
  <c r="E664" s="1"/>
  <c r="D663"/>
  <c r="E663" s="1"/>
  <c r="D662"/>
  <c r="C661"/>
  <c r="D660"/>
  <c r="E660" s="1"/>
  <c r="E659"/>
  <c r="D659"/>
  <c r="D658"/>
  <c r="E658" s="1"/>
  <c r="D657"/>
  <c r="E657" s="1"/>
  <c r="D656"/>
  <c r="E656" s="1"/>
  <c r="D655"/>
  <c r="E655" s="1"/>
  <c r="D654"/>
  <c r="C653"/>
  <c r="D652"/>
  <c r="E652" s="1"/>
  <c r="D651"/>
  <c r="E651" s="1"/>
  <c r="D650"/>
  <c r="E650" s="1"/>
  <c r="D649"/>
  <c r="E649" s="1"/>
  <c r="D648"/>
  <c r="E648" s="1"/>
  <c r="D647"/>
  <c r="E647" s="1"/>
  <c r="C646"/>
  <c r="J645"/>
  <c r="D644"/>
  <c r="E644" s="1"/>
  <c r="D643"/>
  <c r="E643" s="1"/>
  <c r="E642" s="1"/>
  <c r="J642"/>
  <c r="D642"/>
  <c r="C642"/>
  <c r="D641"/>
  <c r="E641" s="1"/>
  <c r="D640"/>
  <c r="E640" s="1"/>
  <c r="D639"/>
  <c r="E639" s="1"/>
  <c r="J638"/>
  <c r="C638"/>
  <c r="E637"/>
  <c r="D637"/>
  <c r="D636"/>
  <c r="E636" s="1"/>
  <c r="D635"/>
  <c r="E635" s="1"/>
  <c r="D634"/>
  <c r="E634" s="1"/>
  <c r="D633"/>
  <c r="E633" s="1"/>
  <c r="D632"/>
  <c r="E632" s="1"/>
  <c r="D631"/>
  <c r="E631" s="1"/>
  <c r="D630"/>
  <c r="E630" s="1"/>
  <c r="E629"/>
  <c r="D629"/>
  <c r="D628" s="1"/>
  <c r="C628"/>
  <c r="D627"/>
  <c r="E627" s="1"/>
  <c r="D626"/>
  <c r="E626" s="1"/>
  <c r="E625"/>
  <c r="D625"/>
  <c r="D624"/>
  <c r="E624" s="1"/>
  <c r="D623"/>
  <c r="E623" s="1"/>
  <c r="D622"/>
  <c r="E622" s="1"/>
  <c r="D621"/>
  <c r="E621" s="1"/>
  <c r="D620"/>
  <c r="D619"/>
  <c r="E619" s="1"/>
  <c r="D618"/>
  <c r="E618" s="1"/>
  <c r="D617"/>
  <c r="E617" s="1"/>
  <c r="C616"/>
  <c r="D615"/>
  <c r="E615" s="1"/>
  <c r="D614"/>
  <c r="E614" s="1"/>
  <c r="D613"/>
  <c r="E613" s="1"/>
  <c r="D612"/>
  <c r="E612" s="1"/>
  <c r="D611"/>
  <c r="C610"/>
  <c r="D609"/>
  <c r="E609" s="1"/>
  <c r="D608"/>
  <c r="E608" s="1"/>
  <c r="D607"/>
  <c r="D606"/>
  <c r="E606" s="1"/>
  <c r="D605"/>
  <c r="E605" s="1"/>
  <c r="D604"/>
  <c r="E604" s="1"/>
  <c r="C603"/>
  <c r="D602"/>
  <c r="E602" s="1"/>
  <c r="D601"/>
  <c r="E601" s="1"/>
  <c r="D600"/>
  <c r="C599"/>
  <c r="D598"/>
  <c r="E598" s="1"/>
  <c r="D597"/>
  <c r="E597" s="1"/>
  <c r="D596"/>
  <c r="C595"/>
  <c r="D594"/>
  <c r="E594" s="1"/>
  <c r="D593"/>
  <c r="C592"/>
  <c r="D591"/>
  <c r="E591" s="1"/>
  <c r="E590"/>
  <c r="D590"/>
  <c r="D589"/>
  <c r="E589" s="1"/>
  <c r="D588"/>
  <c r="E588" s="1"/>
  <c r="C587"/>
  <c r="D586"/>
  <c r="E586" s="1"/>
  <c r="D585"/>
  <c r="E585" s="1"/>
  <c r="D584"/>
  <c r="E584" s="1"/>
  <c r="D583"/>
  <c r="E583" s="1"/>
  <c r="D582"/>
  <c r="D581" s="1"/>
  <c r="C581"/>
  <c r="D580"/>
  <c r="E580" s="1"/>
  <c r="D579"/>
  <c r="E579" s="1"/>
  <c r="D578"/>
  <c r="C577"/>
  <c r="D576"/>
  <c r="E576" s="1"/>
  <c r="D575"/>
  <c r="E575" s="1"/>
  <c r="D574"/>
  <c r="E574" s="1"/>
  <c r="D573"/>
  <c r="E573" s="1"/>
  <c r="E572"/>
  <c r="D572"/>
  <c r="D571"/>
  <c r="E571" s="1"/>
  <c r="D570"/>
  <c r="D569" s="1"/>
  <c r="C569"/>
  <c r="E568"/>
  <c r="D568"/>
  <c r="D567"/>
  <c r="E567" s="1"/>
  <c r="D566"/>
  <c r="E566" s="1"/>
  <c r="D565"/>
  <c r="E565" s="1"/>
  <c r="D564"/>
  <c r="E564" s="1"/>
  <c r="D563"/>
  <c r="C562"/>
  <c r="J561"/>
  <c r="J560"/>
  <c r="J559"/>
  <c r="D558"/>
  <c r="E558" s="1"/>
  <c r="D557"/>
  <c r="D556" s="1"/>
  <c r="C556"/>
  <c r="D555"/>
  <c r="E555" s="1"/>
  <c r="D554"/>
  <c r="E554" s="1"/>
  <c r="D553"/>
  <c r="D552" s="1"/>
  <c r="D551" s="1"/>
  <c r="D550" s="1"/>
  <c r="C552"/>
  <c r="J551"/>
  <c r="J550"/>
  <c r="D549"/>
  <c r="E549" s="1"/>
  <c r="D548"/>
  <c r="J547"/>
  <c r="C547"/>
  <c r="E546"/>
  <c r="D546"/>
  <c r="D545"/>
  <c r="C544"/>
  <c r="D543"/>
  <c r="E543" s="1"/>
  <c r="D542"/>
  <c r="E542" s="1"/>
  <c r="D541"/>
  <c r="E541" s="1"/>
  <c r="D540"/>
  <c r="E540" s="1"/>
  <c r="D539"/>
  <c r="C538"/>
  <c r="D537"/>
  <c r="E537" s="1"/>
  <c r="D536"/>
  <c r="E536" s="1"/>
  <c r="D535"/>
  <c r="E535" s="1"/>
  <c r="D534"/>
  <c r="E534" s="1"/>
  <c r="D533"/>
  <c r="E533" s="1"/>
  <c r="D532"/>
  <c r="E532" s="1"/>
  <c r="C531"/>
  <c r="D530"/>
  <c r="D529" s="1"/>
  <c r="C529"/>
  <c r="D527"/>
  <c r="E527" s="1"/>
  <c r="D526"/>
  <c r="E526" s="1"/>
  <c r="D525"/>
  <c r="E525" s="1"/>
  <c r="D524"/>
  <c r="E524" s="1"/>
  <c r="E523"/>
  <c r="D523"/>
  <c r="D522" s="1"/>
  <c r="C522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D512"/>
  <c r="E512" s="1"/>
  <c r="D511"/>
  <c r="E511" s="1"/>
  <c r="D510"/>
  <c r="C509"/>
  <c r="D508"/>
  <c r="E508" s="1"/>
  <c r="D507"/>
  <c r="E507" s="1"/>
  <c r="D506"/>
  <c r="E506" s="1"/>
  <c r="D505"/>
  <c r="C504"/>
  <c r="E503"/>
  <c r="D503"/>
  <c r="D502"/>
  <c r="E502" s="1"/>
  <c r="D501"/>
  <c r="E501" s="1"/>
  <c r="D500"/>
  <c r="E500" s="1"/>
  <c r="D499"/>
  <c r="E499" s="1"/>
  <c r="D498"/>
  <c r="C497"/>
  <c r="D496"/>
  <c r="E496" s="1"/>
  <c r="D495"/>
  <c r="D494" s="1"/>
  <c r="C494"/>
  <c r="D493"/>
  <c r="E493" s="1"/>
  <c r="E492"/>
  <c r="D492"/>
  <c r="C491"/>
  <c r="D490"/>
  <c r="E490" s="1"/>
  <c r="D489"/>
  <c r="E489" s="1"/>
  <c r="D488"/>
  <c r="E488" s="1"/>
  <c r="D487"/>
  <c r="C486"/>
  <c r="D485"/>
  <c r="E485" s="1"/>
  <c r="J483"/>
  <c r="E481"/>
  <c r="D481"/>
  <c r="D480"/>
  <c r="E480" s="1"/>
  <c r="D479"/>
  <c r="E479" s="1"/>
  <c r="D478"/>
  <c r="C477"/>
  <c r="D476"/>
  <c r="E476" s="1"/>
  <c r="D475"/>
  <c r="C474"/>
  <c r="D473"/>
  <c r="E473" s="1"/>
  <c r="D472"/>
  <c r="E472" s="1"/>
  <c r="D471"/>
  <c r="E471" s="1"/>
  <c r="D470"/>
  <c r="E470" s="1"/>
  <c r="D469"/>
  <c r="C468"/>
  <c r="D467"/>
  <c r="E467" s="1"/>
  <c r="D466"/>
  <c r="E466" s="1"/>
  <c r="D465"/>
  <c r="E465" s="1"/>
  <c r="D464"/>
  <c r="D463" s="1"/>
  <c r="C463"/>
  <c r="D462"/>
  <c r="E462" s="1"/>
  <c r="D461"/>
  <c r="E461" s="1"/>
  <c r="D460"/>
  <c r="C459"/>
  <c r="D458"/>
  <c r="E458" s="1"/>
  <c r="D457"/>
  <c r="E457" s="1"/>
  <c r="D456"/>
  <c r="E456" s="1"/>
  <c r="E455" s="1"/>
  <c r="D455"/>
  <c r="C455"/>
  <c r="D454"/>
  <c r="E454" s="1"/>
  <c r="D453"/>
  <c r="E453" s="1"/>
  <c r="E452"/>
  <c r="D452"/>
  <c r="D451"/>
  <c r="C450"/>
  <c r="D449"/>
  <c r="E449" s="1"/>
  <c r="D448"/>
  <c r="E448" s="1"/>
  <c r="D447"/>
  <c r="E447" s="1"/>
  <c r="D446"/>
  <c r="C445"/>
  <c r="D443"/>
  <c r="E443" s="1"/>
  <c r="E442"/>
  <c r="D442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D428"/>
  <c r="E428" s="1"/>
  <c r="D427"/>
  <c r="E427" s="1"/>
  <c r="E426"/>
  <c r="D426"/>
  <c r="D425"/>
  <c r="E425" s="1"/>
  <c r="D424"/>
  <c r="E424" s="1"/>
  <c r="D423"/>
  <c r="C422"/>
  <c r="D421"/>
  <c r="E421" s="1"/>
  <c r="D420"/>
  <c r="E420" s="1"/>
  <c r="D419"/>
  <c r="E419" s="1"/>
  <c r="D418"/>
  <c r="E418" s="1"/>
  <c r="D417"/>
  <c r="E417" s="1"/>
  <c r="C416"/>
  <c r="D415"/>
  <c r="E415" s="1"/>
  <c r="D414"/>
  <c r="E414" s="1"/>
  <c r="D413"/>
  <c r="E413" s="1"/>
  <c r="C412"/>
  <c r="D411"/>
  <c r="E411" s="1"/>
  <c r="D410"/>
  <c r="E410" s="1"/>
  <c r="C409"/>
  <c r="D408"/>
  <c r="E408" s="1"/>
  <c r="D407"/>
  <c r="E407" s="1"/>
  <c r="D406"/>
  <c r="E406" s="1"/>
  <c r="D405"/>
  <c r="C404"/>
  <c r="D403"/>
  <c r="E403" s="1"/>
  <c r="D402"/>
  <c r="E402" s="1"/>
  <c r="D401"/>
  <c r="E401" s="1"/>
  <c r="D400"/>
  <c r="C399"/>
  <c r="D398"/>
  <c r="E398" s="1"/>
  <c r="D397"/>
  <c r="E397" s="1"/>
  <c r="D396"/>
  <c r="C395"/>
  <c r="D394"/>
  <c r="E394" s="1"/>
  <c r="D393"/>
  <c r="C392"/>
  <c r="D391"/>
  <c r="E391" s="1"/>
  <c r="D390"/>
  <c r="E390" s="1"/>
  <c r="D389"/>
  <c r="C388"/>
  <c r="D387"/>
  <c r="E387" s="1"/>
  <c r="D386"/>
  <c r="E386" s="1"/>
  <c r="D385"/>
  <c r="E385" s="1"/>
  <c r="D384"/>
  <c r="E384" s="1"/>
  <c r="D383"/>
  <c r="E383" s="1"/>
  <c r="C382"/>
  <c r="D381"/>
  <c r="E381" s="1"/>
  <c r="D380"/>
  <c r="E380" s="1"/>
  <c r="D379"/>
  <c r="C378"/>
  <c r="D377"/>
  <c r="E377" s="1"/>
  <c r="D376"/>
  <c r="E376" s="1"/>
  <c r="D375"/>
  <c r="E375" s="1"/>
  <c r="D374"/>
  <c r="C373"/>
  <c r="D372"/>
  <c r="E372" s="1"/>
  <c r="D371"/>
  <c r="E371" s="1"/>
  <c r="D370"/>
  <c r="E370" s="1"/>
  <c r="D369"/>
  <c r="C368"/>
  <c r="D367"/>
  <c r="E367" s="1"/>
  <c r="D366"/>
  <c r="E366" s="1"/>
  <c r="D365"/>
  <c r="E365" s="1"/>
  <c r="D364"/>
  <c r="E364" s="1"/>
  <c r="E363"/>
  <c r="D363"/>
  <c r="C362"/>
  <c r="D361"/>
  <c r="E361" s="1"/>
  <c r="D360"/>
  <c r="E360" s="1"/>
  <c r="D359"/>
  <c r="E359" s="1"/>
  <c r="D358"/>
  <c r="C357"/>
  <c r="D356"/>
  <c r="E356" s="1"/>
  <c r="D355"/>
  <c r="E355" s="1"/>
  <c r="D354"/>
  <c r="E354" s="1"/>
  <c r="C353"/>
  <c r="D352"/>
  <c r="E352" s="1"/>
  <c r="D351"/>
  <c r="E351" s="1"/>
  <c r="D350"/>
  <c r="E350" s="1"/>
  <c r="D349"/>
  <c r="C348"/>
  <c r="D347"/>
  <c r="E347" s="1"/>
  <c r="D346"/>
  <c r="E346" s="1"/>
  <c r="D345"/>
  <c r="E345" s="1"/>
  <c r="C344"/>
  <c r="E343"/>
  <c r="D343"/>
  <c r="D342"/>
  <c r="E342" s="1"/>
  <c r="E341"/>
  <c r="D341"/>
  <c r="J339"/>
  <c r="D338"/>
  <c r="E338" s="1"/>
  <c r="E337"/>
  <c r="D337"/>
  <c r="D336"/>
  <c r="E336" s="1"/>
  <c r="D335"/>
  <c r="E335" s="1"/>
  <c r="D334"/>
  <c r="E334" s="1"/>
  <c r="E333"/>
  <c r="D333"/>
  <c r="D332"/>
  <c r="C331"/>
  <c r="D330"/>
  <c r="E330" s="1"/>
  <c r="D329"/>
  <c r="E329" s="1"/>
  <c r="C328"/>
  <c r="D327"/>
  <c r="E327" s="1"/>
  <c r="E326"/>
  <c r="D326"/>
  <c r="C325"/>
  <c r="E324"/>
  <c r="D324"/>
  <c r="D323"/>
  <c r="E323" s="1"/>
  <c r="D322"/>
  <c r="E322" s="1"/>
  <c r="D321"/>
  <c r="E321" s="1"/>
  <c r="E320"/>
  <c r="D320"/>
  <c r="D319"/>
  <c r="E319" s="1"/>
  <c r="E318"/>
  <c r="D318"/>
  <c r="D317"/>
  <c r="D316"/>
  <c r="E316" s="1"/>
  <c r="C315"/>
  <c r="D313"/>
  <c r="E313" s="1"/>
  <c r="D312"/>
  <c r="E311"/>
  <c r="D311"/>
  <c r="D310"/>
  <c r="E310" s="1"/>
  <c r="D309"/>
  <c r="E309" s="1"/>
  <c r="D307"/>
  <c r="E307" s="1"/>
  <c r="D306"/>
  <c r="D305" s="1"/>
  <c r="D304"/>
  <c r="E304" s="1"/>
  <c r="D303"/>
  <c r="D301"/>
  <c r="E301" s="1"/>
  <c r="D300"/>
  <c r="E300" s="1"/>
  <c r="E299"/>
  <c r="D299"/>
  <c r="E297"/>
  <c r="E296" s="1"/>
  <c r="D297"/>
  <c r="D296" s="1"/>
  <c r="D295"/>
  <c r="E295" s="1"/>
  <c r="D294"/>
  <c r="E294" s="1"/>
  <c r="D293"/>
  <c r="E293" s="1"/>
  <c r="D292"/>
  <c r="E292" s="1"/>
  <c r="D291"/>
  <c r="E291" s="1"/>
  <c r="E290"/>
  <c r="D290"/>
  <c r="E288"/>
  <c r="D288"/>
  <c r="D287"/>
  <c r="E287" s="1"/>
  <c r="D286"/>
  <c r="E286" s="1"/>
  <c r="D285"/>
  <c r="E285" s="1"/>
  <c r="D284"/>
  <c r="E284" s="1"/>
  <c r="D283"/>
  <c r="E283" s="1"/>
  <c r="D282"/>
  <c r="E282" s="1"/>
  <c r="D281"/>
  <c r="E281" s="1"/>
  <c r="E280"/>
  <c r="D280"/>
  <c r="D279"/>
  <c r="E279" s="1"/>
  <c r="D278"/>
  <c r="E278" s="1"/>
  <c r="D277"/>
  <c r="E277" s="1"/>
  <c r="D276"/>
  <c r="E276" s="1"/>
  <c r="D275"/>
  <c r="E275" s="1"/>
  <c r="E274"/>
  <c r="D274"/>
  <c r="D273"/>
  <c r="E273" s="1"/>
  <c r="E272"/>
  <c r="D272"/>
  <c r="D271"/>
  <c r="E271" s="1"/>
  <c r="D270"/>
  <c r="E270" s="1"/>
  <c r="D269"/>
  <c r="E269" s="1"/>
  <c r="D268"/>
  <c r="E268" s="1"/>
  <c r="D267"/>
  <c r="D266"/>
  <c r="E266" s="1"/>
  <c r="D264"/>
  <c r="D262"/>
  <c r="E262" s="1"/>
  <c r="D261"/>
  <c r="E261" s="1"/>
  <c r="C260"/>
  <c r="J259"/>
  <c r="J258"/>
  <c r="J257"/>
  <c r="J256"/>
  <c r="D252"/>
  <c r="E252" s="1"/>
  <c r="E251"/>
  <c r="E250" s="1"/>
  <c r="D251"/>
  <c r="D250" s="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/>
  <c r="D234"/>
  <c r="E234" s="1"/>
  <c r="E233" s="1"/>
  <c r="C233"/>
  <c r="D232"/>
  <c r="E232" s="1"/>
  <c r="D231"/>
  <c r="E231" s="1"/>
  <c r="D230"/>
  <c r="E230" s="1"/>
  <c r="C229"/>
  <c r="C228" s="1"/>
  <c r="E227"/>
  <c r="D227"/>
  <c r="D226"/>
  <c r="E226" s="1"/>
  <c r="D225"/>
  <c r="E225" s="1"/>
  <c r="D224"/>
  <c r="E224" s="1"/>
  <c r="C223"/>
  <c r="C222"/>
  <c r="E221"/>
  <c r="E220" s="1"/>
  <c r="D221"/>
  <c r="D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E205"/>
  <c r="D205"/>
  <c r="C204"/>
  <c r="D202"/>
  <c r="C201"/>
  <c r="C200" s="1"/>
  <c r="D199"/>
  <c r="D198" s="1"/>
  <c r="C198"/>
  <c r="C197" s="1"/>
  <c r="D197"/>
  <c r="D196"/>
  <c r="C195"/>
  <c r="D194"/>
  <c r="C193"/>
  <c r="D192"/>
  <c r="E192" s="1"/>
  <c r="D191"/>
  <c r="E191" s="1"/>
  <c r="D190"/>
  <c r="C189"/>
  <c r="C188" s="1"/>
  <c r="D187"/>
  <c r="E187" s="1"/>
  <c r="D186"/>
  <c r="E186" s="1"/>
  <c r="C185"/>
  <c r="C184" s="1"/>
  <c r="D183"/>
  <c r="E183" s="1"/>
  <c r="E182" s="1"/>
  <c r="D181"/>
  <c r="D180" s="1"/>
  <c r="C179"/>
  <c r="J178"/>
  <c r="J177"/>
  <c r="D176"/>
  <c r="E176" s="1"/>
  <c r="E175"/>
  <c r="D175"/>
  <c r="C174"/>
  <c r="D173"/>
  <c r="E173" s="1"/>
  <c r="D172"/>
  <c r="E172" s="1"/>
  <c r="C171"/>
  <c r="J170"/>
  <c r="D169"/>
  <c r="E169" s="1"/>
  <c r="D168"/>
  <c r="E168" s="1"/>
  <c r="C167"/>
  <c r="D166"/>
  <c r="E166" s="1"/>
  <c r="D165"/>
  <c r="C164"/>
  <c r="J163"/>
  <c r="E162"/>
  <c r="D162"/>
  <c r="D161"/>
  <c r="E161" s="1"/>
  <c r="E160" s="1"/>
  <c r="D160"/>
  <c r="C160"/>
  <c r="D159"/>
  <c r="E159" s="1"/>
  <c r="D158"/>
  <c r="E158" s="1"/>
  <c r="E157" s="1"/>
  <c r="C157"/>
  <c r="D156"/>
  <c r="E156" s="1"/>
  <c r="D155"/>
  <c r="E155" s="1"/>
  <c r="C154"/>
  <c r="C153" s="1"/>
  <c r="J153"/>
  <c r="J152"/>
  <c r="D151"/>
  <c r="E151" s="1"/>
  <c r="D150"/>
  <c r="C149"/>
  <c r="D148"/>
  <c r="D146" s="1"/>
  <c r="E147"/>
  <c r="D147"/>
  <c r="C146"/>
  <c r="D145"/>
  <c r="E145" s="1"/>
  <c r="D144"/>
  <c r="E144" s="1"/>
  <c r="E143" s="1"/>
  <c r="C143"/>
  <c r="D142"/>
  <c r="E142" s="1"/>
  <c r="D141"/>
  <c r="D140" s="1"/>
  <c r="C140"/>
  <c r="D139"/>
  <c r="E139" s="1"/>
  <c r="D138"/>
  <c r="E138" s="1"/>
  <c r="D137"/>
  <c r="E137" s="1"/>
  <c r="C136"/>
  <c r="J135"/>
  <c r="E134"/>
  <c r="D134"/>
  <c r="D133"/>
  <c r="D132" s="1"/>
  <c r="C132"/>
  <c r="D131"/>
  <c r="E131" s="1"/>
  <c r="D130"/>
  <c r="C129"/>
  <c r="D128"/>
  <c r="E128" s="1"/>
  <c r="E127"/>
  <c r="D127"/>
  <c r="C126"/>
  <c r="D125"/>
  <c r="E125" s="1"/>
  <c r="D124"/>
  <c r="C123"/>
  <c r="D122"/>
  <c r="E122" s="1"/>
  <c r="E121"/>
  <c r="D121"/>
  <c r="C120"/>
  <c r="E119"/>
  <c r="D119"/>
  <c r="D118"/>
  <c r="C117"/>
  <c r="J116"/>
  <c r="J115"/>
  <c r="J114"/>
  <c r="D113"/>
  <c r="E113" s="1"/>
  <c r="E112"/>
  <c r="D112"/>
  <c r="D111"/>
  <c r="E111" s="1"/>
  <c r="D110"/>
  <c r="E110" s="1"/>
  <c r="D109"/>
  <c r="E109" s="1"/>
  <c r="D108"/>
  <c r="E108" s="1"/>
  <c r="D107"/>
  <c r="E107" s="1"/>
  <c r="D106"/>
  <c r="E106" s="1"/>
  <c r="D105"/>
  <c r="E105" s="1"/>
  <c r="E104"/>
  <c r="D104"/>
  <c r="D103"/>
  <c r="E103" s="1"/>
  <c r="D102"/>
  <c r="E102" s="1"/>
  <c r="D101"/>
  <c r="E101" s="1"/>
  <c r="E100"/>
  <c r="D99"/>
  <c r="D97" s="1"/>
  <c r="E98"/>
  <c r="J97"/>
  <c r="C97"/>
  <c r="D96"/>
  <c r="E96" s="1"/>
  <c r="D95"/>
  <c r="E95" s="1"/>
  <c r="E94"/>
  <c r="D94"/>
  <c r="D93"/>
  <c r="E93" s="1"/>
  <c r="D92"/>
  <c r="E92" s="1"/>
  <c r="D91"/>
  <c r="E91" s="1"/>
  <c r="D90"/>
  <c r="E90" s="1"/>
  <c r="D89"/>
  <c r="E89" s="1"/>
  <c r="E88"/>
  <c r="D88"/>
  <c r="D87"/>
  <c r="E87" s="1"/>
  <c r="E86"/>
  <c r="D86"/>
  <c r="D85"/>
  <c r="E85" s="1"/>
  <c r="D84"/>
  <c r="E84" s="1"/>
  <c r="D83"/>
  <c r="E83" s="1"/>
  <c r="D82"/>
  <c r="E82" s="1"/>
  <c r="D81"/>
  <c r="E81" s="1"/>
  <c r="E80"/>
  <c r="D80"/>
  <c r="D79"/>
  <c r="E79" s="1"/>
  <c r="E78"/>
  <c r="D78"/>
  <c r="D77"/>
  <c r="E77" s="1"/>
  <c r="D76"/>
  <c r="E76" s="1"/>
  <c r="D75"/>
  <c r="E75" s="1"/>
  <c r="D74"/>
  <c r="E74" s="1"/>
  <c r="D73"/>
  <c r="E73" s="1"/>
  <c r="D72"/>
  <c r="E72" s="1"/>
  <c r="D71"/>
  <c r="E71" s="1"/>
  <c r="E70"/>
  <c r="D70"/>
  <c r="D69"/>
  <c r="E69" s="1"/>
  <c r="J68"/>
  <c r="C68"/>
  <c r="C67" s="1"/>
  <c r="J67"/>
  <c r="D66"/>
  <c r="E66" s="1"/>
  <c r="D65"/>
  <c r="E65" s="1"/>
  <c r="D64"/>
  <c r="E64" s="1"/>
  <c r="D63"/>
  <c r="E63" s="1"/>
  <c r="E62"/>
  <c r="D62"/>
  <c r="J61"/>
  <c r="C61"/>
  <c r="D60"/>
  <c r="E60" s="1"/>
  <c r="D59"/>
  <c r="E59" s="1"/>
  <c r="D58"/>
  <c r="E58" s="1"/>
  <c r="D57"/>
  <c r="E57" s="1"/>
  <c r="D56"/>
  <c r="E56" s="1"/>
  <c r="D55"/>
  <c r="E55" s="1"/>
  <c r="D54"/>
  <c r="E54" s="1"/>
  <c r="E53"/>
  <c r="D53"/>
  <c r="D52"/>
  <c r="E52" s="1"/>
  <c r="D51"/>
  <c r="E51" s="1"/>
  <c r="D50"/>
  <c r="E50" s="1"/>
  <c r="D49"/>
  <c r="E49" s="1"/>
  <c r="D48"/>
  <c r="E48" s="1"/>
  <c r="E47"/>
  <c r="D47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J38"/>
  <c r="C38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E27"/>
  <c r="D27"/>
  <c r="D26"/>
  <c r="E26" s="1"/>
  <c r="D25"/>
  <c r="E25" s="1"/>
  <c r="D24"/>
  <c r="E24" s="1"/>
  <c r="D23"/>
  <c r="E23" s="1"/>
  <c r="D22"/>
  <c r="E22" s="1"/>
  <c r="D21"/>
  <c r="E21" s="1"/>
  <c r="D20"/>
  <c r="E20" s="1"/>
  <c r="E19"/>
  <c r="D19"/>
  <c r="D18"/>
  <c r="E18" s="1"/>
  <c r="D17"/>
  <c r="E17" s="1"/>
  <c r="D16"/>
  <c r="E16" s="1"/>
  <c r="D15"/>
  <c r="E15" s="1"/>
  <c r="D14"/>
  <c r="E14" s="1"/>
  <c r="E13"/>
  <c r="D13"/>
  <c r="D12"/>
  <c r="E12" s="1"/>
  <c r="J11"/>
  <c r="C11"/>
  <c r="D10"/>
  <c r="E10" s="1"/>
  <c r="D9"/>
  <c r="E9" s="1"/>
  <c r="D8"/>
  <c r="E8" s="1"/>
  <c r="D7"/>
  <c r="E7" s="1"/>
  <c r="E6"/>
  <c r="D6"/>
  <c r="D5"/>
  <c r="E5" s="1"/>
  <c r="J4"/>
  <c r="D4"/>
  <c r="C4"/>
  <c r="J3"/>
  <c r="J2"/>
  <c r="J1"/>
  <c r="C258" i="38" l="1"/>
  <c r="C257" s="1"/>
  <c r="C484" i="33"/>
  <c r="E495"/>
  <c r="D392"/>
  <c r="D378"/>
  <c r="D373"/>
  <c r="D61"/>
  <c r="C484" i="31"/>
  <c r="C203"/>
  <c r="C163"/>
  <c r="H77" i="34"/>
  <c r="F77"/>
  <c r="C77"/>
  <c r="C259" i="31"/>
  <c r="D38" i="33"/>
  <c r="D123"/>
  <c r="E133"/>
  <c r="E132" s="1"/>
  <c r="D182"/>
  <c r="D289"/>
  <c r="D298"/>
  <c r="D325"/>
  <c r="D531"/>
  <c r="D528" s="1"/>
  <c r="D599"/>
  <c r="D653"/>
  <c r="C743"/>
  <c r="D3" i="38"/>
  <c r="E229" i="33"/>
  <c r="E228" s="1"/>
  <c r="D260"/>
  <c r="E298"/>
  <c r="D661"/>
  <c r="D676"/>
  <c r="D683"/>
  <c r="D718"/>
  <c r="D772"/>
  <c r="D771" s="1"/>
  <c r="C528" i="31"/>
  <c r="C551"/>
  <c r="C550" s="1"/>
  <c r="C645"/>
  <c r="D340" i="38"/>
  <c r="D444"/>
  <c r="E528"/>
  <c r="C3" i="33"/>
  <c r="C2" s="1"/>
  <c r="D179"/>
  <c r="E379"/>
  <c r="E683"/>
  <c r="E733"/>
  <c r="D126"/>
  <c r="E141"/>
  <c r="C170"/>
  <c r="D174"/>
  <c r="E181"/>
  <c r="E180" s="1"/>
  <c r="D185"/>
  <c r="D184" s="1"/>
  <c r="E223"/>
  <c r="E222" s="1"/>
  <c r="E306"/>
  <c r="D331"/>
  <c r="E374"/>
  <c r="D412"/>
  <c r="E570"/>
  <c r="E666"/>
  <c r="E727"/>
  <c r="C67" i="31"/>
  <c r="C178" i="38"/>
  <c r="C177" s="1"/>
  <c r="D561"/>
  <c r="E444"/>
  <c r="C115"/>
  <c r="C2"/>
  <c r="E67"/>
  <c r="D67"/>
  <c r="D728" i="39"/>
  <c r="D727" s="1"/>
  <c r="E647"/>
  <c r="E228"/>
  <c r="E484"/>
  <c r="E483" s="1"/>
  <c r="D484"/>
  <c r="D340"/>
  <c r="E263"/>
  <c r="E4" i="33"/>
  <c r="E513"/>
  <c r="E11"/>
  <c r="E126"/>
  <c r="E174"/>
  <c r="C114" i="39"/>
  <c r="E68" i="33"/>
  <c r="D157"/>
  <c r="E239"/>
  <c r="E238" s="1"/>
  <c r="D409"/>
  <c r="D416"/>
  <c r="D429"/>
  <c r="D11"/>
  <c r="D3" s="1"/>
  <c r="D68"/>
  <c r="D67" s="1"/>
  <c r="D120"/>
  <c r="E136"/>
  <c r="C135"/>
  <c r="D154"/>
  <c r="D167"/>
  <c r="E199"/>
  <c r="E198" s="1"/>
  <c r="E197" s="1"/>
  <c r="D204"/>
  <c r="E216"/>
  <c r="E215" s="1"/>
  <c r="D223"/>
  <c r="D222" s="1"/>
  <c r="D236"/>
  <c r="D235" s="1"/>
  <c r="E328"/>
  <c r="D445"/>
  <c r="E679"/>
  <c r="D739"/>
  <c r="E742"/>
  <c r="E741" s="1"/>
  <c r="D765"/>
  <c r="C153" i="31"/>
  <c r="C152" s="1"/>
  <c r="C228"/>
  <c r="C178" s="1"/>
  <c r="C177" s="1"/>
  <c r="C340"/>
  <c r="C743"/>
  <c r="C726" s="1"/>
  <c r="C725" s="1"/>
  <c r="H78" i="35"/>
  <c r="D116" i="38"/>
  <c r="D115" s="1"/>
  <c r="E561"/>
  <c r="D263" i="39"/>
  <c r="D188"/>
  <c r="D178" s="1"/>
  <c r="D177" s="1"/>
  <c r="D2"/>
  <c r="C215" i="33"/>
  <c r="E61"/>
  <c r="E120"/>
  <c r="E154"/>
  <c r="E153" s="1"/>
  <c r="E167"/>
  <c r="E204"/>
  <c r="E244"/>
  <c r="E243" s="1"/>
  <c r="D328"/>
  <c r="D353"/>
  <c r="C444"/>
  <c r="D474"/>
  <c r="D497"/>
  <c r="E99"/>
  <c r="E97" s="1"/>
  <c r="C116"/>
  <c r="E124"/>
  <c r="E123" s="1"/>
  <c r="E148"/>
  <c r="E146" s="1"/>
  <c r="C163"/>
  <c r="C152" s="1"/>
  <c r="C203"/>
  <c r="E212"/>
  <c r="E211" s="1"/>
  <c r="D233"/>
  <c r="C263"/>
  <c r="C314"/>
  <c r="D344"/>
  <c r="D362"/>
  <c r="E378"/>
  <c r="D382"/>
  <c r="D399"/>
  <c r="D491"/>
  <c r="E494"/>
  <c r="C528"/>
  <c r="C483" s="1"/>
  <c r="E662"/>
  <c r="E661" s="1"/>
  <c r="C645"/>
  <c r="E677"/>
  <c r="E676" s="1"/>
  <c r="E695"/>
  <c r="D722"/>
  <c r="D734"/>
  <c r="D733" s="1"/>
  <c r="E745"/>
  <c r="E744" s="1"/>
  <c r="C3" i="31"/>
  <c r="C2" s="1"/>
  <c r="C116"/>
  <c r="C444"/>
  <c r="C561"/>
  <c r="D188" i="38"/>
  <c r="D178" s="1"/>
  <c r="D177" s="1"/>
  <c r="D444" i="39"/>
  <c r="E719"/>
  <c r="E718" s="1"/>
  <c r="E215"/>
  <c r="E3" i="38"/>
  <c r="E140" i="33"/>
  <c r="E289"/>
  <c r="E522"/>
  <c r="E646"/>
  <c r="E314" i="38"/>
  <c r="D645"/>
  <c r="D560" s="1"/>
  <c r="E178"/>
  <c r="E177" s="1"/>
  <c r="E38" i="33"/>
  <c r="E185"/>
  <c r="E184" s="1"/>
  <c r="E260"/>
  <c r="E412"/>
  <c r="E491"/>
  <c r="C551"/>
  <c r="C550" s="1"/>
  <c r="D592"/>
  <c r="D610"/>
  <c r="C135" i="31"/>
  <c r="C717"/>
  <c r="C716" s="1"/>
  <c r="C114" i="38"/>
  <c r="E340"/>
  <c r="E339" s="1"/>
  <c r="D152" i="39"/>
  <c r="C339"/>
  <c r="C258" s="1"/>
  <c r="C257" s="1"/>
  <c r="E163"/>
  <c r="E152" s="1"/>
  <c r="D483"/>
  <c r="D116"/>
  <c r="D115" s="1"/>
  <c r="E3"/>
  <c r="E563"/>
  <c r="E562" s="1"/>
  <c r="E203"/>
  <c r="E178" s="1"/>
  <c r="E177" s="1"/>
  <c r="C561"/>
  <c r="E340"/>
  <c r="E339" s="1"/>
  <c r="E314"/>
  <c r="E259" s="1"/>
  <c r="E116"/>
  <c r="E135"/>
  <c r="E67"/>
  <c r="D563"/>
  <c r="D562" s="1"/>
  <c r="D561" s="1"/>
  <c r="E728"/>
  <c r="E727" s="1"/>
  <c r="D314"/>
  <c r="C559" i="38"/>
  <c r="E484"/>
  <c r="E259"/>
  <c r="E726"/>
  <c r="E725" s="1"/>
  <c r="E509"/>
  <c r="D263"/>
  <c r="D259" s="1"/>
  <c r="D483"/>
  <c r="D726"/>
  <c r="D725" s="1"/>
  <c r="E115"/>
  <c r="E645"/>
  <c r="E152"/>
  <c r="C483" i="31"/>
  <c r="E317" i="33"/>
  <c r="E315" s="1"/>
  <c r="D315"/>
  <c r="D314" s="1"/>
  <c r="E3"/>
  <c r="E118"/>
  <c r="E117" s="1"/>
  <c r="D117"/>
  <c r="D136"/>
  <c r="D143"/>
  <c r="E150"/>
  <c r="E149" s="1"/>
  <c r="D149"/>
  <c r="D153"/>
  <c r="D171"/>
  <c r="D170" s="1"/>
  <c r="E190"/>
  <c r="E189" s="1"/>
  <c r="D189"/>
  <c r="D244"/>
  <c r="D243" s="1"/>
  <c r="E312"/>
  <c r="E308" s="1"/>
  <c r="D308"/>
  <c r="E130"/>
  <c r="E129" s="1"/>
  <c r="D129"/>
  <c r="E165"/>
  <c r="E164" s="1"/>
  <c r="E163" s="1"/>
  <c r="D164"/>
  <c r="D163" s="1"/>
  <c r="E171"/>
  <c r="E170" s="1"/>
  <c r="E194"/>
  <c r="E193" s="1"/>
  <c r="D193"/>
  <c r="E208"/>
  <c r="E207" s="1"/>
  <c r="E203" s="1"/>
  <c r="D207"/>
  <c r="E214"/>
  <c r="E213" s="1"/>
  <c r="D213"/>
  <c r="D203" s="1"/>
  <c r="E267"/>
  <c r="E265" s="1"/>
  <c r="D265"/>
  <c r="D201"/>
  <c r="D200" s="1"/>
  <c r="E202"/>
  <c r="E201" s="1"/>
  <c r="E200" s="1"/>
  <c r="E67"/>
  <c r="C115"/>
  <c r="E179"/>
  <c r="C178"/>
  <c r="C177" s="1"/>
  <c r="D195"/>
  <c r="E196"/>
  <c r="E195" s="1"/>
  <c r="D239"/>
  <c r="D238" s="1"/>
  <c r="C340"/>
  <c r="D348"/>
  <c r="E349"/>
  <c r="E348" s="1"/>
  <c r="E373"/>
  <c r="D468"/>
  <c r="E469"/>
  <c r="E468" s="1"/>
  <c r="E531"/>
  <c r="E620"/>
  <c r="D616"/>
  <c r="D756"/>
  <c r="D755" s="1"/>
  <c r="E757"/>
  <c r="E756" s="1"/>
  <c r="E755" s="1"/>
  <c r="E305"/>
  <c r="E325"/>
  <c r="E353"/>
  <c r="D395"/>
  <c r="E396"/>
  <c r="E395" s="1"/>
  <c r="D450"/>
  <c r="E451"/>
  <c r="E450" s="1"/>
  <c r="D477"/>
  <c r="E478"/>
  <c r="E477" s="1"/>
  <c r="D486"/>
  <c r="D484" s="1"/>
  <c r="E487"/>
  <c r="E486" s="1"/>
  <c r="E505"/>
  <c r="E504" s="1"/>
  <c r="D504"/>
  <c r="D746"/>
  <c r="E747"/>
  <c r="E746" s="1"/>
  <c r="E743" s="1"/>
  <c r="E754"/>
  <c r="D357"/>
  <c r="E358"/>
  <c r="E357" s="1"/>
  <c r="D404"/>
  <c r="E405"/>
  <c r="E404" s="1"/>
  <c r="E510"/>
  <c r="E509" s="1"/>
  <c r="D577"/>
  <c r="E578"/>
  <c r="E577" s="1"/>
  <c r="E607"/>
  <c r="D603"/>
  <c r="D216"/>
  <c r="D215" s="1"/>
  <c r="D229"/>
  <c r="D228" s="1"/>
  <c r="D302"/>
  <c r="E303"/>
  <c r="E302" s="1"/>
  <c r="E344"/>
  <c r="E362"/>
  <c r="D368"/>
  <c r="E369"/>
  <c r="E368" s="1"/>
  <c r="E382"/>
  <c r="D388"/>
  <c r="E389"/>
  <c r="E388" s="1"/>
  <c r="E409"/>
  <c r="E416"/>
  <c r="D422"/>
  <c r="E423"/>
  <c r="E422" s="1"/>
  <c r="E429"/>
  <c r="D459"/>
  <c r="D444" s="1"/>
  <c r="E460"/>
  <c r="E459" s="1"/>
  <c r="D544"/>
  <c r="D538" s="1"/>
  <c r="E545"/>
  <c r="E544" s="1"/>
  <c r="D562"/>
  <c r="E563"/>
  <c r="E562" s="1"/>
  <c r="E569"/>
  <c r="E587"/>
  <c r="E603"/>
  <c r="E616"/>
  <c r="D687"/>
  <c r="E688"/>
  <c r="E687" s="1"/>
  <c r="E694"/>
  <c r="D700"/>
  <c r="E701"/>
  <c r="E700" s="1"/>
  <c r="E722"/>
  <c r="D743"/>
  <c r="E264"/>
  <c r="E332"/>
  <c r="E331" s="1"/>
  <c r="E393"/>
  <c r="E392" s="1"/>
  <c r="E400"/>
  <c r="E399" s="1"/>
  <c r="E446"/>
  <c r="E445" s="1"/>
  <c r="E464"/>
  <c r="E463" s="1"/>
  <c r="E475"/>
  <c r="E474" s="1"/>
  <c r="E498"/>
  <c r="E497" s="1"/>
  <c r="E484" s="1"/>
  <c r="E530"/>
  <c r="E529" s="1"/>
  <c r="E528" s="1"/>
  <c r="E539"/>
  <c r="E548"/>
  <c r="E547" s="1"/>
  <c r="D547"/>
  <c r="C561"/>
  <c r="C560" s="1"/>
  <c r="D587"/>
  <c r="E638"/>
  <c r="C726"/>
  <c r="C725" s="1"/>
  <c r="D751"/>
  <c r="D750" s="1"/>
  <c r="E752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D717"/>
  <c r="D716" s="1"/>
  <c r="E751"/>
  <c r="E772"/>
  <c r="E771" s="1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D778" i="31"/>
  <c r="D776"/>
  <c r="D775"/>
  <c r="E775" s="1"/>
  <c r="D774"/>
  <c r="E774" s="1"/>
  <c r="D773"/>
  <c r="E773" s="1"/>
  <c r="D770"/>
  <c r="D769"/>
  <c r="E769" s="1"/>
  <c r="D766"/>
  <c r="D764"/>
  <c r="E764" s="1"/>
  <c r="D763"/>
  <c r="E763" s="1"/>
  <c r="D762"/>
  <c r="D759"/>
  <c r="D758"/>
  <c r="E758" s="1"/>
  <c r="D757"/>
  <c r="E757" s="1"/>
  <c r="D754"/>
  <c r="D753"/>
  <c r="E753" s="1"/>
  <c r="D752"/>
  <c r="D749"/>
  <c r="E749" s="1"/>
  <c r="D748"/>
  <c r="E748" s="1"/>
  <c r="D747"/>
  <c r="D746" s="1"/>
  <c r="D745"/>
  <c r="D742"/>
  <c r="D740"/>
  <c r="D738"/>
  <c r="E738" s="1"/>
  <c r="D737"/>
  <c r="E737" s="1"/>
  <c r="D736"/>
  <c r="E736" s="1"/>
  <c r="D735"/>
  <c r="D732"/>
  <c r="D729"/>
  <c r="E729" s="1"/>
  <c r="D728"/>
  <c r="D724"/>
  <c r="E724" s="1"/>
  <c r="D723"/>
  <c r="E723" s="1"/>
  <c r="D721"/>
  <c r="E721" s="1"/>
  <c r="D720"/>
  <c r="D719"/>
  <c r="E719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D701"/>
  <c r="E701" s="1"/>
  <c r="D699"/>
  <c r="E699" s="1"/>
  <c r="D698"/>
  <c r="E698" s="1"/>
  <c r="D697"/>
  <c r="E697" s="1"/>
  <c r="D696"/>
  <c r="E696" s="1"/>
  <c r="D695"/>
  <c r="E695" s="1"/>
  <c r="D693"/>
  <c r="E693" s="1"/>
  <c r="D692"/>
  <c r="E692" s="1"/>
  <c r="D691"/>
  <c r="E691" s="1"/>
  <c r="D690"/>
  <c r="E690" s="1"/>
  <c r="D689"/>
  <c r="E689" s="1"/>
  <c r="D688"/>
  <c r="D686"/>
  <c r="E686" s="1"/>
  <c r="D685"/>
  <c r="E685" s="1"/>
  <c r="D684"/>
  <c r="D682"/>
  <c r="E682" s="1"/>
  <c r="D681"/>
  <c r="E681" s="1"/>
  <c r="D680"/>
  <c r="D678"/>
  <c r="E678" s="1"/>
  <c r="D677"/>
  <c r="D675"/>
  <c r="E675" s="1"/>
  <c r="D674"/>
  <c r="E674" s="1"/>
  <c r="D673"/>
  <c r="E673" s="1"/>
  <c r="D672"/>
  <c r="D670"/>
  <c r="E670" s="1"/>
  <c r="D669"/>
  <c r="E669" s="1"/>
  <c r="D668"/>
  <c r="E668" s="1"/>
  <c r="D667"/>
  <c r="E667" s="1"/>
  <c r="D666"/>
  <c r="D664"/>
  <c r="E664" s="1"/>
  <c r="D663"/>
  <c r="E663" s="1"/>
  <c r="D662"/>
  <c r="D660"/>
  <c r="E660" s="1"/>
  <c r="D659"/>
  <c r="E659" s="1"/>
  <c r="D658"/>
  <c r="E658" s="1"/>
  <c r="D657"/>
  <c r="E657" s="1"/>
  <c r="D656"/>
  <c r="E656" s="1"/>
  <c r="D655"/>
  <c r="E655" s="1"/>
  <c r="D654"/>
  <c r="D652"/>
  <c r="E652" s="1"/>
  <c r="D651"/>
  <c r="E651" s="1"/>
  <c r="D650"/>
  <c r="E650" s="1"/>
  <c r="D649"/>
  <c r="E649" s="1"/>
  <c r="D648"/>
  <c r="E648" s="1"/>
  <c r="D647"/>
  <c r="E647" s="1"/>
  <c r="D644"/>
  <c r="D643"/>
  <c r="E643" s="1"/>
  <c r="D641"/>
  <c r="E641" s="1"/>
  <c r="D640"/>
  <c r="E640" s="1"/>
  <c r="D639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E617" s="1"/>
  <c r="D615"/>
  <c r="E615" s="1"/>
  <c r="D614"/>
  <c r="E614" s="1"/>
  <c r="D613"/>
  <c r="E613" s="1"/>
  <c r="D612"/>
  <c r="E612" s="1"/>
  <c r="D611"/>
  <c r="E611" s="1"/>
  <c r="D609"/>
  <c r="E609" s="1"/>
  <c r="D608"/>
  <c r="E608" s="1"/>
  <c r="D607"/>
  <c r="E607" s="1"/>
  <c r="D606"/>
  <c r="E606" s="1"/>
  <c r="D605"/>
  <c r="E605" s="1"/>
  <c r="D604"/>
  <c r="E604" s="1"/>
  <c r="D602"/>
  <c r="E602" s="1"/>
  <c r="D601"/>
  <c r="D600"/>
  <c r="E600" s="1"/>
  <c r="D598"/>
  <c r="E598" s="1"/>
  <c r="D597"/>
  <c r="E597" s="1"/>
  <c r="D596"/>
  <c r="E596" s="1"/>
  <c r="D594"/>
  <c r="E594" s="1"/>
  <c r="D593"/>
  <c r="D591"/>
  <c r="E591" s="1"/>
  <c r="D590"/>
  <c r="E590" s="1"/>
  <c r="D589"/>
  <c r="E589" s="1"/>
  <c r="D588"/>
  <c r="E588" s="1"/>
  <c r="D586"/>
  <c r="E586" s="1"/>
  <c r="D585"/>
  <c r="E585" s="1"/>
  <c r="D584"/>
  <c r="E584" s="1"/>
  <c r="D583"/>
  <c r="E583" s="1"/>
  <c r="D582"/>
  <c r="D580"/>
  <c r="E580" s="1"/>
  <c r="D579"/>
  <c r="D578"/>
  <c r="E578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D568"/>
  <c r="E568" s="1"/>
  <c r="D567"/>
  <c r="E567" s="1"/>
  <c r="D566"/>
  <c r="E566" s="1"/>
  <c r="D565"/>
  <c r="E565" s="1"/>
  <c r="D564"/>
  <c r="E564" s="1"/>
  <c r="D563"/>
  <c r="D558"/>
  <c r="D557"/>
  <c r="E557" s="1"/>
  <c r="D555"/>
  <c r="E555" s="1"/>
  <c r="D554"/>
  <c r="E554" s="1"/>
  <c r="D553"/>
  <c r="D549"/>
  <c r="E549" s="1"/>
  <c r="D548"/>
  <c r="E548" s="1"/>
  <c r="D546"/>
  <c r="E546" s="1"/>
  <c r="D545"/>
  <c r="D543"/>
  <c r="E543" s="1"/>
  <c r="D542"/>
  <c r="E542" s="1"/>
  <c r="D541"/>
  <c r="E541" s="1"/>
  <c r="D540"/>
  <c r="E540" s="1"/>
  <c r="D539"/>
  <c r="E539" s="1"/>
  <c r="D537"/>
  <c r="E537" s="1"/>
  <c r="D536"/>
  <c r="E536" s="1"/>
  <c r="D535"/>
  <c r="E535" s="1"/>
  <c r="D534"/>
  <c r="E534" s="1"/>
  <c r="D533"/>
  <c r="E533" s="1"/>
  <c r="D532"/>
  <c r="E532" s="1"/>
  <c r="D530"/>
  <c r="E530" s="1"/>
  <c r="E529" s="1"/>
  <c r="D527"/>
  <c r="E527" s="1"/>
  <c r="D526"/>
  <c r="E526" s="1"/>
  <c r="D525"/>
  <c r="E525" s="1"/>
  <c r="D524"/>
  <c r="E524" s="1"/>
  <c r="D523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D512"/>
  <c r="E512" s="1"/>
  <c r="D511"/>
  <c r="E511" s="1"/>
  <c r="D510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E498" s="1"/>
  <c r="D496"/>
  <c r="E496" s="1"/>
  <c r="D495"/>
  <c r="E495" s="1"/>
  <c r="D493"/>
  <c r="E493" s="1"/>
  <c r="D492"/>
  <c r="E492" s="1"/>
  <c r="D490"/>
  <c r="E490" s="1"/>
  <c r="D489"/>
  <c r="E489" s="1"/>
  <c r="D488"/>
  <c r="E488" s="1"/>
  <c r="D487"/>
  <c r="E487" s="1"/>
  <c r="D485"/>
  <c r="E485" s="1"/>
  <c r="D481"/>
  <c r="E481" s="1"/>
  <c r="D480"/>
  <c r="E480" s="1"/>
  <c r="D479"/>
  <c r="E479" s="1"/>
  <c r="D478"/>
  <c r="D476"/>
  <c r="E476" s="1"/>
  <c r="D475"/>
  <c r="E475" s="1"/>
  <c r="D473"/>
  <c r="E473" s="1"/>
  <c r="D472"/>
  <c r="D471"/>
  <c r="E471" s="1"/>
  <c r="D470"/>
  <c r="E470" s="1"/>
  <c r="D469"/>
  <c r="E469" s="1"/>
  <c r="D467"/>
  <c r="E467" s="1"/>
  <c r="D466"/>
  <c r="E466" s="1"/>
  <c r="D465"/>
  <c r="E465" s="1"/>
  <c r="D464"/>
  <c r="D462"/>
  <c r="E462" s="1"/>
  <c r="D461"/>
  <c r="E461" s="1"/>
  <c r="D460"/>
  <c r="D458"/>
  <c r="E458" s="1"/>
  <c r="D457"/>
  <c r="E457" s="1"/>
  <c r="D456"/>
  <c r="D454"/>
  <c r="E454" s="1"/>
  <c r="D453"/>
  <c r="E453" s="1"/>
  <c r="D452"/>
  <c r="E452" s="1"/>
  <c r="D451"/>
  <c r="E451" s="1"/>
  <c r="D449"/>
  <c r="E449" s="1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E417" s="1"/>
  <c r="D415"/>
  <c r="E415" s="1"/>
  <c r="D414"/>
  <c r="E414" s="1"/>
  <c r="D413"/>
  <c r="E413" s="1"/>
  <c r="D411"/>
  <c r="E411" s="1"/>
  <c r="D410"/>
  <c r="D408"/>
  <c r="E408" s="1"/>
  <c r="D407"/>
  <c r="E407" s="1"/>
  <c r="D406"/>
  <c r="E406" s="1"/>
  <c r="D405"/>
  <c r="E405" s="1"/>
  <c r="D403"/>
  <c r="E403" s="1"/>
  <c r="D402"/>
  <c r="E402" s="1"/>
  <c r="D401"/>
  <c r="E401" s="1"/>
  <c r="D400"/>
  <c r="D398"/>
  <c r="E398" s="1"/>
  <c r="D397"/>
  <c r="E397" s="1"/>
  <c r="D396"/>
  <c r="D394"/>
  <c r="E394" s="1"/>
  <c r="D393"/>
  <c r="E393" s="1"/>
  <c r="D391"/>
  <c r="E391" s="1"/>
  <c r="D390"/>
  <c r="E390" s="1"/>
  <c r="D389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D375"/>
  <c r="E375" s="1"/>
  <c r="D374"/>
  <c r="D372"/>
  <c r="E372" s="1"/>
  <c r="D371"/>
  <c r="E371" s="1"/>
  <c r="D370"/>
  <c r="E370" s="1"/>
  <c r="D369"/>
  <c r="D367"/>
  <c r="E367" s="1"/>
  <c r="D366"/>
  <c r="E366" s="1"/>
  <c r="D365"/>
  <c r="E365" s="1"/>
  <c r="D364"/>
  <c r="E364" s="1"/>
  <c r="D363"/>
  <c r="D361"/>
  <c r="E361" s="1"/>
  <c r="D360"/>
  <c r="E360" s="1"/>
  <c r="D359"/>
  <c r="E359" s="1"/>
  <c r="D358"/>
  <c r="D356"/>
  <c r="E356" s="1"/>
  <c r="D355"/>
  <c r="E355" s="1"/>
  <c r="D354"/>
  <c r="D352"/>
  <c r="E352" s="1"/>
  <c r="D351"/>
  <c r="E351" s="1"/>
  <c r="D350"/>
  <c r="D349"/>
  <c r="E349" s="1"/>
  <c r="D347"/>
  <c r="E347" s="1"/>
  <c r="D346"/>
  <c r="D345"/>
  <c r="E345" s="1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D330"/>
  <c r="E330" s="1"/>
  <c r="D329"/>
  <c r="D327"/>
  <c r="E327" s="1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3"/>
  <c r="E313" s="1"/>
  <c r="D312"/>
  <c r="E312" s="1"/>
  <c r="D311"/>
  <c r="E311" s="1"/>
  <c r="D310"/>
  <c r="E310" s="1"/>
  <c r="D309"/>
  <c r="D307"/>
  <c r="E307" s="1"/>
  <c r="D306"/>
  <c r="D304"/>
  <c r="E304" s="1"/>
  <c r="D303"/>
  <c r="E303" s="1"/>
  <c r="D301"/>
  <c r="E301" s="1"/>
  <c r="D300"/>
  <c r="E300" s="1"/>
  <c r="D299"/>
  <c r="E299" s="1"/>
  <c r="D297"/>
  <c r="E297" s="1"/>
  <c r="E296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6" s="1"/>
  <c r="D264"/>
  <c r="D262"/>
  <c r="E262" s="1"/>
  <c r="D261"/>
  <c r="D252"/>
  <c r="D251"/>
  <c r="E251" s="1"/>
  <c r="D249"/>
  <c r="E249" s="1"/>
  <c r="D248"/>
  <c r="E248" s="1"/>
  <c r="D247"/>
  <c r="E247" s="1"/>
  <c r="D246"/>
  <c r="D245"/>
  <c r="E245" s="1"/>
  <c r="D242"/>
  <c r="D241"/>
  <c r="E241" s="1"/>
  <c r="D240"/>
  <c r="E240" s="1"/>
  <c r="D237"/>
  <c r="D236" s="1"/>
  <c r="D235" s="1"/>
  <c r="D234"/>
  <c r="D233" s="1"/>
  <c r="D232"/>
  <c r="E232" s="1"/>
  <c r="D231"/>
  <c r="E231" s="1"/>
  <c r="D230"/>
  <c r="E230" s="1"/>
  <c r="D227"/>
  <c r="E227" s="1"/>
  <c r="D226"/>
  <c r="D225"/>
  <c r="E225" s="1"/>
  <c r="D224"/>
  <c r="E224" s="1"/>
  <c r="D221"/>
  <c r="E221" s="1"/>
  <c r="E220" s="1"/>
  <c r="D219"/>
  <c r="E219" s="1"/>
  <c r="D218"/>
  <c r="E218" s="1"/>
  <c r="D217"/>
  <c r="E217" s="1"/>
  <c r="D214"/>
  <c r="D213" s="1"/>
  <c r="D212"/>
  <c r="D211" s="1"/>
  <c r="D210"/>
  <c r="E210" s="1"/>
  <c r="D209"/>
  <c r="E209" s="1"/>
  <c r="D208"/>
  <c r="D206"/>
  <c r="E206" s="1"/>
  <c r="D205"/>
  <c r="E205" s="1"/>
  <c r="D202"/>
  <c r="D201" s="1"/>
  <c r="D200" s="1"/>
  <c r="D199"/>
  <c r="D196"/>
  <c r="D195" s="1"/>
  <c r="D194"/>
  <c r="D193" s="1"/>
  <c r="D192"/>
  <c r="E192" s="1"/>
  <c r="D191"/>
  <c r="E191" s="1"/>
  <c r="D190"/>
  <c r="E187"/>
  <c r="D187"/>
  <c r="D186"/>
  <c r="D185" s="1"/>
  <c r="D184" s="1"/>
  <c r="D183"/>
  <c r="D181"/>
  <c r="D176"/>
  <c r="E176" s="1"/>
  <c r="D175"/>
  <c r="E175" s="1"/>
  <c r="D173"/>
  <c r="E173" s="1"/>
  <c r="D172"/>
  <c r="D169"/>
  <c r="E169" s="1"/>
  <c r="D168"/>
  <c r="D166"/>
  <c r="E166" s="1"/>
  <c r="D165"/>
  <c r="D162"/>
  <c r="E162" s="1"/>
  <c r="D161"/>
  <c r="D159"/>
  <c r="E159" s="1"/>
  <c r="D158"/>
  <c r="E158" s="1"/>
  <c r="D156"/>
  <c r="E156" s="1"/>
  <c r="D155"/>
  <c r="E155" s="1"/>
  <c r="D151"/>
  <c r="E151" s="1"/>
  <c r="D150"/>
  <c r="E150" s="1"/>
  <c r="D148"/>
  <c r="E148" s="1"/>
  <c r="D147"/>
  <c r="E147" s="1"/>
  <c r="D145"/>
  <c r="E145" s="1"/>
  <c r="D144"/>
  <c r="D142"/>
  <c r="E142" s="1"/>
  <c r="D141"/>
  <c r="D139"/>
  <c r="E139" s="1"/>
  <c r="D138"/>
  <c r="E138" s="1"/>
  <c r="D137"/>
  <c r="E137" s="1"/>
  <c r="D134"/>
  <c r="E134" s="1"/>
  <c r="D133"/>
  <c r="E133" s="1"/>
  <c r="D131"/>
  <c r="E131" s="1"/>
  <c r="D130"/>
  <c r="D128"/>
  <c r="E128" s="1"/>
  <c r="D127"/>
  <c r="D125"/>
  <c r="E125" s="1"/>
  <c r="D124"/>
  <c r="E124" s="1"/>
  <c r="D122"/>
  <c r="D121"/>
  <c r="E121" s="1"/>
  <c r="D119"/>
  <c r="E119" s="1"/>
  <c r="D118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E5" s="1"/>
  <c r="D778" i="28"/>
  <c r="D776"/>
  <c r="E776" s="1"/>
  <c r="D775"/>
  <c r="E775" s="1"/>
  <c r="D774"/>
  <c r="E774" s="1"/>
  <c r="D773"/>
  <c r="D770"/>
  <c r="E770" s="1"/>
  <c r="D769"/>
  <c r="D766"/>
  <c r="E766" s="1"/>
  <c r="E765" s="1"/>
  <c r="D764"/>
  <c r="E764" s="1"/>
  <c r="D763"/>
  <c r="D762"/>
  <c r="E762" s="1"/>
  <c r="D759"/>
  <c r="E759" s="1"/>
  <c r="D758"/>
  <c r="E758" s="1"/>
  <c r="D757"/>
  <c r="D756" s="1"/>
  <c r="D755" s="1"/>
  <c r="D754"/>
  <c r="E754" s="1"/>
  <c r="D753"/>
  <c r="E753" s="1"/>
  <c r="E751" s="1"/>
  <c r="D752"/>
  <c r="E752" s="1"/>
  <c r="D751"/>
  <c r="D750" s="1"/>
  <c r="D749"/>
  <c r="E749" s="1"/>
  <c r="D748"/>
  <c r="E748" s="1"/>
  <c r="D747"/>
  <c r="D746" s="1"/>
  <c r="E745"/>
  <c r="E744" s="1"/>
  <c r="D745"/>
  <c r="D744" s="1"/>
  <c r="D742"/>
  <c r="D740"/>
  <c r="D738"/>
  <c r="E738" s="1"/>
  <c r="D737"/>
  <c r="E737" s="1"/>
  <c r="E736"/>
  <c r="D736"/>
  <c r="D735"/>
  <c r="D734" s="1"/>
  <c r="D733" s="1"/>
  <c r="D732"/>
  <c r="E732" s="1"/>
  <c r="E731" s="1"/>
  <c r="E730" s="1"/>
  <c r="D729"/>
  <c r="E729" s="1"/>
  <c r="D728"/>
  <c r="E728" s="1"/>
  <c r="E724"/>
  <c r="D724"/>
  <c r="D723"/>
  <c r="D721"/>
  <c r="E721" s="1"/>
  <c r="E720"/>
  <c r="D720"/>
  <c r="D719"/>
  <c r="D715"/>
  <c r="E715" s="1"/>
  <c r="E714"/>
  <c r="D714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D699"/>
  <c r="E699" s="1"/>
  <c r="D698"/>
  <c r="E698" s="1"/>
  <c r="D697"/>
  <c r="E697" s="1"/>
  <c r="D696"/>
  <c r="E696" s="1"/>
  <c r="D695"/>
  <c r="D693"/>
  <c r="E693" s="1"/>
  <c r="D692"/>
  <c r="E692" s="1"/>
  <c r="D691"/>
  <c r="E691" s="1"/>
  <c r="D690"/>
  <c r="E690" s="1"/>
  <c r="D689"/>
  <c r="E689" s="1"/>
  <c r="D688"/>
  <c r="D686"/>
  <c r="E686" s="1"/>
  <c r="D685"/>
  <c r="E685" s="1"/>
  <c r="D684"/>
  <c r="E684" s="1"/>
  <c r="D682"/>
  <c r="E682" s="1"/>
  <c r="D681"/>
  <c r="E681" s="1"/>
  <c r="D680"/>
  <c r="E680" s="1"/>
  <c r="D678"/>
  <c r="E678" s="1"/>
  <c r="D677"/>
  <c r="D675"/>
  <c r="E675" s="1"/>
  <c r="D674"/>
  <c r="E674" s="1"/>
  <c r="D673"/>
  <c r="E673" s="1"/>
  <c r="D672"/>
  <c r="E672" s="1"/>
  <c r="D670"/>
  <c r="E670" s="1"/>
  <c r="D669"/>
  <c r="E669" s="1"/>
  <c r="D668"/>
  <c r="E668" s="1"/>
  <c r="D667"/>
  <c r="E667" s="1"/>
  <c r="D666"/>
  <c r="E666" s="1"/>
  <c r="D664"/>
  <c r="E664" s="1"/>
  <c r="D663"/>
  <c r="E663" s="1"/>
  <c r="D662"/>
  <c r="E662" s="1"/>
  <c r="D660"/>
  <c r="E660" s="1"/>
  <c r="D659"/>
  <c r="E659" s="1"/>
  <c r="D658"/>
  <c r="E658" s="1"/>
  <c r="D657"/>
  <c r="E657" s="1"/>
  <c r="D656"/>
  <c r="E656" s="1"/>
  <c r="D655"/>
  <c r="E655" s="1"/>
  <c r="D654"/>
  <c r="D652"/>
  <c r="E652" s="1"/>
  <c r="D651"/>
  <c r="E651" s="1"/>
  <c r="D650"/>
  <c r="E650" s="1"/>
  <c r="D649"/>
  <c r="E649" s="1"/>
  <c r="D648"/>
  <c r="E648" s="1"/>
  <c r="D647"/>
  <c r="E644"/>
  <c r="D644"/>
  <c r="D643"/>
  <c r="D641"/>
  <c r="E641" s="1"/>
  <c r="D640"/>
  <c r="E640" s="1"/>
  <c r="D639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D615"/>
  <c r="E615" s="1"/>
  <c r="D614"/>
  <c r="E614" s="1"/>
  <c r="D613"/>
  <c r="E613" s="1"/>
  <c r="D612"/>
  <c r="E612" s="1"/>
  <c r="D611"/>
  <c r="D609"/>
  <c r="E609" s="1"/>
  <c r="D608"/>
  <c r="E608" s="1"/>
  <c r="D607"/>
  <c r="E607" s="1"/>
  <c r="D606"/>
  <c r="E606" s="1"/>
  <c r="D605"/>
  <c r="E605" s="1"/>
  <c r="D604"/>
  <c r="E604" s="1"/>
  <c r="D602"/>
  <c r="E602" s="1"/>
  <c r="D601"/>
  <c r="E601" s="1"/>
  <c r="D600"/>
  <c r="D598"/>
  <c r="E598" s="1"/>
  <c r="D597"/>
  <c r="E597" s="1"/>
  <c r="D596"/>
  <c r="E596" s="1"/>
  <c r="D594"/>
  <c r="E594" s="1"/>
  <c r="D593"/>
  <c r="E593" s="1"/>
  <c r="D591"/>
  <c r="E591" s="1"/>
  <c r="D590"/>
  <c r="E590" s="1"/>
  <c r="D589"/>
  <c r="E589" s="1"/>
  <c r="D588"/>
  <c r="D586"/>
  <c r="E586" s="1"/>
  <c r="D585"/>
  <c r="E585" s="1"/>
  <c r="D584"/>
  <c r="E584" s="1"/>
  <c r="D583"/>
  <c r="D582"/>
  <c r="E582" s="1"/>
  <c r="D580"/>
  <c r="E580" s="1"/>
  <c r="D579"/>
  <c r="E579" s="1"/>
  <c r="D578"/>
  <c r="D576"/>
  <c r="E576" s="1"/>
  <c r="D575"/>
  <c r="E575" s="1"/>
  <c r="D574"/>
  <c r="E574" s="1"/>
  <c r="D573"/>
  <c r="E573" s="1"/>
  <c r="D572"/>
  <c r="E572" s="1"/>
  <c r="D571"/>
  <c r="E571" s="1"/>
  <c r="D570"/>
  <c r="D568"/>
  <c r="E568" s="1"/>
  <c r="D567"/>
  <c r="E567" s="1"/>
  <c r="D566"/>
  <c r="E566" s="1"/>
  <c r="D565"/>
  <c r="E565" s="1"/>
  <c r="D564"/>
  <c r="E564" s="1"/>
  <c r="D563"/>
  <c r="D558"/>
  <c r="E558" s="1"/>
  <c r="D557"/>
  <c r="D555"/>
  <c r="E555" s="1"/>
  <c r="D554"/>
  <c r="E554" s="1"/>
  <c r="D553"/>
  <c r="D549"/>
  <c r="E549" s="1"/>
  <c r="D548"/>
  <c r="D546"/>
  <c r="E546" s="1"/>
  <c r="D545"/>
  <c r="E545" s="1"/>
  <c r="D543"/>
  <c r="E543" s="1"/>
  <c r="D542"/>
  <c r="E542" s="1"/>
  <c r="D541"/>
  <c r="E541" s="1"/>
  <c r="E540"/>
  <c r="D540"/>
  <c r="D539"/>
  <c r="D537"/>
  <c r="E537" s="1"/>
  <c r="E536"/>
  <c r="D536"/>
  <c r="D535"/>
  <c r="E535" s="1"/>
  <c r="D534"/>
  <c r="E534" s="1"/>
  <c r="D533"/>
  <c r="E533" s="1"/>
  <c r="D532"/>
  <c r="E532" s="1"/>
  <c r="D530"/>
  <c r="E530" s="1"/>
  <c r="E529" s="1"/>
  <c r="D527"/>
  <c r="E527" s="1"/>
  <c r="D526"/>
  <c r="E526" s="1"/>
  <c r="D525"/>
  <c r="E525" s="1"/>
  <c r="D524"/>
  <c r="E524" s="1"/>
  <c r="D523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D512"/>
  <c r="E512" s="1"/>
  <c r="D511"/>
  <c r="E511" s="1"/>
  <c r="D510"/>
  <c r="E510" s="1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D496"/>
  <c r="E496" s="1"/>
  <c r="D495"/>
  <c r="D493"/>
  <c r="E493" s="1"/>
  <c r="D492"/>
  <c r="D490"/>
  <c r="E490" s="1"/>
  <c r="D489"/>
  <c r="E489" s="1"/>
  <c r="D488"/>
  <c r="E488" s="1"/>
  <c r="D487"/>
  <c r="E487" s="1"/>
  <c r="D485"/>
  <c r="D481"/>
  <c r="E481" s="1"/>
  <c r="D480"/>
  <c r="E480" s="1"/>
  <c r="D479"/>
  <c r="E479" s="1"/>
  <c r="E478"/>
  <c r="D478"/>
  <c r="D476"/>
  <c r="E476" s="1"/>
  <c r="D475"/>
  <c r="D473"/>
  <c r="E473" s="1"/>
  <c r="D472"/>
  <c r="E472" s="1"/>
  <c r="D471"/>
  <c r="E471" s="1"/>
  <c r="D470"/>
  <c r="E470" s="1"/>
  <c r="D469"/>
  <c r="E469" s="1"/>
  <c r="D467"/>
  <c r="E467" s="1"/>
  <c r="D466"/>
  <c r="E466" s="1"/>
  <c r="D465"/>
  <c r="E465" s="1"/>
  <c r="D464"/>
  <c r="D462"/>
  <c r="E462" s="1"/>
  <c r="D461"/>
  <c r="E461" s="1"/>
  <c r="D460"/>
  <c r="E460" s="1"/>
  <c r="D458"/>
  <c r="E458" s="1"/>
  <c r="D457"/>
  <c r="E457" s="1"/>
  <c r="D456"/>
  <c r="D454"/>
  <c r="E454" s="1"/>
  <c r="D453"/>
  <c r="E453" s="1"/>
  <c r="D452"/>
  <c r="E452" s="1"/>
  <c r="D451"/>
  <c r="E451" s="1"/>
  <c r="D449"/>
  <c r="E449" s="1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E417" s="1"/>
  <c r="D415"/>
  <c r="E415" s="1"/>
  <c r="D414"/>
  <c r="D413"/>
  <c r="E413" s="1"/>
  <c r="D411"/>
  <c r="E411" s="1"/>
  <c r="D410"/>
  <c r="E410" s="1"/>
  <c r="D408"/>
  <c r="E408" s="1"/>
  <c r="D407"/>
  <c r="E407" s="1"/>
  <c r="D406"/>
  <c r="E406" s="1"/>
  <c r="D405"/>
  <c r="E405" s="1"/>
  <c r="D403"/>
  <c r="E403" s="1"/>
  <c r="D402"/>
  <c r="E402" s="1"/>
  <c r="D401"/>
  <c r="E401" s="1"/>
  <c r="D400"/>
  <c r="D398"/>
  <c r="E398" s="1"/>
  <c r="D397"/>
  <c r="E397" s="1"/>
  <c r="D396"/>
  <c r="D394"/>
  <c r="E394" s="1"/>
  <c r="D393"/>
  <c r="E393" s="1"/>
  <c r="D391"/>
  <c r="E391" s="1"/>
  <c r="D390"/>
  <c r="E390" s="1"/>
  <c r="D389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D375"/>
  <c r="E375" s="1"/>
  <c r="D374"/>
  <c r="D372"/>
  <c r="E372" s="1"/>
  <c r="D371"/>
  <c r="E371" s="1"/>
  <c r="D370"/>
  <c r="D369"/>
  <c r="E369" s="1"/>
  <c r="D367"/>
  <c r="E367" s="1"/>
  <c r="D366"/>
  <c r="E366" s="1"/>
  <c r="D365"/>
  <c r="E365" s="1"/>
  <c r="D364"/>
  <c r="E364" s="1"/>
  <c r="D363"/>
  <c r="E363" s="1"/>
  <c r="D361"/>
  <c r="E361" s="1"/>
  <c r="D360"/>
  <c r="E360" s="1"/>
  <c r="D359"/>
  <c r="E359" s="1"/>
  <c r="D358"/>
  <c r="E358" s="1"/>
  <c r="D356"/>
  <c r="E356" s="1"/>
  <c r="D355"/>
  <c r="E355" s="1"/>
  <c r="D354"/>
  <c r="D352"/>
  <c r="E352" s="1"/>
  <c r="D351"/>
  <c r="E351" s="1"/>
  <c r="D350"/>
  <c r="E350" s="1"/>
  <c r="D349"/>
  <c r="D347"/>
  <c r="E347" s="1"/>
  <c r="D346"/>
  <c r="E346" s="1"/>
  <c r="D345"/>
  <c r="D344" s="1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D330"/>
  <c r="E330" s="1"/>
  <c r="D329"/>
  <c r="D327"/>
  <c r="E327" s="1"/>
  <c r="D326"/>
  <c r="E326" s="1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3"/>
  <c r="E313" s="1"/>
  <c r="D312"/>
  <c r="E312" s="1"/>
  <c r="D311"/>
  <c r="E311" s="1"/>
  <c r="D310"/>
  <c r="E310" s="1"/>
  <c r="D309"/>
  <c r="D307"/>
  <c r="E307" s="1"/>
  <c r="D306"/>
  <c r="E306" s="1"/>
  <c r="D304"/>
  <c r="E304" s="1"/>
  <c r="D303"/>
  <c r="E303" s="1"/>
  <c r="D301"/>
  <c r="E301" s="1"/>
  <c r="D300"/>
  <c r="E300" s="1"/>
  <c r="D299"/>
  <c r="E299" s="1"/>
  <c r="D297"/>
  <c r="E297" s="1"/>
  <c r="E296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D262"/>
  <c r="E262" s="1"/>
  <c r="D261"/>
  <c r="D252"/>
  <c r="E252" s="1"/>
  <c r="D251"/>
  <c r="D250" s="1"/>
  <c r="D249"/>
  <c r="E249" s="1"/>
  <c r="D248"/>
  <c r="E248" s="1"/>
  <c r="D247"/>
  <c r="D246"/>
  <c r="E246" s="1"/>
  <c r="D245"/>
  <c r="E245" s="1"/>
  <c r="D242"/>
  <c r="D241"/>
  <c r="E241" s="1"/>
  <c r="D240"/>
  <c r="E240" s="1"/>
  <c r="D237"/>
  <c r="E237" s="1"/>
  <c r="E236" s="1"/>
  <c r="E235" s="1"/>
  <c r="D234"/>
  <c r="D233" s="1"/>
  <c r="D232"/>
  <c r="E232" s="1"/>
  <c r="D231"/>
  <c r="E231" s="1"/>
  <c r="D230"/>
  <c r="E230" s="1"/>
  <c r="D227"/>
  <c r="E227" s="1"/>
  <c r="D226"/>
  <c r="D225"/>
  <c r="E225" s="1"/>
  <c r="D224"/>
  <c r="E224" s="1"/>
  <c r="D221"/>
  <c r="E221" s="1"/>
  <c r="E220" s="1"/>
  <c r="D219"/>
  <c r="E219" s="1"/>
  <c r="D218"/>
  <c r="E218" s="1"/>
  <c r="D217"/>
  <c r="D214"/>
  <c r="D213" s="1"/>
  <c r="D212"/>
  <c r="D211" s="1"/>
  <c r="D210"/>
  <c r="E210" s="1"/>
  <c r="D209"/>
  <c r="E209" s="1"/>
  <c r="D208"/>
  <c r="D206"/>
  <c r="E206" s="1"/>
  <c r="D205"/>
  <c r="D202"/>
  <c r="D199"/>
  <c r="E199" s="1"/>
  <c r="E198" s="1"/>
  <c r="E197" s="1"/>
  <c r="D196"/>
  <c r="D195" s="1"/>
  <c r="D194"/>
  <c r="D192"/>
  <c r="E192" s="1"/>
  <c r="D191"/>
  <c r="E191" s="1"/>
  <c r="D190"/>
  <c r="E190" s="1"/>
  <c r="D187"/>
  <c r="E187" s="1"/>
  <c r="D186"/>
  <c r="D183"/>
  <c r="D182" s="1"/>
  <c r="D181"/>
  <c r="D180" s="1"/>
  <c r="D176"/>
  <c r="E176" s="1"/>
  <c r="D175"/>
  <c r="E175" s="1"/>
  <c r="D173"/>
  <c r="E173" s="1"/>
  <c r="D172"/>
  <c r="D169"/>
  <c r="E169" s="1"/>
  <c r="D168"/>
  <c r="D166"/>
  <c r="E166" s="1"/>
  <c r="D165"/>
  <c r="E165" s="1"/>
  <c r="D162"/>
  <c r="E162" s="1"/>
  <c r="D161"/>
  <c r="D159"/>
  <c r="E159" s="1"/>
  <c r="D158"/>
  <c r="E158" s="1"/>
  <c r="D156"/>
  <c r="D155"/>
  <c r="E155" s="1"/>
  <c r="D151"/>
  <c r="E151" s="1"/>
  <c r="D150"/>
  <c r="D148"/>
  <c r="E148" s="1"/>
  <c r="D147"/>
  <c r="E147" s="1"/>
  <c r="D145"/>
  <c r="E145" s="1"/>
  <c r="D144"/>
  <c r="D142"/>
  <c r="E142" s="1"/>
  <c r="D141"/>
  <c r="E141" s="1"/>
  <c r="D139"/>
  <c r="E139" s="1"/>
  <c r="D138"/>
  <c r="E138" s="1"/>
  <c r="D137"/>
  <c r="D134"/>
  <c r="E134" s="1"/>
  <c r="D133"/>
  <c r="D131"/>
  <c r="E131" s="1"/>
  <c r="D130"/>
  <c r="E130" s="1"/>
  <c r="D128"/>
  <c r="E128" s="1"/>
  <c r="D127"/>
  <c r="D125"/>
  <c r="E125" s="1"/>
  <c r="D124"/>
  <c r="D122"/>
  <c r="E122" s="1"/>
  <c r="D121"/>
  <c r="D119"/>
  <c r="E119" s="1"/>
  <c r="D118"/>
  <c r="E118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D66"/>
  <c r="E66" s="1"/>
  <c r="D65"/>
  <c r="D64"/>
  <c r="E64" s="1"/>
  <c r="D63"/>
  <c r="E63" s="1"/>
  <c r="E62"/>
  <c r="D62"/>
  <c r="D60"/>
  <c r="E60" s="1"/>
  <c r="D59"/>
  <c r="E59" s="1"/>
  <c r="E58"/>
  <c r="D58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D778" i="27"/>
  <c r="E778" s="1"/>
  <c r="E777" s="1"/>
  <c r="D776"/>
  <c r="E776" s="1"/>
  <c r="D775"/>
  <c r="E775" s="1"/>
  <c r="D774"/>
  <c r="D773"/>
  <c r="E773" s="1"/>
  <c r="D770"/>
  <c r="E770" s="1"/>
  <c r="D769"/>
  <c r="D766"/>
  <c r="D764"/>
  <c r="E764" s="1"/>
  <c r="D763"/>
  <c r="E763" s="1"/>
  <c r="D762"/>
  <c r="E762" s="1"/>
  <c r="D759"/>
  <c r="E759" s="1"/>
  <c r="D758"/>
  <c r="D757"/>
  <c r="E757" s="1"/>
  <c r="D754"/>
  <c r="E754" s="1"/>
  <c r="D753"/>
  <c r="D752"/>
  <c r="E752" s="1"/>
  <c r="D749"/>
  <c r="E749" s="1"/>
  <c r="D748"/>
  <c r="E748" s="1"/>
  <c r="D747"/>
  <c r="D746" s="1"/>
  <c r="D745"/>
  <c r="E745" s="1"/>
  <c r="E744" s="1"/>
  <c r="D742"/>
  <c r="D740"/>
  <c r="E740" s="1"/>
  <c r="E739" s="1"/>
  <c r="D738"/>
  <c r="E738" s="1"/>
  <c r="D737"/>
  <c r="E737" s="1"/>
  <c r="D736"/>
  <c r="E736" s="1"/>
  <c r="D735"/>
  <c r="D732"/>
  <c r="E732" s="1"/>
  <c r="E731" s="1"/>
  <c r="E730" s="1"/>
  <c r="D729"/>
  <c r="E729" s="1"/>
  <c r="D728"/>
  <c r="D724"/>
  <c r="E724" s="1"/>
  <c r="D723"/>
  <c r="D721"/>
  <c r="E721" s="1"/>
  <c r="D720"/>
  <c r="E720" s="1"/>
  <c r="E719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D701"/>
  <c r="E701" s="1"/>
  <c r="D699"/>
  <c r="E699" s="1"/>
  <c r="D698"/>
  <c r="E698" s="1"/>
  <c r="D697"/>
  <c r="E697" s="1"/>
  <c r="D696"/>
  <c r="D695"/>
  <c r="E695" s="1"/>
  <c r="D693"/>
  <c r="E693" s="1"/>
  <c r="D692"/>
  <c r="E692" s="1"/>
  <c r="D691"/>
  <c r="E691" s="1"/>
  <c r="D690"/>
  <c r="E690" s="1"/>
  <c r="D689"/>
  <c r="E689" s="1"/>
  <c r="D688"/>
  <c r="D686"/>
  <c r="E686" s="1"/>
  <c r="D685"/>
  <c r="E685" s="1"/>
  <c r="D684"/>
  <c r="E684" s="1"/>
  <c r="D682"/>
  <c r="E682" s="1"/>
  <c r="D681"/>
  <c r="E681" s="1"/>
  <c r="D680"/>
  <c r="D678"/>
  <c r="D677"/>
  <c r="E677" s="1"/>
  <c r="D675"/>
  <c r="E675" s="1"/>
  <c r="D674"/>
  <c r="E674" s="1"/>
  <c r="D673"/>
  <c r="E673" s="1"/>
  <c r="D672"/>
  <c r="D670"/>
  <c r="E670" s="1"/>
  <c r="D669"/>
  <c r="E669" s="1"/>
  <c r="D668"/>
  <c r="E668" s="1"/>
  <c r="D667"/>
  <c r="E667" s="1"/>
  <c r="D666"/>
  <c r="D664"/>
  <c r="E664" s="1"/>
  <c r="D663"/>
  <c r="E663" s="1"/>
  <c r="D662"/>
  <c r="D660"/>
  <c r="E660" s="1"/>
  <c r="D659"/>
  <c r="E659" s="1"/>
  <c r="D658"/>
  <c r="E658" s="1"/>
  <c r="D657"/>
  <c r="E657" s="1"/>
  <c r="D656"/>
  <c r="E656" s="1"/>
  <c r="D655"/>
  <c r="E655" s="1"/>
  <c r="D654"/>
  <c r="D652"/>
  <c r="E652" s="1"/>
  <c r="D651"/>
  <c r="E651" s="1"/>
  <c r="D650"/>
  <c r="E650" s="1"/>
  <c r="D649"/>
  <c r="E649" s="1"/>
  <c r="D648"/>
  <c r="E648" s="1"/>
  <c r="D647"/>
  <c r="E647" s="1"/>
  <c r="D644"/>
  <c r="E644" s="1"/>
  <c r="D643"/>
  <c r="D641"/>
  <c r="E641" s="1"/>
  <c r="D640"/>
  <c r="E640" s="1"/>
  <c r="D639"/>
  <c r="E639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D629"/>
  <c r="E629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E617" s="1"/>
  <c r="D615"/>
  <c r="E615" s="1"/>
  <c r="D614"/>
  <c r="E614" s="1"/>
  <c r="D613"/>
  <c r="E613" s="1"/>
  <c r="D612"/>
  <c r="E612" s="1"/>
  <c r="D611"/>
  <c r="D609"/>
  <c r="E609" s="1"/>
  <c r="D608"/>
  <c r="E608" s="1"/>
  <c r="D607"/>
  <c r="E607" s="1"/>
  <c r="D606"/>
  <c r="E606" s="1"/>
  <c r="D605"/>
  <c r="E605" s="1"/>
  <c r="D604"/>
  <c r="E604" s="1"/>
  <c r="D602"/>
  <c r="E602" s="1"/>
  <c r="D601"/>
  <c r="D600"/>
  <c r="E600" s="1"/>
  <c r="D598"/>
  <c r="E598" s="1"/>
  <c r="D597"/>
  <c r="E597" s="1"/>
  <c r="D596"/>
  <c r="D594"/>
  <c r="E594" s="1"/>
  <c r="D593"/>
  <c r="D591"/>
  <c r="E591" s="1"/>
  <c r="D590"/>
  <c r="E590" s="1"/>
  <c r="D589"/>
  <c r="E589" s="1"/>
  <c r="D588"/>
  <c r="E588" s="1"/>
  <c r="D586"/>
  <c r="E586" s="1"/>
  <c r="D585"/>
  <c r="E585" s="1"/>
  <c r="D584"/>
  <c r="E584" s="1"/>
  <c r="D583"/>
  <c r="D582"/>
  <c r="E582" s="1"/>
  <c r="D580"/>
  <c r="E580" s="1"/>
  <c r="D579"/>
  <c r="D578"/>
  <c r="E578" s="1"/>
  <c r="D576"/>
  <c r="E576" s="1"/>
  <c r="D575"/>
  <c r="E575" s="1"/>
  <c r="D574"/>
  <c r="E574" s="1"/>
  <c r="D573"/>
  <c r="E573" s="1"/>
  <c r="D572"/>
  <c r="E572" s="1"/>
  <c r="D571"/>
  <c r="D570"/>
  <c r="E570" s="1"/>
  <c r="D568"/>
  <c r="E568" s="1"/>
  <c r="D567"/>
  <c r="E567" s="1"/>
  <c r="D566"/>
  <c r="E566" s="1"/>
  <c r="D565"/>
  <c r="E565" s="1"/>
  <c r="D564"/>
  <c r="E564" s="1"/>
  <c r="D563"/>
  <c r="D558"/>
  <c r="E558" s="1"/>
  <c r="D557"/>
  <c r="D555"/>
  <c r="E555" s="1"/>
  <c r="D554"/>
  <c r="E554" s="1"/>
  <c r="E549"/>
  <c r="D548"/>
  <c r="E548" s="1"/>
  <c r="D546"/>
  <c r="E546" s="1"/>
  <c r="D545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D530"/>
  <c r="E530" s="1"/>
  <c r="E529" s="1"/>
  <c r="D527"/>
  <c r="E527" s="1"/>
  <c r="D526"/>
  <c r="E526" s="1"/>
  <c r="D525"/>
  <c r="E525" s="1"/>
  <c r="D524"/>
  <c r="E524" s="1"/>
  <c r="D523"/>
  <c r="E523" s="1"/>
  <c r="D521"/>
  <c r="E521" s="1"/>
  <c r="D520"/>
  <c r="E520" s="1"/>
  <c r="D519"/>
  <c r="E519" s="1"/>
  <c r="D518"/>
  <c r="E518" s="1"/>
  <c r="E517"/>
  <c r="D516"/>
  <c r="E516" s="1"/>
  <c r="D515"/>
  <c r="D514"/>
  <c r="E514" s="1"/>
  <c r="D512"/>
  <c r="E512" s="1"/>
  <c r="D511"/>
  <c r="E511" s="1"/>
  <c r="D510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E498" s="1"/>
  <c r="D496"/>
  <c r="E496" s="1"/>
  <c r="D495"/>
  <c r="D493"/>
  <c r="E493" s="1"/>
  <c r="D492"/>
  <c r="D490"/>
  <c r="E490" s="1"/>
  <c r="D489"/>
  <c r="E489" s="1"/>
  <c r="D488"/>
  <c r="E488" s="1"/>
  <c r="D487"/>
  <c r="D485"/>
  <c r="E485" s="1"/>
  <c r="D481"/>
  <c r="E481" s="1"/>
  <c r="D480"/>
  <c r="E480" s="1"/>
  <c r="D479"/>
  <c r="E479" s="1"/>
  <c r="D478"/>
  <c r="D476"/>
  <c r="E476" s="1"/>
  <c r="D475"/>
  <c r="E475" s="1"/>
  <c r="D473"/>
  <c r="E473" s="1"/>
  <c r="D472"/>
  <c r="E472" s="1"/>
  <c r="D471"/>
  <c r="E471" s="1"/>
  <c r="D470"/>
  <c r="E470" s="1"/>
  <c r="D469"/>
  <c r="E469" s="1"/>
  <c r="D467"/>
  <c r="E467" s="1"/>
  <c r="D466"/>
  <c r="E466" s="1"/>
  <c r="D465"/>
  <c r="E465" s="1"/>
  <c r="D464"/>
  <c r="D462"/>
  <c r="E462" s="1"/>
  <c r="D461"/>
  <c r="E461" s="1"/>
  <c r="D460"/>
  <c r="D458"/>
  <c r="E458" s="1"/>
  <c r="D457"/>
  <c r="E457" s="1"/>
  <c r="D456"/>
  <c r="E456" s="1"/>
  <c r="D454"/>
  <c r="E454" s="1"/>
  <c r="D453"/>
  <c r="E453" s="1"/>
  <c r="D452"/>
  <c r="E452" s="1"/>
  <c r="D451"/>
  <c r="E449"/>
  <c r="D448"/>
  <c r="E448" s="1"/>
  <c r="E447"/>
  <c r="D446"/>
  <c r="E446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D415"/>
  <c r="E415" s="1"/>
  <c r="D414"/>
  <c r="E414" s="1"/>
  <c r="D413"/>
  <c r="E413" s="1"/>
  <c r="D411"/>
  <c r="E411" s="1"/>
  <c r="D410"/>
  <c r="D408"/>
  <c r="E408" s="1"/>
  <c r="D407"/>
  <c r="E407" s="1"/>
  <c r="D406"/>
  <c r="E406" s="1"/>
  <c r="D405"/>
  <c r="E405" s="1"/>
  <c r="D403"/>
  <c r="E403" s="1"/>
  <c r="D402"/>
  <c r="E402" s="1"/>
  <c r="D401"/>
  <c r="E401" s="1"/>
  <c r="D400"/>
  <c r="D398"/>
  <c r="E398" s="1"/>
  <c r="D397"/>
  <c r="E397" s="1"/>
  <c r="D396"/>
  <c r="D394"/>
  <c r="E394" s="1"/>
  <c r="D393"/>
  <c r="E393" s="1"/>
  <c r="D391"/>
  <c r="E391" s="1"/>
  <c r="D390"/>
  <c r="E390" s="1"/>
  <c r="D389"/>
  <c r="E389" s="1"/>
  <c r="D387"/>
  <c r="E387" s="1"/>
  <c r="D386"/>
  <c r="E386" s="1"/>
  <c r="D385"/>
  <c r="E385" s="1"/>
  <c r="D384"/>
  <c r="E384" s="1"/>
  <c r="E383"/>
  <c r="D381"/>
  <c r="E381" s="1"/>
  <c r="D380"/>
  <c r="E380" s="1"/>
  <c r="D379"/>
  <c r="E379" s="1"/>
  <c r="E377"/>
  <c r="D376"/>
  <c r="E376" s="1"/>
  <c r="D375"/>
  <c r="E375" s="1"/>
  <c r="D374"/>
  <c r="D372"/>
  <c r="E372" s="1"/>
  <c r="D371"/>
  <c r="E371" s="1"/>
  <c r="D370"/>
  <c r="E370" s="1"/>
  <c r="D369"/>
  <c r="D367"/>
  <c r="E367" s="1"/>
  <c r="D366"/>
  <c r="D365"/>
  <c r="E365" s="1"/>
  <c r="E364"/>
  <c r="D363"/>
  <c r="E363" s="1"/>
  <c r="D361"/>
  <c r="E361" s="1"/>
  <c r="D360"/>
  <c r="E360" s="1"/>
  <c r="D359"/>
  <c r="E359" s="1"/>
  <c r="D358"/>
  <c r="D356"/>
  <c r="E356" s="1"/>
  <c r="D355"/>
  <c r="E355" s="1"/>
  <c r="D354"/>
  <c r="D352"/>
  <c r="E352" s="1"/>
  <c r="D351"/>
  <c r="E351" s="1"/>
  <c r="D350"/>
  <c r="E350" s="1"/>
  <c r="D349"/>
  <c r="E347"/>
  <c r="D346"/>
  <c r="E346" s="1"/>
  <c r="E345"/>
  <c r="E343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D330"/>
  <c r="E330" s="1"/>
  <c r="D329"/>
  <c r="E329" s="1"/>
  <c r="D327"/>
  <c r="E327" s="1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E316" s="1"/>
  <c r="D313"/>
  <c r="E313" s="1"/>
  <c r="D312"/>
  <c r="E312" s="1"/>
  <c r="D311"/>
  <c r="E311" s="1"/>
  <c r="D310"/>
  <c r="E310" s="1"/>
  <c r="D309"/>
  <c r="E309" s="1"/>
  <c r="D307"/>
  <c r="E307" s="1"/>
  <c r="D306"/>
  <c r="D304"/>
  <c r="E304" s="1"/>
  <c r="D303"/>
  <c r="E303" s="1"/>
  <c r="D301"/>
  <c r="E301" s="1"/>
  <c r="D300"/>
  <c r="E300" s="1"/>
  <c r="D299"/>
  <c r="D297"/>
  <c r="E297" s="1"/>
  <c r="E296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E264" s="1"/>
  <c r="D262"/>
  <c r="E262" s="1"/>
  <c r="D261"/>
  <c r="D252"/>
  <c r="E252" s="1"/>
  <c r="D251"/>
  <c r="D249"/>
  <c r="E249" s="1"/>
  <c r="D248"/>
  <c r="E248" s="1"/>
  <c r="D247"/>
  <c r="E247" s="1"/>
  <c r="D246"/>
  <c r="D245"/>
  <c r="E245" s="1"/>
  <c r="D242"/>
  <c r="E242" s="1"/>
  <c r="D241"/>
  <c r="E241" s="1"/>
  <c r="D240"/>
  <c r="E240" s="1"/>
  <c r="D237"/>
  <c r="E237" s="1"/>
  <c r="E236" s="1"/>
  <c r="E235" s="1"/>
  <c r="D234"/>
  <c r="D232"/>
  <c r="D231"/>
  <c r="E231" s="1"/>
  <c r="D230"/>
  <c r="E230" s="1"/>
  <c r="D227"/>
  <c r="E227" s="1"/>
  <c r="D226"/>
  <c r="E226" s="1"/>
  <c r="D225"/>
  <c r="E225" s="1"/>
  <c r="D224"/>
  <c r="E224" s="1"/>
  <c r="D221"/>
  <c r="D219"/>
  <c r="E219" s="1"/>
  <c r="D218"/>
  <c r="E218" s="1"/>
  <c r="D217"/>
  <c r="D214"/>
  <c r="D212"/>
  <c r="D211" s="1"/>
  <c r="D210"/>
  <c r="E210" s="1"/>
  <c r="D209"/>
  <c r="E209" s="1"/>
  <c r="D208"/>
  <c r="D206"/>
  <c r="E206" s="1"/>
  <c r="D205"/>
  <c r="D202"/>
  <c r="D199"/>
  <c r="D198" s="1"/>
  <c r="D197" s="1"/>
  <c r="D196"/>
  <c r="D195" s="1"/>
  <c r="D194"/>
  <c r="D192"/>
  <c r="E192" s="1"/>
  <c r="D191"/>
  <c r="E191" s="1"/>
  <c r="D190"/>
  <c r="D187"/>
  <c r="E187" s="1"/>
  <c r="D186"/>
  <c r="D183"/>
  <c r="D182" s="1"/>
  <c r="D181"/>
  <c r="D176"/>
  <c r="E176" s="1"/>
  <c r="D175"/>
  <c r="E175" s="1"/>
  <c r="D173"/>
  <c r="E173" s="1"/>
  <c r="D172"/>
  <c r="D169"/>
  <c r="E169" s="1"/>
  <c r="D168"/>
  <c r="D166"/>
  <c r="E166" s="1"/>
  <c r="D165"/>
  <c r="E165" s="1"/>
  <c r="D162"/>
  <c r="E162" s="1"/>
  <c r="D161"/>
  <c r="E161" s="1"/>
  <c r="D159"/>
  <c r="E159" s="1"/>
  <c r="D158"/>
  <c r="D156"/>
  <c r="E156" s="1"/>
  <c r="D155"/>
  <c r="E155" s="1"/>
  <c r="D151"/>
  <c r="E151" s="1"/>
  <c r="D150"/>
  <c r="E150" s="1"/>
  <c r="D148"/>
  <c r="E148" s="1"/>
  <c r="D147"/>
  <c r="E147" s="1"/>
  <c r="D145"/>
  <c r="E145" s="1"/>
  <c r="D144"/>
  <c r="D142"/>
  <c r="E142" s="1"/>
  <c r="D141"/>
  <c r="E141" s="1"/>
  <c r="D139"/>
  <c r="E139" s="1"/>
  <c r="D138"/>
  <c r="E138" s="1"/>
  <c r="D137"/>
  <c r="E137" s="1"/>
  <c r="D134"/>
  <c r="E134" s="1"/>
  <c r="D133"/>
  <c r="E133" s="1"/>
  <c r="D131"/>
  <c r="E131" s="1"/>
  <c r="D130"/>
  <c r="D128"/>
  <c r="E128" s="1"/>
  <c r="D127"/>
  <c r="E127" s="1"/>
  <c r="D125"/>
  <c r="E125" s="1"/>
  <c r="D124"/>
  <c r="E124" s="1"/>
  <c r="D122"/>
  <c r="E122" s="1"/>
  <c r="D121"/>
  <c r="E121" s="1"/>
  <c r="D119"/>
  <c r="E119" s="1"/>
  <c r="D118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E100"/>
  <c r="D99"/>
  <c r="E99" s="1"/>
  <c r="D98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D778" i="26"/>
  <c r="E778" s="1"/>
  <c r="E777" s="1"/>
  <c r="D776"/>
  <c r="E776" s="1"/>
  <c r="D775"/>
  <c r="E775" s="1"/>
  <c r="D774"/>
  <c r="E774" s="1"/>
  <c r="D773"/>
  <c r="D770"/>
  <c r="E770" s="1"/>
  <c r="D769"/>
  <c r="D766"/>
  <c r="E766" s="1"/>
  <c r="E765" s="1"/>
  <c r="D764"/>
  <c r="E764" s="1"/>
  <c r="D763"/>
  <c r="E763" s="1"/>
  <c r="D762"/>
  <c r="E762" s="1"/>
  <c r="D759"/>
  <c r="E759" s="1"/>
  <c r="E758"/>
  <c r="D758"/>
  <c r="D757"/>
  <c r="D754"/>
  <c r="E754" s="1"/>
  <c r="D753"/>
  <c r="E753" s="1"/>
  <c r="D752"/>
  <c r="E752" s="1"/>
  <c r="D749"/>
  <c r="E749" s="1"/>
  <c r="D748"/>
  <c r="E748" s="1"/>
  <c r="D747"/>
  <c r="D746" s="1"/>
  <c r="D745"/>
  <c r="D742"/>
  <c r="D741" s="1"/>
  <c r="D740"/>
  <c r="D739" s="1"/>
  <c r="D738"/>
  <c r="E738" s="1"/>
  <c r="D737"/>
  <c r="E737" s="1"/>
  <c r="D736"/>
  <c r="E736" s="1"/>
  <c r="D735"/>
  <c r="E735" s="1"/>
  <c r="D732"/>
  <c r="E732" s="1"/>
  <c r="E731" s="1"/>
  <c r="E730" s="1"/>
  <c r="D729"/>
  <c r="E729" s="1"/>
  <c r="D728"/>
  <c r="D724"/>
  <c r="E724" s="1"/>
  <c r="D723"/>
  <c r="D721"/>
  <c r="E721" s="1"/>
  <c r="D720"/>
  <c r="E720" s="1"/>
  <c r="D719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E701" s="1"/>
  <c r="D699"/>
  <c r="E699" s="1"/>
  <c r="D698"/>
  <c r="E698" s="1"/>
  <c r="D697"/>
  <c r="E697" s="1"/>
  <c r="D696"/>
  <c r="E696" s="1"/>
  <c r="D695"/>
  <c r="D693"/>
  <c r="E693" s="1"/>
  <c r="D692"/>
  <c r="E692" s="1"/>
  <c r="D691"/>
  <c r="E691" s="1"/>
  <c r="D690"/>
  <c r="E690" s="1"/>
  <c r="E689"/>
  <c r="D689"/>
  <c r="D688"/>
  <c r="D686"/>
  <c r="E686" s="1"/>
  <c r="D685"/>
  <c r="E685" s="1"/>
  <c r="D684"/>
  <c r="E682"/>
  <c r="D682"/>
  <c r="D681"/>
  <c r="E681" s="1"/>
  <c r="D680"/>
  <c r="E680" s="1"/>
  <c r="D678"/>
  <c r="E678" s="1"/>
  <c r="D677"/>
  <c r="E677" s="1"/>
  <c r="D675"/>
  <c r="E675" s="1"/>
  <c r="D674"/>
  <c r="E674" s="1"/>
  <c r="D673"/>
  <c r="E673" s="1"/>
  <c r="D672"/>
  <c r="E672" s="1"/>
  <c r="D670"/>
  <c r="E670" s="1"/>
  <c r="D669"/>
  <c r="E669" s="1"/>
  <c r="D668"/>
  <c r="E668" s="1"/>
  <c r="D667"/>
  <c r="E667" s="1"/>
  <c r="D666"/>
  <c r="E666" s="1"/>
  <c r="D664"/>
  <c r="E664" s="1"/>
  <c r="D663"/>
  <c r="E663" s="1"/>
  <c r="D662"/>
  <c r="E662" s="1"/>
  <c r="D660"/>
  <c r="E660" s="1"/>
  <c r="D659"/>
  <c r="E659" s="1"/>
  <c r="D658"/>
  <c r="E658" s="1"/>
  <c r="D657"/>
  <c r="E657" s="1"/>
  <c r="D656"/>
  <c r="E656" s="1"/>
  <c r="D655"/>
  <c r="E655" s="1"/>
  <c r="D654"/>
  <c r="E654" s="1"/>
  <c r="D652"/>
  <c r="E652" s="1"/>
  <c r="D651"/>
  <c r="E651" s="1"/>
  <c r="D650"/>
  <c r="E650" s="1"/>
  <c r="D649"/>
  <c r="E649" s="1"/>
  <c r="D648"/>
  <c r="E648" s="1"/>
  <c r="D647"/>
  <c r="D644"/>
  <c r="E644" s="1"/>
  <c r="D643"/>
  <c r="D641"/>
  <c r="E641" s="1"/>
  <c r="D640"/>
  <c r="E640" s="1"/>
  <c r="D639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D615"/>
  <c r="E615" s="1"/>
  <c r="D614"/>
  <c r="E614" s="1"/>
  <c r="D613"/>
  <c r="E613" s="1"/>
  <c r="D612"/>
  <c r="E612" s="1"/>
  <c r="D611"/>
  <c r="D609"/>
  <c r="E609" s="1"/>
  <c r="D608"/>
  <c r="E608" s="1"/>
  <c r="D607"/>
  <c r="E607" s="1"/>
  <c r="D606"/>
  <c r="E606" s="1"/>
  <c r="D605"/>
  <c r="E605" s="1"/>
  <c r="D604"/>
  <c r="E604" s="1"/>
  <c r="D602"/>
  <c r="E602" s="1"/>
  <c r="D601"/>
  <c r="E601" s="1"/>
  <c r="D600"/>
  <c r="E600" s="1"/>
  <c r="D598"/>
  <c r="E598" s="1"/>
  <c r="D597"/>
  <c r="E597" s="1"/>
  <c r="D596"/>
  <c r="E596" s="1"/>
  <c r="D594"/>
  <c r="E594" s="1"/>
  <c r="D593"/>
  <c r="D591"/>
  <c r="E591" s="1"/>
  <c r="D590"/>
  <c r="E590" s="1"/>
  <c r="D589"/>
  <c r="E589" s="1"/>
  <c r="D588"/>
  <c r="D587" s="1"/>
  <c r="D586"/>
  <c r="E586" s="1"/>
  <c r="D585"/>
  <c r="E585" s="1"/>
  <c r="D584"/>
  <c r="E584" s="1"/>
  <c r="D583"/>
  <c r="E583" s="1"/>
  <c r="D582"/>
  <c r="E582" s="1"/>
  <c r="D580"/>
  <c r="E580" s="1"/>
  <c r="D579"/>
  <c r="E579" s="1"/>
  <c r="D578"/>
  <c r="D576"/>
  <c r="E576" s="1"/>
  <c r="D575"/>
  <c r="E575" s="1"/>
  <c r="D574"/>
  <c r="E574" s="1"/>
  <c r="D573"/>
  <c r="E573" s="1"/>
  <c r="D572"/>
  <c r="E572" s="1"/>
  <c r="D571"/>
  <c r="E571" s="1"/>
  <c r="D570"/>
  <c r="D568"/>
  <c r="E568" s="1"/>
  <c r="D567"/>
  <c r="E567" s="1"/>
  <c r="D566"/>
  <c r="E566" s="1"/>
  <c r="D565"/>
  <c r="E565" s="1"/>
  <c r="D564"/>
  <c r="E564" s="1"/>
  <c r="D563"/>
  <c r="D558"/>
  <c r="E558" s="1"/>
  <c r="D557"/>
  <c r="D555"/>
  <c r="E555" s="1"/>
  <c r="D554"/>
  <c r="E554" s="1"/>
  <c r="D553"/>
  <c r="D549"/>
  <c r="E549" s="1"/>
  <c r="D548"/>
  <c r="E548" s="1"/>
  <c r="D546"/>
  <c r="E546" s="1"/>
  <c r="D545"/>
  <c r="D543"/>
  <c r="E543" s="1"/>
  <c r="D542"/>
  <c r="E542" s="1"/>
  <c r="D541"/>
  <c r="E541" s="1"/>
  <c r="D540"/>
  <c r="E540" s="1"/>
  <c r="D539"/>
  <c r="E539" s="1"/>
  <c r="D537"/>
  <c r="E537" s="1"/>
  <c r="D536"/>
  <c r="E536" s="1"/>
  <c r="D535"/>
  <c r="E535" s="1"/>
  <c r="D534"/>
  <c r="E534" s="1"/>
  <c r="D533"/>
  <c r="E533" s="1"/>
  <c r="D532"/>
  <c r="E532" s="1"/>
  <c r="D530"/>
  <c r="E530" s="1"/>
  <c r="E529" s="1"/>
  <c r="D527"/>
  <c r="E527" s="1"/>
  <c r="D526"/>
  <c r="E526" s="1"/>
  <c r="D525"/>
  <c r="E525" s="1"/>
  <c r="D524"/>
  <c r="E524" s="1"/>
  <c r="D523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D512"/>
  <c r="E512" s="1"/>
  <c r="D511"/>
  <c r="E511" s="1"/>
  <c r="D510"/>
  <c r="E510" s="1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D496"/>
  <c r="E496" s="1"/>
  <c r="D495"/>
  <c r="D494" s="1"/>
  <c r="D493"/>
  <c r="E493" s="1"/>
  <c r="D492"/>
  <c r="E492" s="1"/>
  <c r="D490"/>
  <c r="E490" s="1"/>
  <c r="D489"/>
  <c r="E489" s="1"/>
  <c r="D488"/>
  <c r="E488" s="1"/>
  <c r="D487"/>
  <c r="D485"/>
  <c r="E485" s="1"/>
  <c r="D481"/>
  <c r="E481" s="1"/>
  <c r="D480"/>
  <c r="E480" s="1"/>
  <c r="D479"/>
  <c r="E479" s="1"/>
  <c r="D478"/>
  <c r="D476"/>
  <c r="E476" s="1"/>
  <c r="D475"/>
  <c r="E473"/>
  <c r="D473"/>
  <c r="D472"/>
  <c r="E472" s="1"/>
  <c r="D471"/>
  <c r="E471" s="1"/>
  <c r="D470"/>
  <c r="E470" s="1"/>
  <c r="D469"/>
  <c r="D467"/>
  <c r="E467" s="1"/>
  <c r="D466"/>
  <c r="E466" s="1"/>
  <c r="E465"/>
  <c r="D465"/>
  <c r="D464"/>
  <c r="D462"/>
  <c r="E462" s="1"/>
  <c r="E461"/>
  <c r="D461"/>
  <c r="D460"/>
  <c r="D458"/>
  <c r="E458" s="1"/>
  <c r="D457"/>
  <c r="E457" s="1"/>
  <c r="D456"/>
  <c r="E456" s="1"/>
  <c r="D454"/>
  <c r="E454" s="1"/>
  <c r="D453"/>
  <c r="E453" s="1"/>
  <c r="D452"/>
  <c r="E452" s="1"/>
  <c r="D451"/>
  <c r="E451" s="1"/>
  <c r="E449"/>
  <c r="D449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E417" s="1"/>
  <c r="D415"/>
  <c r="E415" s="1"/>
  <c r="D414"/>
  <c r="E414" s="1"/>
  <c r="D413"/>
  <c r="E413" s="1"/>
  <c r="D411"/>
  <c r="E411" s="1"/>
  <c r="D410"/>
  <c r="D408"/>
  <c r="E408" s="1"/>
  <c r="E407"/>
  <c r="D407"/>
  <c r="D406"/>
  <c r="E406" s="1"/>
  <c r="D405"/>
  <c r="D404" s="1"/>
  <c r="D403"/>
  <c r="E403" s="1"/>
  <c r="E402"/>
  <c r="D402"/>
  <c r="D401"/>
  <c r="E401" s="1"/>
  <c r="D400"/>
  <c r="E400" s="1"/>
  <c r="D398"/>
  <c r="E398" s="1"/>
  <c r="D397"/>
  <c r="E397" s="1"/>
  <c r="D396"/>
  <c r="D394"/>
  <c r="E394" s="1"/>
  <c r="D393"/>
  <c r="E393" s="1"/>
  <c r="D391"/>
  <c r="E391" s="1"/>
  <c r="D390"/>
  <c r="E390" s="1"/>
  <c r="D389"/>
  <c r="E389" s="1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D375"/>
  <c r="E375" s="1"/>
  <c r="D374"/>
  <c r="D372"/>
  <c r="E372" s="1"/>
  <c r="D371"/>
  <c r="E371" s="1"/>
  <c r="D370"/>
  <c r="E370" s="1"/>
  <c r="E369"/>
  <c r="D369"/>
  <c r="D367"/>
  <c r="E367" s="1"/>
  <c r="D366"/>
  <c r="E366" s="1"/>
  <c r="D365"/>
  <c r="E365" s="1"/>
  <c r="D364"/>
  <c r="E364" s="1"/>
  <c r="D363"/>
  <c r="E363" s="1"/>
  <c r="D361"/>
  <c r="E361" s="1"/>
  <c r="D360"/>
  <c r="E360" s="1"/>
  <c r="D359"/>
  <c r="E359" s="1"/>
  <c r="D358"/>
  <c r="D356"/>
  <c r="E356" s="1"/>
  <c r="D355"/>
  <c r="E355" s="1"/>
  <c r="D354"/>
  <c r="D352"/>
  <c r="E352" s="1"/>
  <c r="D351"/>
  <c r="E351" s="1"/>
  <c r="D350"/>
  <c r="E350" s="1"/>
  <c r="D349"/>
  <c r="D347"/>
  <c r="E347" s="1"/>
  <c r="D346"/>
  <c r="E346" s="1"/>
  <c r="D345"/>
  <c r="E345" s="1"/>
  <c r="D343"/>
  <c r="E343" s="1"/>
  <c r="D342"/>
  <c r="E342" s="1"/>
  <c r="D341"/>
  <c r="E341" s="1"/>
  <c r="E338"/>
  <c r="D338"/>
  <c r="D337"/>
  <c r="E337" s="1"/>
  <c r="D336"/>
  <c r="E336" s="1"/>
  <c r="D335"/>
  <c r="E335" s="1"/>
  <c r="E334"/>
  <c r="D334"/>
  <c r="D333"/>
  <c r="E333" s="1"/>
  <c r="D332"/>
  <c r="E332" s="1"/>
  <c r="D330"/>
  <c r="E330" s="1"/>
  <c r="D329"/>
  <c r="E329" s="1"/>
  <c r="D327"/>
  <c r="E327" s="1"/>
  <c r="D326"/>
  <c r="D324"/>
  <c r="E324" s="1"/>
  <c r="E323"/>
  <c r="D323"/>
  <c r="D322"/>
  <c r="E322" s="1"/>
  <c r="D321"/>
  <c r="E321" s="1"/>
  <c r="D320"/>
  <c r="E320" s="1"/>
  <c r="E319"/>
  <c r="D319"/>
  <c r="D318"/>
  <c r="E318" s="1"/>
  <c r="D317"/>
  <c r="E317" s="1"/>
  <c r="D316"/>
  <c r="E313"/>
  <c r="D313"/>
  <c r="D312"/>
  <c r="E312" s="1"/>
  <c r="D311"/>
  <c r="E311" s="1"/>
  <c r="D310"/>
  <c r="E310" s="1"/>
  <c r="D309"/>
  <c r="E309" s="1"/>
  <c r="D307"/>
  <c r="E307" s="1"/>
  <c r="D306"/>
  <c r="D304"/>
  <c r="E304" s="1"/>
  <c r="D303"/>
  <c r="E303" s="1"/>
  <c r="D301"/>
  <c r="E301" s="1"/>
  <c r="D300"/>
  <c r="E300" s="1"/>
  <c r="D299"/>
  <c r="E299" s="1"/>
  <c r="D297"/>
  <c r="E297" s="1"/>
  <c r="E296" s="1"/>
  <c r="D296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E279"/>
  <c r="D279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E264" s="1"/>
  <c r="D262"/>
  <c r="E262" s="1"/>
  <c r="D261"/>
  <c r="E261" s="1"/>
  <c r="D252"/>
  <c r="E252" s="1"/>
  <c r="D251"/>
  <c r="E251" s="1"/>
  <c r="D249"/>
  <c r="E249" s="1"/>
  <c r="D248"/>
  <c r="E248" s="1"/>
  <c r="D247"/>
  <c r="E247" s="1"/>
  <c r="D246"/>
  <c r="E246" s="1"/>
  <c r="D245"/>
  <c r="E245" s="1"/>
  <c r="D242"/>
  <c r="E242" s="1"/>
  <c r="D241"/>
  <c r="E241" s="1"/>
  <c r="D240"/>
  <c r="E240" s="1"/>
  <c r="D237"/>
  <c r="E237" s="1"/>
  <c r="E236" s="1"/>
  <c r="E235" s="1"/>
  <c r="D234"/>
  <c r="D233" s="1"/>
  <c r="D232"/>
  <c r="D231"/>
  <c r="E231" s="1"/>
  <c r="D230"/>
  <c r="E230" s="1"/>
  <c r="D227"/>
  <c r="E227" s="1"/>
  <c r="D226"/>
  <c r="E226" s="1"/>
  <c r="D225"/>
  <c r="E225" s="1"/>
  <c r="D224"/>
  <c r="E224" s="1"/>
  <c r="D221"/>
  <c r="D220" s="1"/>
  <c r="D219"/>
  <c r="E219" s="1"/>
  <c r="D218"/>
  <c r="E218" s="1"/>
  <c r="D217"/>
  <c r="E217" s="1"/>
  <c r="D214"/>
  <c r="D213" s="1"/>
  <c r="D212"/>
  <c r="D210"/>
  <c r="E210" s="1"/>
  <c r="D209"/>
  <c r="E209" s="1"/>
  <c r="D208"/>
  <c r="D206"/>
  <c r="E206" s="1"/>
  <c r="D205"/>
  <c r="E205" s="1"/>
  <c r="D202"/>
  <c r="D201" s="1"/>
  <c r="D200" s="1"/>
  <c r="D199"/>
  <c r="E199" s="1"/>
  <c r="E198" s="1"/>
  <c r="E197" s="1"/>
  <c r="D196"/>
  <c r="D194"/>
  <c r="D193" s="1"/>
  <c r="D192"/>
  <c r="E192" s="1"/>
  <c r="D191"/>
  <c r="E191" s="1"/>
  <c r="E190"/>
  <c r="D190"/>
  <c r="D187"/>
  <c r="E187" s="1"/>
  <c r="D186"/>
  <c r="E186" s="1"/>
  <c r="E183"/>
  <c r="E182" s="1"/>
  <c r="D183"/>
  <c r="D182" s="1"/>
  <c r="D181"/>
  <c r="D180" s="1"/>
  <c r="D179" s="1"/>
  <c r="D176"/>
  <c r="E176" s="1"/>
  <c r="D175"/>
  <c r="E175" s="1"/>
  <c r="D173"/>
  <c r="E173" s="1"/>
  <c r="D172"/>
  <c r="D169"/>
  <c r="E169" s="1"/>
  <c r="D168"/>
  <c r="D166"/>
  <c r="E166" s="1"/>
  <c r="D165"/>
  <c r="E165" s="1"/>
  <c r="D162"/>
  <c r="D161"/>
  <c r="E161" s="1"/>
  <c r="D159"/>
  <c r="E159" s="1"/>
  <c r="D158"/>
  <c r="D156"/>
  <c r="E156" s="1"/>
  <c r="D155"/>
  <c r="E155" s="1"/>
  <c r="D151"/>
  <c r="E151" s="1"/>
  <c r="D150"/>
  <c r="D148"/>
  <c r="E148" s="1"/>
  <c r="D147"/>
  <c r="E147" s="1"/>
  <c r="D145"/>
  <c r="E145" s="1"/>
  <c r="D144"/>
  <c r="D142"/>
  <c r="E142" s="1"/>
  <c r="D141"/>
  <c r="E141" s="1"/>
  <c r="E140" s="1"/>
  <c r="D139"/>
  <c r="E139" s="1"/>
  <c r="D138"/>
  <c r="E138" s="1"/>
  <c r="D137"/>
  <c r="E137" s="1"/>
  <c r="D134"/>
  <c r="E134" s="1"/>
  <c r="D133"/>
  <c r="D131"/>
  <c r="E131" s="1"/>
  <c r="D130"/>
  <c r="E130" s="1"/>
  <c r="D128"/>
  <c r="E128" s="1"/>
  <c r="D127"/>
  <c r="D125"/>
  <c r="E125" s="1"/>
  <c r="D124"/>
  <c r="E124" s="1"/>
  <c r="D122"/>
  <c r="E122" s="1"/>
  <c r="D121"/>
  <c r="D119"/>
  <c r="E119" s="1"/>
  <c r="D118"/>
  <c r="E118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E100"/>
  <c r="D100"/>
  <c r="D99"/>
  <c r="E99" s="1"/>
  <c r="D98"/>
  <c r="E96"/>
  <c r="D96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E47"/>
  <c r="D47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C339" i="33" l="1"/>
  <c r="C560" i="31"/>
  <c r="C559"/>
  <c r="E183" i="27"/>
  <c r="E182" s="1"/>
  <c r="D339" i="38"/>
  <c r="D258" s="1"/>
  <c r="D171" i="26"/>
  <c r="D315"/>
  <c r="D353"/>
  <c r="E382"/>
  <c r="E405"/>
  <c r="E588"/>
  <c r="D143" i="27"/>
  <c r="D120" i="28"/>
  <c r="D132"/>
  <c r="E251"/>
  <c r="E416"/>
  <c r="D494"/>
  <c r="E513"/>
  <c r="D529"/>
  <c r="C115" i="31"/>
  <c r="C114" s="1"/>
  <c r="D97" i="28"/>
  <c r="E679" i="26"/>
  <c r="E378"/>
  <c r="D236"/>
  <c r="D235" s="1"/>
  <c r="E683" i="27"/>
  <c r="D167" i="28"/>
  <c r="D353"/>
  <c r="D373"/>
  <c r="D450"/>
  <c r="E592"/>
  <c r="D768"/>
  <c r="D767" s="1"/>
  <c r="D263" i="33"/>
  <c r="D259" s="1"/>
  <c r="E560" i="38"/>
  <c r="D339" i="39"/>
  <c r="D259"/>
  <c r="E645" i="33"/>
  <c r="E340"/>
  <c r="E258" i="39"/>
  <c r="E257" s="1"/>
  <c r="C259" i="33"/>
  <c r="C258" s="1"/>
  <c r="C257" s="1"/>
  <c r="D149" i="26"/>
  <c r="D157"/>
  <c r="D174"/>
  <c r="E189"/>
  <c r="D204"/>
  <c r="D207"/>
  <c r="D373"/>
  <c r="D378"/>
  <c r="D382"/>
  <c r="D497"/>
  <c r="D577"/>
  <c r="D683"/>
  <c r="D727"/>
  <c r="E140" i="27"/>
  <c r="D250"/>
  <c r="D731"/>
  <c r="D730" s="1"/>
  <c r="D744"/>
  <c r="E129" i="28"/>
  <c r="E146"/>
  <c r="E164"/>
  <c r="D236"/>
  <c r="D235" s="1"/>
  <c r="D298"/>
  <c r="D308"/>
  <c r="E325"/>
  <c r="D362"/>
  <c r="D404"/>
  <c r="D468"/>
  <c r="E531"/>
  <c r="E595"/>
  <c r="D653"/>
  <c r="E204" i="31"/>
  <c r="D305"/>
  <c r="D331"/>
  <c r="D726" i="33"/>
  <c r="D725" s="1"/>
  <c r="E152"/>
  <c r="E483" i="38"/>
  <c r="D189" i="26"/>
  <c r="D198"/>
  <c r="D197" s="1"/>
  <c r="E388"/>
  <c r="E392"/>
  <c r="D468"/>
  <c r="E581"/>
  <c r="D687"/>
  <c r="D731"/>
  <c r="D730" s="1"/>
  <c r="D756"/>
  <c r="D755" s="1"/>
  <c r="D204" i="27"/>
  <c r="D298"/>
  <c r="D328"/>
  <c r="D450"/>
  <c r="D491"/>
  <c r="D129" i="28"/>
  <c r="D164"/>
  <c r="D207"/>
  <c r="D244"/>
  <c r="D243" s="1"/>
  <c r="E603"/>
  <c r="D642"/>
  <c r="E683"/>
  <c r="D731"/>
  <c r="D730" s="1"/>
  <c r="E750"/>
  <c r="D765"/>
  <c r="E551" i="33"/>
  <c r="E550" s="1"/>
  <c r="E135"/>
  <c r="E258" i="38"/>
  <c r="D11" i="26"/>
  <c r="E181"/>
  <c r="E180" s="1"/>
  <c r="E316"/>
  <c r="D368"/>
  <c r="D388"/>
  <c r="D392"/>
  <c r="D308" i="27"/>
  <c r="E392"/>
  <c r="D529"/>
  <c r="D4" i="28"/>
  <c r="D117"/>
  <c r="D174"/>
  <c r="D198"/>
  <c r="D197" s="1"/>
  <c r="D296"/>
  <c r="D382"/>
  <c r="E404"/>
  <c r="D646"/>
  <c r="D665"/>
  <c r="D722"/>
  <c r="C339" i="31"/>
  <c r="C258" s="1"/>
  <c r="C257" s="1"/>
  <c r="E2" i="39"/>
  <c r="E561"/>
  <c r="D114"/>
  <c r="E115"/>
  <c r="E114" s="1"/>
  <c r="D308" i="31"/>
  <c r="E538" i="33"/>
  <c r="E483" s="1"/>
  <c r="C114"/>
  <c r="D152"/>
  <c r="D135"/>
  <c r="C559"/>
  <c r="E444"/>
  <c r="E263"/>
  <c r="E561"/>
  <c r="E560" s="1"/>
  <c r="E750"/>
  <c r="E726" s="1"/>
  <c r="E725" s="1"/>
  <c r="D483"/>
  <c r="D188"/>
  <c r="D178" s="1"/>
  <c r="D177" s="1"/>
  <c r="D116"/>
  <c r="E314"/>
  <c r="E717"/>
  <c r="E716" s="1"/>
  <c r="D645"/>
  <c r="D561"/>
  <c r="D340"/>
  <c r="D339" s="1"/>
  <c r="D258" s="1"/>
  <c r="E188"/>
  <c r="E178" s="1"/>
  <c r="E177" s="1"/>
  <c r="E116"/>
  <c r="D97" i="26"/>
  <c r="D117"/>
  <c r="D126"/>
  <c r="E150"/>
  <c r="E149" s="1"/>
  <c r="E185"/>
  <c r="E184" s="1"/>
  <c r="E214"/>
  <c r="E213" s="1"/>
  <c r="E374"/>
  <c r="E373" s="1"/>
  <c r="E469"/>
  <c r="E468" s="1"/>
  <c r="D61"/>
  <c r="D167"/>
  <c r="D170"/>
  <c r="D289"/>
  <c r="D298"/>
  <c r="D302"/>
  <c r="E404"/>
  <c r="D160"/>
  <c r="E168"/>
  <c r="D348"/>
  <c r="D474"/>
  <c r="E498"/>
  <c r="E740"/>
  <c r="E739" s="1"/>
  <c r="E747"/>
  <c r="E746" s="1"/>
  <c r="E205" i="27"/>
  <c r="D547"/>
  <c r="E181" i="28"/>
  <c r="E180" s="1"/>
  <c r="E247"/>
  <c r="D378"/>
  <c r="D679"/>
  <c r="E688" i="26"/>
  <c r="E687" s="1"/>
  <c r="E199" i="27"/>
  <c r="E198" s="1"/>
  <c r="E197" s="1"/>
  <c r="E251"/>
  <c r="E140" i="28"/>
  <c r="E157"/>
  <c r="D220"/>
  <c r="E654"/>
  <c r="E186" i="31"/>
  <c r="E185" s="1"/>
  <c r="E184" s="1"/>
  <c r="D734"/>
  <c r="D529" i="26"/>
  <c r="D569"/>
  <c r="D679"/>
  <c r="E154" i="27"/>
  <c r="D422"/>
  <c r="D185" i="28"/>
  <c r="D184" s="1"/>
  <c r="D422"/>
  <c r="D556"/>
  <c r="D727"/>
  <c r="E212" i="31"/>
  <c r="E211" s="1"/>
  <c r="E547" i="26"/>
  <c r="E595"/>
  <c r="E757"/>
  <c r="E756" s="1"/>
  <c r="E755" s="1"/>
  <c r="D216" i="27"/>
  <c r="D140" i="28"/>
  <c r="E212"/>
  <c r="E211" s="1"/>
  <c r="E250"/>
  <c r="D302"/>
  <c r="E309"/>
  <c r="E308" s="1"/>
  <c r="E422"/>
  <c r="D477"/>
  <c r="D204" i="31"/>
  <c r="E302"/>
  <c r="D373"/>
  <c r="E422"/>
  <c r="E494"/>
  <c r="D513"/>
  <c r="D509" s="1"/>
  <c r="E237"/>
  <c r="E236" s="1"/>
  <c r="E235" s="1"/>
  <c r="E306"/>
  <c r="E309"/>
  <c r="E308" s="1"/>
  <c r="E735"/>
  <c r="E734" s="1"/>
  <c r="D160"/>
  <c r="D126"/>
  <c r="D167"/>
  <c r="E747"/>
  <c r="E746" s="1"/>
  <c r="E646"/>
  <c r="E497"/>
  <c r="D140"/>
  <c r="D146"/>
  <c r="E161"/>
  <c r="E160" s="1"/>
  <c r="E123"/>
  <c r="E127"/>
  <c r="E126" s="1"/>
  <c r="E154"/>
  <c r="E168"/>
  <c r="E167" s="1"/>
  <c r="D220"/>
  <c r="D296"/>
  <c r="D353"/>
  <c r="E610"/>
  <c r="D694"/>
  <c r="E132"/>
  <c r="E216"/>
  <c r="E215" s="1"/>
  <c r="E392"/>
  <c r="D497"/>
  <c r="E141"/>
  <c r="E140" s="1"/>
  <c r="E194"/>
  <c r="E193" s="1"/>
  <c r="D174"/>
  <c r="E450"/>
  <c r="E513"/>
  <c r="D404"/>
  <c r="E378"/>
  <c r="D136"/>
  <c r="D68"/>
  <c r="E38"/>
  <c r="D38"/>
  <c r="E126" i="27"/>
  <c r="D132"/>
  <c r="D160"/>
  <c r="E204"/>
  <c r="E217"/>
  <c r="E492"/>
  <c r="E491" s="1"/>
  <c r="D117"/>
  <c r="D236"/>
  <c r="D235" s="1"/>
  <c r="E344"/>
  <c r="E451"/>
  <c r="E450" s="1"/>
  <c r="D486"/>
  <c r="D504"/>
  <c r="D739"/>
  <c r="E445"/>
  <c r="E136"/>
  <c r="E299"/>
  <c r="E298" s="1"/>
  <c r="D357"/>
  <c r="D4"/>
  <c r="D11"/>
  <c r="D126"/>
  <c r="E132"/>
  <c r="E404"/>
  <c r="D409"/>
  <c r="D445"/>
  <c r="E497"/>
  <c r="D603"/>
  <c r="D610"/>
  <c r="D638"/>
  <c r="D642"/>
  <c r="D777"/>
  <c r="E179" i="26"/>
  <c r="E123"/>
  <c r="E298"/>
  <c r="E302"/>
  <c r="E497"/>
  <c r="E154"/>
  <c r="E628"/>
  <c r="E244"/>
  <c r="E243" s="1"/>
  <c r="E328"/>
  <c r="D522"/>
  <c r="E523"/>
  <c r="E522" s="1"/>
  <c r="D562"/>
  <c r="E563"/>
  <c r="E562" s="1"/>
  <c r="D610"/>
  <c r="E611"/>
  <c r="E610" s="1"/>
  <c r="D718"/>
  <c r="E719"/>
  <c r="E718" s="1"/>
  <c r="D38" i="27"/>
  <c r="E39"/>
  <c r="E38" s="1"/>
  <c r="D180"/>
  <c r="D179" s="1"/>
  <c r="E181"/>
  <c r="E180" s="1"/>
  <c r="E179" s="1"/>
  <c r="D207"/>
  <c r="E208"/>
  <c r="E207" s="1"/>
  <c r="D260"/>
  <c r="E261"/>
  <c r="E260" s="1"/>
  <c r="E366"/>
  <c r="E362" s="1"/>
  <c r="D362"/>
  <c r="E515"/>
  <c r="E513" s="1"/>
  <c r="D513"/>
  <c r="D509" s="1"/>
  <c r="D544"/>
  <c r="D538" s="1"/>
  <c r="E545"/>
  <c r="E544" s="1"/>
  <c r="E583"/>
  <c r="D581"/>
  <c r="E666"/>
  <c r="E665" s="1"/>
  <c r="D665"/>
  <c r="E65" i="28"/>
  <c r="D61"/>
  <c r="E137"/>
  <c r="E136" s="1"/>
  <c r="D136"/>
  <c r="E12" i="26"/>
  <c r="D4"/>
  <c r="E62"/>
  <c r="E61" s="1"/>
  <c r="D120"/>
  <c r="D123"/>
  <c r="D38"/>
  <c r="D68"/>
  <c r="D67" s="1"/>
  <c r="E98"/>
  <c r="E121"/>
  <c r="E120" s="1"/>
  <c r="D154"/>
  <c r="E202"/>
  <c r="E201" s="1"/>
  <c r="E200" s="1"/>
  <c r="E204"/>
  <c r="E216"/>
  <c r="E234"/>
  <c r="E233" s="1"/>
  <c r="E260"/>
  <c r="E349"/>
  <c r="E368"/>
  <c r="D416"/>
  <c r="E475"/>
  <c r="E474" s="1"/>
  <c r="E491"/>
  <c r="E570"/>
  <c r="E569" s="1"/>
  <c r="E578"/>
  <c r="E577" s="1"/>
  <c r="D581"/>
  <c r="D653"/>
  <c r="E661"/>
  <c r="E734"/>
  <c r="E733" s="1"/>
  <c r="E742"/>
  <c r="E741" s="1"/>
  <c r="E751"/>
  <c r="E750" s="1"/>
  <c r="E761"/>
  <c r="E760" s="1"/>
  <c r="E5" i="27"/>
  <c r="E4" s="1"/>
  <c r="E68"/>
  <c r="E120"/>
  <c r="E164"/>
  <c r="E246"/>
  <c r="E244" s="1"/>
  <c r="E243" s="1"/>
  <c r="D244"/>
  <c r="D243" s="1"/>
  <c r="D348"/>
  <c r="E349"/>
  <c r="D368"/>
  <c r="E369"/>
  <c r="E368" s="1"/>
  <c r="E156" i="28"/>
  <c r="D154"/>
  <c r="E370"/>
  <c r="E368" s="1"/>
  <c r="D368"/>
  <c r="E38" i="26"/>
  <c r="E164"/>
  <c r="E250"/>
  <c r="E412"/>
  <c r="E599"/>
  <c r="D642"/>
  <c r="E643"/>
  <c r="E642" s="1"/>
  <c r="E117"/>
  <c r="E129"/>
  <c r="E172"/>
  <c r="E171" s="1"/>
  <c r="E208"/>
  <c r="E207" s="1"/>
  <c r="E221"/>
  <c r="E220" s="1"/>
  <c r="E290"/>
  <c r="E289" s="1"/>
  <c r="D331"/>
  <c r="E354"/>
  <c r="E353" s="1"/>
  <c r="D399"/>
  <c r="D429"/>
  <c r="E450"/>
  <c r="D455"/>
  <c r="E495"/>
  <c r="E494" s="1"/>
  <c r="D556"/>
  <c r="E557"/>
  <c r="E556" s="1"/>
  <c r="D661"/>
  <c r="E676"/>
  <c r="E684"/>
  <c r="E683" s="1"/>
  <c r="D700"/>
  <c r="E728"/>
  <c r="E727" s="1"/>
  <c r="D765"/>
  <c r="E146" i="27"/>
  <c r="E223"/>
  <c r="E222" s="1"/>
  <c r="E378"/>
  <c r="D399"/>
  <c r="E400"/>
  <c r="E399" s="1"/>
  <c r="D404"/>
  <c r="E412"/>
  <c r="D416"/>
  <c r="E417"/>
  <c r="E416" s="1"/>
  <c r="E474"/>
  <c r="E146" i="26"/>
  <c r="E167"/>
  <c r="E174"/>
  <c r="D185"/>
  <c r="D184" s="1"/>
  <c r="E315"/>
  <c r="E331"/>
  <c r="E344"/>
  <c r="E399"/>
  <c r="E416"/>
  <c r="E422"/>
  <c r="E429"/>
  <c r="E455"/>
  <c r="D463"/>
  <c r="E464"/>
  <c r="E463" s="1"/>
  <c r="E513"/>
  <c r="E509" s="1"/>
  <c r="D531"/>
  <c r="D528" s="1"/>
  <c r="E587"/>
  <c r="D628"/>
  <c r="E700"/>
  <c r="D768"/>
  <c r="D767" s="1"/>
  <c r="E769"/>
  <c r="E768" s="1"/>
  <c r="E767" s="1"/>
  <c r="D777"/>
  <c r="D68" i="27"/>
  <c r="D164"/>
  <c r="D193"/>
  <c r="E194"/>
  <c r="E193" s="1"/>
  <c r="D220"/>
  <c r="D215" s="1"/>
  <c r="E221"/>
  <c r="E220" s="1"/>
  <c r="E510"/>
  <c r="E603" i="26"/>
  <c r="E665"/>
  <c r="D676"/>
  <c r="D734"/>
  <c r="D733" s="1"/>
  <c r="D61" i="27"/>
  <c r="D120"/>
  <c r="D123"/>
  <c r="D146"/>
  <c r="D149"/>
  <c r="D154"/>
  <c r="D157"/>
  <c r="D171"/>
  <c r="D296"/>
  <c r="D305"/>
  <c r="D315"/>
  <c r="D344"/>
  <c r="D382"/>
  <c r="D412"/>
  <c r="D455"/>
  <c r="D474"/>
  <c r="D477"/>
  <c r="E735"/>
  <c r="E734" s="1"/>
  <c r="E733" s="1"/>
  <c r="D734"/>
  <c r="D733" s="1"/>
  <c r="D11" i="28"/>
  <c r="D123"/>
  <c r="E161"/>
  <c r="E160" s="1"/>
  <c r="D160"/>
  <c r="E174"/>
  <c r="E205"/>
  <c r="E204" s="1"/>
  <c r="D204"/>
  <c r="D203" s="1"/>
  <c r="E244"/>
  <c r="E243" s="1"/>
  <c r="E362"/>
  <c r="D388"/>
  <c r="E389"/>
  <c r="E388" s="1"/>
  <c r="E459"/>
  <c r="D97" i="27"/>
  <c r="E123"/>
  <c r="E149"/>
  <c r="E174"/>
  <c r="D265"/>
  <c r="E315"/>
  <c r="E348"/>
  <c r="D353"/>
  <c r="D395"/>
  <c r="E422"/>
  <c r="E455"/>
  <c r="E532"/>
  <c r="E531" s="1"/>
  <c r="E528" s="1"/>
  <c r="D531"/>
  <c r="D528" s="1"/>
  <c r="E547"/>
  <c r="D171" i="28"/>
  <c r="D170" s="1"/>
  <c r="E172"/>
  <c r="E171" s="1"/>
  <c r="E170" s="1"/>
  <c r="E217"/>
  <c r="E216" s="1"/>
  <c r="E215" s="1"/>
  <c r="D216"/>
  <c r="E329"/>
  <c r="E328" s="1"/>
  <c r="D328"/>
  <c r="E349"/>
  <c r="E348" s="1"/>
  <c r="D348"/>
  <c r="E414"/>
  <c r="E412" s="1"/>
  <c r="D412"/>
  <c r="D474"/>
  <c r="E475"/>
  <c r="D129" i="27"/>
  <c r="E160"/>
  <c r="E196"/>
  <c r="E195" s="1"/>
  <c r="E216"/>
  <c r="D325"/>
  <c r="E354"/>
  <c r="E353" s="1"/>
  <c r="E396"/>
  <c r="E395" s="1"/>
  <c r="D459"/>
  <c r="E596"/>
  <c r="E595" s="1"/>
  <c r="D595"/>
  <c r="E154" i="28"/>
  <c r="D260"/>
  <c r="E261"/>
  <c r="E260" s="1"/>
  <c r="E357"/>
  <c r="D395"/>
  <c r="E396"/>
  <c r="E395" s="1"/>
  <c r="E409"/>
  <c r="E522" i="27"/>
  <c r="E581"/>
  <c r="E646"/>
  <c r="E761"/>
  <c r="E760" s="1"/>
  <c r="E12" i="28"/>
  <c r="D68"/>
  <c r="D67" s="1"/>
  <c r="E98"/>
  <c r="E124"/>
  <c r="E123" s="1"/>
  <c r="D143"/>
  <c r="D157"/>
  <c r="E183"/>
  <c r="E182" s="1"/>
  <c r="D193"/>
  <c r="E194"/>
  <c r="E193" s="1"/>
  <c r="D289"/>
  <c r="E302"/>
  <c r="D325"/>
  <c r="D331"/>
  <c r="E345"/>
  <c r="E344" s="1"/>
  <c r="E382"/>
  <c r="E392"/>
  <c r="D416"/>
  <c r="D429"/>
  <c r="E477"/>
  <c r="D513"/>
  <c r="D509" s="1"/>
  <c r="D531"/>
  <c r="E583"/>
  <c r="E581" s="1"/>
  <c r="D581"/>
  <c r="D587"/>
  <c r="E588"/>
  <c r="D599"/>
  <c r="E600"/>
  <c r="E599" s="1"/>
  <c r="D638"/>
  <c r="E639"/>
  <c r="E638" s="1"/>
  <c r="D671"/>
  <c r="D683"/>
  <c r="D687"/>
  <c r="E688"/>
  <c r="E638" i="27"/>
  <c r="D761"/>
  <c r="D760" s="1"/>
  <c r="D38" i="28"/>
  <c r="D3" s="1"/>
  <c r="D126"/>
  <c r="D116" s="1"/>
  <c r="D149"/>
  <c r="E189"/>
  <c r="D265"/>
  <c r="E266"/>
  <c r="E265" s="1"/>
  <c r="E305"/>
  <c r="D392"/>
  <c r="E474"/>
  <c r="E492"/>
  <c r="E491" s="1"/>
  <c r="D491"/>
  <c r="E740"/>
  <c r="E739" s="1"/>
  <c r="D739"/>
  <c r="E763"/>
  <c r="E761" s="1"/>
  <c r="E760" s="1"/>
  <c r="D761"/>
  <c r="D760" s="1"/>
  <c r="D777"/>
  <c r="E778"/>
  <c r="E777" s="1"/>
  <c r="E122" i="31"/>
  <c r="E120" s="1"/>
  <c r="D120"/>
  <c r="E759"/>
  <c r="E756" s="1"/>
  <c r="E755" s="1"/>
  <c r="D756"/>
  <c r="D755" s="1"/>
  <c r="D522" i="27"/>
  <c r="D616"/>
  <c r="D646"/>
  <c r="D179" i="28"/>
  <c r="D201"/>
  <c r="D200" s="1"/>
  <c r="E202"/>
  <c r="E201" s="1"/>
  <c r="E200" s="1"/>
  <c r="E298"/>
  <c r="D357"/>
  <c r="D409"/>
  <c r="E450"/>
  <c r="D459"/>
  <c r="E498"/>
  <c r="D497"/>
  <c r="D547"/>
  <c r="E548"/>
  <c r="E547" s="1"/>
  <c r="E570"/>
  <c r="D569"/>
  <c r="E578"/>
  <c r="E577" s="1"/>
  <c r="D577"/>
  <c r="E742"/>
  <c r="E741" s="1"/>
  <c r="D741"/>
  <c r="D4" i="31"/>
  <c r="D11"/>
  <c r="E12"/>
  <c r="E11" s="1"/>
  <c r="E68"/>
  <c r="E346"/>
  <c r="E344" s="1"/>
  <c r="D344"/>
  <c r="D189" i="28"/>
  <c r="D305"/>
  <c r="D315"/>
  <c r="E378"/>
  <c r="D399"/>
  <c r="D445"/>
  <c r="E486"/>
  <c r="D528"/>
  <c r="E544"/>
  <c r="D603"/>
  <c r="D661"/>
  <c r="E252" i="31"/>
  <c r="E250" s="1"/>
  <c r="D250"/>
  <c r="D328"/>
  <c r="E329"/>
  <c r="E328" s="1"/>
  <c r="E528" i="28"/>
  <c r="D552"/>
  <c r="D551" s="1"/>
  <c r="D550" s="1"/>
  <c r="D595"/>
  <c r="D610"/>
  <c r="E661"/>
  <c r="D676"/>
  <c r="D694"/>
  <c r="E695"/>
  <c r="E694" s="1"/>
  <c r="D718"/>
  <c r="D717" s="1"/>
  <c r="D716" s="1"/>
  <c r="E136" i="31"/>
  <c r="D182"/>
  <c r="E183"/>
  <c r="E182" s="1"/>
  <c r="E350"/>
  <c r="E348" s="1"/>
  <c r="D348"/>
  <c r="D368"/>
  <c r="E369"/>
  <c r="E368" s="1"/>
  <c r="E472"/>
  <c r="E468" s="1"/>
  <c r="D468"/>
  <c r="E702"/>
  <c r="E700" s="1"/>
  <c r="D700"/>
  <c r="D486" i="28"/>
  <c r="E497"/>
  <c r="D562"/>
  <c r="E569"/>
  <c r="D616"/>
  <c r="D628"/>
  <c r="E665"/>
  <c r="D700"/>
  <c r="E727"/>
  <c r="D743"/>
  <c r="D97" i="31"/>
  <c r="D117"/>
  <c r="D149"/>
  <c r="D154"/>
  <c r="D216"/>
  <c r="E246"/>
  <c r="E244" s="1"/>
  <c r="E243" s="1"/>
  <c r="D244"/>
  <c r="D243" s="1"/>
  <c r="D388"/>
  <c r="E389"/>
  <c r="E388" s="1"/>
  <c r="D577"/>
  <c r="E579"/>
  <c r="E577" s="1"/>
  <c r="D129"/>
  <c r="D143"/>
  <c r="E149"/>
  <c r="D180"/>
  <c r="E181"/>
  <c r="E180" s="1"/>
  <c r="E179" s="1"/>
  <c r="D198"/>
  <c r="D197" s="1"/>
  <c r="E199"/>
  <c r="E198" s="1"/>
  <c r="E197" s="1"/>
  <c r="D362"/>
  <c r="E363"/>
  <c r="E362" s="1"/>
  <c r="D522"/>
  <c r="E523"/>
  <c r="E522" s="1"/>
  <c r="E569"/>
  <c r="D504" i="28"/>
  <c r="E509"/>
  <c r="D522"/>
  <c r="D544"/>
  <c r="E587"/>
  <c r="D592"/>
  <c r="E679"/>
  <c r="E687"/>
  <c r="D61" i="31"/>
  <c r="D123"/>
  <c r="E146"/>
  <c r="D164"/>
  <c r="E165"/>
  <c r="E164" s="1"/>
  <c r="E163" s="1"/>
  <c r="D260"/>
  <c r="E261"/>
  <c r="E260" s="1"/>
  <c r="E416"/>
  <c r="E491"/>
  <c r="E547"/>
  <c r="D676"/>
  <c r="E677"/>
  <c r="E676" s="1"/>
  <c r="E720"/>
  <c r="E718" s="1"/>
  <c r="D718"/>
  <c r="D744"/>
  <c r="D743" s="1"/>
  <c r="E745"/>
  <c r="E744" s="1"/>
  <c r="D157"/>
  <c r="E174"/>
  <c r="D207"/>
  <c r="D265"/>
  <c r="D302"/>
  <c r="D315"/>
  <c r="E404"/>
  <c r="D416"/>
  <c r="E474"/>
  <c r="D494"/>
  <c r="D562"/>
  <c r="E603"/>
  <c r="E157"/>
  <c r="E265"/>
  <c r="E298"/>
  <c r="E305"/>
  <c r="D325"/>
  <c r="D357"/>
  <c r="E412"/>
  <c r="E531"/>
  <c r="E528" s="1"/>
  <c r="E563"/>
  <c r="E562" s="1"/>
  <c r="E595"/>
  <c r="D171"/>
  <c r="D189"/>
  <c r="D188" s="1"/>
  <c r="D223"/>
  <c r="D222" s="1"/>
  <c r="D289"/>
  <c r="E326"/>
  <c r="E325" s="1"/>
  <c r="E358"/>
  <c r="E357" s="1"/>
  <c r="D529"/>
  <c r="E587"/>
  <c r="E4"/>
  <c r="E582"/>
  <c r="E581" s="1"/>
  <c r="D581"/>
  <c r="D638"/>
  <c r="E639"/>
  <c r="E638" s="1"/>
  <c r="E766"/>
  <c r="E765" s="1"/>
  <c r="D765"/>
  <c r="D239"/>
  <c r="D238" s="1"/>
  <c r="D378"/>
  <c r="D445"/>
  <c r="E446"/>
  <c r="E445" s="1"/>
  <c r="D474"/>
  <c r="D552"/>
  <c r="E553"/>
  <c r="E552" s="1"/>
  <c r="D569"/>
  <c r="D215"/>
  <c r="D229"/>
  <c r="D228" s="1"/>
  <c r="D382"/>
  <c r="D409"/>
  <c r="E410"/>
  <c r="E409" s="1"/>
  <c r="D429"/>
  <c r="E430"/>
  <c r="E429" s="1"/>
  <c r="D450"/>
  <c r="E510"/>
  <c r="E558"/>
  <c r="E556" s="1"/>
  <c r="D556"/>
  <c r="D592"/>
  <c r="E593"/>
  <c r="E592" s="1"/>
  <c r="E601"/>
  <c r="E599" s="1"/>
  <c r="D599"/>
  <c r="D646"/>
  <c r="E662"/>
  <c r="E661" s="1"/>
  <c r="D661"/>
  <c r="E770"/>
  <c r="D768"/>
  <c r="D767" s="1"/>
  <c r="E229"/>
  <c r="D132"/>
  <c r="D298"/>
  <c r="D422"/>
  <c r="D477"/>
  <c r="E478"/>
  <c r="E477" s="1"/>
  <c r="D486"/>
  <c r="E754"/>
  <c r="E62"/>
  <c r="E61" s="1"/>
  <c r="E98"/>
  <c r="E97" s="1"/>
  <c r="E118"/>
  <c r="E117" s="1"/>
  <c r="E130"/>
  <c r="E129" s="1"/>
  <c r="E144"/>
  <c r="E143" s="1"/>
  <c r="E172"/>
  <c r="E171" s="1"/>
  <c r="E190"/>
  <c r="E189" s="1"/>
  <c r="E196"/>
  <c r="E195" s="1"/>
  <c r="E202"/>
  <c r="E201" s="1"/>
  <c r="E200" s="1"/>
  <c r="E208"/>
  <c r="E207" s="1"/>
  <c r="E214"/>
  <c r="E213" s="1"/>
  <c r="E226"/>
  <c r="E223" s="1"/>
  <c r="E222" s="1"/>
  <c r="E234"/>
  <c r="E233" s="1"/>
  <c r="E242"/>
  <c r="E239" s="1"/>
  <c r="E238" s="1"/>
  <c r="E264"/>
  <c r="E290"/>
  <c r="E289" s="1"/>
  <c r="E316"/>
  <c r="E315" s="1"/>
  <c r="E332"/>
  <c r="E331" s="1"/>
  <c r="E354"/>
  <c r="E353" s="1"/>
  <c r="E374"/>
  <c r="E373" s="1"/>
  <c r="E382"/>
  <c r="D392"/>
  <c r="D395"/>
  <c r="E396"/>
  <c r="E395" s="1"/>
  <c r="D399"/>
  <c r="E400"/>
  <c r="E399" s="1"/>
  <c r="D412"/>
  <c r="D455"/>
  <c r="E456"/>
  <c r="E455" s="1"/>
  <c r="D459"/>
  <c r="E460"/>
  <c r="E459" s="1"/>
  <c r="D463"/>
  <c r="E464"/>
  <c r="E463" s="1"/>
  <c r="E486"/>
  <c r="D504"/>
  <c r="E505"/>
  <c r="E504" s="1"/>
  <c r="D544"/>
  <c r="D538" s="1"/>
  <c r="E545"/>
  <c r="E544" s="1"/>
  <c r="E538" s="1"/>
  <c r="E644"/>
  <c r="E642" s="1"/>
  <c r="D642"/>
  <c r="E680"/>
  <c r="E679" s="1"/>
  <c r="D679"/>
  <c r="E742"/>
  <c r="E741" s="1"/>
  <c r="D741"/>
  <c r="D610"/>
  <c r="D616"/>
  <c r="D628"/>
  <c r="D722"/>
  <c r="E733"/>
  <c r="E776"/>
  <c r="E772" s="1"/>
  <c r="E771" s="1"/>
  <c r="D772"/>
  <c r="D771" s="1"/>
  <c r="D491"/>
  <c r="D531"/>
  <c r="D528" s="1"/>
  <c r="D547"/>
  <c r="D587"/>
  <c r="D595"/>
  <c r="D603"/>
  <c r="E616"/>
  <c r="E628"/>
  <c r="E728"/>
  <c r="E727" s="1"/>
  <c r="D727"/>
  <c r="E732"/>
  <c r="E731" s="1"/>
  <c r="E730" s="1"/>
  <c r="D731"/>
  <c r="D730" s="1"/>
  <c r="E768"/>
  <c r="E767" s="1"/>
  <c r="E654"/>
  <c r="E653" s="1"/>
  <c r="D653"/>
  <c r="E666"/>
  <c r="E665" s="1"/>
  <c r="D665"/>
  <c r="E672"/>
  <c r="E671" s="1"/>
  <c r="D671"/>
  <c r="E684"/>
  <c r="E683" s="1"/>
  <c r="D683"/>
  <c r="E694"/>
  <c r="E752"/>
  <c r="E751" s="1"/>
  <c r="D751"/>
  <c r="D750" s="1"/>
  <c r="E688"/>
  <c r="E687" s="1"/>
  <c r="D687"/>
  <c r="E722"/>
  <c r="D733"/>
  <c r="E740"/>
  <c r="E739" s="1"/>
  <c r="D739"/>
  <c r="E762"/>
  <c r="E761" s="1"/>
  <c r="E760" s="1"/>
  <c r="D761"/>
  <c r="D760" s="1"/>
  <c r="E778"/>
  <c r="E777" s="1"/>
  <c r="D777"/>
  <c r="E61" i="28"/>
  <c r="E117"/>
  <c r="E179"/>
  <c r="E671"/>
  <c r="E11"/>
  <c r="E97"/>
  <c r="E653"/>
  <c r="D223"/>
  <c r="D222" s="1"/>
  <c r="D239"/>
  <c r="D238" s="1"/>
  <c r="D463"/>
  <c r="E464"/>
  <c r="E463" s="1"/>
  <c r="D772"/>
  <c r="D771" s="1"/>
  <c r="D146"/>
  <c r="E150"/>
  <c r="E149" s="1"/>
  <c r="E186"/>
  <c r="E185" s="1"/>
  <c r="E184" s="1"/>
  <c r="E208"/>
  <c r="E207" s="1"/>
  <c r="E214"/>
  <c r="E213" s="1"/>
  <c r="E400"/>
  <c r="E399" s="1"/>
  <c r="E430"/>
  <c r="E429" s="1"/>
  <c r="E647"/>
  <c r="E646" s="1"/>
  <c r="E5"/>
  <c r="E4" s="1"/>
  <c r="E39"/>
  <c r="E38" s="1"/>
  <c r="E69"/>
  <c r="E68" s="1"/>
  <c r="E121"/>
  <c r="E120" s="1"/>
  <c r="E127"/>
  <c r="E126" s="1"/>
  <c r="E133"/>
  <c r="E132" s="1"/>
  <c r="E144"/>
  <c r="E143" s="1"/>
  <c r="E196"/>
  <c r="E195" s="1"/>
  <c r="E188" s="1"/>
  <c r="D215"/>
  <c r="D229"/>
  <c r="D228" s="1"/>
  <c r="D455"/>
  <c r="E456"/>
  <c r="E455" s="1"/>
  <c r="E505"/>
  <c r="E504" s="1"/>
  <c r="E553"/>
  <c r="E552" s="1"/>
  <c r="E723"/>
  <c r="E722" s="1"/>
  <c r="D163"/>
  <c r="E168"/>
  <c r="E167" s="1"/>
  <c r="E163" s="1"/>
  <c r="E226"/>
  <c r="E223" s="1"/>
  <c r="E222" s="1"/>
  <c r="E234"/>
  <c r="E233" s="1"/>
  <c r="E242"/>
  <c r="E239" s="1"/>
  <c r="E238" s="1"/>
  <c r="E264"/>
  <c r="E290"/>
  <c r="E289" s="1"/>
  <c r="E316"/>
  <c r="E315" s="1"/>
  <c r="E332"/>
  <c r="E331" s="1"/>
  <c r="E354"/>
  <c r="E353" s="1"/>
  <c r="E374"/>
  <c r="E373" s="1"/>
  <c r="E446"/>
  <c r="E445" s="1"/>
  <c r="E468"/>
  <c r="E617"/>
  <c r="E616" s="1"/>
  <c r="E773"/>
  <c r="E772" s="1"/>
  <c r="E771" s="1"/>
  <c r="E229"/>
  <c r="D538"/>
  <c r="E485"/>
  <c r="E495"/>
  <c r="E494" s="1"/>
  <c r="E523"/>
  <c r="E522" s="1"/>
  <c r="E539"/>
  <c r="E557"/>
  <c r="E556" s="1"/>
  <c r="E563"/>
  <c r="E562" s="1"/>
  <c r="E611"/>
  <c r="E610" s="1"/>
  <c r="E629"/>
  <c r="E628" s="1"/>
  <c r="E643"/>
  <c r="E642" s="1"/>
  <c r="E677"/>
  <c r="E676" s="1"/>
  <c r="E701"/>
  <c r="E700" s="1"/>
  <c r="E719"/>
  <c r="E718" s="1"/>
  <c r="E735"/>
  <c r="E734" s="1"/>
  <c r="E733" s="1"/>
  <c r="E747"/>
  <c r="E746" s="1"/>
  <c r="E743" s="1"/>
  <c r="E757"/>
  <c r="E756" s="1"/>
  <c r="E755" s="1"/>
  <c r="E769"/>
  <c r="E768" s="1"/>
  <c r="E767" s="1"/>
  <c r="E308" i="27"/>
  <c r="E509"/>
  <c r="D174"/>
  <c r="D170" s="1"/>
  <c r="D201"/>
  <c r="D200" s="1"/>
  <c r="E202"/>
  <c r="E201" s="1"/>
  <c r="E200" s="1"/>
  <c r="D373"/>
  <c r="E374"/>
  <c r="E373" s="1"/>
  <c r="E672"/>
  <c r="E671" s="1"/>
  <c r="D671"/>
  <c r="E118"/>
  <c r="E117" s="1"/>
  <c r="D136"/>
  <c r="D140"/>
  <c r="E144"/>
  <c r="E143" s="1"/>
  <c r="E654"/>
  <c r="E653" s="1"/>
  <c r="D653"/>
  <c r="D718"/>
  <c r="E12"/>
  <c r="E11" s="1"/>
  <c r="E158"/>
  <c r="E157" s="1"/>
  <c r="E153" s="1"/>
  <c r="D233"/>
  <c r="E234"/>
  <c r="E233" s="1"/>
  <c r="E239"/>
  <c r="E238" s="1"/>
  <c r="E306"/>
  <c r="E305" s="1"/>
  <c r="D331"/>
  <c r="E332"/>
  <c r="E331" s="1"/>
  <c r="D378"/>
  <c r="E382"/>
  <c r="E505"/>
  <c r="E504" s="1"/>
  <c r="D552"/>
  <c r="E553"/>
  <c r="E552" s="1"/>
  <c r="E579"/>
  <c r="D577"/>
  <c r="D587"/>
  <c r="D592"/>
  <c r="E593"/>
  <c r="E592" s="1"/>
  <c r="E758"/>
  <c r="E756" s="1"/>
  <c r="E755" s="1"/>
  <c r="D756"/>
  <c r="D755" s="1"/>
  <c r="E769"/>
  <c r="E768" s="1"/>
  <c r="E767" s="1"/>
  <c r="D768"/>
  <c r="D767" s="1"/>
  <c r="D213"/>
  <c r="E214"/>
  <c r="E213" s="1"/>
  <c r="D494"/>
  <c r="E495"/>
  <c r="E494" s="1"/>
  <c r="E539"/>
  <c r="E538" s="1"/>
  <c r="D562"/>
  <c r="E563"/>
  <c r="E562" s="1"/>
  <c r="E680"/>
  <c r="E679" s="1"/>
  <c r="D679"/>
  <c r="E62"/>
  <c r="E61" s="1"/>
  <c r="E172"/>
  <c r="E171" s="1"/>
  <c r="D302"/>
  <c r="D388"/>
  <c r="D429"/>
  <c r="E430"/>
  <c r="E429" s="1"/>
  <c r="D463"/>
  <c r="E464"/>
  <c r="E463" s="1"/>
  <c r="E468"/>
  <c r="E478"/>
  <c r="E477" s="1"/>
  <c r="E577"/>
  <c r="E601"/>
  <c r="E599" s="1"/>
  <c r="D599"/>
  <c r="E696"/>
  <c r="E694" s="1"/>
  <c r="D694"/>
  <c r="D722"/>
  <c r="E723"/>
  <c r="E722" s="1"/>
  <c r="E98"/>
  <c r="E97" s="1"/>
  <c r="E67" s="1"/>
  <c r="E130"/>
  <c r="E129" s="1"/>
  <c r="D167"/>
  <c r="E168"/>
  <c r="E167" s="1"/>
  <c r="E163" s="1"/>
  <c r="D185"/>
  <c r="D184" s="1"/>
  <c r="E186"/>
  <c r="E185" s="1"/>
  <c r="E184" s="1"/>
  <c r="D189"/>
  <c r="D188" s="1"/>
  <c r="E190"/>
  <c r="E189" s="1"/>
  <c r="E188" s="1"/>
  <c r="E250"/>
  <c r="D289"/>
  <c r="E290"/>
  <c r="E289" s="1"/>
  <c r="E302"/>
  <c r="E328"/>
  <c r="E388"/>
  <c r="D392"/>
  <c r="D468"/>
  <c r="D497"/>
  <c r="E571"/>
  <c r="E569" s="1"/>
  <c r="D569"/>
  <c r="E643"/>
  <c r="E642" s="1"/>
  <c r="E678"/>
  <c r="E676" s="1"/>
  <c r="D676"/>
  <c r="D683"/>
  <c r="E742"/>
  <c r="E741" s="1"/>
  <c r="D741"/>
  <c r="E747"/>
  <c r="E746" s="1"/>
  <c r="D229"/>
  <c r="D228" s="1"/>
  <c r="D556"/>
  <c r="E557"/>
  <c r="E556" s="1"/>
  <c r="E603"/>
  <c r="E616"/>
  <c r="E630"/>
  <c r="E628" s="1"/>
  <c r="D628"/>
  <c r="E662"/>
  <c r="E661" s="1"/>
  <c r="D661"/>
  <c r="E688"/>
  <c r="E687" s="1"/>
  <c r="D687"/>
  <c r="E718"/>
  <c r="E728"/>
  <c r="E727" s="1"/>
  <c r="D727"/>
  <c r="D743"/>
  <c r="E766"/>
  <c r="E765" s="1"/>
  <c r="D765"/>
  <c r="E774"/>
  <c r="E772" s="1"/>
  <c r="E771" s="1"/>
  <c r="D772"/>
  <c r="D771" s="1"/>
  <c r="E212"/>
  <c r="E211" s="1"/>
  <c r="D223"/>
  <c r="D222" s="1"/>
  <c r="E232"/>
  <c r="E229" s="1"/>
  <c r="D239"/>
  <c r="D238" s="1"/>
  <c r="E266"/>
  <c r="E265" s="1"/>
  <c r="E326"/>
  <c r="E325" s="1"/>
  <c r="E358"/>
  <c r="E357" s="1"/>
  <c r="E410"/>
  <c r="E409" s="1"/>
  <c r="E460"/>
  <c r="E459" s="1"/>
  <c r="E487"/>
  <c r="E486" s="1"/>
  <c r="E587"/>
  <c r="E611"/>
  <c r="E610" s="1"/>
  <c r="E702"/>
  <c r="E700" s="1"/>
  <c r="D700"/>
  <c r="E743"/>
  <c r="E753"/>
  <c r="E751" s="1"/>
  <c r="E750" s="1"/>
  <c r="D751"/>
  <c r="D750" s="1"/>
  <c r="E11" i="26"/>
  <c r="E97"/>
  <c r="D305"/>
  <c r="E306"/>
  <c r="E305" s="1"/>
  <c r="D544"/>
  <c r="D538" s="1"/>
  <c r="E545"/>
  <c r="E544" s="1"/>
  <c r="E538" s="1"/>
  <c r="D722"/>
  <c r="D717" s="1"/>
  <c r="D716" s="1"/>
  <c r="E723"/>
  <c r="E722" s="1"/>
  <c r="D744"/>
  <c r="D743" s="1"/>
  <c r="E745"/>
  <c r="E744" s="1"/>
  <c r="E743" s="1"/>
  <c r="D129"/>
  <c r="D146"/>
  <c r="D216"/>
  <c r="D215" s="1"/>
  <c r="D244"/>
  <c r="D243" s="1"/>
  <c r="D357"/>
  <c r="E358"/>
  <c r="E357" s="1"/>
  <c r="D395"/>
  <c r="E396"/>
  <c r="E395" s="1"/>
  <c r="D422"/>
  <c r="D450"/>
  <c r="D513"/>
  <c r="E5"/>
  <c r="E4" s="1"/>
  <c r="E136"/>
  <c r="D229"/>
  <c r="D228" s="1"/>
  <c r="E232"/>
  <c r="E229" s="1"/>
  <c r="E228" s="1"/>
  <c r="D308"/>
  <c r="D325"/>
  <c r="E326"/>
  <c r="E325" s="1"/>
  <c r="E348"/>
  <c r="D362"/>
  <c r="D409"/>
  <c r="E410"/>
  <c r="E409" s="1"/>
  <c r="D445"/>
  <c r="E446"/>
  <c r="E445" s="1"/>
  <c r="D491"/>
  <c r="D509"/>
  <c r="E531"/>
  <c r="E528" s="1"/>
  <c r="D547"/>
  <c r="D552"/>
  <c r="D551" s="1"/>
  <c r="D550" s="1"/>
  <c r="E553"/>
  <c r="E552" s="1"/>
  <c r="D599"/>
  <c r="D638"/>
  <c r="E639"/>
  <c r="E638" s="1"/>
  <c r="D646"/>
  <c r="E647"/>
  <c r="E646" s="1"/>
  <c r="E653"/>
  <c r="D671"/>
  <c r="D751"/>
  <c r="D750" s="1"/>
  <c r="D265"/>
  <c r="E266"/>
  <c r="E265" s="1"/>
  <c r="D477"/>
  <c r="E478"/>
  <c r="E477" s="1"/>
  <c r="D694"/>
  <c r="E695"/>
  <c r="E694" s="1"/>
  <c r="D486"/>
  <c r="D484" s="1"/>
  <c r="E487"/>
  <c r="E486" s="1"/>
  <c r="D504"/>
  <c r="E505"/>
  <c r="E504" s="1"/>
  <c r="D595"/>
  <c r="D603"/>
  <c r="D616"/>
  <c r="E617"/>
  <c r="E616" s="1"/>
  <c r="D761"/>
  <c r="D760" s="1"/>
  <c r="D772"/>
  <c r="D771" s="1"/>
  <c r="E773"/>
  <c r="E772" s="1"/>
  <c r="E771" s="1"/>
  <c r="E69"/>
  <c r="E68" s="1"/>
  <c r="E127"/>
  <c r="E126" s="1"/>
  <c r="E133"/>
  <c r="E132" s="1"/>
  <c r="D132"/>
  <c r="D143"/>
  <c r="E144"/>
  <c r="E143" s="1"/>
  <c r="D164"/>
  <c r="D163" s="1"/>
  <c r="D195"/>
  <c r="D188" s="1"/>
  <c r="E196"/>
  <c r="E195" s="1"/>
  <c r="D211"/>
  <c r="D203" s="1"/>
  <c r="E212"/>
  <c r="E211" s="1"/>
  <c r="E203" s="1"/>
  <c r="D250"/>
  <c r="D260"/>
  <c r="E308"/>
  <c r="D328"/>
  <c r="D344"/>
  <c r="E362"/>
  <c r="D412"/>
  <c r="D459"/>
  <c r="E460"/>
  <c r="E459" s="1"/>
  <c r="D592"/>
  <c r="E593"/>
  <c r="E592" s="1"/>
  <c r="D665"/>
  <c r="E671"/>
  <c r="D136"/>
  <c r="D140"/>
  <c r="E215"/>
  <c r="D153"/>
  <c r="E158"/>
  <c r="E157" s="1"/>
  <c r="E162"/>
  <c r="E160" s="1"/>
  <c r="E194"/>
  <c r="E193" s="1"/>
  <c r="D223"/>
  <c r="D222" s="1"/>
  <c r="D239"/>
  <c r="D238" s="1"/>
  <c r="E223"/>
  <c r="E222" s="1"/>
  <c r="E239"/>
  <c r="E238" s="1"/>
  <c r="J726" i="31"/>
  <c r="J725"/>
  <c r="J717"/>
  <c r="J716"/>
  <c r="J645"/>
  <c r="J642"/>
  <c r="J638"/>
  <c r="J561"/>
  <c r="J560"/>
  <c r="J559"/>
  <c r="J551"/>
  <c r="J550"/>
  <c r="J547"/>
  <c r="J483"/>
  <c r="J339"/>
  <c r="J259"/>
  <c r="J258"/>
  <c r="J257"/>
  <c r="J256"/>
  <c r="J178"/>
  <c r="J177"/>
  <c r="J170"/>
  <c r="J163"/>
  <c r="J153"/>
  <c r="J152"/>
  <c r="J135"/>
  <c r="J116"/>
  <c r="J115"/>
  <c r="J114"/>
  <c r="J97"/>
  <c r="J68"/>
  <c r="J67"/>
  <c r="J61"/>
  <c r="J38"/>
  <c r="J11"/>
  <c r="J4"/>
  <c r="J3"/>
  <c r="J2"/>
  <c r="J1"/>
  <c r="E339" i="33" l="1"/>
  <c r="E258" s="1"/>
  <c r="E115"/>
  <c r="D116" i="27"/>
  <c r="E259" i="33"/>
  <c r="D258" i="39"/>
  <c r="D257" s="1"/>
  <c r="E170" i="26"/>
  <c r="E163"/>
  <c r="D263"/>
  <c r="D263" i="28"/>
  <c r="D153" i="27"/>
  <c r="D203" i="31"/>
  <c r="D484" i="27"/>
  <c r="D483" s="1"/>
  <c r="D444" i="28"/>
  <c r="D645"/>
  <c r="D179" i="31"/>
  <c r="D560" i="33"/>
  <c r="D115"/>
  <c r="D726" i="28"/>
  <c r="D725" s="1"/>
  <c r="E484" i="26"/>
  <c r="E314"/>
  <c r="E484" i="27"/>
  <c r="E483" s="1"/>
  <c r="E135"/>
  <c r="E153" i="31"/>
  <c r="D135"/>
  <c r="D484" i="28"/>
  <c r="D483" s="1"/>
  <c r="E116" i="26"/>
  <c r="D726"/>
  <c r="D725" s="1"/>
  <c r="D314"/>
  <c r="D259" s="1"/>
  <c r="E717"/>
  <c r="E716" s="1"/>
  <c r="E743" i="31"/>
  <c r="D340" i="28"/>
  <c r="D339" s="1"/>
  <c r="D188"/>
  <c r="D178" s="1"/>
  <c r="D177" s="1"/>
  <c r="E153"/>
  <c r="E263" i="26"/>
  <c r="E726"/>
  <c r="E725" s="1"/>
  <c r="E153"/>
  <c r="E152" s="1"/>
  <c r="D135"/>
  <c r="D561"/>
  <c r="E717" i="28"/>
  <c r="E716" s="1"/>
  <c r="E203"/>
  <c r="D135"/>
  <c r="D115" s="1"/>
  <c r="E215" i="27"/>
  <c r="D163"/>
  <c r="E135" i="31"/>
  <c r="E203"/>
  <c r="D263"/>
  <c r="E509"/>
  <c r="D170"/>
  <c r="D163"/>
  <c r="D551"/>
  <c r="D550" s="1"/>
  <c r="D67"/>
  <c r="D717"/>
  <c r="D716" s="1"/>
  <c r="E170"/>
  <c r="E67"/>
  <c r="D116"/>
  <c r="E717"/>
  <c r="E716" s="1"/>
  <c r="E561"/>
  <c r="E444" i="27"/>
  <c r="E203"/>
  <c r="E178" s="1"/>
  <c r="E177" s="1"/>
  <c r="D551"/>
  <c r="D550" s="1"/>
  <c r="D3"/>
  <c r="D203"/>
  <c r="D178" s="1"/>
  <c r="D177" s="1"/>
  <c r="D67"/>
  <c r="E263"/>
  <c r="E340"/>
  <c r="D483" i="26"/>
  <c r="D444" i="27"/>
  <c r="E726" i="28"/>
  <c r="E725" s="1"/>
  <c r="D152" i="26"/>
  <c r="E340"/>
  <c r="D116"/>
  <c r="D115" s="1"/>
  <c r="D314" i="27"/>
  <c r="D645"/>
  <c r="E152" i="28"/>
  <c r="E135"/>
  <c r="E645"/>
  <c r="E67"/>
  <c r="E484" i="31"/>
  <c r="D153" i="28"/>
  <c r="D3" i="26"/>
  <c r="D2" s="1"/>
  <c r="E3"/>
  <c r="E67"/>
  <c r="E228" i="27"/>
  <c r="E645"/>
  <c r="E170"/>
  <c r="E152" s="1"/>
  <c r="E228" i="28"/>
  <c r="E178" s="1"/>
  <c r="E177" s="1"/>
  <c r="D152"/>
  <c r="E228" i="31"/>
  <c r="D178"/>
  <c r="D177" s="1"/>
  <c r="D340"/>
  <c r="D314" i="28"/>
  <c r="D259" s="1"/>
  <c r="D3" i="31"/>
  <c r="D153"/>
  <c r="E551" i="26"/>
  <c r="E550" s="1"/>
  <c r="E314" i="27"/>
  <c r="D263"/>
  <c r="D259" s="1"/>
  <c r="D561"/>
  <c r="D560" s="1"/>
  <c r="E538" i="28"/>
  <c r="E645" i="31"/>
  <c r="D314"/>
  <c r="D259" s="1"/>
  <c r="D561" i="28"/>
  <c r="D560" s="1"/>
  <c r="D645" i="31"/>
  <c r="E340"/>
  <c r="E188"/>
  <c r="E750"/>
  <c r="E726" s="1"/>
  <c r="E725" s="1"/>
  <c r="D726"/>
  <c r="D725" s="1"/>
  <c r="E314"/>
  <c r="E551"/>
  <c r="E550" s="1"/>
  <c r="D444"/>
  <c r="E3"/>
  <c r="E263"/>
  <c r="E116"/>
  <c r="E115" s="1"/>
  <c r="D484"/>
  <c r="D483" s="1"/>
  <c r="D561"/>
  <c r="E444"/>
  <c r="E444" i="28"/>
  <c r="E561"/>
  <c r="E560" s="1"/>
  <c r="E116"/>
  <c r="E115" s="1"/>
  <c r="E314"/>
  <c r="E484"/>
  <c r="E483" s="1"/>
  <c r="E340"/>
  <c r="E263"/>
  <c r="E551"/>
  <c r="E550" s="1"/>
  <c r="E3"/>
  <c r="E259" i="27"/>
  <c r="E726"/>
  <c r="E725" s="1"/>
  <c r="D135"/>
  <c r="D115" s="1"/>
  <c r="D726"/>
  <c r="D725" s="1"/>
  <c r="D340"/>
  <c r="E717"/>
  <c r="E716" s="1"/>
  <c r="E561"/>
  <c r="E551"/>
  <c r="E550" s="1"/>
  <c r="D717"/>
  <c r="D716" s="1"/>
  <c r="E116"/>
  <c r="E115" s="1"/>
  <c r="E3"/>
  <c r="D178" i="26"/>
  <c r="D177" s="1"/>
  <c r="E188"/>
  <c r="E178" s="1"/>
  <c r="E177" s="1"/>
  <c r="D340"/>
  <c r="D339" s="1"/>
  <c r="E645"/>
  <c r="D444"/>
  <c r="E135"/>
  <c r="E115" s="1"/>
  <c r="E444"/>
  <c r="E339" s="1"/>
  <c r="E483"/>
  <c r="E561"/>
  <c r="D645"/>
  <c r="D560" s="1"/>
  <c r="D559" s="1"/>
  <c r="E339" i="27" l="1"/>
  <c r="E258" s="1"/>
  <c r="E560"/>
  <c r="D152"/>
  <c r="E152" i="31"/>
  <c r="E483"/>
  <c r="E114" i="26"/>
  <c r="D114"/>
  <c r="E2"/>
  <c r="D115" i="31"/>
  <c r="E339" i="28"/>
  <c r="E259" i="26"/>
  <c r="E258" s="1"/>
  <c r="E257" s="1"/>
  <c r="D560" i="31"/>
  <c r="D152"/>
  <c r="E560"/>
  <c r="E259"/>
  <c r="E178"/>
  <c r="E177" s="1"/>
  <c r="D339" i="27"/>
  <c r="D258" s="1"/>
  <c r="E560" i="26"/>
  <c r="E559" s="1"/>
  <c r="D339" i="31"/>
  <c r="D258" s="1"/>
  <c r="D258" i="28"/>
  <c r="E339" i="31"/>
  <c r="E259" i="28"/>
  <c r="D258" i="26"/>
  <c r="D257" s="1"/>
  <c r="E258" i="28" l="1"/>
  <c r="E258" i="31"/>
  <c r="C777" i="28"/>
  <c r="C772"/>
  <c r="C771" s="1"/>
  <c r="C768"/>
  <c r="C767" s="1"/>
  <c r="C765"/>
  <c r="C761"/>
  <c r="C760"/>
  <c r="C756"/>
  <c r="C755" s="1"/>
  <c r="C751"/>
  <c r="C750" s="1"/>
  <c r="C746"/>
  <c r="C744"/>
  <c r="C741"/>
  <c r="C739"/>
  <c r="C734"/>
  <c r="C733" s="1"/>
  <c r="C731"/>
  <c r="C730" s="1"/>
  <c r="C727"/>
  <c r="J726"/>
  <c r="J725"/>
  <c r="C722"/>
  <c r="C718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J551"/>
  <c r="J550"/>
  <c r="J547"/>
  <c r="C547"/>
  <c r="C544"/>
  <c r="C538" s="1"/>
  <c r="C531"/>
  <c r="C529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5"/>
  <c r="C302"/>
  <c r="C260"/>
  <c r="J259"/>
  <c r="J258"/>
  <c r="J257"/>
  <c r="J256"/>
  <c r="C250"/>
  <c r="C244"/>
  <c r="C243" s="1"/>
  <c r="C239"/>
  <c r="C238" s="1"/>
  <c r="C236"/>
  <c r="C235" s="1"/>
  <c r="C233"/>
  <c r="C229"/>
  <c r="C228" s="1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J67"/>
  <c r="J61"/>
  <c r="C61"/>
  <c r="J38"/>
  <c r="C38"/>
  <c r="J11"/>
  <c r="C11"/>
  <c r="J4"/>
  <c r="J3"/>
  <c r="J2"/>
  <c r="J1"/>
  <c r="C777" i="27"/>
  <c r="C772"/>
  <c r="C771" s="1"/>
  <c r="C768"/>
  <c r="C767" s="1"/>
  <c r="C765"/>
  <c r="C761"/>
  <c r="C760" s="1"/>
  <c r="C756"/>
  <c r="C755" s="1"/>
  <c r="C751"/>
  <c r="C750" s="1"/>
  <c r="C746"/>
  <c r="C744"/>
  <c r="C741"/>
  <c r="C739"/>
  <c r="C734"/>
  <c r="C733" s="1"/>
  <c r="C731"/>
  <c r="C730" s="1"/>
  <c r="C727"/>
  <c r="J726"/>
  <c r="J725"/>
  <c r="C722"/>
  <c r="C718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62"/>
  <c r="J561"/>
  <c r="J560"/>
  <c r="J559"/>
  <c r="C556"/>
  <c r="C552"/>
  <c r="J551"/>
  <c r="J550"/>
  <c r="J547"/>
  <c r="C547"/>
  <c r="C544"/>
  <c r="C538" s="1"/>
  <c r="C531"/>
  <c r="C529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5"/>
  <c r="C302"/>
  <c r="C298"/>
  <c r="C260"/>
  <c r="J259"/>
  <c r="J258"/>
  <c r="J257"/>
  <c r="J256"/>
  <c r="C250"/>
  <c r="C244"/>
  <c r="C243" s="1"/>
  <c r="C239"/>
  <c r="C238" s="1"/>
  <c r="C236"/>
  <c r="C235" s="1"/>
  <c r="C233"/>
  <c r="C229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J67"/>
  <c r="J61"/>
  <c r="C61"/>
  <c r="J38"/>
  <c r="C38"/>
  <c r="J11"/>
  <c r="C11"/>
  <c r="J4"/>
  <c r="C4"/>
  <c r="J3"/>
  <c r="J2"/>
  <c r="J1"/>
  <c r="C777" i="26"/>
  <c r="C772"/>
  <c r="C771" s="1"/>
  <c r="C768"/>
  <c r="C767" s="1"/>
  <c r="C765"/>
  <c r="C761"/>
  <c r="C760" s="1"/>
  <c r="C756"/>
  <c r="C755" s="1"/>
  <c r="C751"/>
  <c r="C750" s="1"/>
  <c r="C746"/>
  <c r="C744"/>
  <c r="C741"/>
  <c r="C739"/>
  <c r="C734"/>
  <c r="C733" s="1"/>
  <c r="C731"/>
  <c r="C730" s="1"/>
  <c r="C727"/>
  <c r="J726"/>
  <c r="J725"/>
  <c r="C722"/>
  <c r="C718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J551"/>
  <c r="J550"/>
  <c r="J547"/>
  <c r="C547"/>
  <c r="C544"/>
  <c r="C538" s="1"/>
  <c r="C531"/>
  <c r="C529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89"/>
  <c r="C265"/>
  <c r="C260"/>
  <c r="J259"/>
  <c r="J258"/>
  <c r="J257"/>
  <c r="J256"/>
  <c r="C250"/>
  <c r="C244"/>
  <c r="C243" s="1"/>
  <c r="C239"/>
  <c r="C238" s="1"/>
  <c r="C236"/>
  <c r="C235" s="1"/>
  <c r="C233"/>
  <c r="C229"/>
  <c r="C228" s="1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C170" s="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C67" s="1"/>
  <c r="J67"/>
  <c r="J61"/>
  <c r="C61"/>
  <c r="J38"/>
  <c r="C38"/>
  <c r="J11"/>
  <c r="C11"/>
  <c r="J4"/>
  <c r="C4"/>
  <c r="J3"/>
  <c r="J2"/>
  <c r="J1"/>
  <c r="C743" l="1"/>
  <c r="C3" i="28"/>
  <c r="C135" i="26"/>
  <c r="C163"/>
  <c r="C444" i="27"/>
  <c r="C743"/>
  <c r="C726" s="1"/>
  <c r="C725" s="1"/>
  <c r="C551" i="26"/>
  <c r="C550" s="1"/>
  <c r="C163" i="28"/>
  <c r="C3" i="26"/>
  <c r="C2" s="1"/>
  <c r="C67" i="28"/>
  <c r="C215" i="27"/>
  <c r="C561" i="26"/>
  <c r="C717"/>
  <c r="C716" s="1"/>
  <c r="C3" i="27"/>
  <c r="C263" i="28"/>
  <c r="C340"/>
  <c r="C528"/>
  <c r="C551"/>
  <c r="C550" s="1"/>
  <c r="C340" i="26"/>
  <c r="C67" i="27"/>
  <c r="C645" i="28"/>
  <c r="C314" i="26"/>
  <c r="C444"/>
  <c r="C188" i="28"/>
  <c r="C717"/>
  <c r="C716" s="1"/>
  <c r="C170"/>
  <c r="C215"/>
  <c r="C484"/>
  <c r="C561"/>
  <c r="C560" s="1"/>
  <c r="C743"/>
  <c r="C726" s="1"/>
  <c r="C725" s="1"/>
  <c r="C116"/>
  <c r="C444"/>
  <c r="C153" i="26"/>
  <c r="C152" s="1"/>
  <c r="C188"/>
  <c r="C484"/>
  <c r="C116"/>
  <c r="C215"/>
  <c r="C645"/>
  <c r="C560" s="1"/>
  <c r="C528"/>
  <c r="C203"/>
  <c r="C263"/>
  <c r="C203" i="27"/>
  <c r="C263"/>
  <c r="C170"/>
  <c r="C153"/>
  <c r="C314"/>
  <c r="C340"/>
  <c r="C717"/>
  <c r="C716" s="1"/>
  <c r="C188"/>
  <c r="C228"/>
  <c r="C551"/>
  <c r="C550" s="1"/>
  <c r="C116"/>
  <c r="C163"/>
  <c r="C645"/>
  <c r="C484"/>
  <c r="C561"/>
  <c r="C314" i="28"/>
  <c r="C135" i="27"/>
  <c r="C528"/>
  <c r="C135" i="28"/>
  <c r="C153"/>
  <c r="C203"/>
  <c r="C726" i="26"/>
  <c r="C725" s="1"/>
  <c r="C339" i="28" l="1"/>
  <c r="C2"/>
  <c r="C339" i="27"/>
  <c r="C483" i="28"/>
  <c r="C115" i="26"/>
  <c r="C178" i="28"/>
  <c r="C177" s="1"/>
  <c r="C115"/>
  <c r="C114" s="1"/>
  <c r="C259"/>
  <c r="C259" i="27"/>
  <c r="C559" i="26"/>
  <c r="C559" i="28"/>
  <c r="C2" i="27"/>
  <c r="C178"/>
  <c r="C177" s="1"/>
  <c r="C483" i="26"/>
  <c r="C339"/>
  <c r="C259"/>
  <c r="C178"/>
  <c r="C177" s="1"/>
  <c r="C152" i="28"/>
  <c r="C152" i="27"/>
  <c r="C115"/>
  <c r="C560"/>
  <c r="C559" s="1"/>
  <c r="C483"/>
  <c r="C114" i="26"/>
  <c r="C258" i="28" l="1"/>
  <c r="C257" s="1"/>
  <c r="C258" i="27"/>
  <c r="C257" s="1"/>
  <c r="C258" i="26"/>
  <c r="C257" s="1"/>
  <c r="C114" i="27"/>
  <c r="F62" i="16"/>
  <c r="F61"/>
  <c r="F60"/>
  <c r="F59"/>
  <c r="H58"/>
  <c r="G58"/>
  <c r="F58"/>
  <c r="I58" l="1"/>
  <c r="F22"/>
  <c r="S360" i="12" l="1"/>
  <c r="S359"/>
  <c r="F70" i="16" l="1"/>
  <c r="F69"/>
  <c r="H68"/>
  <c r="G68"/>
  <c r="F68"/>
  <c r="F67"/>
  <c r="H66"/>
  <c r="G66"/>
  <c r="F66"/>
  <c r="F65"/>
  <c r="F64"/>
  <c r="H63"/>
  <c r="G63"/>
  <c r="F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71"/>
  <c r="F72"/>
  <c r="F73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47" l="1"/>
  <c r="I35"/>
  <c r="I2"/>
  <c r="I45"/>
  <c r="I71"/>
  <c r="I49"/>
  <c r="I38"/>
  <c r="I32"/>
  <c r="I23"/>
  <c r="I9"/>
  <c r="M359" i="12"/>
  <c r="M360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<sst xmlns="http://schemas.openxmlformats.org/spreadsheetml/2006/main" count="6442" uniqueCount="1049">
  <si>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</si>
  <si>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</si>
  <si>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</si>
  <si>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</si>
  <si>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</si>
  <si>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</si>
  <si>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</si>
  <si>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</si>
  <si>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</si>
  <si>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</si>
  <si>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</si>
  <si>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</si>
  <si>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</si>
  <si>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</si>
  <si>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</si>
  <si>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</si>
  <si>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</si>
  <si>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</si>
  <si>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</si>
  <si>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</si>
  <si>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</si>
  <si>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</si>
  <si>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</si>
  <si>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</si>
  <si>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</si>
  <si>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</si>
  <si>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</si>
  <si>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</si>
  <si>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</si>
  <si>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</si>
  <si>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</si>
  <si>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</si>
  <si>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</si>
  <si>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</si>
  <si>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</si>
  <si>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</si>
  <si>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</si>
  <si>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</si>
  <si>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</si>
  <si>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</si>
  <si>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</si>
  <si>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</si>
  <si>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</si>
  <si>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</si>
  <si>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</si>
  <si>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</si>
  <si>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</si>
  <si>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</si>
  <si>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</si>
  <si>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</si>
  <si>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</si>
  <si>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</si>
  <si>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</si>
  <si>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</si>
  <si>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</si>
  <si>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</si>
  <si>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</si>
  <si>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</si>
  <si>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</si>
  <si>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</si>
  <si>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</si>
  <si>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</si>
  <si>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</si>
  <si>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</si>
  <si>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</si>
  <si>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</si>
  <si>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</si>
  <si>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</si>
  <si>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</si>
  <si>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</si>
  <si>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</si>
  <si>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</si>
  <si>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</si>
  <si>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</si>
  <si>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</si>
  <si>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</si>
  <si>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</si>
  <si>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</si>
  <si>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</si>
  <si>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</si>
  <si>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</si>
  <si>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</si>
  <si>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</si>
  <si>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</si>
  <si>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</si>
  <si>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</si>
  <si>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</si>
  <si>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</si>
  <si>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</si>
  <si>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</si>
  <si>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</si>
  <si>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</si>
  <si>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</si>
  <si>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</si>
  <si>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</si>
  <si>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</si>
  <si>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</si>
  <si>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</si>
  <si>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</si>
  <si>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</si>
  <si>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</si>
  <si>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</si>
  <si>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</si>
  <si>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</si>
  <si>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</si>
  <si>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</si>
  <si>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</si>
  <si>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</si>
  <si>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</si>
  <si>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</si>
  <si>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</si>
  <si>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</si>
  <si>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</si>
  <si>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</si>
  <si>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</si>
  <si>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</si>
  <si>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</si>
  <si>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</si>
  <si>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</si>
  <si>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</si>
  <si>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</si>
  <si>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</si>
  <si>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</si>
  <si>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</si>
  <si>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</si>
  <si>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</si>
  <si>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</si>
  <si>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</si>
  <si>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</si>
  <si>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</si>
  <si>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</si>
  <si>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</si>
  <si>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</si>
  <si>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</si>
  <si>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</si>
  <si>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</si>
  <si>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</si>
  <si>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</si>
  <si>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</si>
  <si>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</si>
  <si>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</si>
  <si>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</si>
  <si>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</si>
  <si>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</si>
  <si>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</si>
  <si>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</si>
  <si>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</si>
  <si>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</si>
  <si>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</si>
  <si>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</si>
  <si>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</si>
  <si>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</si>
  <si>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</si>
  <si>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</si>
  <si>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</si>
  <si>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</si>
  <si>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</si>
  <si>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</si>
  <si>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</si>
  <si>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</si>
  <si>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</si>
  <si>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</si>
  <si>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</si>
  <si>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</si>
  <si>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</si>
  <si>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</si>
  <si>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</si>
  <si>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</si>
  <si>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</si>
  <si>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</si>
  <si>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</si>
  <si>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</si>
  <si>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</si>
  <si>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</si>
  <si>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</si>
  <si>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</si>
  <si>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</si>
  <si>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</si>
  <si>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</si>
  <si>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</si>
  <si>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</si>
  <si>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</si>
  <si>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</si>
  <si>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</si>
  <si>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</si>
  <si>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</si>
  <si>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</si>
  <si>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</si>
  <si>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</si>
  <si>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</si>
  <si>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</si>
  <si>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</si>
  <si>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</si>
  <si>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</si>
  <si>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</si>
  <si>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</si>
  <si>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</si>
  <si>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</si>
  <si>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</si>
  <si>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</si>
  <si>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</si>
  <si>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</si>
  <si>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</si>
  <si>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</si>
  <si>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</si>
  <si>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</si>
  <si>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</si>
  <si>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</si>
  <si>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</si>
  <si>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</si>
  <si>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</si>
  <si>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</si>
  <si>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</si>
  <si>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</si>
  <si>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</si>
  <si>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</si>
  <si>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</si>
  <si>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</si>
  <si>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</si>
  <si>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</si>
  <si>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</si>
  <si>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</si>
  <si>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</si>
  <si>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</si>
  <si>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</si>
  <si>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</si>
  <si>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</si>
  <si>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</si>
  <si>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</si>
  <si>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</si>
  <si>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</si>
  <si>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</si>
  <si>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</si>
  <si>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</si>
  <si>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</si>
  <si>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</si>
  <si>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</si>
  <si>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</si>
  <si>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</si>
  <si>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</si>
  <si>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</si>
  <si>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</si>
  <si>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</si>
  <si>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</si>
  <si>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</si>
  <si>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</si>
  <si>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</si>
  <si>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</si>
  <si>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</si>
  <si>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</si>
  <si>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</si>
  <si>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</si>
  <si>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</si>
  <si>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</si>
  <si>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</si>
  <si>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</si>
  <si>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</si>
  <si>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</si>
  <si>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</si>
  <si>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</si>
  <si>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</si>
  <si>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</si>
  <si>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</si>
  <si>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</si>
  <si>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</si>
  <si>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</si>
  <si>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</si>
  <si>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</si>
  <si>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</si>
  <si>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</si>
  <si>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</si>
  <si>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</si>
  <si>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</si>
  <si>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</si>
  <si>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</si>
  <si>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</si>
  <si>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</si>
  <si>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</si>
  <si>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</si>
  <si>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</si>
  <si>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</si>
  <si>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</si>
  <si>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</si>
  <si>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</si>
  <si>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</si>
  <si>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</si>
  <si>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</si>
  <si>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</si>
  <si>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</si>
  <si>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</si>
  <si>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</si>
  <si>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</si>
  <si>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</si>
  <si>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</si>
  <si>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</si>
  <si>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</si>
  <si>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</si>
  <si>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</si>
  <si>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</si>
  <si>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</si>
  <si>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</si>
  <si>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</si>
  <si>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</si>
  <si>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</si>
  <si>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</si>
  <si>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</si>
  <si>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</si>
  <si>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</si>
  <si>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</si>
  <si>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</si>
  <si>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</si>
  <si>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</si>
  <si>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</si>
  <si>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</si>
  <si>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</si>
  <si>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</si>
  <si>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</si>
  <si>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</si>
  <si>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</si>
  <si>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</si>
  <si>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</si>
  <si>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</si>
  <si>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</si>
  <si>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</si>
  <si>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</si>
  <si>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</si>
  <si>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</si>
  <si>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</si>
  <si>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</si>
  <si>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</si>
  <si>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</si>
  <si>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</si>
  <si>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</si>
  <si>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</si>
  <si>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</si>
  <si>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</si>
  <si>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</si>
  <si>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</si>
  <si>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</si>
  <si>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</si>
  <si>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</si>
  <si>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</si>
  <si>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</si>
  <si>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</si>
  <si>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</si>
  <si>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</si>
  <si>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</si>
  <si>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</si>
  <si>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</si>
  <si>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</si>
  <si>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</si>
  <si>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</si>
  <si>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</si>
  <si>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</si>
  <si>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</si>
  <si>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</si>
  <si>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</si>
  <si>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</si>
  <si>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</si>
  <si>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</si>
  <si>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</si>
  <si>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</si>
  <si>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</si>
  <si>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</si>
  <si>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</si>
  <si>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</si>
  <si>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</si>
  <si>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</si>
  <si>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</si>
  <si>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</si>
  <si>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</si>
  <si>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</si>
  <si>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</si>
  <si>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</si>
  <si>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</si>
  <si>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</si>
  <si>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</si>
  <si>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</si>
  <si>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</si>
  <si>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</si>
  <si>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</si>
  <si>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</si>
  <si>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</si>
  <si>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</si>
  <si>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</si>
  <si>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</si>
  <si>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</si>
  <si>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</si>
  <si>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</si>
  <si>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</si>
  <si>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</si>
  <si>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</si>
  <si>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</si>
  <si>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</si>
  <si>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</si>
  <si>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</si>
  <si>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</si>
  <si>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</si>
  <si>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</si>
  <si>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</si>
  <si>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</si>
  <si>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</si>
  <si>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</si>
  <si>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</si>
  <si>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</si>
  <si>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</si>
  <si>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</si>
  <si>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</si>
  <si>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</si>
  <si>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</si>
  <si>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</si>
  <si>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</si>
  <si>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</si>
  <si>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</si>
  <si>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</si>
  <si>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</si>
  <si>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</si>
  <si>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</si>
  <si>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</si>
  <si>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</si>
  <si>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</si>
  <si>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</si>
  <si>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</si>
  <si>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</si>
  <si>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</si>
  <si>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</si>
  <si>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</si>
  <si>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</si>
  <si>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</si>
  <si>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</si>
  <si>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</si>
  <si>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</si>
  <si>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</si>
  <si>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</si>
  <si>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</si>
  <si>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</si>
  <si>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</si>
  <si>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</si>
  <si>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</si>
  <si>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</si>
  <si>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</si>
  <si>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</si>
  <si>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</si>
  <si>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</si>
  <si>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</si>
  <si>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</si>
  <si>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</si>
  <si>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</si>
  <si>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</si>
  <si>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</si>
  <si>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</si>
  <si>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</si>
  <si>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</si>
  <si>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</si>
  <si>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</si>
  <si>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</si>
  <si>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</si>
  <si>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</si>
  <si>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</si>
  <si>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</si>
  <si>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</si>
  <si>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</si>
  <si>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</si>
  <si>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</si>
  <si>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</si>
  <si>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</si>
  <si>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</si>
  <si>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</si>
  <si>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</si>
  <si>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</si>
  <si>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</si>
  <si>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</si>
  <si>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</si>
  <si>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</si>
  <si>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</si>
  <si>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</si>
  <si>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</si>
  <si>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</si>
  <si>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</si>
  <si>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</si>
  <si>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</si>
  <si>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</si>
  <si>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</si>
  <si>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</si>
  <si>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</si>
  <si>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</si>
  <si>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</si>
  <si>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</si>
  <si>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</si>
  <si>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</si>
  <si>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</si>
  <si>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</si>
  <si>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</si>
  <si>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</si>
  <si>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</si>
  <si>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</si>
  <si>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</si>
  <si>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</si>
  <si>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</si>
  <si>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</si>
  <si>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</si>
  <si>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</si>
  <si>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</si>
  <si>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</si>
  <si>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</si>
  <si>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</si>
  <si>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</si>
  <si>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</si>
  <si>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</si>
  <si>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</si>
  <si>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</si>
  <si>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</si>
  <si>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</si>
  <si>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</si>
  <si>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</si>
  <si>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</si>
  <si>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</si>
  <si>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</si>
  <si>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</si>
  <si>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</si>
  <si>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</si>
  <si>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</si>
  <si>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</si>
  <si>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</si>
  <si>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</si>
  <si>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</si>
  <si>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</si>
  <si>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</si>
  <si>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</si>
  <si>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</si>
  <si>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</si>
  <si>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</si>
  <si>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</si>
  <si>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</si>
  <si>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</si>
  <si>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</si>
  <si>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</si>
  <si>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</si>
  <si>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</si>
  <si>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</si>
  <si>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</si>
  <si>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</si>
  <si>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</si>
  <si>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</si>
  <si>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</si>
  <si>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</si>
  <si>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</si>
  <si>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</si>
  <si>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</si>
  <si>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</si>
  <si>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</si>
  <si>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</si>
  <si>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</si>
  <si>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</si>
  <si>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</si>
  <si>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</si>
  <si>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</si>
  <si>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</si>
  <si>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</si>
  <si>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</si>
  <si>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</si>
  <si>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</si>
  <si>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</si>
  <si>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</si>
  <si>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</si>
  <si>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</si>
  <si>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</si>
  <si>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</si>
  <si>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</si>
  <si>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</si>
  <si>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</si>
  <si>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</si>
  <si>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</si>
  <si>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</si>
  <si>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</si>
  <si>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</si>
  <si>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</si>
  <si>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</si>
  <si>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</si>
  <si>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</si>
  <si>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</si>
  <si>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</si>
  <si>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</si>
  <si>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</si>
  <si>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</si>
  <si>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</si>
  <si>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</si>
  <si>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</si>
  <si>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</si>
  <si>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</si>
  <si>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</si>
  <si>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</si>
  <si>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</si>
  <si>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</si>
  <si>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</si>
  <si>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</si>
  <si>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</si>
  <si>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</si>
  <si>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</si>
  <si>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</si>
  <si>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</si>
  <si>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</si>
  <si>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</si>
  <si>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</si>
  <si>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</si>
  <si>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</si>
  <si>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</si>
  <si>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</si>
  <si>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</si>
  <si>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</si>
  <si>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</si>
  <si>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</si>
  <si>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</si>
  <si>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</si>
  <si>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</si>
  <si>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</si>
  <si>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</si>
  <si>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</si>
  <si>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</si>
  <si>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</si>
  <si>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</si>
  <si>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</si>
  <si>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</si>
  <si>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</si>
  <si>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</si>
  <si>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</si>
  <si>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</si>
  <si>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</si>
  <si>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</si>
  <si>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</si>
  <si>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</si>
  <si>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</si>
  <si>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</si>
  <si>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</si>
  <si>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</si>
  <si>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</si>
  <si>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</si>
  <si>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</si>
  <si>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</si>
  <si>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</si>
  <si>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</si>
  <si>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</si>
  <si>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</si>
  <si>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</si>
  <si>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</si>
  <si>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</si>
  <si>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</si>
  <si>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</si>
  <si>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</si>
  <si>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</si>
  <si>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</si>
  <si>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</si>
  <si>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</si>
  <si>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</si>
  <si>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</si>
  <si>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</si>
  <si>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</si>
  <si>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</si>
  <si>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</si>
  <si>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</si>
  <si>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</si>
  <si>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</si>
  <si>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</si>
  <si>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</si>
  <si>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</si>
  <si>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</si>
  <si>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</si>
  <si>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</si>
  <si>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</si>
  <si>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</si>
  <si>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</si>
  <si>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</si>
  <si>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</si>
  <si>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</si>
  <si>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</si>
  <si>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</si>
  <si>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</si>
  <si>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</si>
  <si>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</si>
  <si>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</si>
  <si>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</si>
  <si>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</si>
  <si>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</si>
  <si>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</si>
  <si>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</si>
  <si>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</si>
  <si>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</si>
  <si>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</si>
  <si>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</si>
  <si>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</si>
  <si>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</si>
  <si>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</si>
  <si>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</si>
  <si>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</si>
  <si>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</si>
  <si>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</si>
  <si>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</si>
  <si>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</si>
  <si>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</si>
  <si>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</si>
  <si>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</si>
  <si>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</si>
  <si>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</si>
  <si>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</si>
  <si>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</si>
  <si>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</si>
  <si>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</si>
  <si>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</si>
  <si>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</si>
  <si>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</si>
  <si>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</si>
  <si>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</si>
  <si>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</si>
  <si>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</si>
  <si>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</si>
  <si>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</si>
  <si>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</si>
  <si>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</si>
  <si>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</si>
  <si>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</si>
  <si>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</si>
  <si>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</si>
  <si>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</si>
  <si>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</si>
  <si>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</si>
  <si>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</si>
  <si>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</si>
  <si>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</si>
  <si>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</si>
  <si>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</si>
  <si>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</si>
  <si>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</si>
  <si>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</si>
  <si>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</si>
  <si>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</si>
  <si>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</si>
  <si>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</si>
  <si>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</si>
  <si>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</si>
  <si>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</si>
  <si>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</si>
  <si>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</si>
  <si>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</si>
  <si>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</si>
  <si>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</si>
  <si>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</si>
  <si>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</si>
  <si>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</si>
  <si>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</si>
  <si>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</si>
  <si>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</si>
  <si>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</si>
  <si>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</si>
  <si>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</si>
  <si>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</si>
  <si>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</si>
  <si>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</si>
  <si>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</si>
  <si>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</si>
  <si>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</si>
  <si>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</si>
  <si>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</si>
  <si>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</si>
  <si>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</si>
  <si>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</si>
  <si>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</si>
  <si>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</si>
  <si>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</si>
  <si>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</si>
  <si>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</si>
  <si>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</si>
  <si>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</si>
  <si>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</si>
  <si>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</si>
  <si>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</si>
  <si>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</si>
  <si>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</si>
  <si>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</si>
  <si>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</si>
  <si>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</si>
  <si>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</si>
  <si>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</si>
  <si>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</si>
  <si>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</si>
  <si>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</si>
  <si>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</si>
  <si>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</si>
  <si>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</si>
  <si>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</si>
  <si>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</si>
  <si>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</si>
  <si>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</si>
  <si>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</si>
  <si>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</si>
  <si>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</si>
  <si>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</si>
  <si>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</si>
  <si>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</si>
  <si>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</si>
  <si>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</si>
  <si>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</si>
  <si>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</si>
  <si>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</si>
  <si>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</si>
  <si>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</si>
  <si>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</si>
  <si>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</si>
  <si>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</si>
  <si>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</si>
  <si>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</si>
  <si>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</si>
  <si>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</si>
  <si>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</si>
  <si>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</si>
  <si>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</si>
  <si>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</si>
  <si>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</si>
  <si>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</si>
  <si>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</si>
  <si>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</si>
  <si>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</si>
  <si>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</si>
  <si>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</si>
  <si>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</si>
  <si>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</si>
  <si>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</si>
  <si>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</si>
  <si>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</si>
  <si>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</si>
  <si>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</si>
  <si>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</si>
  <si>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</si>
  <si>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</si>
  <si>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</si>
  <si>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</si>
  <si>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</si>
  <si>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</si>
  <si>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</si>
  <si>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</si>
  <si>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</si>
  <si>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</si>
  <si>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</si>
  <si>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</si>
  <si>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</si>
  <si>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</si>
  <si>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</si>
  <si>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</si>
  <si>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</si>
  <si>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</si>
  <si>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</si>
  <si>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</si>
  <si>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</si>
  <si>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</si>
  <si>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</si>
  <si>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</si>
  <si>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</si>
  <si>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</si>
  <si>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</si>
  <si>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</si>
  <si>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</si>
  <si>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</si>
  <si>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</si>
  <si>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</si>
  <si>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</si>
  <si>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</si>
  <si>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</si>
  <si>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</si>
  <si>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</si>
  <si>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</si>
  <si>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</si>
  <si>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</si>
  <si>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</si>
  <si>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</si>
  <si>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</si>
  <si>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</si>
  <si>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</si>
  <si>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</si>
  <si>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</si>
  <si>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</si>
  <si>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</si>
  <si>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</si>
  <si>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</si>
  <si>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</si>
  <si>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</si>
  <si>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</si>
  <si>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</si>
  <si>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</si>
  <si>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</si>
  <si>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</si>
  <si>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</si>
  <si>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</si>
  <si>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</si>
  <si>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</si>
  <si>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</si>
  <si>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</si>
  <si>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</si>
  <si>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</si>
  <si>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</si>
  <si>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</si>
  <si>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</si>
  <si>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</si>
  <si>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</si>
  <si>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</si>
  <si>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</si>
  <si>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</si>
  <si>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</si>
  <si>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</si>
  <si>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</si>
  <si>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</si>
  <si>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</si>
  <si>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</si>
  <si>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</si>
  <si>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</si>
  <si>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</si>
  <si>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</si>
  <si>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</si>
  <si>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</si>
  <si>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</si>
  <si>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</si>
  <si>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</si>
  <si>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</si>
  <si>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</si>
  <si>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</si>
  <si>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</si>
  <si>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</si>
  <si>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</si>
  <si>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</si>
  <si>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</si>
  <si>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</si>
  <si>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</si>
  <si>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</si>
  <si>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</si>
  <si>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</si>
  <si>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</si>
  <si>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</si>
  <si>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</si>
  <si>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</si>
  <si>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</si>
  <si>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</si>
  <si>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</si>
  <si>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</si>
  <si>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</si>
  <si>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</si>
  <si>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</si>
  <si>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</si>
  <si>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</si>
  <si>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</si>
  <si>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</si>
  <si>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</si>
  <si>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</si>
  <si>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</si>
  <si>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</si>
  <si>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</si>
  <si>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</si>
  <si>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</si>
  <si>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</si>
  <si>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</si>
  <si>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</si>
  <si>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</si>
  <si>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</si>
  <si>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</si>
  <si>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</si>
  <si>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</si>
  <si>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</t>
  </si>
  <si>
    <t>المساهمة لفائدة الودادية بعنوان خدمة تذاكر الأكل للأعوان</t>
  </si>
  <si>
    <t>مشروع تهيئة المستودع البلدي</t>
  </si>
  <si>
    <t>تركيز موقع الواب</t>
  </si>
  <si>
    <t>إقتناء معدات النظافة</t>
  </si>
  <si>
    <t>مراجعة مثال التهيئة العمرانية</t>
  </si>
  <si>
    <t>تصريف مياه  الأمطار بحي السعادة</t>
  </si>
  <si>
    <t>الدراسات</t>
  </si>
  <si>
    <t xml:space="preserve">تهيئة الطابق الأرضي و بناء طابق علوي بقصر البلدية </t>
  </si>
  <si>
    <t>2015-2016</t>
  </si>
  <si>
    <t>وزارة الداخلية</t>
  </si>
  <si>
    <t>الهاتف</t>
  </si>
  <si>
    <t>حي الأنس</t>
  </si>
  <si>
    <t>حي النصر</t>
  </si>
  <si>
    <t>حي الرياض</t>
  </si>
  <si>
    <t>حي الأمل</t>
  </si>
  <si>
    <t>حي المنار</t>
  </si>
  <si>
    <t>حي السعادة</t>
  </si>
  <si>
    <t>نادي الأطفال النموذجي</t>
  </si>
  <si>
    <t>دار الشباب</t>
  </si>
  <si>
    <t>مركز الإدماج و الدفاع الإجتماعي</t>
  </si>
  <si>
    <t>المدرسة الإعدادية</t>
  </si>
  <si>
    <t>المدرسة الإبتدائية المعقولة 2</t>
  </si>
  <si>
    <t xml:space="preserve">المدرسة الإبتدائية 2 مارس 1934 </t>
  </si>
  <si>
    <t xml:space="preserve">مركز الرعاية الصحية الأساسية </t>
  </si>
  <si>
    <t>مركز البريد</t>
  </si>
  <si>
    <t>مركز الحرس الوطني</t>
  </si>
  <si>
    <t>منطقة الحرس الوطني</t>
  </si>
  <si>
    <t>المركز البيداغوجي</t>
  </si>
  <si>
    <t>كونغو</t>
  </si>
  <si>
    <t>لنديني</t>
  </si>
  <si>
    <t>زيتور</t>
  </si>
  <si>
    <t>شيبورا</t>
  </si>
  <si>
    <t>فوتون</t>
  </si>
  <si>
    <t>هيار تونس</t>
  </si>
  <si>
    <t>سيما</t>
  </si>
  <si>
    <t>SRB5000</t>
  </si>
  <si>
    <t>SRAS3T</t>
  </si>
  <si>
    <t>جمال بوحوال</t>
  </si>
  <si>
    <t>نزيهة الكوكي</t>
  </si>
  <si>
    <t>جمال الزواغي</t>
  </si>
  <si>
    <t>سمير الطوجاني</t>
  </si>
  <si>
    <t>نور الدين الحباشي</t>
  </si>
  <si>
    <t>سامي الزواغي</t>
  </si>
  <si>
    <t>حسن القايدي</t>
  </si>
  <si>
    <t>حاتم السعيدي</t>
  </si>
  <si>
    <t>مصطفى البراهمي</t>
  </si>
  <si>
    <t>كمال الكعبي</t>
  </si>
  <si>
    <t>يوسف الزوابي</t>
  </si>
  <si>
    <t>رشدي الغزي</t>
  </si>
  <si>
    <t>منير الجبري</t>
  </si>
  <si>
    <t>منجي الحسني</t>
  </si>
  <si>
    <t>منجي العامري</t>
  </si>
  <si>
    <t>الفاضل وشتاتي بحيحي</t>
  </si>
  <si>
    <t>فوزي المنتصري</t>
  </si>
  <si>
    <t>رشيد الغزي</t>
  </si>
  <si>
    <t>فتحي السعيدي</t>
  </si>
  <si>
    <t>حسن بن حروز</t>
  </si>
  <si>
    <t>نزار الحباشي</t>
  </si>
  <si>
    <t>طارق الطبوبي</t>
  </si>
  <si>
    <t>متصرف مستشار صنف أ1</t>
  </si>
  <si>
    <t>تقني صنف أ3</t>
  </si>
  <si>
    <t>كاتب تصرف صنف ب</t>
  </si>
  <si>
    <t>مساعد تقني صنف ب</t>
  </si>
  <si>
    <t>مستكتب إدارة صنف ج</t>
  </si>
  <si>
    <t>عون تقني صنف ج</t>
  </si>
  <si>
    <t>عامل صنف 06</t>
  </si>
  <si>
    <t>عامل صنف 05</t>
  </si>
  <si>
    <t>عامل صنف 04</t>
  </si>
  <si>
    <t>واضع برامج صنف أ3</t>
  </si>
  <si>
    <t>عامل صنف 02</t>
  </si>
  <si>
    <t>عامل صنف 01</t>
  </si>
  <si>
    <t>المصادقة على البرنامج السنوي للإستثمار البلدي التشاركي لسنة 2017</t>
  </si>
  <si>
    <t>ترصيف شارع البيئة</t>
  </si>
  <si>
    <t>إقتناء سيارة</t>
  </si>
  <si>
    <t>إقتناء تجهيزات أخرى</t>
  </si>
  <si>
    <t>إقتناء الة ناسخة</t>
  </si>
  <si>
    <t>إبراهيم الزعقاري</t>
  </si>
  <si>
    <t>حاتم الوهراني</t>
  </si>
  <si>
    <t>أحمد الهذلي</t>
  </si>
  <si>
    <t>منير المقايدي</t>
  </si>
  <si>
    <t>عبد البارئ الخبثاني</t>
  </si>
  <si>
    <t>مختار الغزي</t>
  </si>
  <si>
    <t>رشيدة القرامي</t>
  </si>
  <si>
    <t>سمية القطيطي</t>
  </si>
  <si>
    <t>لجنة المراجعة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</si>
</sst>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63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0" fillId="25" borderId="2" xfId="0" applyFill="1" applyBorder="1" applyAlignment="1">
      <alignment horizontal="center"/>
    </xf>
    <xf numFmtId="0" fontId="0" fillId="25" borderId="3" xfId="0" applyFill="1" applyBorder="1"/>
    <xf numFmtId="164" fontId="0" fillId="25" borderId="1" xfId="1" applyNumberFormat="1" applyFont="1" applyFill="1" applyBorder="1" applyAlignment="1">
      <alignment horizontal="right"/>
    </xf>
    <xf numFmtId="0" fontId="2" fillId="17" borderId="1" xfId="0" applyFont="1" applyFill="1" applyBorder="1"/>
    <xf numFmtId="0" fontId="0" fillId="17" borderId="1" xfId="0" applyFont="1" applyFill="1" applyBorder="1"/>
    <xf numFmtId="0" fontId="2" fillId="9" borderId="1" xfId="0" applyFont="1" applyFill="1" applyBorder="1" applyAlignment="1">
      <alignment horizontal="center"/>
    </xf>
    <xf numFmtId="0" fontId="0" fillId="16" borderId="13" xfId="0" applyFill="1" applyBorder="1" applyAlignment="1"/>
    <xf numFmtId="9" fontId="0" fillId="17" borderId="1" xfId="0" applyNumberFormat="1" applyFill="1" applyBorder="1" applyAlignment="1"/>
    <xf numFmtId="0" fontId="2" fillId="16" borderId="2" xfId="0" applyFont="1" applyFill="1" applyBorder="1" applyAlignment="1"/>
    <xf numFmtId="14" fontId="17" fillId="0" borderId="1" xfId="0" applyNumberFormat="1" applyFont="1" applyBorder="1" applyAlignment="1">
      <alignment horizontal="right" vertical="center" wrapText="1" readingOrder="2"/>
    </xf>
    <xf numFmtId="14" fontId="17" fillId="8" borderId="1" xfId="0" applyNumberFormat="1" applyFont="1" applyFill="1" applyBorder="1" applyAlignment="1">
      <alignment horizontal="right" vertical="center" wrapText="1" readingOrder="2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166" fontId="7" fillId="5" borderId="1" xfId="0" applyNumberFormat="1" applyFont="1" applyFill="1" applyBorder="1" applyAlignment="1">
      <alignment horizontal="right"/>
    </xf>
    <xf numFmtId="10" fontId="0" fillId="15" borderId="1" xfId="0" applyNumberFormat="1" applyFill="1" applyBorder="1"/>
    <xf numFmtId="10" fontId="0" fillId="23" borderId="1" xfId="0" applyNumberFormat="1" applyFill="1" applyBorder="1"/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rightToLeft="1" workbookViewId="0">
      <selection activeCell="D1" sqref="D1:E104857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9" t="s">
        <v>30</v>
      </c>
      <c r="B1" s="189"/>
      <c r="C1" s="189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7" t="s">
        <v>60</v>
      </c>
      <c r="B2" s="19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94" t="s">
        <v>578</v>
      </c>
      <c r="B3" s="19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90" t="s">
        <v>124</v>
      </c>
      <c r="B4" s="19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90" t="s">
        <v>125</v>
      </c>
      <c r="B11" s="19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90" t="s">
        <v>145</v>
      </c>
      <c r="B38" s="19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90" t="s">
        <v>158</v>
      </c>
      <c r="B61" s="19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94" t="s">
        <v>579</v>
      </c>
      <c r="B67" s="19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90" t="s">
        <v>163</v>
      </c>
      <c r="B68" s="19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95" t="s">
        <v>62</v>
      </c>
      <c r="B114" s="19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2" t="s">
        <v>580</v>
      </c>
      <c r="B115" s="19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90" t="s">
        <v>195</v>
      </c>
      <c r="B116" s="19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90" t="s">
        <v>202</v>
      </c>
      <c r="B135" s="19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92" t="s">
        <v>581</v>
      </c>
      <c r="B152" s="19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90" t="s">
        <v>208</v>
      </c>
      <c r="B153" s="19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90" t="s">
        <v>212</v>
      </c>
      <c r="B163" s="19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90" t="s">
        <v>214</v>
      </c>
      <c r="B170" s="19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92" t="s">
        <v>582</v>
      </c>
      <c r="B177" s="19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90" t="s">
        <v>217</v>
      </c>
      <c r="B178" s="19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7" t="s">
        <v>849</v>
      </c>
      <c r="B179" s="18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7" t="s">
        <v>848</v>
      </c>
      <c r="B184" s="18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7" t="s">
        <v>846</v>
      </c>
      <c r="B188" s="18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7" t="s">
        <v>843</v>
      </c>
      <c r="B197" s="18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7" t="s">
        <v>842</v>
      </c>
      <c r="B200" s="18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7" t="s">
        <v>841</v>
      </c>
      <c r="B203" s="18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7" t="s">
        <v>836</v>
      </c>
      <c r="B215" s="18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7" t="s">
        <v>834</v>
      </c>
      <c r="B222" s="18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7" t="s">
        <v>830</v>
      </c>
      <c r="B228" s="18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7" t="s">
        <v>828</v>
      </c>
      <c r="B235" s="18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7" t="s">
        <v>826</v>
      </c>
      <c r="B238" s="18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7" t="s">
        <v>823</v>
      </c>
      <c r="B243" s="18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7" t="s">
        <v>817</v>
      </c>
      <c r="B250" s="18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9" t="s">
        <v>67</v>
      </c>
      <c r="B256" s="189"/>
      <c r="C256" s="189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1" t="s">
        <v>60</v>
      </c>
      <c r="B257" s="182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7" t="s">
        <v>266</v>
      </c>
      <c r="B258" s="178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9" t="s">
        <v>268</v>
      </c>
      <c r="B260" s="18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9" t="s">
        <v>269</v>
      </c>
      <c r="B263" s="18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9" t="s">
        <v>601</v>
      </c>
      <c r="B314" s="18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9" t="s">
        <v>271</v>
      </c>
      <c r="B340" s="180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9" t="s">
        <v>357</v>
      </c>
      <c r="B444" s="18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9" t="s">
        <v>388</v>
      </c>
      <c r="B482" s="180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9" t="s">
        <v>390</v>
      </c>
      <c r="B484" s="18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9" t="s">
        <v>410</v>
      </c>
      <c r="B504" s="18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9" t="s">
        <v>414</v>
      </c>
      <c r="B509" s="18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9" t="s">
        <v>426</v>
      </c>
      <c r="B522" s="18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9" t="s">
        <v>432</v>
      </c>
      <c r="B528" s="180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9" t="s">
        <v>441</v>
      </c>
      <c r="B538" s="180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3" t="s">
        <v>449</v>
      </c>
      <c r="B547" s="18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9" t="s">
        <v>450</v>
      </c>
      <c r="B548" s="180"/>
      <c r="C548" s="32"/>
      <c r="D548" s="32">
        <f>C548</f>
        <v>0</v>
      </c>
      <c r="E548" s="32">
        <f>D548</f>
        <v>0</v>
      </c>
    </row>
    <row r="549" spans="1:10" outlineLevel="1">
      <c r="A549" s="179" t="s">
        <v>451</v>
      </c>
      <c r="B549" s="180"/>
      <c r="C549" s="32">
        <v>0</v>
      </c>
      <c r="D549" s="32">
        <f>C549</f>
        <v>0</v>
      </c>
      <c r="E549" s="32">
        <f>D549</f>
        <v>0</v>
      </c>
    </row>
    <row r="550" spans="1:10">
      <c r="A550" s="177" t="s">
        <v>455</v>
      </c>
      <c r="B550" s="178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5" t="s">
        <v>456</v>
      </c>
      <c r="B551" s="17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9" t="s">
        <v>457</v>
      </c>
      <c r="B552" s="180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9" t="s">
        <v>461</v>
      </c>
      <c r="B556" s="18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1" t="s">
        <v>62</v>
      </c>
      <c r="B559" s="182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7" t="s">
        <v>464</v>
      </c>
      <c r="B560" s="17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5" t="s">
        <v>465</v>
      </c>
      <c r="B561" s="17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9" t="s">
        <v>466</v>
      </c>
      <c r="B562" s="180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9" t="s">
        <v>467</v>
      </c>
      <c r="B567" s="180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9" t="s">
        <v>472</v>
      </c>
      <c r="B568" s="180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9" t="s">
        <v>473</v>
      </c>
      <c r="B569" s="180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9" t="s">
        <v>480</v>
      </c>
      <c r="B576" s="180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9" t="s">
        <v>481</v>
      </c>
      <c r="B577" s="180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9" t="s">
        <v>485</v>
      </c>
      <c r="B581" s="180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9" t="s">
        <v>488</v>
      </c>
      <c r="B584" s="180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9" t="s">
        <v>489</v>
      </c>
      <c r="B585" s="18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9" t="s">
        <v>490</v>
      </c>
      <c r="B586" s="18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9" t="s">
        <v>491</v>
      </c>
      <c r="B587" s="180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9" t="s">
        <v>498</v>
      </c>
      <c r="B592" s="180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9" t="s">
        <v>502</v>
      </c>
      <c r="B595" s="180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9" t="s">
        <v>503</v>
      </c>
      <c r="B599" s="180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9" t="s">
        <v>506</v>
      </c>
      <c r="B603" s="180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9" t="s">
        <v>513</v>
      </c>
      <c r="B610" s="180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9" t="s">
        <v>519</v>
      </c>
      <c r="B616" s="180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9" t="s">
        <v>531</v>
      </c>
      <c r="B628" s="180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5" t="s">
        <v>541</v>
      </c>
      <c r="B638" s="17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9" t="s">
        <v>542</v>
      </c>
      <c r="B639" s="180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9" t="s">
        <v>543</v>
      </c>
      <c r="B640" s="180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9" t="s">
        <v>544</v>
      </c>
      <c r="B641" s="180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5" t="s">
        <v>545</v>
      </c>
      <c r="B642" s="17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9" t="s">
        <v>546</v>
      </c>
      <c r="B643" s="180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9" t="s">
        <v>547</v>
      </c>
      <c r="B644" s="180"/>
      <c r="C644" s="32">
        <v>0</v>
      </c>
      <c r="D644" s="32">
        <f>C644</f>
        <v>0</v>
      </c>
      <c r="E644" s="32">
        <f>D644</f>
        <v>0</v>
      </c>
    </row>
    <row r="645" spans="1:10">
      <c r="A645" s="175" t="s">
        <v>548</v>
      </c>
      <c r="B645" s="17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9" t="s">
        <v>549</v>
      </c>
      <c r="B646" s="18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9" t="s">
        <v>550</v>
      </c>
      <c r="B651" s="180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9" t="s">
        <v>551</v>
      </c>
      <c r="B652" s="180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9" t="s">
        <v>552</v>
      </c>
      <c r="B653" s="180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9" t="s">
        <v>553</v>
      </c>
      <c r="B660" s="180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9" t="s">
        <v>554</v>
      </c>
      <c r="B661" s="180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9" t="s">
        <v>555</v>
      </c>
      <c r="B665" s="180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9" t="s">
        <v>556</v>
      </c>
      <c r="B668" s="180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9" t="s">
        <v>557</v>
      </c>
      <c r="B669" s="18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9" t="s">
        <v>558</v>
      </c>
      <c r="B670" s="18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9" t="s">
        <v>559</v>
      </c>
      <c r="B671" s="180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9" t="s">
        <v>560</v>
      </c>
      <c r="B676" s="180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9" t="s">
        <v>561</v>
      </c>
      <c r="B679" s="18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9" t="s">
        <v>562</v>
      </c>
      <c r="B683" s="180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9" t="s">
        <v>563</v>
      </c>
      <c r="B687" s="18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9" t="s">
        <v>564</v>
      </c>
      <c r="B694" s="180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9" t="s">
        <v>565</v>
      </c>
      <c r="B700" s="180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9" t="s">
        <v>566</v>
      </c>
      <c r="B712" s="180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9" t="s">
        <v>567</v>
      </c>
      <c r="B713" s="180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9" t="s">
        <v>568</v>
      </c>
      <c r="B714" s="180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9" t="s">
        <v>569</v>
      </c>
      <c r="B715" s="180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7" t="s">
        <v>570</v>
      </c>
      <c r="B716" s="178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5" t="s">
        <v>571</v>
      </c>
      <c r="B717" s="17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73" t="s">
        <v>851</v>
      </c>
      <c r="B718" s="174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73" t="s">
        <v>850</v>
      </c>
      <c r="B722" s="17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7" t="s">
        <v>577</v>
      </c>
      <c r="B725" s="17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5" t="s">
        <v>588</v>
      </c>
      <c r="B726" s="17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73" t="s">
        <v>849</v>
      </c>
      <c r="B727" s="17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3" t="s">
        <v>848</v>
      </c>
      <c r="B730" s="174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3" t="s">
        <v>846</v>
      </c>
      <c r="B733" s="17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73" t="s">
        <v>843</v>
      </c>
      <c r="B739" s="17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3" t="s">
        <v>842</v>
      </c>
      <c r="B741" s="17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3" t="s">
        <v>841</v>
      </c>
      <c r="B743" s="17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73" t="s">
        <v>836</v>
      </c>
      <c r="B750" s="17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73" t="s">
        <v>834</v>
      </c>
      <c r="B755" s="17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73" t="s">
        <v>830</v>
      </c>
      <c r="B760" s="17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73" t="s">
        <v>828</v>
      </c>
      <c r="B765" s="17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3" t="s">
        <v>826</v>
      </c>
      <c r="B767" s="17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3" t="s">
        <v>823</v>
      </c>
      <c r="B771" s="17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73" t="s">
        <v>817</v>
      </c>
      <c r="B777" s="17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1"/>
  <sheetViews>
    <sheetView rightToLeft="1" topLeftCell="B1" workbookViewId="0">
      <selection activeCell="D17" sqref="D17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customWidth="1"/>
  </cols>
  <sheetData>
    <row r="1" spans="1:5">
      <c r="A1" s="151" t="s">
        <v>940</v>
      </c>
      <c r="B1" s="151" t="s">
        <v>941</v>
      </c>
      <c r="C1" s="151" t="s">
        <v>962</v>
      </c>
      <c r="D1" s="151" t="s">
        <v>942</v>
      </c>
      <c r="E1" s="151" t="s">
        <v>943</v>
      </c>
    </row>
    <row r="2" spans="1:5">
      <c r="A2" s="208" t="s">
        <v>944</v>
      </c>
      <c r="B2" s="152">
        <v>2011</v>
      </c>
      <c r="C2" s="153">
        <v>33819</v>
      </c>
      <c r="D2" s="153">
        <v>4855</v>
      </c>
      <c r="E2" s="261">
        <f>D2/C2</f>
        <v>0.14355835477098672</v>
      </c>
    </row>
    <row r="3" spans="1:5">
      <c r="A3" s="209"/>
      <c r="B3" s="152">
        <v>2012</v>
      </c>
      <c r="C3" s="153">
        <v>33793</v>
      </c>
      <c r="D3" s="153">
        <v>6659</v>
      </c>
      <c r="E3" s="261">
        <f t="shared" ref="E3:E19" si="0">D3/C3</f>
        <v>0.19705264403870623</v>
      </c>
    </row>
    <row r="4" spans="1:5">
      <c r="A4" s="209"/>
      <c r="B4" s="152">
        <v>2013</v>
      </c>
      <c r="C4" s="153">
        <v>33884</v>
      </c>
      <c r="D4" s="153">
        <v>11208</v>
      </c>
      <c r="E4" s="261">
        <f t="shared" si="0"/>
        <v>0.33077558729783968</v>
      </c>
    </row>
    <row r="5" spans="1:5">
      <c r="A5" s="209"/>
      <c r="B5" s="152">
        <v>2014</v>
      </c>
      <c r="C5" s="153">
        <v>33952</v>
      </c>
      <c r="D5" s="153">
        <v>18434</v>
      </c>
      <c r="E5" s="261">
        <f t="shared" si="0"/>
        <v>0.5429429783223374</v>
      </c>
    </row>
    <row r="6" spans="1:5">
      <c r="A6" s="209"/>
      <c r="B6" s="152">
        <v>2015</v>
      </c>
      <c r="C6" s="153">
        <v>34399</v>
      </c>
      <c r="D6" s="153">
        <v>26421</v>
      </c>
      <c r="E6" s="261">
        <f t="shared" si="0"/>
        <v>0.76807465333294578</v>
      </c>
    </row>
    <row r="7" spans="1:5">
      <c r="A7" s="210"/>
      <c r="B7" s="152">
        <v>2016</v>
      </c>
      <c r="C7" s="153">
        <v>36329</v>
      </c>
      <c r="D7" s="153">
        <v>4940</v>
      </c>
      <c r="E7" s="261">
        <f t="shared" si="0"/>
        <v>0.13597952049326983</v>
      </c>
    </row>
    <row r="8" spans="1:5">
      <c r="A8" s="211" t="s">
        <v>945</v>
      </c>
      <c r="B8" s="154">
        <v>2011</v>
      </c>
      <c r="C8" s="155">
        <v>11689</v>
      </c>
      <c r="D8" s="155">
        <v>1599</v>
      </c>
      <c r="E8" s="262">
        <f t="shared" si="0"/>
        <v>0.13679527761142954</v>
      </c>
    </row>
    <row r="9" spans="1:5">
      <c r="A9" s="212"/>
      <c r="B9" s="154">
        <v>2012</v>
      </c>
      <c r="C9" s="155">
        <v>11667</v>
      </c>
      <c r="D9" s="155">
        <v>3664</v>
      </c>
      <c r="E9" s="262">
        <f t="shared" si="0"/>
        <v>0.31404817005228425</v>
      </c>
    </row>
    <row r="10" spans="1:5">
      <c r="A10" s="212"/>
      <c r="B10" s="154">
        <v>2013</v>
      </c>
      <c r="C10" s="155">
        <v>11430</v>
      </c>
      <c r="D10" s="155">
        <v>4794</v>
      </c>
      <c r="E10" s="262">
        <f t="shared" si="0"/>
        <v>0.41942257217847767</v>
      </c>
    </row>
    <row r="11" spans="1:5">
      <c r="A11" s="212"/>
      <c r="B11" s="154">
        <v>2014</v>
      </c>
      <c r="C11" s="155">
        <v>11544</v>
      </c>
      <c r="D11" s="155">
        <v>6480</v>
      </c>
      <c r="E11" s="262">
        <f t="shared" si="0"/>
        <v>0.56133056133056136</v>
      </c>
    </row>
    <row r="12" spans="1:5">
      <c r="A12" s="212"/>
      <c r="B12" s="154">
        <v>2015</v>
      </c>
      <c r="C12" s="155">
        <v>12677</v>
      </c>
      <c r="D12" s="155">
        <v>10375</v>
      </c>
      <c r="E12" s="262">
        <f t="shared" si="0"/>
        <v>0.81841129604796092</v>
      </c>
    </row>
    <row r="13" spans="1:5">
      <c r="A13" s="213"/>
      <c r="B13" s="154">
        <v>2016</v>
      </c>
      <c r="C13" s="155">
        <v>14108</v>
      </c>
      <c r="D13" s="155">
        <v>5666</v>
      </c>
      <c r="E13" s="262">
        <f t="shared" si="0"/>
        <v>0.4016161043379643</v>
      </c>
    </row>
    <row r="14" spans="1:5">
      <c r="A14" s="208" t="s">
        <v>123</v>
      </c>
      <c r="B14" s="152">
        <v>2011</v>
      </c>
      <c r="C14" s="153"/>
      <c r="D14" s="153"/>
      <c r="E14" s="262"/>
    </row>
    <row r="15" spans="1:5">
      <c r="A15" s="209"/>
      <c r="B15" s="152">
        <v>2012</v>
      </c>
      <c r="C15" s="153"/>
      <c r="D15" s="153"/>
      <c r="E15" s="262"/>
    </row>
    <row r="16" spans="1:5">
      <c r="A16" s="209"/>
      <c r="B16" s="152">
        <v>2013</v>
      </c>
      <c r="C16" s="153"/>
      <c r="D16" s="153"/>
      <c r="E16" s="262"/>
    </row>
    <row r="17" spans="1:5">
      <c r="A17" s="209"/>
      <c r="B17" s="152">
        <v>2014</v>
      </c>
      <c r="C17" s="153"/>
      <c r="D17" s="153"/>
      <c r="E17" s="262"/>
    </row>
    <row r="18" spans="1:5">
      <c r="A18" s="209"/>
      <c r="B18" s="152">
        <v>2015</v>
      </c>
      <c r="C18" s="153"/>
      <c r="D18" s="153"/>
      <c r="E18" s="262"/>
    </row>
    <row r="19" spans="1:5">
      <c r="A19" s="210"/>
      <c r="B19" s="152">
        <v>2016</v>
      </c>
      <c r="C19" s="153"/>
      <c r="D19" s="153"/>
      <c r="E19" s="262"/>
    </row>
    <row r="20" spans="1:5">
      <c r="A20" s="214" t="s">
        <v>946</v>
      </c>
      <c r="B20" s="154">
        <v>2011</v>
      </c>
      <c r="C20" s="155"/>
      <c r="D20" s="155"/>
      <c r="E20" s="155"/>
    </row>
    <row r="21" spans="1:5">
      <c r="A21" s="215"/>
      <c r="B21" s="154">
        <v>2012</v>
      </c>
      <c r="C21" s="155"/>
      <c r="D21" s="155"/>
      <c r="E21" s="155"/>
    </row>
    <row r="22" spans="1:5">
      <c r="A22" s="215"/>
      <c r="B22" s="154">
        <v>2013</v>
      </c>
      <c r="C22" s="155"/>
      <c r="D22" s="155"/>
      <c r="E22" s="155"/>
    </row>
    <row r="23" spans="1:5">
      <c r="A23" s="215"/>
      <c r="B23" s="154">
        <v>2014</v>
      </c>
      <c r="C23" s="155"/>
      <c r="D23" s="155"/>
      <c r="E23" s="155"/>
    </row>
    <row r="24" spans="1:5">
      <c r="A24" s="215"/>
      <c r="B24" s="154">
        <v>2015</v>
      </c>
      <c r="C24" s="155"/>
      <c r="D24" s="155"/>
      <c r="E24" s="155"/>
    </row>
    <row r="25" spans="1:5">
      <c r="A25" s="216"/>
      <c r="B25" s="154">
        <v>2016</v>
      </c>
      <c r="C25" s="155"/>
      <c r="D25" s="155"/>
      <c r="E25" s="155"/>
    </row>
    <row r="26" spans="1:5">
      <c r="A26" s="217" t="s">
        <v>947</v>
      </c>
      <c r="B26" s="152">
        <v>2011</v>
      </c>
      <c r="C26" s="153">
        <f>C20+C14+C8+C2</f>
        <v>45508</v>
      </c>
      <c r="D26" s="153">
        <f>D20+D14+D8+D2</f>
        <v>6454</v>
      </c>
      <c r="E26" s="261">
        <f>E20+E14+E8+E2</f>
        <v>0.28035363238241628</v>
      </c>
    </row>
    <row r="27" spans="1:5">
      <c r="A27" s="218"/>
      <c r="B27" s="152">
        <v>2012</v>
      </c>
      <c r="C27" s="153">
        <f>C21+C26+C15+C9+C3</f>
        <v>90968</v>
      </c>
      <c r="D27" s="153">
        <f>D21+D15+D9+D3</f>
        <v>10323</v>
      </c>
      <c r="E27" s="261">
        <f>E21+E15+E9+E3</f>
        <v>0.51110081409099051</v>
      </c>
    </row>
    <row r="28" spans="1:5">
      <c r="A28" s="218"/>
      <c r="B28" s="152">
        <v>2013</v>
      </c>
      <c r="C28" s="153">
        <f>C22+C16+C10+C4</f>
        <v>45314</v>
      </c>
      <c r="D28" s="153">
        <f>D22+D16+D10+D4</f>
        <v>16002</v>
      </c>
      <c r="E28" s="261">
        <f>E22+E16+E10+E4</f>
        <v>0.75019815947631741</v>
      </c>
    </row>
    <row r="29" spans="1:5">
      <c r="A29" s="218"/>
      <c r="B29" s="152">
        <v>2014</v>
      </c>
      <c r="C29" s="153">
        <f>C23+C17+C11+C5</f>
        <v>45496</v>
      </c>
      <c r="D29" s="153">
        <f>D23+D17+D11+D5</f>
        <v>24914</v>
      </c>
      <c r="E29" s="261">
        <f>E23+E17+E11+E5</f>
        <v>1.1042735396528989</v>
      </c>
    </row>
    <row r="30" spans="1:5">
      <c r="A30" s="218"/>
      <c r="B30" s="152">
        <v>2015</v>
      </c>
      <c r="C30" s="153">
        <f>C24+C18+C12+C6</f>
        <v>47076</v>
      </c>
      <c r="D30" s="153">
        <f>D24+D18+D12+D6</f>
        <v>36796</v>
      </c>
      <c r="E30" s="261">
        <f>E24+E18+E12+E6</f>
        <v>1.5864859493809067</v>
      </c>
    </row>
    <row r="31" spans="1:5">
      <c r="A31" s="219"/>
      <c r="B31" s="152">
        <v>2016</v>
      </c>
      <c r="C31" s="153">
        <f>C25+C19+C13+C7</f>
        <v>50437</v>
      </c>
      <c r="D31" s="153">
        <f>D25+D19+D13+D7</f>
        <v>10606</v>
      </c>
      <c r="E31" s="261">
        <f>E25+E19+E13+E7</f>
        <v>0.53759562483123413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1"/>
  <sheetViews>
    <sheetView rightToLeft="1" workbookViewId="0">
      <selection activeCell="A16" sqref="A16"/>
    </sheetView>
  </sheetViews>
  <sheetFormatPr baseColWidth="10"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220" t="s">
        <v>948</v>
      </c>
      <c r="B1" s="221"/>
      <c r="C1" s="221"/>
      <c r="D1" s="222"/>
    </row>
    <row r="2" spans="1:4">
      <c r="A2" s="223"/>
      <c r="B2" s="224"/>
      <c r="C2" s="224"/>
      <c r="D2" s="225"/>
    </row>
    <row r="3" spans="1:4">
      <c r="A3" s="156"/>
      <c r="B3" s="157" t="s">
        <v>949</v>
      </c>
      <c r="C3" s="158" t="s">
        <v>950</v>
      </c>
      <c r="D3" s="226" t="s">
        <v>951</v>
      </c>
    </row>
    <row r="4" spans="1:4">
      <c r="A4" s="159" t="s">
        <v>952</v>
      </c>
      <c r="B4" s="151" t="s">
        <v>953</v>
      </c>
      <c r="C4" s="151" t="s">
        <v>954</v>
      </c>
      <c r="D4" s="227"/>
    </row>
    <row r="5" spans="1:4">
      <c r="A5" s="151" t="s">
        <v>955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60" t="s">
        <v>956</v>
      </c>
      <c r="B6" s="10"/>
      <c r="C6" s="10"/>
      <c r="D6" s="10"/>
    </row>
    <row r="7" spans="1:4">
      <c r="A7" s="151" t="s">
        <v>957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60" t="s">
        <v>958</v>
      </c>
      <c r="B8" s="10"/>
      <c r="C8" s="10"/>
      <c r="D8" s="10"/>
    </row>
    <row r="9" spans="1:4">
      <c r="A9" s="151" t="s">
        <v>959</v>
      </c>
      <c r="B9" s="161">
        <f>B8+B6</f>
        <v>0</v>
      </c>
      <c r="C9" s="161">
        <f>C8+C6</f>
        <v>0</v>
      </c>
      <c r="D9" s="161">
        <f>D8+D6</f>
        <v>0</v>
      </c>
    </row>
    <row r="10" spans="1:4">
      <c r="A10" s="160" t="s">
        <v>960</v>
      </c>
      <c r="B10" s="10"/>
      <c r="C10" s="10"/>
      <c r="D10" s="10"/>
    </row>
    <row r="11" spans="1:4">
      <c r="A11" s="151" t="s">
        <v>961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36"/>
  <sheetViews>
    <sheetView rightToLeft="1" zoomScale="130" zoomScaleNormal="130" workbookViewId="0">
      <selection activeCell="B7" sqref="B7"/>
    </sheetView>
  </sheetViews>
  <sheetFormatPr baseColWidth="10" defaultColWidth="9.140625" defaultRowHeight="15"/>
  <cols>
    <col min="1" max="1" width="43.28515625" style="117" customWidth="1"/>
    <col min="2" max="2" width="27.85546875" style="117" customWidth="1"/>
    <col min="3" max="3" width="42.85546875" style="117" customWidth="1"/>
    <col min="4" max="4" width="41.85546875" style="117" customWidth="1"/>
    <col min="5" max="25" width="9.1406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89"/>
      <c r="C16" s="96"/>
      <c r="D16" s="96"/>
    </row>
    <row r="17" spans="1:4" customFormat="1">
      <c r="A17" s="10"/>
      <c r="B17" s="10"/>
      <c r="C17" s="137" t="s">
        <v>882</v>
      </c>
      <c r="D17" s="10"/>
    </row>
    <row r="18" spans="1:4" customFormat="1">
      <c r="A18" s="10"/>
      <c r="B18" s="10"/>
      <c r="C18" s="10"/>
      <c r="D18" s="105" t="s">
        <v>883</v>
      </c>
    </row>
    <row r="19" spans="1:4" customFormat="1">
      <c r="A19" s="10"/>
      <c r="B19" s="10"/>
      <c r="C19" s="10"/>
      <c r="D19" s="105" t="s">
        <v>884</v>
      </c>
    </row>
    <row r="20" spans="1:4" customFormat="1">
      <c r="A20" s="10"/>
      <c r="B20" s="10"/>
      <c r="C20" s="10"/>
      <c r="D20" s="105" t="s">
        <v>885</v>
      </c>
    </row>
    <row r="21" spans="1:4" customFormat="1">
      <c r="A21" s="10"/>
      <c r="B21" s="10"/>
      <c r="C21" s="10"/>
      <c r="D21" s="105" t="s">
        <v>886</v>
      </c>
    </row>
    <row r="22" spans="1:4" customFormat="1">
      <c r="A22" s="10"/>
      <c r="B22" s="10" t="s">
        <v>887</v>
      </c>
      <c r="C22" s="10"/>
      <c r="D22" s="10"/>
    </row>
    <row r="23" spans="1:4" customFormat="1">
      <c r="A23" s="10"/>
      <c r="B23" s="10"/>
      <c r="C23" s="10" t="s">
        <v>888</v>
      </c>
      <c r="D23" s="10"/>
    </row>
    <row r="24" spans="1:4" customFormat="1">
      <c r="A24" s="10"/>
      <c r="B24" s="10"/>
      <c r="C24" s="10"/>
      <c r="D24" s="105" t="s">
        <v>889</v>
      </c>
    </row>
    <row r="25" spans="1:4" customFormat="1">
      <c r="A25" s="10"/>
      <c r="B25" s="10"/>
      <c r="C25" s="10"/>
      <c r="D25" s="105" t="s">
        <v>890</v>
      </c>
    </row>
    <row r="26" spans="1:4">
      <c r="A26" s="89"/>
      <c r="B26" s="89"/>
      <c r="C26" s="89" t="s">
        <v>891</v>
      </c>
      <c r="D26" s="89"/>
    </row>
    <row r="27" spans="1:4">
      <c r="A27" s="89"/>
      <c r="B27" s="89"/>
      <c r="C27" s="89"/>
      <c r="D27" s="89" t="s">
        <v>892</v>
      </c>
    </row>
    <row r="28" spans="1:4">
      <c r="A28" s="89"/>
      <c r="B28" s="89"/>
      <c r="C28" s="89"/>
      <c r="D28" s="89" t="s">
        <v>893</v>
      </c>
    </row>
    <row r="29" spans="1:4">
      <c r="A29" s="89"/>
      <c r="B29" s="89" t="s">
        <v>894</v>
      </c>
      <c r="C29" s="89"/>
      <c r="D29" s="89"/>
    </row>
    <row r="30" spans="1:4">
      <c r="A30" s="89"/>
      <c r="B30" s="89"/>
      <c r="C30" s="89" t="s">
        <v>895</v>
      </c>
      <c r="D30" s="89"/>
    </row>
    <row r="31" spans="1:4">
      <c r="A31" s="89"/>
      <c r="B31" s="89"/>
      <c r="C31" s="89"/>
      <c r="D31" s="89" t="s">
        <v>896</v>
      </c>
    </row>
    <row r="32" spans="1:4">
      <c r="A32" s="89"/>
      <c r="B32" s="89"/>
      <c r="C32" s="89"/>
      <c r="D32" s="89" t="s">
        <v>897</v>
      </c>
    </row>
    <row r="33" spans="1:4">
      <c r="A33" s="89"/>
      <c r="B33" s="89"/>
      <c r="C33" s="89"/>
      <c r="D33" s="89" t="s">
        <v>898</v>
      </c>
    </row>
    <row r="34" spans="1:4">
      <c r="A34" s="89"/>
      <c r="B34" s="89"/>
      <c r="C34" s="89" t="s">
        <v>899</v>
      </c>
      <c r="D34" s="89"/>
    </row>
    <row r="35" spans="1:4">
      <c r="A35" s="89"/>
      <c r="B35" s="89"/>
      <c r="C35" s="89"/>
      <c r="D35" s="89" t="s">
        <v>900</v>
      </c>
    </row>
    <row r="36" spans="1:4">
      <c r="A36" s="89"/>
      <c r="B36" s="89"/>
      <c r="C36" s="89"/>
      <c r="D36" s="89" t="s">
        <v>901</v>
      </c>
    </row>
  </sheetData>
  <protectedRanges>
    <protectedRange password="CC3D" sqref="C17 A2:A16 C2:D16 B2:B15" name="Range1"/>
  </protectedRanges>
  <conditionalFormatting sqref="A2:A16 C2:D16 B2:B15 C17 D18:D21 D24:D25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selection activeCell="B24" sqref="B24"/>
    </sheetView>
  </sheetViews>
  <sheetFormatPr baseColWidth="10" defaultColWidth="9.140625" defaultRowHeight="15"/>
  <cols>
    <col min="1" max="1" width="24.85546875" style="98" customWidth="1"/>
    <col min="2" max="2" width="22" style="98" customWidth="1"/>
    <col min="3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28" t="s">
        <v>68</v>
      </c>
      <c r="B1" s="228" t="s">
        <v>793</v>
      </c>
      <c r="C1" s="228" t="s">
        <v>794</v>
      </c>
      <c r="D1" s="229" t="s">
        <v>792</v>
      </c>
      <c r="E1" s="228" t="s">
        <v>739</v>
      </c>
      <c r="F1" s="228"/>
      <c r="G1" s="228"/>
      <c r="H1" s="228"/>
      <c r="I1" s="228" t="s">
        <v>799</v>
      </c>
    </row>
    <row r="2" spans="1:9" s="113" customFormat="1" ht="23.25" customHeight="1">
      <c r="A2" s="228"/>
      <c r="B2" s="228"/>
      <c r="C2" s="228"/>
      <c r="D2" s="230"/>
      <c r="E2" s="114" t="s">
        <v>788</v>
      </c>
      <c r="F2" s="114" t="s">
        <v>789</v>
      </c>
      <c r="G2" s="114" t="s">
        <v>790</v>
      </c>
      <c r="H2" s="114" t="s">
        <v>791</v>
      </c>
      <c r="I2" s="228"/>
    </row>
    <row r="3" spans="1:9" s="113" customFormat="1">
      <c r="A3" s="138" t="s">
        <v>1001</v>
      </c>
      <c r="B3" s="100" t="s">
        <v>1023</v>
      </c>
      <c r="C3" s="103">
        <v>3</v>
      </c>
      <c r="D3" s="171">
        <v>39326</v>
      </c>
      <c r="E3" s="102"/>
      <c r="F3" s="96"/>
      <c r="G3" s="96"/>
      <c r="H3" s="96"/>
      <c r="I3" s="101"/>
    </row>
    <row r="4" spans="1:9" s="113" customFormat="1">
      <c r="A4" s="103" t="s">
        <v>1002</v>
      </c>
      <c r="B4" s="103" t="s">
        <v>1024</v>
      </c>
      <c r="C4" s="103">
        <v>4</v>
      </c>
      <c r="D4" s="171">
        <v>40565</v>
      </c>
      <c r="E4" s="102"/>
      <c r="F4" s="96"/>
      <c r="G4" s="96"/>
      <c r="H4" s="96"/>
      <c r="I4" s="103"/>
    </row>
    <row r="5" spans="1:9" s="113" customFormat="1">
      <c r="A5" s="103" t="s">
        <v>1003</v>
      </c>
      <c r="B5" s="103" t="s">
        <v>1025</v>
      </c>
      <c r="C5" s="103">
        <v>7</v>
      </c>
      <c r="D5" s="171">
        <v>34458</v>
      </c>
      <c r="E5" s="102"/>
      <c r="F5" s="96"/>
      <c r="G5" s="96"/>
      <c r="H5" s="96"/>
      <c r="I5" s="103"/>
    </row>
    <row r="6" spans="1:9" s="113" customFormat="1">
      <c r="A6" s="104" t="s">
        <v>1004</v>
      </c>
      <c r="B6" s="104" t="s">
        <v>1026</v>
      </c>
      <c r="C6" s="104">
        <v>5</v>
      </c>
      <c r="D6" s="172">
        <v>36526</v>
      </c>
      <c r="E6" s="105"/>
      <c r="F6" s="96"/>
      <c r="G6" s="105"/>
      <c r="H6" s="105"/>
      <c r="I6" s="104"/>
    </row>
    <row r="7" spans="1:9" s="113" customFormat="1">
      <c r="A7" s="104" t="s">
        <v>1005</v>
      </c>
      <c r="B7" s="104" t="s">
        <v>1027</v>
      </c>
      <c r="C7" s="104">
        <v>9</v>
      </c>
      <c r="D7" s="172">
        <v>34458</v>
      </c>
      <c r="E7" s="105"/>
      <c r="F7" s="106"/>
      <c r="G7" s="96"/>
      <c r="H7" s="96"/>
      <c r="I7" s="104"/>
    </row>
    <row r="8" spans="1:9" s="113" customFormat="1">
      <c r="A8" s="103" t="s">
        <v>1006</v>
      </c>
      <c r="B8" s="103" t="s">
        <v>1028</v>
      </c>
      <c r="C8" s="103">
        <v>8</v>
      </c>
      <c r="D8" s="171">
        <v>36586</v>
      </c>
      <c r="E8" s="105"/>
      <c r="F8" s="102"/>
      <c r="G8" s="96"/>
      <c r="H8" s="96"/>
      <c r="I8" s="103"/>
    </row>
    <row r="9" spans="1:9" s="113" customFormat="1">
      <c r="A9" s="103" t="s">
        <v>1007</v>
      </c>
      <c r="B9" s="103" t="s">
        <v>1029</v>
      </c>
      <c r="C9" s="103">
        <v>9</v>
      </c>
      <c r="D9" s="171">
        <v>36586</v>
      </c>
      <c r="E9" s="102"/>
      <c r="F9" s="102"/>
      <c r="G9" s="96"/>
      <c r="H9" s="96"/>
      <c r="I9" s="103"/>
    </row>
    <row r="10" spans="1:9" s="113" customFormat="1">
      <c r="A10" s="103" t="s">
        <v>1008</v>
      </c>
      <c r="B10" s="103" t="s">
        <v>1030</v>
      </c>
      <c r="C10" s="103">
        <v>9</v>
      </c>
      <c r="D10" s="171">
        <v>36526</v>
      </c>
      <c r="E10" s="102"/>
      <c r="F10" s="102"/>
      <c r="G10" s="105"/>
      <c r="H10" s="96"/>
      <c r="I10" s="103"/>
    </row>
    <row r="11" spans="1:9" s="113" customFormat="1">
      <c r="A11" s="103" t="s">
        <v>1009</v>
      </c>
      <c r="B11" s="103" t="s">
        <v>1031</v>
      </c>
      <c r="C11" s="103">
        <v>5</v>
      </c>
      <c r="D11" s="171">
        <v>36161</v>
      </c>
      <c r="E11" s="105"/>
      <c r="F11" s="105"/>
      <c r="G11" s="96"/>
      <c r="H11" s="96"/>
      <c r="I11" s="103"/>
    </row>
    <row r="12" spans="1:9" s="113" customFormat="1">
      <c r="A12" s="103" t="s">
        <v>1010</v>
      </c>
      <c r="B12" s="103" t="s">
        <v>1031</v>
      </c>
      <c r="C12" s="103">
        <v>5</v>
      </c>
      <c r="D12" s="171">
        <v>36161</v>
      </c>
      <c r="E12" s="105"/>
      <c r="F12" s="102"/>
      <c r="G12" s="96"/>
      <c r="H12" s="96"/>
      <c r="I12" s="103"/>
    </row>
    <row r="13" spans="1:9" s="113" customFormat="1">
      <c r="A13" s="103" t="s">
        <v>1011</v>
      </c>
      <c r="B13" s="103" t="s">
        <v>1033</v>
      </c>
      <c r="C13" s="103">
        <v>7</v>
      </c>
      <c r="D13" s="171">
        <v>37594</v>
      </c>
      <c r="E13" s="105"/>
      <c r="F13" s="105"/>
      <c r="G13" s="96"/>
      <c r="H13" s="96"/>
      <c r="I13" s="103"/>
    </row>
    <row r="14" spans="1:9" s="113" customFormat="1">
      <c r="A14" s="103" t="s">
        <v>1012</v>
      </c>
      <c r="B14" s="103" t="s">
        <v>1033</v>
      </c>
      <c r="C14" s="103">
        <v>4</v>
      </c>
      <c r="D14" s="171">
        <v>40575</v>
      </c>
      <c r="E14" s="105"/>
      <c r="F14" s="102"/>
      <c r="G14" s="96"/>
      <c r="H14" s="96"/>
      <c r="I14" s="103"/>
    </row>
    <row r="15" spans="1:9" s="113" customFormat="1">
      <c r="A15" s="103" t="s">
        <v>1013</v>
      </c>
      <c r="B15" s="103" t="s">
        <v>1033</v>
      </c>
      <c r="C15" s="103">
        <v>4</v>
      </c>
      <c r="D15" s="171">
        <v>40575</v>
      </c>
      <c r="E15" s="102"/>
      <c r="F15" s="105"/>
      <c r="G15" s="96"/>
      <c r="H15" s="96"/>
      <c r="I15" s="103"/>
    </row>
    <row r="16" spans="1:9" s="113" customFormat="1">
      <c r="A16" s="103" t="s">
        <v>1014</v>
      </c>
      <c r="B16" s="103" t="s">
        <v>1033</v>
      </c>
      <c r="C16" s="103">
        <v>4</v>
      </c>
      <c r="D16" s="171">
        <v>40575</v>
      </c>
      <c r="E16" s="105"/>
      <c r="F16" s="102"/>
      <c r="G16" s="96"/>
      <c r="H16" s="96"/>
      <c r="I16" s="103"/>
    </row>
    <row r="17" spans="1:9" s="113" customFormat="1">
      <c r="A17" s="103" t="s">
        <v>1015</v>
      </c>
      <c r="B17" s="103" t="s">
        <v>1033</v>
      </c>
      <c r="C17" s="103">
        <v>4</v>
      </c>
      <c r="D17" s="171">
        <v>40575</v>
      </c>
      <c r="E17" s="105"/>
      <c r="F17" s="105"/>
      <c r="G17" s="96"/>
      <c r="H17" s="96"/>
      <c r="I17" s="103"/>
    </row>
    <row r="18" spans="1:9" s="113" customFormat="1">
      <c r="A18" s="103" t="s">
        <v>1016</v>
      </c>
      <c r="B18" s="103" t="s">
        <v>1034</v>
      </c>
      <c r="C18" s="103">
        <v>4</v>
      </c>
      <c r="D18" s="171">
        <v>40575</v>
      </c>
      <c r="E18" s="105"/>
      <c r="F18" s="105"/>
      <c r="G18" s="96"/>
      <c r="H18" s="96"/>
      <c r="I18" s="103"/>
    </row>
    <row r="19" spans="1:9" s="113" customFormat="1">
      <c r="A19" s="103" t="s">
        <v>1017</v>
      </c>
      <c r="B19" s="103" t="s">
        <v>1034</v>
      </c>
      <c r="C19" s="103">
        <v>4</v>
      </c>
      <c r="D19" s="171">
        <v>40575</v>
      </c>
      <c r="E19" s="105"/>
      <c r="F19" s="105"/>
      <c r="G19" s="96"/>
      <c r="H19" s="96"/>
      <c r="I19" s="103"/>
    </row>
    <row r="20" spans="1:9" s="113" customFormat="1">
      <c r="A20" s="103" t="s">
        <v>1018</v>
      </c>
      <c r="B20" s="103" t="s">
        <v>1034</v>
      </c>
      <c r="C20" s="103">
        <v>4</v>
      </c>
      <c r="D20" s="171">
        <v>40575</v>
      </c>
      <c r="E20" s="105"/>
      <c r="F20" s="105"/>
      <c r="G20" s="96"/>
      <c r="H20" s="96"/>
      <c r="I20" s="103"/>
    </row>
    <row r="21" spans="1:9" s="113" customFormat="1">
      <c r="A21" s="103" t="s">
        <v>1019</v>
      </c>
      <c r="B21" s="103" t="s">
        <v>1034</v>
      </c>
      <c r="C21" s="103">
        <v>4</v>
      </c>
      <c r="D21" s="171">
        <v>40575</v>
      </c>
      <c r="E21" s="105"/>
      <c r="F21" s="105"/>
      <c r="G21" s="96"/>
      <c r="H21" s="96"/>
      <c r="I21" s="103"/>
    </row>
    <row r="22" spans="1:9" s="113" customFormat="1">
      <c r="A22" s="103" t="s">
        <v>1020</v>
      </c>
      <c r="B22" s="103" t="s">
        <v>1034</v>
      </c>
      <c r="C22" s="103">
        <v>4</v>
      </c>
      <c r="D22" s="171">
        <v>40575</v>
      </c>
      <c r="E22" s="105"/>
      <c r="F22" s="105"/>
      <c r="G22" s="96"/>
      <c r="H22" s="96"/>
      <c r="I22" s="103"/>
    </row>
    <row r="23" spans="1:9" s="113" customFormat="1">
      <c r="A23" s="103" t="s">
        <v>1021</v>
      </c>
      <c r="B23" s="103" t="s">
        <v>1034</v>
      </c>
      <c r="C23" s="103">
        <v>4</v>
      </c>
      <c r="D23" s="171">
        <v>40575</v>
      </c>
      <c r="E23" s="105"/>
      <c r="F23" s="105"/>
      <c r="G23" s="96"/>
      <c r="H23" s="96"/>
      <c r="I23" s="103"/>
    </row>
    <row r="24" spans="1:9" s="113" customFormat="1">
      <c r="A24" s="103" t="s">
        <v>1022</v>
      </c>
      <c r="B24" s="103" t="s">
        <v>1032</v>
      </c>
      <c r="C24" s="103">
        <v>4</v>
      </c>
      <c r="D24" s="171">
        <v>38443</v>
      </c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20" zoomScaleNormal="120" workbookViewId="0">
      <selection activeCell="B47" sqref="B47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28" t="s">
        <v>68</v>
      </c>
      <c r="B1" s="228" t="s">
        <v>793</v>
      </c>
      <c r="C1" s="228" t="s">
        <v>795</v>
      </c>
      <c r="D1" s="228" t="s">
        <v>799</v>
      </c>
    </row>
    <row r="2" spans="1:10" s="113" customFormat="1" ht="23.25" customHeight="1">
      <c r="A2" s="228"/>
      <c r="B2" s="228"/>
      <c r="C2" s="228"/>
      <c r="D2" s="228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A29" sqref="A29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33" t="s">
        <v>82</v>
      </c>
      <c r="B1" s="23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34" t="s">
        <v>780</v>
      </c>
      <c r="B6" s="234"/>
      <c r="C6" s="68">
        <v>0.9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31" t="s">
        <v>749</v>
      </c>
      <c r="B9" s="232"/>
      <c r="C9" s="68">
        <v>0.7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31" t="s">
        <v>73</v>
      </c>
      <c r="B12" s="232"/>
      <c r="C12" s="68">
        <v>0.8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31" t="s">
        <v>76</v>
      </c>
      <c r="B15" s="232"/>
      <c r="C15" s="68">
        <v>0.9</v>
      </c>
    </row>
    <row r="16" spans="1:6">
      <c r="A16" s="10" t="s">
        <v>77</v>
      </c>
      <c r="B16" s="11"/>
      <c r="C16" s="120"/>
    </row>
    <row r="17" spans="1:3">
      <c r="A17" s="231" t="s">
        <v>78</v>
      </c>
      <c r="B17" s="232"/>
      <c r="C17" s="68">
        <v>0.9</v>
      </c>
    </row>
    <row r="18" spans="1:3">
      <c r="A18" s="10" t="s">
        <v>79</v>
      </c>
      <c r="B18" s="11"/>
      <c r="C18" s="120"/>
    </row>
    <row r="19" spans="1:3">
      <c r="A19" s="231" t="s">
        <v>747</v>
      </c>
      <c r="B19" s="232"/>
      <c r="C19" s="68">
        <v>0.9</v>
      </c>
    </row>
    <row r="20" spans="1:3">
      <c r="A20" s="10" t="s">
        <v>783</v>
      </c>
      <c r="B20" s="11"/>
      <c r="C20" s="120"/>
    </row>
    <row r="21" spans="1:3">
      <c r="A21" s="231" t="s">
        <v>784</v>
      </c>
      <c r="B21" s="23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A25" s="170" t="s">
        <v>974</v>
      </c>
      <c r="B25" s="168"/>
      <c r="C25" s="169">
        <v>1</v>
      </c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189"/>
  <sheetViews>
    <sheetView rightToLeft="1" workbookViewId="0">
      <selection activeCell="B61" sqref="B61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35" t="s">
        <v>83</v>
      </c>
      <c r="B1" s="23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33" t="s">
        <v>85</v>
      </c>
      <c r="B5" s="236"/>
      <c r="G5" s="117" t="s">
        <v>800</v>
      </c>
    </row>
    <row r="6" spans="1:7">
      <c r="A6" s="88" t="s">
        <v>95</v>
      </c>
      <c r="B6" s="10" t="s">
        <v>1040</v>
      </c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 t="s">
        <v>1041</v>
      </c>
      <c r="G8" s="117" t="s">
        <v>803</v>
      </c>
    </row>
    <row r="9" spans="1:7">
      <c r="A9" s="88" t="s">
        <v>86</v>
      </c>
      <c r="B9" s="10" t="s">
        <v>1042</v>
      </c>
    </row>
    <row r="10" spans="1:7">
      <c r="A10" s="88" t="s">
        <v>86</v>
      </c>
      <c r="B10" s="10" t="s">
        <v>1043</v>
      </c>
    </row>
    <row r="11" spans="1:7">
      <c r="A11" s="88" t="s">
        <v>86</v>
      </c>
      <c r="B11" s="10" t="s">
        <v>1044</v>
      </c>
    </row>
    <row r="12" spans="1:7">
      <c r="A12" s="88" t="s">
        <v>86</v>
      </c>
      <c r="B12" s="10" t="s">
        <v>1045</v>
      </c>
    </row>
    <row r="13" spans="1:7">
      <c r="A13" s="88" t="s">
        <v>86</v>
      </c>
      <c r="B13" s="10" t="s">
        <v>1046</v>
      </c>
    </row>
    <row r="14" spans="1:7">
      <c r="A14" s="88" t="s">
        <v>86</v>
      </c>
      <c r="B14" s="10" t="s">
        <v>1047</v>
      </c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1043</v>
      </c>
    </row>
    <row r="50" spans="1:2">
      <c r="A50" s="10" t="s">
        <v>87</v>
      </c>
      <c r="B50" s="10" t="s">
        <v>1042</v>
      </c>
    </row>
    <row r="51" spans="1:2">
      <c r="A51" s="10" t="s">
        <v>88</v>
      </c>
      <c r="B51" s="10" t="s">
        <v>1046</v>
      </c>
    </row>
    <row r="52" spans="1:2">
      <c r="A52" s="10" t="s">
        <v>89</v>
      </c>
      <c r="B52" s="10"/>
    </row>
    <row r="53" spans="1:2">
      <c r="A53" s="10" t="s">
        <v>90</v>
      </c>
      <c r="B53" s="10" t="s">
        <v>1041</v>
      </c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 t="s">
        <v>1040</v>
      </c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 t="s">
        <v>1040</v>
      </c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 t="s">
        <v>1048</v>
      </c>
      <c r="B61" s="10" t="s">
        <v>1040</v>
      </c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2" sqref="B2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41696</v>
      </c>
    </row>
    <row r="3" spans="1:11">
      <c r="A3" s="10" t="s">
        <v>98</v>
      </c>
      <c r="B3" s="12">
        <v>41789</v>
      </c>
    </row>
    <row r="4" spans="1:11">
      <c r="A4" s="10" t="s">
        <v>99</v>
      </c>
      <c r="B4" s="12">
        <v>41880</v>
      </c>
    </row>
    <row r="5" spans="1:11">
      <c r="A5" s="10" t="s">
        <v>100</v>
      </c>
      <c r="B5" s="12">
        <v>41970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>
        <v>41668</v>
      </c>
    </row>
    <row r="8" spans="1:11">
      <c r="A8" s="10" t="s">
        <v>102</v>
      </c>
      <c r="B8" s="12">
        <v>41948</v>
      </c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>
        <v>41948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8" sqref="B8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42061</v>
      </c>
    </row>
    <row r="3" spans="1:11">
      <c r="A3" s="10" t="s">
        <v>98</v>
      </c>
      <c r="B3" s="12">
        <v>42152</v>
      </c>
    </row>
    <row r="4" spans="1:11">
      <c r="A4" s="10" t="s">
        <v>99</v>
      </c>
      <c r="B4" s="12">
        <v>42212</v>
      </c>
    </row>
    <row r="5" spans="1:11">
      <c r="A5" s="10" t="s">
        <v>100</v>
      </c>
      <c r="B5" s="12">
        <v>42335</v>
      </c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>
        <v>42047</v>
      </c>
    </row>
    <row r="8" spans="1:11">
      <c r="A8" s="10" t="s">
        <v>102</v>
      </c>
      <c r="B8" s="12">
        <v>42117</v>
      </c>
    </row>
    <row r="9" spans="1:11">
      <c r="A9" s="10" t="s">
        <v>99</v>
      </c>
      <c r="B9" s="12">
        <v>42181</v>
      </c>
    </row>
    <row r="10" spans="1:11">
      <c r="A10" s="10" t="s">
        <v>100</v>
      </c>
      <c r="B10" s="12">
        <v>42300</v>
      </c>
    </row>
    <row r="11" spans="1:11">
      <c r="A11" s="111" t="s">
        <v>103</v>
      </c>
      <c r="B11" s="140" t="s">
        <v>763</v>
      </c>
    </row>
    <row r="12" spans="1:11">
      <c r="A12" s="10"/>
      <c r="B12" s="12">
        <v>42047</v>
      </c>
    </row>
    <row r="13" spans="1:11">
      <c r="A13" s="10"/>
      <c r="B13" s="12">
        <v>42117</v>
      </c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81" workbookViewId="0">
      <selection activeCell="E258" sqref="E25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6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9" t="s">
        <v>30</v>
      </c>
      <c r="B1" s="189"/>
      <c r="C1" s="189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7" t="s">
        <v>60</v>
      </c>
      <c r="B2" s="197"/>
      <c r="C2" s="26">
        <f>C3+C67</f>
        <v>340000</v>
      </c>
      <c r="D2" s="26">
        <f>D3+D67</f>
        <v>509222</v>
      </c>
      <c r="E2" s="26">
        <f>E3+E67</f>
        <v>509222</v>
      </c>
      <c r="G2" s="39" t="s">
        <v>60</v>
      </c>
      <c r="H2" s="41"/>
      <c r="I2" s="42"/>
      <c r="J2" s="40" t="b">
        <f>AND(H2=I2)</f>
        <v>1</v>
      </c>
    </row>
    <row r="3" spans="1:14">
      <c r="A3" s="194" t="s">
        <v>578</v>
      </c>
      <c r="B3" s="194"/>
      <c r="C3" s="23">
        <f>C4+C11+C38+C61</f>
        <v>93500</v>
      </c>
      <c r="D3" s="23">
        <f>D4+D11+D38+D61</f>
        <v>93500</v>
      </c>
      <c r="E3" s="23">
        <f>E4+E11+E38+E61</f>
        <v>93500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90" t="s">
        <v>124</v>
      </c>
      <c r="B4" s="191"/>
      <c r="C4" s="21">
        <f>SUM(C5:C10)</f>
        <v>42200</v>
      </c>
      <c r="D4" s="21">
        <f>SUM(D5:D10)</f>
        <v>42200</v>
      </c>
      <c r="E4" s="21">
        <f>SUM(E5:E10)</f>
        <v>42200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/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25000</v>
      </c>
      <c r="D6" s="2">
        <f t="shared" ref="D6:E10" si="0">C6</f>
        <v>25000</v>
      </c>
      <c r="E6" s="2">
        <f t="shared" si="0"/>
        <v>25000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7000</v>
      </c>
      <c r="D7" s="2">
        <f t="shared" si="0"/>
        <v>7000</v>
      </c>
      <c r="E7" s="2">
        <f t="shared" si="0"/>
        <v>7000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10000</v>
      </c>
      <c r="D8" s="2">
        <f t="shared" si="0"/>
        <v>10000</v>
      </c>
      <c r="E8" s="2">
        <f t="shared" si="0"/>
        <v>10000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</v>
      </c>
      <c r="D10" s="2">
        <f t="shared" si="0"/>
        <v>200</v>
      </c>
      <c r="E10" s="2">
        <f t="shared" si="0"/>
        <v>200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90" t="s">
        <v>125</v>
      </c>
      <c r="B11" s="191"/>
      <c r="C11" s="21">
        <f>SUM(C12:C37)</f>
        <v>8100</v>
      </c>
      <c r="D11" s="21">
        <f>SUM(D12:D37)</f>
        <v>8100</v>
      </c>
      <c r="E11" s="21">
        <f>SUM(E12:E37)</f>
        <v>8100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3000</v>
      </c>
      <c r="D12" s="2">
        <f>C12</f>
        <v>3000</v>
      </c>
      <c r="E12" s="2">
        <f>D12</f>
        <v>3000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  <c r="F15" s="51"/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3500</v>
      </c>
      <c r="D34" s="2">
        <f t="shared" si="2"/>
        <v>3500</v>
      </c>
      <c r="E34" s="2">
        <f t="shared" si="2"/>
        <v>3500</v>
      </c>
    </row>
    <row r="35" spans="1:10" outlineLevel="1">
      <c r="A35" s="3">
        <v>2405</v>
      </c>
      <c r="B35" s="1" t="s">
        <v>8</v>
      </c>
      <c r="C35" s="2">
        <v>1200</v>
      </c>
      <c r="D35" s="2">
        <f t="shared" si="2"/>
        <v>1200</v>
      </c>
      <c r="E35" s="2">
        <f t="shared" si="2"/>
        <v>1200</v>
      </c>
    </row>
    <row r="36" spans="1:10" outlineLevel="1">
      <c r="A36" s="3">
        <v>2406</v>
      </c>
      <c r="B36" s="1" t="s">
        <v>9</v>
      </c>
      <c r="C36" s="2">
        <v>200</v>
      </c>
      <c r="D36" s="2">
        <f t="shared" si="2"/>
        <v>200</v>
      </c>
      <c r="E36" s="2">
        <f t="shared" si="2"/>
        <v>200</v>
      </c>
    </row>
    <row r="37" spans="1:10" outlineLevel="1">
      <c r="A37" s="3">
        <v>2499</v>
      </c>
      <c r="B37" s="1" t="s">
        <v>10</v>
      </c>
      <c r="C37" s="15">
        <v>200</v>
      </c>
      <c r="D37" s="2">
        <f t="shared" si="2"/>
        <v>200</v>
      </c>
      <c r="E37" s="2">
        <f t="shared" si="2"/>
        <v>200</v>
      </c>
    </row>
    <row r="38" spans="1:10">
      <c r="A38" s="190" t="s">
        <v>145</v>
      </c>
      <c r="B38" s="191"/>
      <c r="C38" s="21">
        <f>SUM(C39:C60)</f>
        <v>43200</v>
      </c>
      <c r="D38" s="21">
        <f>SUM(D39:D60)</f>
        <v>43200</v>
      </c>
      <c r="E38" s="21">
        <f>SUM(E39:E60)</f>
        <v>43200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2500</v>
      </c>
      <c r="D39" s="2">
        <f>C39</f>
        <v>2500</v>
      </c>
      <c r="E39" s="2">
        <f>D39</f>
        <v>2500</v>
      </c>
    </row>
    <row r="40" spans="1:10" outlineLevel="1">
      <c r="A40" s="20">
        <v>3102</v>
      </c>
      <c r="B40" s="20" t="s">
        <v>12</v>
      </c>
      <c r="C40" s="2">
        <v>1000</v>
      </c>
      <c r="D40" s="2">
        <f t="shared" ref="D40:E55" si="3">C40</f>
        <v>1000</v>
      </c>
      <c r="E40" s="2">
        <f t="shared" si="3"/>
        <v>1000</v>
      </c>
    </row>
    <row r="41" spans="1:10" outlineLevel="1">
      <c r="A41" s="20">
        <v>3103</v>
      </c>
      <c r="B41" s="20" t="s">
        <v>13</v>
      </c>
      <c r="C41" s="2">
        <v>1000</v>
      </c>
      <c r="D41" s="2">
        <f t="shared" si="3"/>
        <v>1000</v>
      </c>
      <c r="E41" s="2">
        <f t="shared" si="3"/>
        <v>1000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3"/>
        <v>200</v>
      </c>
      <c r="E42" s="2">
        <f t="shared" si="3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3"/>
        <v>1000</v>
      </c>
      <c r="E44" s="2">
        <f t="shared" si="3"/>
        <v>1000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3000</v>
      </c>
      <c r="D48" s="2">
        <f t="shared" si="3"/>
        <v>3000</v>
      </c>
      <c r="E48" s="2">
        <f t="shared" si="3"/>
        <v>3000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>
        <v>200</v>
      </c>
      <c r="D51" s="2">
        <f t="shared" si="3"/>
        <v>200</v>
      </c>
      <c r="E51" s="2">
        <f t="shared" si="3"/>
        <v>200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8000</v>
      </c>
      <c r="D54" s="2">
        <f t="shared" si="3"/>
        <v>8000</v>
      </c>
      <c r="E54" s="2">
        <f t="shared" si="3"/>
        <v>8000</v>
      </c>
    </row>
    <row r="55" spans="1:10" outlineLevel="1">
      <c r="A55" s="20">
        <v>3303</v>
      </c>
      <c r="B55" s="20" t="s">
        <v>153</v>
      </c>
      <c r="C55" s="2">
        <v>25000</v>
      </c>
      <c r="D55" s="2">
        <f t="shared" si="3"/>
        <v>25000</v>
      </c>
      <c r="E55" s="2">
        <f t="shared" si="3"/>
        <v>25000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300</v>
      </c>
      <c r="D57" s="2">
        <f t="shared" si="4"/>
        <v>300</v>
      </c>
      <c r="E57" s="2">
        <f t="shared" si="4"/>
        <v>300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90" t="s">
        <v>158</v>
      </c>
      <c r="B61" s="19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94" t="s">
        <v>579</v>
      </c>
      <c r="B67" s="194"/>
      <c r="C67" s="25">
        <f>C97+C68</f>
        <v>246500</v>
      </c>
      <c r="D67" s="25">
        <f>D97+D68</f>
        <v>415722</v>
      </c>
      <c r="E67" s="25">
        <f>E97+E68</f>
        <v>415722</v>
      </c>
      <c r="G67" s="39" t="s">
        <v>59</v>
      </c>
      <c r="H67" s="41"/>
      <c r="I67" s="42"/>
      <c r="J67" s="40" t="b">
        <f>AND(H67=I67)</f>
        <v>1</v>
      </c>
    </row>
    <row r="68" spans="1:10">
      <c r="A68" s="190" t="s">
        <v>163</v>
      </c>
      <c r="B68" s="191"/>
      <c r="C68" s="21">
        <f>SUM(C69:C96)</f>
        <v>18000</v>
      </c>
      <c r="D68" s="21">
        <f>SUM(D69:D96)</f>
        <v>18000</v>
      </c>
      <c r="E68" s="21">
        <f>SUM(E69:E96)</f>
        <v>18000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>
        <v>18000</v>
      </c>
      <c r="D81" s="2">
        <f t="shared" si="6"/>
        <v>18000</v>
      </c>
      <c r="E81" s="2">
        <f t="shared" si="6"/>
        <v>18000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228500</v>
      </c>
      <c r="D97" s="21">
        <f>SUM(D98:D113)</f>
        <v>397722</v>
      </c>
      <c r="E97" s="21">
        <f>SUM(E98:E113)</f>
        <v>397722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198000</v>
      </c>
      <c r="D98" s="2">
        <f>C98</f>
        <v>198000</v>
      </c>
      <c r="E98" s="2">
        <f>D98</f>
        <v>198000</v>
      </c>
    </row>
    <row r="99" spans="1:10" ht="15" customHeight="1" outlineLevel="1">
      <c r="A99" s="3">
        <v>6002</v>
      </c>
      <c r="B99" s="1" t="s">
        <v>185</v>
      </c>
      <c r="C99" s="2">
        <v>18000</v>
      </c>
      <c r="D99" s="2">
        <f t="shared" ref="D99:E113" si="8">C99</f>
        <v>18000</v>
      </c>
      <c r="E99" s="2">
        <f t="shared" si="8"/>
        <v>18000</v>
      </c>
    </row>
    <row r="100" spans="1:10" ht="15" customHeight="1" outlineLevel="1">
      <c r="A100" s="3">
        <v>6003</v>
      </c>
      <c r="B100" s="1" t="s">
        <v>186</v>
      </c>
      <c r="C100" s="2">
        <v>8500</v>
      </c>
      <c r="D100" s="2">
        <v>177722</v>
      </c>
      <c r="E100" s="2">
        <f t="shared" si="8"/>
        <v>177722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8"/>
        <v>500</v>
      </c>
      <c r="E103" s="2">
        <f t="shared" si="8"/>
        <v>500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8"/>
        <v>500</v>
      </c>
      <c r="E104" s="2">
        <f t="shared" si="8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8"/>
        <v>1000</v>
      </c>
      <c r="E106" s="2">
        <f t="shared" si="8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500</v>
      </c>
      <c r="D109" s="2">
        <f t="shared" si="8"/>
        <v>500</v>
      </c>
      <c r="E109" s="2">
        <f t="shared" si="8"/>
        <v>500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1500</v>
      </c>
      <c r="D113" s="2">
        <f t="shared" si="8"/>
        <v>1500</v>
      </c>
      <c r="E113" s="2">
        <f t="shared" si="8"/>
        <v>1500</v>
      </c>
    </row>
    <row r="114" spans="1:10">
      <c r="A114" s="195" t="s">
        <v>62</v>
      </c>
      <c r="B114" s="196"/>
      <c r="C114" s="26">
        <f>C115+C152+C177</f>
        <v>19540</v>
      </c>
      <c r="D114" s="26">
        <v>90782.453999999998</v>
      </c>
      <c r="E114" s="26">
        <v>90782.453999999998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2" t="s">
        <v>580</v>
      </c>
      <c r="B115" s="193"/>
      <c r="C115" s="23">
        <f>C116+C135</f>
        <v>19540</v>
      </c>
      <c r="D115" s="23">
        <f>D116+D135</f>
        <v>19540</v>
      </c>
      <c r="E115" s="23">
        <f>E116+E135</f>
        <v>19540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90" t="s">
        <v>195</v>
      </c>
      <c r="B116" s="19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90" t="s">
        <v>202</v>
      </c>
      <c r="B135" s="191"/>
      <c r="C135" s="21">
        <f>C136+C140+C143+C146+C149</f>
        <v>19540</v>
      </c>
      <c r="D135" s="21">
        <f>D136+D140+D143+D146+D149</f>
        <v>19540</v>
      </c>
      <c r="E135" s="21">
        <f>E136+E140+E143+E146+E149</f>
        <v>19540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17825</v>
      </c>
      <c r="D136" s="2">
        <f>D137+D138+D139</f>
        <v>17825</v>
      </c>
      <c r="E136" s="2">
        <f>E137+E138+E139</f>
        <v>17825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>
        <v>14487</v>
      </c>
      <c r="D138" s="129">
        <f t="shared" ref="D138:E139" si="9">C138</f>
        <v>14487</v>
      </c>
      <c r="E138" s="129">
        <f t="shared" si="9"/>
        <v>14487</v>
      </c>
    </row>
    <row r="139" spans="1:10" ht="15" customHeight="1" outlineLevel="2">
      <c r="A139" s="131"/>
      <c r="B139" s="130" t="s">
        <v>861</v>
      </c>
      <c r="C139" s="129">
        <v>3338</v>
      </c>
      <c r="D139" s="129">
        <f t="shared" si="9"/>
        <v>3338</v>
      </c>
      <c r="E139" s="129">
        <f t="shared" si="9"/>
        <v>3338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1715</v>
      </c>
      <c r="D149" s="2">
        <f>D150+D151</f>
        <v>1715</v>
      </c>
      <c r="E149" s="2">
        <f>E150+E151</f>
        <v>1715</v>
      </c>
    </row>
    <row r="150" spans="1:10" ht="15" customHeight="1" outlineLevel="2">
      <c r="A150" s="131"/>
      <c r="B150" s="130" t="s">
        <v>855</v>
      </c>
      <c r="C150" s="129">
        <v>1715</v>
      </c>
      <c r="D150" s="129">
        <f>C150</f>
        <v>1715</v>
      </c>
      <c r="E150" s="129">
        <f>D150</f>
        <v>1715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92" t="s">
        <v>581</v>
      </c>
      <c r="B152" s="19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90" t="s">
        <v>208</v>
      </c>
      <c r="B153" s="19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90" t="s">
        <v>212</v>
      </c>
      <c r="B163" s="19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90" t="s">
        <v>214</v>
      </c>
      <c r="B170" s="19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92" t="s">
        <v>582</v>
      </c>
      <c r="B177" s="19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90" t="s">
        <v>217</v>
      </c>
      <c r="B178" s="19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7" t="s">
        <v>849</v>
      </c>
      <c r="B179" s="18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7" t="s">
        <v>848</v>
      </c>
      <c r="B184" s="18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7" t="s">
        <v>846</v>
      </c>
      <c r="B188" s="18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7" t="s">
        <v>843</v>
      </c>
      <c r="B197" s="18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7" t="s">
        <v>842</v>
      </c>
      <c r="B200" s="18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7" t="s">
        <v>841</v>
      </c>
      <c r="B203" s="18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7" t="s">
        <v>836</v>
      </c>
      <c r="B215" s="18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7" t="s">
        <v>834</v>
      </c>
      <c r="B222" s="18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7" t="s">
        <v>830</v>
      </c>
      <c r="B228" s="18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7" t="s">
        <v>828</v>
      </c>
      <c r="B235" s="18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7" t="s">
        <v>826</v>
      </c>
      <c r="B238" s="18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7" t="s">
        <v>823</v>
      </c>
      <c r="B243" s="18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7" t="s">
        <v>817</v>
      </c>
      <c r="B250" s="18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9" t="s">
        <v>67</v>
      </c>
      <c r="B256" s="189"/>
      <c r="C256" s="189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1" t="s">
        <v>60</v>
      </c>
      <c r="B257" s="182"/>
      <c r="C257" s="37">
        <f>C258+C550</f>
        <v>323000</v>
      </c>
      <c r="D257" s="37">
        <v>443138.489</v>
      </c>
      <c r="E257" s="37">
        <f>D257</f>
        <v>443138.489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7" t="s">
        <v>266</v>
      </c>
      <c r="B258" s="178"/>
      <c r="C258" s="36">
        <f>C259+C339+C483+C547</f>
        <v>307887</v>
      </c>
      <c r="D258" s="36">
        <f>D259+D339+D483+D547</f>
        <v>272688.489</v>
      </c>
      <c r="E258" s="36">
        <f>E259+E339+E483+E547</f>
        <v>272688.489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236673</v>
      </c>
      <c r="D259" s="33">
        <f>D260+D263+D314</f>
        <v>111336</v>
      </c>
      <c r="E259" s="33">
        <f>E260+E263+E314</f>
        <v>111336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9" t="s">
        <v>268</v>
      </c>
      <c r="B260" s="180"/>
      <c r="C260" s="32">
        <f>SUM(C261:C262)</f>
        <v>2592</v>
      </c>
      <c r="D260" s="32">
        <f>SUM(D261:D262)</f>
        <v>2592</v>
      </c>
      <c r="E260" s="32">
        <f>SUM(E261:E262)</f>
        <v>2592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 outlineLevel="2">
      <c r="A262" s="6">
        <v>1100</v>
      </c>
      <c r="B262" s="4" t="s">
        <v>33</v>
      </c>
      <c r="C262" s="5">
        <v>1872</v>
      </c>
      <c r="D262" s="5">
        <f>C262</f>
        <v>1872</v>
      </c>
      <c r="E262" s="5">
        <f>D262</f>
        <v>1872</v>
      </c>
    </row>
    <row r="263" spans="1:10" outlineLevel="1">
      <c r="A263" s="179" t="s">
        <v>269</v>
      </c>
      <c r="B263" s="180"/>
      <c r="C263" s="32">
        <f>C264+C265+C289+C296+C298+C302+C305+C308+C313</f>
        <v>234081</v>
      </c>
      <c r="D263" s="32">
        <f>D264+D265+D289+D296+D298+D302+D305+D308+D313</f>
        <v>108744</v>
      </c>
      <c r="E263" s="32">
        <f>E264+E265+E289+E296+E298+E302+E305+E308+E313</f>
        <v>108744</v>
      </c>
    </row>
    <row r="264" spans="1:10" outlineLevel="2">
      <c r="A264" s="6">
        <v>1101</v>
      </c>
      <c r="B264" s="4" t="s">
        <v>34</v>
      </c>
      <c r="C264" s="5">
        <v>105709</v>
      </c>
      <c r="D264" s="5">
        <f>C264</f>
        <v>105709</v>
      </c>
      <c r="E264" s="5">
        <f>D264</f>
        <v>105709</v>
      </c>
    </row>
    <row r="265" spans="1:10" outlineLevel="2">
      <c r="A265" s="6">
        <v>1101</v>
      </c>
      <c r="B265" s="4" t="s">
        <v>35</v>
      </c>
      <c r="C265" s="5">
        <v>78813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4065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8060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3035</v>
      </c>
      <c r="D305" s="5">
        <f>SUM(D306:D307)</f>
        <v>3035</v>
      </c>
      <c r="E305" s="5">
        <f>SUM(E306:E307)</f>
        <v>3035</v>
      </c>
    </row>
    <row r="306" spans="1:5" outlineLevel="3">
      <c r="A306" s="29"/>
      <c r="B306" s="28" t="s">
        <v>254</v>
      </c>
      <c r="C306" s="30">
        <v>3035</v>
      </c>
      <c r="D306" s="30">
        <f>C306</f>
        <v>3035</v>
      </c>
      <c r="E306" s="30">
        <f>D306</f>
        <v>3035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34399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9" t="s">
        <v>601</v>
      </c>
      <c r="B314" s="18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67730</v>
      </c>
      <c r="D339" s="33">
        <f>D340+D444+D482</f>
        <v>96030</v>
      </c>
      <c r="E339" s="33">
        <f>E340+E444+E482</f>
        <v>96030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9" t="s">
        <v>271</v>
      </c>
      <c r="B340" s="180"/>
      <c r="C340" s="32">
        <f>C341+C342+C343+C344+C347+C348+C353+C356+C357+C362+C367+BG290668+C371+C372+C373+C376+C377+C378+C382+C388+C391+C392+C395+C398+C399+C404+C407+C408+C409+C412+C415+C416+C419+C420+C421+C422+C429+C443</f>
        <v>64530</v>
      </c>
      <c r="D340" s="32">
        <f>D341+D342+D343+D344+D347+D348+D353+D356+D357+D362+D367+BH290668+D371+D372+D373+D376+D377+D378+D382+D388+D391+D392+D395+D398+D399+D404+D407+D408+D409+D412+D415+D416+D419+D420+D421+D422+D429+D443</f>
        <v>90630</v>
      </c>
      <c r="E340" s="32">
        <f>E341+E342+E343+E344+E347+E348+E353+E356+E357+E362+E367+BI290668+E371+E372+E373+E376+E377+E378+E382+E388+E391+E392+E395+E398+E399+E404+E407+E408+E409+E412+E415+E416+E419+E420+E421+E422+E429+E443</f>
        <v>90630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1500</v>
      </c>
      <c r="D342" s="5">
        <f t="shared" ref="D342:E343" si="26">C342</f>
        <v>1500</v>
      </c>
      <c r="E342" s="5">
        <f t="shared" si="26"/>
        <v>1500</v>
      </c>
    </row>
    <row r="343" spans="1:10" outlineLevel="2">
      <c r="A343" s="6">
        <v>2201</v>
      </c>
      <c r="B343" s="4" t="s">
        <v>41</v>
      </c>
      <c r="C343" s="5">
        <v>25000</v>
      </c>
      <c r="D343" s="5">
        <v>32500</v>
      </c>
      <c r="E343" s="5">
        <f t="shared" si="26"/>
        <v>32500</v>
      </c>
    </row>
    <row r="344" spans="1:10" outlineLevel="2">
      <c r="A344" s="6">
        <v>2201</v>
      </c>
      <c r="B344" s="4" t="s">
        <v>273</v>
      </c>
      <c r="C344" s="5">
        <f>SUM(C345:C346)</f>
        <v>3200</v>
      </c>
      <c r="D344" s="5">
        <f>SUM(D345:D346)</f>
        <v>7200</v>
      </c>
      <c r="E344" s="5">
        <f>SUM(E345:E346)</f>
        <v>7200</v>
      </c>
    </row>
    <row r="345" spans="1:10" outlineLevel="3">
      <c r="A345" s="29"/>
      <c r="B345" s="28" t="s">
        <v>274</v>
      </c>
      <c r="C345" s="30">
        <v>2000</v>
      </c>
      <c r="D345" s="30">
        <v>6000</v>
      </c>
      <c r="E345" s="30">
        <f t="shared" ref="D345:E347" si="27">D345</f>
        <v>6000</v>
      </c>
    </row>
    <row r="346" spans="1:10" outlineLevel="3">
      <c r="A346" s="29"/>
      <c r="B346" s="28" t="s">
        <v>275</v>
      </c>
      <c r="C346" s="30">
        <v>1200</v>
      </c>
      <c r="D346" s="30">
        <f t="shared" si="27"/>
        <v>1200</v>
      </c>
      <c r="E346" s="30">
        <f t="shared" si="27"/>
        <v>1200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v>6000</v>
      </c>
      <c r="E347" s="5">
        <f t="shared" si="27"/>
        <v>6000</v>
      </c>
    </row>
    <row r="348" spans="1:10" outlineLevel="2">
      <c r="A348" s="6">
        <v>2201</v>
      </c>
      <c r="B348" s="4" t="s">
        <v>277</v>
      </c>
      <c r="C348" s="5">
        <f>SUM(C349:C352)</f>
        <v>8000</v>
      </c>
      <c r="D348" s="5">
        <f>SUM(D349:D352)</f>
        <v>8000</v>
      </c>
      <c r="E348" s="5">
        <f>SUM(E349:E352)</f>
        <v>8000</v>
      </c>
    </row>
    <row r="349" spans="1:10" outlineLevel="3">
      <c r="A349" s="29"/>
      <c r="B349" s="28" t="s">
        <v>278</v>
      </c>
      <c r="C349" s="30">
        <v>8000</v>
      </c>
      <c r="D349" s="30">
        <f>C349</f>
        <v>8000</v>
      </c>
      <c r="E349" s="30">
        <f>D349</f>
        <v>8000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 outlineLevel="3">
      <c r="A354" s="29"/>
      <c r="B354" s="28" t="s">
        <v>42</v>
      </c>
      <c r="C354" s="30">
        <v>100</v>
      </c>
      <c r="D354" s="30">
        <f t="shared" ref="D354:E356" si="29">C354</f>
        <v>100</v>
      </c>
      <c r="E354" s="30">
        <f t="shared" si="29"/>
        <v>100</v>
      </c>
    </row>
    <row r="355" spans="1:5" outlineLevel="3">
      <c r="A355" s="29"/>
      <c r="B355" s="28" t="s">
        <v>283</v>
      </c>
      <c r="C355" s="30">
        <v>100</v>
      </c>
      <c r="D355" s="30">
        <f t="shared" si="29"/>
        <v>100</v>
      </c>
      <c r="E355" s="30">
        <f t="shared" si="29"/>
        <v>100</v>
      </c>
    </row>
    <row r="356" spans="1:5" outlineLevel="2">
      <c r="A356" s="6">
        <v>2201</v>
      </c>
      <c r="B356" s="4" t="s">
        <v>284</v>
      </c>
      <c r="C356" s="5">
        <v>500</v>
      </c>
      <c r="D356" s="5">
        <f t="shared" si="29"/>
        <v>500</v>
      </c>
      <c r="E356" s="5">
        <f t="shared" si="29"/>
        <v>500</v>
      </c>
    </row>
    <row r="357" spans="1:5" outlineLevel="2">
      <c r="A357" s="6">
        <v>2201</v>
      </c>
      <c r="B357" s="4" t="s">
        <v>285</v>
      </c>
      <c r="C357" s="5">
        <f>SUM(C358:C361)</f>
        <v>2800</v>
      </c>
      <c r="D357" s="5">
        <f>SUM(D358:D361)</f>
        <v>2800</v>
      </c>
      <c r="E357" s="5">
        <f>SUM(E358:E361)</f>
        <v>2800</v>
      </c>
    </row>
    <row r="358" spans="1:5" outlineLevel="3">
      <c r="A358" s="29"/>
      <c r="B358" s="28" t="s">
        <v>286</v>
      </c>
      <c r="C358" s="30">
        <v>2300</v>
      </c>
      <c r="D358" s="30">
        <f>C358</f>
        <v>2300</v>
      </c>
      <c r="E358" s="30">
        <f>D358</f>
        <v>2300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>
        <v>500</v>
      </c>
      <c r="D360" s="30">
        <f t="shared" si="30"/>
        <v>500</v>
      </c>
      <c r="E360" s="30">
        <f t="shared" si="30"/>
        <v>500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10000</v>
      </c>
      <c r="D362" s="5">
        <f>SUM(D363:D366)</f>
        <v>20000</v>
      </c>
      <c r="E362" s="5">
        <f>SUM(E363:E366)</f>
        <v>20000</v>
      </c>
    </row>
    <row r="363" spans="1:5" outlineLevel="3">
      <c r="A363" s="29"/>
      <c r="B363" s="28" t="s">
        <v>291</v>
      </c>
      <c r="C363" s="30">
        <v>500</v>
      </c>
      <c r="D363" s="30">
        <f>C363</f>
        <v>500</v>
      </c>
      <c r="E363" s="30">
        <f>D363</f>
        <v>500</v>
      </c>
    </row>
    <row r="364" spans="1:5" outlineLevel="3">
      <c r="A364" s="29"/>
      <c r="B364" s="28" t="s">
        <v>292</v>
      </c>
      <c r="C364" s="30">
        <v>9000</v>
      </c>
      <c r="D364" s="30">
        <v>19000</v>
      </c>
      <c r="E364" s="30">
        <f t="shared" ref="D364:E366" si="31">D364</f>
        <v>19000</v>
      </c>
    </row>
    <row r="365" spans="1:5" outlineLevel="3">
      <c r="A365" s="29"/>
      <c r="B365" s="28" t="s">
        <v>293</v>
      </c>
      <c r="C365" s="30">
        <v>500</v>
      </c>
      <c r="D365" s="30">
        <f t="shared" si="31"/>
        <v>500</v>
      </c>
      <c r="E365" s="30">
        <f t="shared" si="31"/>
        <v>500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1500</v>
      </c>
      <c r="D371" s="5">
        <f t="shared" si="32"/>
        <v>1500</v>
      </c>
      <c r="E371" s="5">
        <f t="shared" si="32"/>
        <v>1500</v>
      </c>
    </row>
    <row r="372" spans="1:5" outlineLevel="2">
      <c r="A372" s="6">
        <v>2201</v>
      </c>
      <c r="B372" s="4" t="s">
        <v>45</v>
      </c>
      <c r="C372" s="5">
        <v>1500</v>
      </c>
      <c r="D372" s="5">
        <f t="shared" si="32"/>
        <v>1500</v>
      </c>
      <c r="E372" s="5">
        <f t="shared" si="32"/>
        <v>1500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100</v>
      </c>
      <c r="D376" s="5">
        <f t="shared" si="33"/>
        <v>100</v>
      </c>
      <c r="E376" s="5">
        <f t="shared" si="33"/>
        <v>100</v>
      </c>
    </row>
    <row r="377" spans="1:5" outlineLevel="2" collapsed="1">
      <c r="A377" s="6">
        <v>2201</v>
      </c>
      <c r="B377" s="4" t="s">
        <v>302</v>
      </c>
      <c r="C377" s="5">
        <v>300</v>
      </c>
      <c r="D377" s="5">
        <v>700</v>
      </c>
      <c r="E377" s="5">
        <f t="shared" si="33"/>
        <v>700</v>
      </c>
    </row>
    <row r="378" spans="1:5" outlineLevel="2">
      <c r="A378" s="6">
        <v>2201</v>
      </c>
      <c r="B378" s="4" t="s">
        <v>303</v>
      </c>
      <c r="C378" s="5">
        <f>SUM(C379:C381)</f>
        <v>2800</v>
      </c>
      <c r="D378" s="5">
        <f>SUM(D379:D381)</f>
        <v>2800</v>
      </c>
      <c r="E378" s="5">
        <f>SUM(E379:E381)</f>
        <v>2800</v>
      </c>
    </row>
    <row r="379" spans="1:5" outlineLevel="3">
      <c r="A379" s="29"/>
      <c r="B379" s="28" t="s">
        <v>46</v>
      </c>
      <c r="C379" s="30">
        <v>700</v>
      </c>
      <c r="D379" s="30">
        <f>C379</f>
        <v>700</v>
      </c>
      <c r="E379" s="30">
        <f>D379</f>
        <v>700</v>
      </c>
    </row>
    <row r="380" spans="1:5" outlineLevel="3">
      <c r="A380" s="29"/>
      <c r="B380" s="28" t="s">
        <v>113</v>
      </c>
      <c r="C380" s="30">
        <v>1800</v>
      </c>
      <c r="D380" s="30">
        <f t="shared" ref="D380:E381" si="34">C380</f>
        <v>1800</v>
      </c>
      <c r="E380" s="30">
        <f t="shared" si="34"/>
        <v>1800</v>
      </c>
    </row>
    <row r="381" spans="1:5" outlineLevel="3">
      <c r="A381" s="29"/>
      <c r="B381" s="28" t="s">
        <v>47</v>
      </c>
      <c r="C381" s="30">
        <v>300</v>
      </c>
      <c r="D381" s="30">
        <f t="shared" si="34"/>
        <v>300</v>
      </c>
      <c r="E381" s="30">
        <f t="shared" si="34"/>
        <v>300</v>
      </c>
    </row>
    <row r="382" spans="1:5" outlineLevel="2">
      <c r="A382" s="6">
        <v>2201</v>
      </c>
      <c r="B382" s="4" t="s">
        <v>114</v>
      </c>
      <c r="C382" s="5">
        <f>SUM(C383:C387)</f>
        <v>840</v>
      </c>
      <c r="D382" s="5">
        <f>SUM(D383:D387)</f>
        <v>1040</v>
      </c>
      <c r="E382" s="5">
        <f>SUM(E383:E387)</f>
        <v>1040</v>
      </c>
    </row>
    <row r="383" spans="1:5" outlineLevel="3">
      <c r="A383" s="29"/>
      <c r="B383" s="28" t="s">
        <v>304</v>
      </c>
      <c r="C383" s="30"/>
      <c r="D383" s="30">
        <v>200</v>
      </c>
      <c r="E383" s="30">
        <f>D383</f>
        <v>200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840</v>
      </c>
      <c r="D386" s="30">
        <f t="shared" si="35"/>
        <v>840</v>
      </c>
      <c r="E386" s="30">
        <f t="shared" si="35"/>
        <v>840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250</v>
      </c>
      <c r="D388" s="5">
        <f>SUM(D389:D390)</f>
        <v>250</v>
      </c>
      <c r="E388" s="5">
        <f>SUM(E389:E390)</f>
        <v>250</v>
      </c>
    </row>
    <row r="389" spans="1:5" outlineLevel="3">
      <c r="A389" s="29"/>
      <c r="B389" s="28" t="s">
        <v>48</v>
      </c>
      <c r="C389" s="30">
        <v>250</v>
      </c>
      <c r="D389" s="30">
        <f t="shared" ref="D389:E391" si="36">C389</f>
        <v>250</v>
      </c>
      <c r="E389" s="30">
        <f t="shared" si="36"/>
        <v>250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2500</v>
      </c>
      <c r="D392" s="5">
        <f>SUM(D393:D394)</f>
        <v>2500</v>
      </c>
      <c r="E392" s="5">
        <f>SUM(E393:E394)</f>
        <v>2500</v>
      </c>
    </row>
    <row r="393" spans="1:5" outlineLevel="3">
      <c r="A393" s="29"/>
      <c r="B393" s="28" t="s">
        <v>313</v>
      </c>
      <c r="C393" s="30">
        <v>500</v>
      </c>
      <c r="D393" s="30">
        <f>C393</f>
        <v>500</v>
      </c>
      <c r="E393" s="30">
        <f>D393</f>
        <v>500</v>
      </c>
    </row>
    <row r="394" spans="1:5" outlineLevel="3">
      <c r="A394" s="29"/>
      <c r="B394" s="28" t="s">
        <v>314</v>
      </c>
      <c r="C394" s="30">
        <v>2000</v>
      </c>
      <c r="D394" s="30">
        <f>C394</f>
        <v>2000</v>
      </c>
      <c r="E394" s="30">
        <f>D394</f>
        <v>2000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250</v>
      </c>
      <c r="D409" s="5">
        <f>SUM(D410:D411)</f>
        <v>250</v>
      </c>
      <c r="E409" s="5">
        <f>SUM(E410:E411)</f>
        <v>250</v>
      </c>
    </row>
    <row r="410" spans="1:5" outlineLevel="3" collapsed="1">
      <c r="A410" s="29"/>
      <c r="B410" s="28" t="s">
        <v>49</v>
      </c>
      <c r="C410" s="30">
        <v>250</v>
      </c>
      <c r="D410" s="30">
        <f>C410</f>
        <v>250</v>
      </c>
      <c r="E410" s="30">
        <f>D410</f>
        <v>250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450</v>
      </c>
      <c r="D415" s="5">
        <f t="shared" si="40"/>
        <v>450</v>
      </c>
      <c r="E415" s="5">
        <f t="shared" si="40"/>
        <v>450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540</v>
      </c>
      <c r="D422" s="5">
        <f>SUM(D423:D428)</f>
        <v>540</v>
      </c>
      <c r="E422" s="5">
        <f>SUM(E423:E428)</f>
        <v>540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180</v>
      </c>
      <c r="D427" s="30">
        <f t="shared" si="42"/>
        <v>180</v>
      </c>
      <c r="E427" s="30">
        <f t="shared" si="42"/>
        <v>180</v>
      </c>
    </row>
    <row r="428" spans="1:5" outlineLevel="3">
      <c r="A428" s="29"/>
      <c r="B428" s="28" t="s">
        <v>341</v>
      </c>
      <c r="C428" s="30">
        <v>360</v>
      </c>
      <c r="D428" s="30">
        <f t="shared" si="42"/>
        <v>360</v>
      </c>
      <c r="E428" s="30">
        <f t="shared" si="42"/>
        <v>360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9" t="s">
        <v>357</v>
      </c>
      <c r="B444" s="180"/>
      <c r="C444" s="32">
        <f>C445+C454+C455+C459+C462+C463+C468+C474+C477+C480+C481+C450</f>
        <v>3200</v>
      </c>
      <c r="D444" s="32">
        <f>D445+D454+D455+D459+D462+D463+D468+D474+D477+D480+D481+D450</f>
        <v>5400</v>
      </c>
      <c r="E444" s="32">
        <f>E445+E454+E455+E459+E462+E463+E468+E474+E477+E480+E481+E450</f>
        <v>5400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1500</v>
      </c>
      <c r="D445" s="5">
        <f>SUM(D446:D449)</f>
        <v>3700</v>
      </c>
      <c r="E445" s="5">
        <f>SUM(E446:E449)</f>
        <v>3700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300</v>
      </c>
      <c r="D447" s="30">
        <v>1300</v>
      </c>
      <c r="E447" s="30">
        <f t="shared" ref="D447:E449" si="44">D447</f>
        <v>1300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1200</v>
      </c>
      <c r="D449" s="30">
        <v>2400</v>
      </c>
      <c r="E449" s="30">
        <f t="shared" si="44"/>
        <v>2400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1000</v>
      </c>
      <c r="D454" s="5">
        <f>C454</f>
        <v>1000</v>
      </c>
      <c r="E454" s="5">
        <f>D454</f>
        <v>1000</v>
      </c>
    </row>
    <row r="455" spans="1:5" outlineLevel="2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</row>
    <row r="456" spans="1:5" ht="15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200</v>
      </c>
      <c r="D474" s="5">
        <f>SUM(D475:D476)</f>
        <v>200</v>
      </c>
      <c r="E474" s="5">
        <f>SUM(E475:E476)</f>
        <v>200</v>
      </c>
    </row>
    <row r="475" spans="1:5" ht="15" customHeight="1" outlineLevel="3">
      <c r="A475" s="28"/>
      <c r="B475" s="28" t="s">
        <v>383</v>
      </c>
      <c r="C475" s="30">
        <v>200</v>
      </c>
      <c r="D475" s="30">
        <f>C475</f>
        <v>200</v>
      </c>
      <c r="E475" s="30">
        <f>D475</f>
        <v>200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9" t="s">
        <v>388</v>
      </c>
      <c r="B482" s="180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C484+C504+C509+C522+C528+C538</f>
        <v>2400</v>
      </c>
      <c r="D483" s="35">
        <f>D484+D504+D509+D522+D528+D538</f>
        <v>2750</v>
      </c>
      <c r="E483" s="35">
        <f>E484+E504+E509+E522+E528+E538</f>
        <v>2750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9" t="s">
        <v>390</v>
      </c>
      <c r="B484" s="180"/>
      <c r="C484" s="32">
        <f>C485+C486+C490+C491+C494+C497+C500+C501+C502+C503</f>
        <v>1150</v>
      </c>
      <c r="D484" s="32">
        <f>D485+D486+D490+D491+D494+D497+D500+D501+D502+D503</f>
        <v>1150</v>
      </c>
      <c r="E484" s="32">
        <f>E485+E486+E490+E491+E494+E497+E500+E501+E502+E503</f>
        <v>1150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200</v>
      </c>
      <c r="D494" s="5">
        <f>SUM(D495:D496)</f>
        <v>200</v>
      </c>
      <c r="E494" s="5">
        <f>SUM(E495:E496)</f>
        <v>200</v>
      </c>
    </row>
    <row r="495" spans="1:10" ht="15" customHeight="1" outlineLevel="3">
      <c r="A495" s="28"/>
      <c r="B495" s="28" t="s">
        <v>401</v>
      </c>
      <c r="C495" s="30">
        <v>200</v>
      </c>
      <c r="D495" s="30">
        <f>C495</f>
        <v>200</v>
      </c>
      <c r="E495" s="30">
        <f>D495</f>
        <v>200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200</v>
      </c>
      <c r="D497" s="5">
        <f>SUM(D498:D499)</f>
        <v>200</v>
      </c>
      <c r="E497" s="5">
        <f>SUM(E498:E499)</f>
        <v>200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200</v>
      </c>
      <c r="D499" s="30">
        <f t="shared" si="52"/>
        <v>200</v>
      </c>
      <c r="E499" s="30">
        <f t="shared" si="52"/>
        <v>200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>
        <v>750</v>
      </c>
      <c r="D502" s="5">
        <f t="shared" si="52"/>
        <v>750</v>
      </c>
      <c r="E502" s="5">
        <f t="shared" si="52"/>
        <v>750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9" t="s">
        <v>410</v>
      </c>
      <c r="B504" s="180"/>
      <c r="C504" s="32">
        <f>SUM(C505:C508)</f>
        <v>800</v>
      </c>
      <c r="D504" s="32">
        <f>SUM(D505:D508)</f>
        <v>800</v>
      </c>
      <c r="E504" s="32">
        <f>SUM(E505:E508)</f>
        <v>800</v>
      </c>
    </row>
    <row r="505" spans="1:12" outlineLevel="2" collapsed="1">
      <c r="A505" s="6">
        <v>3303</v>
      </c>
      <c r="B505" s="4" t="s">
        <v>411</v>
      </c>
      <c r="C505" s="5">
        <v>800</v>
      </c>
      <c r="D505" s="5">
        <f>C505</f>
        <v>800</v>
      </c>
      <c r="E505" s="5">
        <f>D505</f>
        <v>800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9" t="s">
        <v>414</v>
      </c>
      <c r="B509" s="180"/>
      <c r="C509" s="32">
        <f>C510+C511+C512+C513+C517+C518+C519+C520+C521</f>
        <v>450</v>
      </c>
      <c r="D509" s="32">
        <f>D510+D511+D512+D513+D517+D518+D519+D520+D521</f>
        <v>800</v>
      </c>
      <c r="E509" s="32">
        <f>E510+E511+E512+E513+E517+E518+E519+E520+E521</f>
        <v>800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150</v>
      </c>
      <c r="D517" s="5">
        <v>500</v>
      </c>
      <c r="E517" s="5">
        <f t="shared" si="55"/>
        <v>500</v>
      </c>
    </row>
    <row r="518" spans="1:5" outlineLevel="2">
      <c r="A518" s="6">
        <v>3305</v>
      </c>
      <c r="B518" s="4" t="s">
        <v>423</v>
      </c>
      <c r="C518" s="5">
        <v>150</v>
      </c>
      <c r="D518" s="5">
        <f t="shared" si="55"/>
        <v>150</v>
      </c>
      <c r="E518" s="5">
        <f t="shared" si="55"/>
        <v>150</v>
      </c>
    </row>
    <row r="519" spans="1:5" outlineLevel="2">
      <c r="A519" s="6">
        <v>3305</v>
      </c>
      <c r="B519" s="4" t="s">
        <v>424</v>
      </c>
      <c r="C519" s="5">
        <v>150</v>
      </c>
      <c r="D519" s="5">
        <f t="shared" si="55"/>
        <v>150</v>
      </c>
      <c r="E519" s="5">
        <f t="shared" si="55"/>
        <v>150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9" t="s">
        <v>426</v>
      </c>
      <c r="B522" s="18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9" t="s">
        <v>432</v>
      </c>
      <c r="B528" s="180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9" t="s">
        <v>441</v>
      </c>
      <c r="B538" s="180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3" t="s">
        <v>449</v>
      </c>
      <c r="B547" s="184"/>
      <c r="C547" s="35">
        <f>C548+C549</f>
        <v>1084</v>
      </c>
      <c r="D547" s="35">
        <f>D548+D549</f>
        <v>62572.489000000001</v>
      </c>
      <c r="E547" s="35">
        <f>E548+E549</f>
        <v>62572.489000000001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9" t="s">
        <v>450</v>
      </c>
      <c r="B548" s="180"/>
      <c r="C548" s="32"/>
      <c r="D548" s="32">
        <f>C548</f>
        <v>0</v>
      </c>
      <c r="E548" s="32">
        <f>D548</f>
        <v>0</v>
      </c>
    </row>
    <row r="549" spans="1:10" outlineLevel="1">
      <c r="A549" s="179" t="s">
        <v>451</v>
      </c>
      <c r="B549" s="180"/>
      <c r="C549" s="32">
        <v>1084</v>
      </c>
      <c r="D549" s="32">
        <v>62572.489000000001</v>
      </c>
      <c r="E549" s="32">
        <f>D549</f>
        <v>62572.489000000001</v>
      </c>
    </row>
    <row r="550" spans="1:10">
      <c r="A550" s="177" t="s">
        <v>455</v>
      </c>
      <c r="B550" s="178"/>
      <c r="C550" s="36">
        <f>C551</f>
        <v>15113</v>
      </c>
      <c r="D550" s="36">
        <f>D551</f>
        <v>45113</v>
      </c>
      <c r="E550" s="36">
        <f>E551</f>
        <v>45113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5" t="s">
        <v>456</v>
      </c>
      <c r="B551" s="176"/>
      <c r="C551" s="33">
        <f>C552+C556</f>
        <v>15113</v>
      </c>
      <c r="D551" s="33">
        <f>D552+D556</f>
        <v>45113</v>
      </c>
      <c r="E551" s="33">
        <f>E552+E556</f>
        <v>45113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9" t="s">
        <v>457</v>
      </c>
      <c r="B552" s="180"/>
      <c r="C552" s="32">
        <f>SUM(C553:C555)</f>
        <v>15113</v>
      </c>
      <c r="D552" s="32">
        <f>SUM(D553:D555)</f>
        <v>45113</v>
      </c>
      <c r="E552" s="32">
        <f>SUM(E553:E555)</f>
        <v>45113</v>
      </c>
    </row>
    <row r="553" spans="1:10" outlineLevel="2" collapsed="1">
      <c r="A553" s="6">
        <v>5500</v>
      </c>
      <c r="B553" s="4" t="s">
        <v>458</v>
      </c>
      <c r="C553" s="5">
        <v>15113</v>
      </c>
      <c r="D553" s="5">
        <v>45113</v>
      </c>
      <c r="E553" s="5">
        <f t="shared" ref="D553:E555" si="59">D553</f>
        <v>45113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9" t="s">
        <v>461</v>
      </c>
      <c r="B556" s="18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1" t="s">
        <v>62</v>
      </c>
      <c r="B559" s="182"/>
      <c r="C559" s="37">
        <f>C560+C716+C725</f>
        <v>36540</v>
      </c>
      <c r="D559" s="37">
        <v>156865.965</v>
      </c>
      <c r="E559" s="37">
        <f>D559</f>
        <v>156865.965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7" t="s">
        <v>464</v>
      </c>
      <c r="B560" s="178"/>
      <c r="C560" s="36">
        <f>C561+C638+C642+C645</f>
        <v>19540</v>
      </c>
      <c r="D560" s="36">
        <f>D561+D638+D642+D645</f>
        <v>18040</v>
      </c>
      <c r="E560" s="36">
        <f>E561+E638+E642+E645</f>
        <v>18040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5" t="s">
        <v>465</v>
      </c>
      <c r="B561" s="176"/>
      <c r="C561" s="38">
        <f>C562+C567+C568+C569+C576+C577+C581+C584+C585+C586+C587+C592+C595+C599+C603+C610+C616+C628</f>
        <v>19540</v>
      </c>
      <c r="D561" s="38">
        <f>D562+D567+D568+D569+D576+D577+D581+D584+D585+D586+D587+D592+D595+D599+D603+D610+D616+D628</f>
        <v>18040</v>
      </c>
      <c r="E561" s="38">
        <f>E562+E567+E568+E569+E576+E577+E581+E584+E585+E586+E587+E592+E595+E599+E603+E610+E616+E628</f>
        <v>18040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9" t="s">
        <v>466</v>
      </c>
      <c r="B562" s="180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9" t="s">
        <v>467</v>
      </c>
      <c r="B567" s="180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9" t="s">
        <v>472</v>
      </c>
      <c r="B568" s="180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9" t="s">
        <v>473</v>
      </c>
      <c r="B569" s="180"/>
      <c r="C569" s="32">
        <f>SUM(C570:C575)</f>
        <v>2000</v>
      </c>
      <c r="D569" s="32">
        <f>SUM(D570:D575)</f>
        <v>2000</v>
      </c>
      <c r="E569" s="32">
        <f>SUM(E570:E575)</f>
        <v>2000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2000</v>
      </c>
      <c r="D575" s="5">
        <f t="shared" si="61"/>
        <v>2000</v>
      </c>
      <c r="E575" s="5">
        <f t="shared" si="61"/>
        <v>2000</v>
      </c>
    </row>
    <row r="576" spans="1:10" outlineLevel="1">
      <c r="A576" s="179" t="s">
        <v>480</v>
      </c>
      <c r="B576" s="180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9" t="s">
        <v>481</v>
      </c>
      <c r="B577" s="180"/>
      <c r="C577" s="32">
        <v>1500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9" t="s">
        <v>485</v>
      </c>
      <c r="B581" s="180"/>
      <c r="C581" s="32">
        <f>SUM(C582:C583)</f>
        <v>7040</v>
      </c>
      <c r="D581" s="32">
        <f>SUM(D582:D583)</f>
        <v>7040</v>
      </c>
      <c r="E581" s="32">
        <f>SUM(E582:E583)</f>
        <v>7040</v>
      </c>
    </row>
    <row r="582" spans="1:5" outlineLevel="2">
      <c r="A582" s="7">
        <v>6606</v>
      </c>
      <c r="B582" s="4" t="s">
        <v>486</v>
      </c>
      <c r="C582" s="5">
        <v>7040</v>
      </c>
      <c r="D582" s="5">
        <f t="shared" ref="D582:E586" si="63">C582</f>
        <v>7040</v>
      </c>
      <c r="E582" s="5">
        <f t="shared" si="63"/>
        <v>7040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9" t="s">
        <v>488</v>
      </c>
      <c r="B584" s="180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9" t="s">
        <v>489</v>
      </c>
      <c r="B585" s="18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9" t="s">
        <v>490</v>
      </c>
      <c r="B586" s="18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9" t="s">
        <v>491</v>
      </c>
      <c r="B587" s="180"/>
      <c r="C587" s="32">
        <f>SUM(C588:C591)</f>
        <v>5000</v>
      </c>
      <c r="D587" s="32">
        <f>SUM(D588:D591)</f>
        <v>5000</v>
      </c>
      <c r="E587" s="32">
        <f>SUM(E588:E591)</f>
        <v>5000</v>
      </c>
    </row>
    <row r="588" spans="1:5" outlineLevel="2">
      <c r="A588" s="7">
        <v>6610</v>
      </c>
      <c r="B588" s="4" t="s">
        <v>492</v>
      </c>
      <c r="C588" s="5">
        <v>5000</v>
      </c>
      <c r="D588" s="5">
        <f>C588</f>
        <v>5000</v>
      </c>
      <c r="E588" s="5">
        <f>D588</f>
        <v>5000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9" t="s">
        <v>498</v>
      </c>
      <c r="B592" s="180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9" t="s">
        <v>502</v>
      </c>
      <c r="B595" s="180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9" t="s">
        <v>503</v>
      </c>
      <c r="B599" s="180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9" t="s">
        <v>506</v>
      </c>
      <c r="B603" s="180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9" t="s">
        <v>513</v>
      </c>
      <c r="B610" s="180"/>
      <c r="C610" s="32">
        <f>SUM(C611:C615)</f>
        <v>4000</v>
      </c>
      <c r="D610" s="32">
        <f>SUM(D611:D615)</f>
        <v>4000</v>
      </c>
      <c r="E610" s="32">
        <f>SUM(E611:E615)</f>
        <v>4000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4000</v>
      </c>
      <c r="D613" s="5">
        <f t="shared" si="68"/>
        <v>4000</v>
      </c>
      <c r="E613" s="5">
        <f t="shared" si="68"/>
        <v>4000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9" t="s">
        <v>519</v>
      </c>
      <c r="B616" s="180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9" t="s">
        <v>531</v>
      </c>
      <c r="B628" s="180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5" t="s">
        <v>541</v>
      </c>
      <c r="B638" s="17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9" t="s">
        <v>542</v>
      </c>
      <c r="B639" s="180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9" t="s">
        <v>543</v>
      </c>
      <c r="B640" s="180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9" t="s">
        <v>544</v>
      </c>
      <c r="B641" s="180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5" t="s">
        <v>545</v>
      </c>
      <c r="B642" s="17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9" t="s">
        <v>546</v>
      </c>
      <c r="B643" s="180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9" t="s">
        <v>547</v>
      </c>
      <c r="B644" s="180"/>
      <c r="C644" s="32">
        <v>0</v>
      </c>
      <c r="D644" s="32">
        <f>C644</f>
        <v>0</v>
      </c>
      <c r="E644" s="32">
        <f>D644</f>
        <v>0</v>
      </c>
    </row>
    <row r="645" spans="1:10">
      <c r="A645" s="175" t="s">
        <v>548</v>
      </c>
      <c r="B645" s="17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9" t="s">
        <v>549</v>
      </c>
      <c r="B646" s="18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9" t="s">
        <v>550</v>
      </c>
      <c r="B651" s="180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9" t="s">
        <v>551</v>
      </c>
      <c r="B652" s="180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9" t="s">
        <v>552</v>
      </c>
      <c r="B653" s="180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9" t="s">
        <v>553</v>
      </c>
      <c r="B660" s="180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9" t="s">
        <v>554</v>
      </c>
      <c r="B661" s="180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9" t="s">
        <v>555</v>
      </c>
      <c r="B665" s="180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9" t="s">
        <v>556</v>
      </c>
      <c r="B668" s="180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9" t="s">
        <v>557</v>
      </c>
      <c r="B669" s="18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9" t="s">
        <v>558</v>
      </c>
      <c r="B670" s="18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9" t="s">
        <v>559</v>
      </c>
      <c r="B671" s="180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9" t="s">
        <v>560</v>
      </c>
      <c r="B676" s="180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9" t="s">
        <v>561</v>
      </c>
      <c r="B679" s="18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9" t="s">
        <v>562</v>
      </c>
      <c r="B683" s="180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9" t="s">
        <v>563</v>
      </c>
      <c r="B687" s="18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9" t="s">
        <v>564</v>
      </c>
      <c r="B694" s="180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9" t="s">
        <v>565</v>
      </c>
      <c r="B700" s="180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9" t="s">
        <v>566</v>
      </c>
      <c r="B712" s="180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9" t="s">
        <v>567</v>
      </c>
      <c r="B713" s="180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9" t="s">
        <v>568</v>
      </c>
      <c r="B714" s="180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9" t="s">
        <v>569</v>
      </c>
      <c r="B715" s="180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7" t="s">
        <v>570</v>
      </c>
      <c r="B716" s="178"/>
      <c r="C716" s="36">
        <f>C717</f>
        <v>17000</v>
      </c>
      <c r="D716" s="36">
        <f>D717</f>
        <v>66486.985000000001</v>
      </c>
      <c r="E716" s="36">
        <f>E717</f>
        <v>66486.985000000001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5" t="s">
        <v>571</v>
      </c>
      <c r="B717" s="176"/>
      <c r="C717" s="33">
        <f>C718+C722</f>
        <v>17000</v>
      </c>
      <c r="D717" s="33">
        <f>D718+D722</f>
        <v>66486.985000000001</v>
      </c>
      <c r="E717" s="33">
        <f>E718+E722</f>
        <v>66486.985000000001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73" t="s">
        <v>851</v>
      </c>
      <c r="B718" s="174"/>
      <c r="C718" s="31">
        <f>SUM(C719:C721)</f>
        <v>17000</v>
      </c>
      <c r="D718" s="31">
        <f>SUM(D719:D721)</f>
        <v>66486.985000000001</v>
      </c>
      <c r="E718" s="31">
        <f>SUM(E719:E721)</f>
        <v>66486.985000000001</v>
      </c>
    </row>
    <row r="719" spans="1:10" ht="15" customHeight="1" outlineLevel="2">
      <c r="A719" s="6">
        <v>10950</v>
      </c>
      <c r="B719" s="4" t="s">
        <v>572</v>
      </c>
      <c r="C719" s="5">
        <v>17000</v>
      </c>
      <c r="D719" s="5">
        <v>66486.985000000001</v>
      </c>
      <c r="E719" s="5">
        <f>D719</f>
        <v>66486.985000000001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73" t="s">
        <v>850</v>
      </c>
      <c r="B722" s="17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7" t="s">
        <v>577</v>
      </c>
      <c r="B725" s="17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5" t="s">
        <v>588</v>
      </c>
      <c r="B726" s="17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73" t="s">
        <v>849</v>
      </c>
      <c r="B727" s="17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3" t="s">
        <v>848</v>
      </c>
      <c r="B730" s="174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3" t="s">
        <v>846</v>
      </c>
      <c r="B733" s="17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73" t="s">
        <v>843</v>
      </c>
      <c r="B739" s="17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3" t="s">
        <v>842</v>
      </c>
      <c r="B741" s="17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3" t="s">
        <v>841</v>
      </c>
      <c r="B743" s="17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73" t="s">
        <v>836</v>
      </c>
      <c r="B750" s="17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73" t="s">
        <v>834</v>
      </c>
      <c r="B755" s="17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73" t="s">
        <v>830</v>
      </c>
      <c r="B760" s="17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73" t="s">
        <v>828</v>
      </c>
      <c r="B765" s="17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3" t="s">
        <v>826</v>
      </c>
      <c r="B767" s="17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3" t="s">
        <v>823</v>
      </c>
      <c r="B771" s="17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73" t="s">
        <v>817</v>
      </c>
      <c r="B777" s="17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B8" sqref="B8"/>
    </sheetView>
  </sheetViews>
  <sheetFormatPr baseColWidth="10" defaultRowHeight="15"/>
  <cols>
    <col min="1" max="1" width="28.85546875" customWidth="1"/>
    <col min="2" max="2" width="56.57031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42426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7" t="s">
        <v>763</v>
      </c>
    </row>
    <row r="7" spans="1:2">
      <c r="A7" s="10" t="s">
        <v>97</v>
      </c>
      <c r="B7" s="12">
        <v>42426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7" t="s">
        <v>763</v>
      </c>
    </row>
    <row r="12" spans="1:2" ht="30">
      <c r="A12" s="110" t="s">
        <v>1035</v>
      </c>
      <c r="B12" s="79">
        <v>42731</v>
      </c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sqref="A1:B19"/>
    </sheetView>
  </sheetViews>
  <sheetFormatPr baseColWidth="10" defaultRowHeight="15"/>
  <cols>
    <col min="1" max="1" width="29.5703125" customWidth="1"/>
    <col min="2" max="2" width="49.28515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42790</v>
      </c>
    </row>
    <row r="3" spans="1:2">
      <c r="A3" s="10" t="s">
        <v>98</v>
      </c>
      <c r="B3" s="12">
        <v>42880</v>
      </c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7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7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selection activeCell="B1" sqref="B1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</row>
    <row r="3" spans="1:12" ht="15.75">
      <c r="A3" s="13"/>
      <c r="K3" s="117" t="s">
        <v>756</v>
      </c>
      <c r="L3" s="117" t="s">
        <v>758</v>
      </c>
    </row>
    <row r="4" spans="1:12" ht="15.75">
      <c r="A4" s="13"/>
      <c r="K4" s="117" t="s">
        <v>757</v>
      </c>
      <c r="L4" s="117" t="s">
        <v>759</v>
      </c>
    </row>
    <row r="5" spans="1:12" ht="15.75">
      <c r="A5" s="13"/>
      <c r="L5" s="117" t="s">
        <v>760</v>
      </c>
    </row>
    <row r="6" spans="1:12" ht="15.75">
      <c r="A6" s="13"/>
      <c r="L6" s="117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D1 D7:D1048576 A1:C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selection activeCell="C20" sqref="B19:C20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 t="s">
        <v>981</v>
      </c>
    </row>
    <row r="3" spans="1:36" ht="15.75">
      <c r="A3" s="13" t="s">
        <v>982</v>
      </c>
      <c r="J3" s="117" t="s">
        <v>756</v>
      </c>
      <c r="K3" s="117" t="s">
        <v>758</v>
      </c>
    </row>
    <row r="4" spans="1:36" ht="15.75">
      <c r="A4" s="13" t="s">
        <v>983</v>
      </c>
      <c r="J4" s="117" t="s">
        <v>757</v>
      </c>
      <c r="K4" s="117" t="s">
        <v>759</v>
      </c>
    </row>
    <row r="5" spans="1:36" ht="15.75">
      <c r="A5" s="13" t="s">
        <v>984</v>
      </c>
      <c r="K5" s="117" t="s">
        <v>760</v>
      </c>
    </row>
    <row r="6" spans="1:36" ht="15.75">
      <c r="A6" s="13" t="s">
        <v>985</v>
      </c>
      <c r="K6" s="117" t="s">
        <v>761</v>
      </c>
    </row>
    <row r="7" spans="1:36" ht="15.75">
      <c r="A7" s="13" t="s">
        <v>986</v>
      </c>
    </row>
    <row r="8" spans="1:36" ht="15.75">
      <c r="A8" s="13" t="s">
        <v>987</v>
      </c>
    </row>
    <row r="9" spans="1:36" ht="15.75">
      <c r="A9" s="13" t="s">
        <v>988</v>
      </c>
    </row>
    <row r="10" spans="1:36" ht="15.75">
      <c r="A10" s="13" t="s">
        <v>989</v>
      </c>
    </row>
    <row r="11" spans="1:36" ht="15.75">
      <c r="A11" s="13" t="s">
        <v>990</v>
      </c>
    </row>
    <row r="12" spans="1:36" ht="15.75">
      <c r="A12" s="13" t="s">
        <v>991</v>
      </c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B6"/>
  <sheetViews>
    <sheetView rightToLeft="1" workbookViewId="0">
      <selection activeCell="A7" sqref="A7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>
    <row r="1" spans="1:1">
      <c r="A1" s="10" t="s">
        <v>975</v>
      </c>
    </row>
    <row r="2" spans="1:1">
      <c r="A2" s="10" t="s">
        <v>976</v>
      </c>
    </row>
    <row r="3" spans="1:1">
      <c r="A3" s="10" t="s">
        <v>977</v>
      </c>
    </row>
    <row r="4" spans="1:1">
      <c r="A4" s="10" t="s">
        <v>978</v>
      </c>
    </row>
    <row r="5" spans="1:1">
      <c r="A5" s="10" t="s">
        <v>979</v>
      </c>
    </row>
    <row r="6" spans="1:1">
      <c r="A6" s="10" t="s">
        <v>980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selection activeCell="F3" sqref="F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39" t="s">
        <v>602</v>
      </c>
      <c r="C1" s="241" t="s">
        <v>603</v>
      </c>
      <c r="D1" s="241" t="s">
        <v>604</v>
      </c>
      <c r="E1" s="241" t="s">
        <v>605</v>
      </c>
      <c r="F1" s="241" t="s">
        <v>606</v>
      </c>
      <c r="G1" s="241" t="s">
        <v>607</v>
      </c>
      <c r="H1" s="241" t="s">
        <v>608</v>
      </c>
      <c r="I1" s="241" t="s">
        <v>609</v>
      </c>
      <c r="J1" s="241" t="s">
        <v>610</v>
      </c>
      <c r="K1" s="241" t="s">
        <v>611</v>
      </c>
      <c r="L1" s="241" t="s">
        <v>612</v>
      </c>
      <c r="M1" s="237" t="s">
        <v>737</v>
      </c>
      <c r="N1" s="245" t="s">
        <v>613</v>
      </c>
      <c r="O1" s="245"/>
      <c r="P1" s="245"/>
      <c r="Q1" s="245"/>
      <c r="R1" s="245"/>
      <c r="S1" s="237" t="s">
        <v>738</v>
      </c>
      <c r="T1" s="245" t="s">
        <v>613</v>
      </c>
      <c r="U1" s="245"/>
      <c r="V1" s="245"/>
      <c r="W1" s="245"/>
      <c r="X1" s="245"/>
      <c r="Y1" s="246" t="s">
        <v>614</v>
      </c>
      <c r="Z1" s="246" t="s">
        <v>615</v>
      </c>
      <c r="AA1" s="246" t="s">
        <v>616</v>
      </c>
      <c r="AB1" s="246" t="s">
        <v>617</v>
      </c>
      <c r="AC1" s="246" t="s">
        <v>618</v>
      </c>
      <c r="AD1" s="246" t="s">
        <v>619</v>
      </c>
      <c r="AE1" s="248" t="s">
        <v>620</v>
      </c>
      <c r="AF1" s="250" t="s">
        <v>621</v>
      </c>
      <c r="AG1" s="252" t="s">
        <v>622</v>
      </c>
      <c r="AH1" s="254" t="s">
        <v>623</v>
      </c>
      <c r="AI1" s="243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0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38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38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47"/>
      <c r="Z2" s="247"/>
      <c r="AA2" s="247"/>
      <c r="AB2" s="247"/>
      <c r="AC2" s="247"/>
      <c r="AD2" s="247"/>
      <c r="AE2" s="249"/>
      <c r="AF2" s="251"/>
      <c r="AG2" s="253"/>
      <c r="AH2" s="255"/>
      <c r="AI2" s="244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selection activeCell="D15" sqref="D15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769</v>
      </c>
      <c r="B2" s="10" t="s">
        <v>992</v>
      </c>
      <c r="D2" s="12">
        <v>37420</v>
      </c>
    </row>
    <row r="3" spans="1:13">
      <c r="A3" s="10" t="s">
        <v>764</v>
      </c>
      <c r="B3" s="10" t="s">
        <v>993</v>
      </c>
      <c r="D3" s="12">
        <v>38997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764</v>
      </c>
      <c r="B4" s="10" t="s">
        <v>994</v>
      </c>
      <c r="D4" s="12">
        <v>36399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764</v>
      </c>
      <c r="B5" s="10" t="s">
        <v>995</v>
      </c>
      <c r="D5" s="12">
        <v>39771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764</v>
      </c>
      <c r="B6" s="10" t="s">
        <v>996</v>
      </c>
      <c r="D6" s="12">
        <v>41502</v>
      </c>
      <c r="K6" s="117" t="s">
        <v>767</v>
      </c>
      <c r="L6" s="117" t="s">
        <v>775</v>
      </c>
    </row>
    <row r="7" spans="1:13">
      <c r="A7" s="10" t="s">
        <v>764</v>
      </c>
      <c r="B7" s="10" t="s">
        <v>996</v>
      </c>
      <c r="D7" s="12">
        <v>41439</v>
      </c>
      <c r="K7" s="117" t="s">
        <v>768</v>
      </c>
      <c r="L7" s="117" t="s">
        <v>776</v>
      </c>
    </row>
    <row r="8" spans="1:13">
      <c r="A8" s="10" t="s">
        <v>770</v>
      </c>
      <c r="B8" s="10" t="s">
        <v>997</v>
      </c>
      <c r="D8" s="12">
        <v>36399</v>
      </c>
      <c r="K8" s="117" t="s">
        <v>769</v>
      </c>
    </row>
    <row r="9" spans="1:13">
      <c r="A9" s="10" t="s">
        <v>770</v>
      </c>
      <c r="B9" s="10" t="s">
        <v>997</v>
      </c>
      <c r="D9" s="12">
        <v>36649</v>
      </c>
      <c r="K9" s="117" t="s">
        <v>770</v>
      </c>
    </row>
    <row r="10" spans="1:13">
      <c r="A10" s="10" t="s">
        <v>770</v>
      </c>
      <c r="B10" s="10" t="s">
        <v>998</v>
      </c>
      <c r="D10" s="12">
        <v>41376</v>
      </c>
      <c r="K10" s="117" t="s">
        <v>771</v>
      </c>
    </row>
    <row r="11" spans="1:13">
      <c r="A11" s="10" t="s">
        <v>770</v>
      </c>
      <c r="B11" s="10" t="s">
        <v>998</v>
      </c>
      <c r="D11" s="12">
        <v>41578</v>
      </c>
    </row>
    <row r="12" spans="1:13">
      <c r="A12" s="10" t="s">
        <v>770</v>
      </c>
      <c r="D12" s="12">
        <v>41591</v>
      </c>
      <c r="K12" s="117" t="s">
        <v>770</v>
      </c>
    </row>
    <row r="13" spans="1:13">
      <c r="A13" s="10" t="s">
        <v>770</v>
      </c>
      <c r="B13" s="10" t="s">
        <v>999</v>
      </c>
      <c r="D13" s="12">
        <v>38997</v>
      </c>
    </row>
    <row r="14" spans="1:13">
      <c r="A14" s="10" t="s">
        <v>770</v>
      </c>
      <c r="B14" s="10" t="s">
        <v>1000</v>
      </c>
      <c r="D14" s="12">
        <v>39771</v>
      </c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29:A1048576 B34:B1048576 D1 E1:G1048576 D30:D1048576 A1:A27 B4:B22">
    <cfRule type="cellIs" dxfId="0" priority="11" operator="equal">
      <formula>0</formula>
    </cfRule>
  </conditionalFormatting>
  <dataValidations count="4">
    <dataValidation type="list" allowBlank="1" showInputMessage="1" showErrorMessage="1" sqref="A22 A14:A19">
      <formula1>$K:$K</formula1>
    </dataValidation>
    <dataValidation type="list" allowBlank="1" showInputMessage="1" showErrorMessage="1" sqref="A29:A1048576 A23:A27 A20:A21 A2:A13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56" t="s">
        <v>815</v>
      </c>
      <c r="B1" s="25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719"/>
  <sheetViews>
    <sheetView rightToLeft="1"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8" sqref="H8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 s="10">
        <f>SUM(D2:D8)</f>
        <v>0</v>
      </c>
      <c r="H2" s="10">
        <f t="shared" ref="H2:I2" si="0">SUM(E2:E8)</f>
        <v>0</v>
      </c>
      <c r="I2" s="10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  <c r="G3" s="10"/>
      <c r="H3" s="10"/>
      <c r="I3" s="10"/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  <c r="G4" s="10"/>
      <c r="H4" s="10"/>
      <c r="I4" s="10"/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  <c r="G5" s="10"/>
      <c r="H5" s="10"/>
      <c r="I5" s="10"/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  <c r="G6" s="10"/>
      <c r="H6" s="10"/>
      <c r="I6" s="10"/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  <c r="G7" s="10"/>
      <c r="H7" s="10"/>
      <c r="I7" s="10"/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  <c r="G8" s="10"/>
      <c r="H8" s="10"/>
      <c r="I8" s="10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 s="10">
        <f>SUM(D9:D22)</f>
        <v>13</v>
      </c>
      <c r="H9" s="10">
        <f t="shared" ref="H9:I9" si="2">SUM(E9:E22)</f>
        <v>4</v>
      </c>
      <c r="I9" s="10">
        <f t="shared" si="2"/>
        <v>9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>
        <v>2</v>
      </c>
      <c r="E11" s="10">
        <v>1</v>
      </c>
      <c r="F11" s="10">
        <f t="shared" si="1"/>
        <v>1</v>
      </c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>
        <v>2</v>
      </c>
      <c r="E13" s="10">
        <v>1</v>
      </c>
      <c r="F13" s="10">
        <f t="shared" si="1"/>
        <v>1</v>
      </c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>
        <v>1</v>
      </c>
      <c r="E14" s="10"/>
      <c r="F14" s="10">
        <f t="shared" si="1"/>
        <v>1</v>
      </c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>
        <v>1</v>
      </c>
      <c r="E17" s="10">
        <v>1</v>
      </c>
      <c r="F17" s="10">
        <f t="shared" si="1"/>
        <v>0</v>
      </c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>
        <v>5</v>
      </c>
      <c r="E18" s="10">
        <v>1</v>
      </c>
      <c r="F18" s="10">
        <f t="shared" si="1"/>
        <v>4</v>
      </c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>
        <v>1</v>
      </c>
      <c r="E20" s="10"/>
      <c r="F20" s="10">
        <f t="shared" si="1"/>
        <v>1</v>
      </c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>
        <v>1</v>
      </c>
      <c r="E22" s="10"/>
      <c r="F22" s="10">
        <f t="shared" si="1"/>
        <v>1</v>
      </c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 s="10">
        <f>SUM(D23:D31)</f>
        <v>4</v>
      </c>
      <c r="H23" s="10">
        <f t="shared" ref="H23:I23" si="3">SUM(E23:E31)</f>
        <v>1</v>
      </c>
      <c r="I23" s="10">
        <f t="shared" si="3"/>
        <v>3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  <c r="G24" s="10"/>
      <c r="H24" s="10"/>
      <c r="I24" s="10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  <c r="G25" s="10"/>
      <c r="H25" s="10"/>
      <c r="I25" s="10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  <c r="G26" s="10"/>
      <c r="H26" s="10"/>
      <c r="I26" s="10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  <c r="G27" s="10"/>
      <c r="H27" s="10"/>
      <c r="I27" s="10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  <c r="G28" s="10"/>
      <c r="H28" s="10"/>
      <c r="I28" s="10"/>
    </row>
    <row r="29" spans="1:9">
      <c r="A29" s="84" t="s">
        <v>683</v>
      </c>
      <c r="B29" s="85">
        <v>2</v>
      </c>
      <c r="C29" s="84" t="s">
        <v>690</v>
      </c>
      <c r="D29" s="84">
        <v>1</v>
      </c>
      <c r="E29" s="84"/>
      <c r="F29" s="84">
        <f t="shared" si="1"/>
        <v>1</v>
      </c>
      <c r="G29" s="10"/>
      <c r="H29" s="10"/>
      <c r="I29" s="10"/>
    </row>
    <row r="30" spans="1:9">
      <c r="A30" s="84" t="s">
        <v>683</v>
      </c>
      <c r="B30" s="85">
        <v>2</v>
      </c>
      <c r="C30" s="84" t="s">
        <v>691</v>
      </c>
      <c r="D30" s="84">
        <v>1</v>
      </c>
      <c r="E30" s="84">
        <v>1</v>
      </c>
      <c r="F30" s="84">
        <f t="shared" si="1"/>
        <v>0</v>
      </c>
      <c r="G30" s="10"/>
      <c r="H30" s="10"/>
      <c r="I30" s="10"/>
    </row>
    <row r="31" spans="1:9">
      <c r="A31" s="84" t="s">
        <v>683</v>
      </c>
      <c r="B31" s="85">
        <v>2</v>
      </c>
      <c r="C31" s="84" t="s">
        <v>692</v>
      </c>
      <c r="D31" s="84">
        <v>2</v>
      </c>
      <c r="E31" s="84"/>
      <c r="F31" s="84">
        <f t="shared" si="1"/>
        <v>2</v>
      </c>
      <c r="G31" s="10"/>
      <c r="H31" s="10"/>
      <c r="I31" s="10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 s="10">
        <f>SUM(D32:D34)</f>
        <v>0</v>
      </c>
      <c r="H32" s="10">
        <f t="shared" ref="H32:I32" si="4">SUM(E32:E34)</f>
        <v>0</v>
      </c>
      <c r="I32" s="10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 s="10">
        <f>SUM(D35:D37)</f>
        <v>0</v>
      </c>
      <c r="H35" s="10">
        <f t="shared" ref="H35:I35" si="5">SUM(E35:E37)</f>
        <v>0</v>
      </c>
      <c r="I35" s="10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  <c r="G36" s="10"/>
      <c r="H36" s="10"/>
      <c r="I36" s="10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  <c r="G37" s="10"/>
      <c r="H37" s="10"/>
      <c r="I37" s="10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 s="10">
        <f>SUM(D38:D44)</f>
        <v>4</v>
      </c>
      <c r="H38" s="10">
        <f t="shared" ref="H38:I38" si="6">SUM(E38:E44)</f>
        <v>2</v>
      </c>
      <c r="I38" s="10">
        <f t="shared" si="6"/>
        <v>2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>
        <v>1</v>
      </c>
      <c r="E41" s="10"/>
      <c r="F41" s="10">
        <f t="shared" si="1"/>
        <v>1</v>
      </c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>
        <v>2</v>
      </c>
      <c r="E42" s="10">
        <v>2</v>
      </c>
      <c r="F42" s="10">
        <f t="shared" si="1"/>
        <v>0</v>
      </c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>
        <v>1</v>
      </c>
      <c r="E43" s="10"/>
      <c r="F43" s="10">
        <f t="shared" si="1"/>
        <v>1</v>
      </c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 s="10">
        <f>SUM(D45:D46)</f>
        <v>0</v>
      </c>
      <c r="H45" s="10">
        <f t="shared" ref="H45:I45" si="7">SUM(E45:E46)</f>
        <v>0</v>
      </c>
      <c r="I45" s="10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  <c r="G46" s="10"/>
      <c r="H46" s="10"/>
      <c r="I46" s="10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 s="10">
        <f>SUM(D47:D48)</f>
        <v>0</v>
      </c>
      <c r="H47" s="10">
        <f t="shared" ref="H47:I47" si="8">SUM(E47:E48)</f>
        <v>0</v>
      </c>
      <c r="I47" s="10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 s="10">
        <f>SUM(D49:D57)</f>
        <v>0</v>
      </c>
      <c r="H49" s="10">
        <f t="shared" ref="H49:I49" si="9">SUM(E49:E57)</f>
        <v>0</v>
      </c>
      <c r="I49" s="10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  <c r="G50" s="10"/>
      <c r="H50" s="10"/>
      <c r="I50" s="10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  <c r="G51" s="10"/>
      <c r="H51" s="10"/>
      <c r="I51" s="10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  <c r="G52" s="10"/>
      <c r="H52" s="10"/>
      <c r="I52" s="10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  <c r="G53" s="10"/>
      <c r="H53" s="10"/>
      <c r="I53" s="10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  <c r="G54" s="10"/>
      <c r="H54" s="10"/>
      <c r="I54" s="10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  <c r="G55" s="10"/>
      <c r="H55" s="10"/>
      <c r="I55" s="10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  <c r="G56" s="10"/>
      <c r="H56" s="10"/>
      <c r="I56" s="10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  <c r="G57" s="10"/>
      <c r="H57" s="10"/>
      <c r="I57" s="10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 s="10">
        <f>SUM(D58:D60)</f>
        <v>0</v>
      </c>
      <c r="H58" s="10">
        <f t="shared" ref="H58" si="11">SUM(E58:E60)</f>
        <v>0</v>
      </c>
      <c r="I58" s="10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  <c r="G59" s="10"/>
      <c r="H59" s="10"/>
      <c r="I59" s="10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  <c r="G60" s="10"/>
      <c r="H60" s="10"/>
      <c r="I60" s="10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  <c r="G61" s="10"/>
      <c r="H61" s="10"/>
      <c r="I61" s="10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  <c r="G62" s="10"/>
      <c r="H62" s="10"/>
      <c r="I62" s="10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 s="10">
        <f>SUM(D63:D65)</f>
        <v>0</v>
      </c>
      <c r="H63" s="10">
        <f t="shared" ref="H63:I63" si="14">SUM(E63:E65)</f>
        <v>0</v>
      </c>
      <c r="I63" s="10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  <c r="G64" s="10"/>
      <c r="H64" s="10"/>
      <c r="I64" s="10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  <c r="G65" s="10"/>
      <c r="H65" s="10"/>
      <c r="I65" s="10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 s="10">
        <f>SUM(D68:D70)</f>
        <v>0</v>
      </c>
      <c r="H68" s="10">
        <f t="shared" ref="H68:I68" si="15">SUM(E68:E70)</f>
        <v>0</v>
      </c>
      <c r="I68" s="10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  <c r="G69" s="10"/>
      <c r="H69" s="10"/>
      <c r="I69" s="10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  <c r="G70" s="10"/>
      <c r="H70" s="10"/>
      <c r="I70" s="10"/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 s="10">
        <f>SUM(D71:D73)</f>
        <v>0</v>
      </c>
      <c r="H71" s="10">
        <f t="shared" ref="H71:I71" si="16">SUM(E71:E73)</f>
        <v>0</v>
      </c>
      <c r="I71" s="10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6">
      <c r="B81"/>
    </row>
    <row r="82" spans="2:6">
      <c r="B82"/>
      <c r="F82">
        <f t="shared" ref="F81:F144" si="17">D82-E82</f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541" workbookViewId="0">
      <selection activeCell="D114" sqref="D114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6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9" t="s">
        <v>30</v>
      </c>
      <c r="B1" s="189"/>
      <c r="C1" s="189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7" t="s">
        <v>60</v>
      </c>
      <c r="B2" s="197"/>
      <c r="C2" s="26">
        <f>C3+C67</f>
        <v>352000</v>
      </c>
      <c r="D2" s="26">
        <v>462000</v>
      </c>
      <c r="E2" s="26">
        <v>462000</v>
      </c>
      <c r="G2" s="39" t="s">
        <v>60</v>
      </c>
      <c r="H2" s="41"/>
      <c r="I2" s="42"/>
      <c r="J2" s="40" t="b">
        <f>AND(H2=I2)</f>
        <v>1</v>
      </c>
    </row>
    <row r="3" spans="1:14">
      <c r="A3" s="194" t="s">
        <v>578</v>
      </c>
      <c r="B3" s="194"/>
      <c r="C3" s="23">
        <f>C4+C11+C38+C61</f>
        <v>62500</v>
      </c>
      <c r="D3" s="23">
        <f>D4+D11+D38+D61</f>
        <v>62500</v>
      </c>
      <c r="E3" s="23">
        <f>E4+E11+E38+E61</f>
        <v>62500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90" t="s">
        <v>124</v>
      </c>
      <c r="B4" s="191"/>
      <c r="C4" s="21">
        <f>SUM(C5:C10)</f>
        <v>22200</v>
      </c>
      <c r="D4" s="21">
        <f>SUM(D5:D10)</f>
        <v>22200</v>
      </c>
      <c r="E4" s="21">
        <f>SUM(E5:E10)</f>
        <v>22200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12000</v>
      </c>
      <c r="D5" s="2">
        <f>C5</f>
        <v>12000</v>
      </c>
      <c r="E5" s="2">
        <f>D5</f>
        <v>12000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5000</v>
      </c>
      <c r="D6" s="2">
        <f t="shared" ref="D6:E10" si="0">C6</f>
        <v>5000</v>
      </c>
      <c r="E6" s="2">
        <f t="shared" si="0"/>
        <v>5000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5000</v>
      </c>
      <c r="D7" s="2">
        <f t="shared" si="0"/>
        <v>5000</v>
      </c>
      <c r="E7" s="2">
        <f t="shared" si="0"/>
        <v>5000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</v>
      </c>
      <c r="D10" s="2">
        <f t="shared" si="0"/>
        <v>200</v>
      </c>
      <c r="E10" s="2">
        <f t="shared" si="0"/>
        <v>200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90" t="s">
        <v>125</v>
      </c>
      <c r="B11" s="191"/>
      <c r="C11" s="21">
        <f>SUM(C12:C37)</f>
        <v>5200</v>
      </c>
      <c r="D11" s="21">
        <f>SUM(D12:D37)</f>
        <v>5200</v>
      </c>
      <c r="E11" s="21">
        <f>SUM(E12:E37)</f>
        <v>5200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2500</v>
      </c>
      <c r="D12" s="2">
        <f>C12</f>
        <v>2500</v>
      </c>
      <c r="E12" s="2">
        <f>D12</f>
        <v>2500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  <c r="F14" s="51"/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1500</v>
      </c>
      <c r="D34" s="2">
        <f t="shared" si="2"/>
        <v>1500</v>
      </c>
      <c r="E34" s="2">
        <f t="shared" si="2"/>
        <v>1500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 outlineLevel="1">
      <c r="A36" s="3">
        <v>2406</v>
      </c>
      <c r="B36" s="1" t="s">
        <v>9</v>
      </c>
      <c r="C36" s="2">
        <v>200</v>
      </c>
      <c r="D36" s="2">
        <f t="shared" si="2"/>
        <v>200</v>
      </c>
      <c r="E36" s="2">
        <f t="shared" si="2"/>
        <v>200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90" t="s">
        <v>145</v>
      </c>
      <c r="B38" s="191"/>
      <c r="C38" s="21">
        <f>SUM(C39:C60)</f>
        <v>35100</v>
      </c>
      <c r="D38" s="21">
        <f>SUM(D39:D60)</f>
        <v>35100</v>
      </c>
      <c r="E38" s="21">
        <f>SUM(E39:E60)</f>
        <v>35100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3000</v>
      </c>
      <c r="D39" s="2">
        <f>C39</f>
        <v>3000</v>
      </c>
      <c r="E39" s="2">
        <f>D39</f>
        <v>3000</v>
      </c>
    </row>
    <row r="40" spans="1:10" outlineLevel="1">
      <c r="A40" s="20">
        <v>3102</v>
      </c>
      <c r="B40" s="20" t="s">
        <v>12</v>
      </c>
      <c r="C40" s="2">
        <v>1000</v>
      </c>
      <c r="D40" s="2">
        <f t="shared" ref="D40:E55" si="3">C40</f>
        <v>1000</v>
      </c>
      <c r="E40" s="2">
        <f t="shared" si="3"/>
        <v>1000</v>
      </c>
    </row>
    <row r="41" spans="1:10" outlineLevel="1">
      <c r="A41" s="20">
        <v>3103</v>
      </c>
      <c r="B41" s="20" t="s">
        <v>13</v>
      </c>
      <c r="C41" s="2">
        <v>1000</v>
      </c>
      <c r="D41" s="2">
        <f t="shared" si="3"/>
        <v>1000</v>
      </c>
      <c r="E41" s="2">
        <f t="shared" si="3"/>
        <v>1000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3"/>
        <v>200</v>
      </c>
      <c r="E42" s="2">
        <f t="shared" si="3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3"/>
        <v>500</v>
      </c>
      <c r="E44" s="2">
        <f t="shared" si="3"/>
        <v>500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1500</v>
      </c>
      <c r="D48" s="2">
        <f t="shared" si="3"/>
        <v>1500</v>
      </c>
      <c r="E48" s="2">
        <f t="shared" si="3"/>
        <v>1500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>
        <v>200</v>
      </c>
      <c r="D51" s="2">
        <f t="shared" si="3"/>
        <v>200</v>
      </c>
      <c r="E51" s="2">
        <f t="shared" si="3"/>
        <v>200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1500</v>
      </c>
      <c r="D54" s="2">
        <f t="shared" si="3"/>
        <v>1500</v>
      </c>
      <c r="E54" s="2">
        <f t="shared" si="3"/>
        <v>1500</v>
      </c>
    </row>
    <row r="55" spans="1:10" outlineLevel="1">
      <c r="A55" s="20">
        <v>3303</v>
      </c>
      <c r="B55" s="20" t="s">
        <v>153</v>
      </c>
      <c r="C55" s="2">
        <v>25000</v>
      </c>
      <c r="D55" s="2">
        <f t="shared" si="3"/>
        <v>25000</v>
      </c>
      <c r="E55" s="2">
        <f t="shared" si="3"/>
        <v>25000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200</v>
      </c>
      <c r="D57" s="2">
        <f t="shared" si="4"/>
        <v>200</v>
      </c>
      <c r="E57" s="2">
        <f t="shared" si="4"/>
        <v>200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90" t="s">
        <v>158</v>
      </c>
      <c r="B61" s="19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94" t="s">
        <v>579</v>
      </c>
      <c r="B67" s="194"/>
      <c r="C67" s="25">
        <f>C97+C68</f>
        <v>289500</v>
      </c>
      <c r="D67" s="25">
        <f>D97+D68</f>
        <v>289500</v>
      </c>
      <c r="E67" s="25">
        <f>E97+E68</f>
        <v>289500</v>
      </c>
      <c r="G67" s="39" t="s">
        <v>59</v>
      </c>
      <c r="H67" s="41"/>
      <c r="I67" s="42"/>
      <c r="J67" s="40" t="b">
        <f>AND(H67=I67)</f>
        <v>1</v>
      </c>
    </row>
    <row r="68" spans="1:10">
      <c r="A68" s="190" t="s">
        <v>163</v>
      </c>
      <c r="B68" s="191"/>
      <c r="C68" s="21">
        <f>SUM(C69:C96)</f>
        <v>18000</v>
      </c>
      <c r="D68" s="21">
        <f>SUM(D69:D96)</f>
        <v>18000</v>
      </c>
      <c r="E68" s="21">
        <f>SUM(E69:E96)</f>
        <v>18000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>
        <v>18000</v>
      </c>
      <c r="D81" s="2">
        <f t="shared" si="6"/>
        <v>18000</v>
      </c>
      <c r="E81" s="2">
        <f t="shared" si="6"/>
        <v>18000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271500</v>
      </c>
      <c r="D97" s="21">
        <f>SUM(D98:D113)</f>
        <v>271500</v>
      </c>
      <c r="E97" s="21">
        <f>SUM(E98:E113)</f>
        <v>271500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220000</v>
      </c>
      <c r="D98" s="2">
        <f>C98</f>
        <v>220000</v>
      </c>
      <c r="E98" s="2">
        <f>D98</f>
        <v>220000</v>
      </c>
    </row>
    <row r="99" spans="1:10" ht="15" customHeight="1" outlineLevel="1">
      <c r="A99" s="3">
        <v>6002</v>
      </c>
      <c r="B99" s="1" t="s">
        <v>185</v>
      </c>
      <c r="C99" s="2">
        <v>40000</v>
      </c>
      <c r="D99" s="2">
        <f t="shared" ref="D99:E113" si="8">C99</f>
        <v>40000</v>
      </c>
      <c r="E99" s="2">
        <f t="shared" si="8"/>
        <v>40000</v>
      </c>
    </row>
    <row r="100" spans="1:10" ht="15" customHeight="1" outlineLevel="1">
      <c r="A100" s="3">
        <v>6003</v>
      </c>
      <c r="B100" s="1" t="s">
        <v>186</v>
      </c>
      <c r="C100" s="2">
        <v>8500</v>
      </c>
      <c r="D100" s="2">
        <f t="shared" si="8"/>
        <v>8500</v>
      </c>
      <c r="E100" s="2">
        <f t="shared" si="8"/>
        <v>8500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500</v>
      </c>
      <c r="D106" s="2">
        <f t="shared" si="8"/>
        <v>500</v>
      </c>
      <c r="E106" s="2">
        <f t="shared" si="8"/>
        <v>500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500</v>
      </c>
      <c r="D109" s="2">
        <f t="shared" si="8"/>
        <v>500</v>
      </c>
      <c r="E109" s="2">
        <f t="shared" si="8"/>
        <v>500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2000</v>
      </c>
      <c r="D113" s="2">
        <f t="shared" si="8"/>
        <v>2000</v>
      </c>
      <c r="E113" s="2">
        <f t="shared" si="8"/>
        <v>2000</v>
      </c>
    </row>
    <row r="114" spans="1:10">
      <c r="A114" s="195" t="s">
        <v>62</v>
      </c>
      <c r="B114" s="196"/>
      <c r="C114" s="26">
        <f>C115+C152+C177</f>
        <v>38000</v>
      </c>
      <c r="D114" s="26">
        <v>170015.96900000001</v>
      </c>
      <c r="E114" s="26">
        <v>170015.96900000001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2" t="s">
        <v>580</v>
      </c>
      <c r="B115" s="193"/>
      <c r="C115" s="23">
        <f>C116+C135</f>
        <v>38000</v>
      </c>
      <c r="D115" s="23">
        <f>D116+D135</f>
        <v>38000</v>
      </c>
      <c r="E115" s="23">
        <f>E116+E135</f>
        <v>38000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90" t="s">
        <v>195</v>
      </c>
      <c r="B116" s="191"/>
      <c r="C116" s="21">
        <f>C117+C120+C123+C126+C129+C132</f>
        <v>30000</v>
      </c>
      <c r="D116" s="21">
        <f>D117+D120+D123+D126+D129+D132</f>
        <v>30000</v>
      </c>
      <c r="E116" s="21">
        <f>E117+E120+E123+E126+E129+E132</f>
        <v>30000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30000</v>
      </c>
      <c r="D117" s="2">
        <f>D118+D119</f>
        <v>30000</v>
      </c>
      <c r="E117" s="2">
        <f>E118+E119</f>
        <v>30000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>
        <v>30000</v>
      </c>
      <c r="D119" s="129">
        <f>C119</f>
        <v>30000</v>
      </c>
      <c r="E119" s="129">
        <f>D119</f>
        <v>30000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90" t="s">
        <v>202</v>
      </c>
      <c r="B135" s="191"/>
      <c r="C135" s="21">
        <f>C136+C140+C143+C146+C149</f>
        <v>8000</v>
      </c>
      <c r="D135" s="21">
        <f>D136+D140+D143+D146+D149</f>
        <v>8000</v>
      </c>
      <c r="E135" s="21">
        <f>E136+E140+E143+E146+E149</f>
        <v>8000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8000</v>
      </c>
      <c r="D136" s="2">
        <f>D137+D138+D139</f>
        <v>8000</v>
      </c>
      <c r="E136" s="2">
        <f>E137+E138+E139</f>
        <v>8000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>
        <v>8000</v>
      </c>
      <c r="D139" s="129">
        <f t="shared" si="9"/>
        <v>8000</v>
      </c>
      <c r="E139" s="129">
        <f t="shared" si="9"/>
        <v>8000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92" t="s">
        <v>581</v>
      </c>
      <c r="B152" s="19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90" t="s">
        <v>208</v>
      </c>
      <c r="B153" s="19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90" t="s">
        <v>212</v>
      </c>
      <c r="B163" s="19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90" t="s">
        <v>214</v>
      </c>
      <c r="B170" s="19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92" t="s">
        <v>582</v>
      </c>
      <c r="B177" s="19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90" t="s">
        <v>217</v>
      </c>
      <c r="B178" s="19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7" t="s">
        <v>849</v>
      </c>
      <c r="B179" s="18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7" t="s">
        <v>848</v>
      </c>
      <c r="B184" s="18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7" t="s">
        <v>846</v>
      </c>
      <c r="B188" s="18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7" t="s">
        <v>843</v>
      </c>
      <c r="B197" s="18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7" t="s">
        <v>842</v>
      </c>
      <c r="B200" s="18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7" t="s">
        <v>841</v>
      </c>
      <c r="B203" s="18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7" t="s">
        <v>836</v>
      </c>
      <c r="B215" s="18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7" t="s">
        <v>834</v>
      </c>
      <c r="B222" s="18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7" t="s">
        <v>830</v>
      </c>
      <c r="B228" s="18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7" t="s">
        <v>828</v>
      </c>
      <c r="B235" s="18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7" t="s">
        <v>826</v>
      </c>
      <c r="B238" s="18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7" t="s">
        <v>823</v>
      </c>
      <c r="B243" s="18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7" t="s">
        <v>817</v>
      </c>
      <c r="B250" s="18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9" t="s">
        <v>67</v>
      </c>
      <c r="B256" s="189"/>
      <c r="C256" s="189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1" t="s">
        <v>60</v>
      </c>
      <c r="B257" s="182"/>
      <c r="C257" s="37">
        <f>C258+C550</f>
        <v>337000</v>
      </c>
      <c r="D257" s="37">
        <v>413184.18400000001</v>
      </c>
      <c r="E257" s="37">
        <v>431184.18400000001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7" t="s">
        <v>266</v>
      </c>
      <c r="B258" s="178"/>
      <c r="C258" s="36">
        <f>C259+C339+C483+C547</f>
        <v>319000</v>
      </c>
      <c r="D258" s="36">
        <f>D259+D339+D483+D547</f>
        <v>172564</v>
      </c>
      <c r="E258" s="36">
        <f>E259+E339+E483+E547</f>
        <v>172564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244490</v>
      </c>
      <c r="D259" s="33">
        <f>D260+D263+D314</f>
        <v>98054</v>
      </c>
      <c r="E259" s="33">
        <f>E260+E263+E314</f>
        <v>98054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9" t="s">
        <v>268</v>
      </c>
      <c r="B260" s="180"/>
      <c r="C260" s="32">
        <f>SUM(C261:C262)</f>
        <v>2592</v>
      </c>
      <c r="D260" s="32">
        <f>SUM(D261:D262)</f>
        <v>2592</v>
      </c>
      <c r="E260" s="32">
        <f>SUM(E261:E262)</f>
        <v>2592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 outlineLevel="2">
      <c r="A262" s="6">
        <v>1100</v>
      </c>
      <c r="B262" s="4" t="s">
        <v>33</v>
      </c>
      <c r="C262" s="5">
        <v>1872</v>
      </c>
      <c r="D262" s="5">
        <f>C262</f>
        <v>1872</v>
      </c>
      <c r="E262" s="5">
        <f>D262</f>
        <v>1872</v>
      </c>
    </row>
    <row r="263" spans="1:10" outlineLevel="1">
      <c r="A263" s="179" t="s">
        <v>269</v>
      </c>
      <c r="B263" s="180"/>
      <c r="C263" s="32">
        <f>C264+C265+C289+C296+C298+C302+C305+C308+C313</f>
        <v>241898</v>
      </c>
      <c r="D263" s="32">
        <f>D264+D265+D289+D296+D298+D302+D305+D308+D313</f>
        <v>95462</v>
      </c>
      <c r="E263" s="32">
        <f>E264+E265+E289+E296+E298+E302+E305+E308+E313</f>
        <v>95462</v>
      </c>
    </row>
    <row r="264" spans="1:10" outlineLevel="2">
      <c r="A264" s="6">
        <v>1101</v>
      </c>
      <c r="B264" s="4" t="s">
        <v>34</v>
      </c>
      <c r="C264" s="5">
        <v>92890</v>
      </c>
      <c r="D264" s="5">
        <f>C264</f>
        <v>92890</v>
      </c>
      <c r="E264" s="5">
        <f>D264</f>
        <v>92890</v>
      </c>
    </row>
    <row r="265" spans="1:10" outlineLevel="2">
      <c r="A265" s="6">
        <v>1101</v>
      </c>
      <c r="B265" s="4" t="s">
        <v>35</v>
      </c>
      <c r="C265" s="5">
        <v>99126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4065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7215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2572</v>
      </c>
      <c r="D305" s="5">
        <f>SUM(D306:D307)</f>
        <v>2572</v>
      </c>
      <c r="E305" s="5">
        <f>SUM(E306:E307)</f>
        <v>2572</v>
      </c>
    </row>
    <row r="306" spans="1:5" outlineLevel="3">
      <c r="A306" s="29"/>
      <c r="B306" s="28" t="s">
        <v>254</v>
      </c>
      <c r="C306" s="30">
        <v>2572</v>
      </c>
      <c r="D306" s="30">
        <f>C306</f>
        <v>2572</v>
      </c>
      <c r="E306" s="30">
        <f>D306</f>
        <v>2572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35730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9" t="s">
        <v>601</v>
      </c>
      <c r="B314" s="18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71500</v>
      </c>
      <c r="D339" s="33">
        <f>D340+D444+D482</f>
        <v>71500</v>
      </c>
      <c r="E339" s="33">
        <f>E340+E444+E482</f>
        <v>71500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9" t="s">
        <v>271</v>
      </c>
      <c r="B340" s="180"/>
      <c r="C340" s="32">
        <f>C341+C342+C343+C344+C347+C348+C353+C356+C357+C362+C367+BG290668+C371+C372+C373+C376+C377+C378+C382+C388+C391+C392+C395+C398+C399+C404+C407+C408+C409+C412+C415+C416+C419+C420+C421+C422+C429+C443</f>
        <v>66300</v>
      </c>
      <c r="D340" s="32">
        <f>D341+D342+D343+D344+D347+D348+D353+D356+D357+D362+D367+BH290668+D371+D372+D373+D376+D377+D378+D382+D388+D391+D392+D395+D398+D399+D404+D407+D408+D409+D412+D415+D416+D419+D420+D421+D422+D429+D443</f>
        <v>66300</v>
      </c>
      <c r="E340" s="32">
        <f>E341+E342+E343+E344+E347+E348+E353+E356+E357+E362+E367+BI290668+E371+E372+E373+E376+E377+E378+E382+E388+E391+E392+E395+E398+E399+E404+E407+E408+E409+E412+E415+E416+E419+E420+E421+E422+E429+E443</f>
        <v>66300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1500</v>
      </c>
      <c r="D342" s="5">
        <f t="shared" ref="D342:E343" si="26">C342</f>
        <v>1500</v>
      </c>
      <c r="E342" s="5">
        <f t="shared" si="26"/>
        <v>1500</v>
      </c>
    </row>
    <row r="343" spans="1:10" outlineLevel="2">
      <c r="A343" s="6">
        <v>2201</v>
      </c>
      <c r="B343" s="4" t="s">
        <v>41</v>
      </c>
      <c r="C343" s="5">
        <v>25000</v>
      </c>
      <c r="D343" s="5">
        <f t="shared" si="26"/>
        <v>25000</v>
      </c>
      <c r="E343" s="5">
        <f t="shared" si="26"/>
        <v>25000</v>
      </c>
    </row>
    <row r="344" spans="1:10" outlineLevel="2">
      <c r="A344" s="6">
        <v>2201</v>
      </c>
      <c r="B344" s="4" t="s">
        <v>273</v>
      </c>
      <c r="C344" s="5">
        <f>SUM(C345:C346)</f>
        <v>3700</v>
      </c>
      <c r="D344" s="5">
        <f>SUM(D345:D346)</f>
        <v>3700</v>
      </c>
      <c r="E344" s="5">
        <f>SUM(E345:E346)</f>
        <v>3700</v>
      </c>
    </row>
    <row r="345" spans="1:10" outlineLevel="3">
      <c r="A345" s="29"/>
      <c r="B345" s="28" t="s">
        <v>274</v>
      </c>
      <c r="C345" s="30">
        <v>2500</v>
      </c>
      <c r="D345" s="30">
        <f t="shared" ref="D345:E347" si="27">C345</f>
        <v>2500</v>
      </c>
      <c r="E345" s="30">
        <f t="shared" si="27"/>
        <v>2500</v>
      </c>
    </row>
    <row r="346" spans="1:10" outlineLevel="3">
      <c r="A346" s="29"/>
      <c r="B346" s="28" t="s">
        <v>275</v>
      </c>
      <c r="C346" s="30">
        <v>1200</v>
      </c>
      <c r="D346" s="30">
        <f t="shared" si="27"/>
        <v>1200</v>
      </c>
      <c r="E346" s="30">
        <f t="shared" si="27"/>
        <v>1200</v>
      </c>
    </row>
    <row r="347" spans="1:10" outlineLevel="2">
      <c r="A347" s="6">
        <v>2201</v>
      </c>
      <c r="B347" s="4" t="s">
        <v>276</v>
      </c>
      <c r="C347" s="5">
        <v>1500</v>
      </c>
      <c r="D347" s="5">
        <f t="shared" si="27"/>
        <v>1500</v>
      </c>
      <c r="E347" s="5">
        <f t="shared" si="27"/>
        <v>1500</v>
      </c>
    </row>
    <row r="348" spans="1:10" outlineLevel="2">
      <c r="A348" s="6">
        <v>2201</v>
      </c>
      <c r="B348" s="4" t="s">
        <v>277</v>
      </c>
      <c r="C348" s="5">
        <f>SUM(C349:C352)</f>
        <v>10000</v>
      </c>
      <c r="D348" s="5">
        <f>SUM(D349:D352)</f>
        <v>10000</v>
      </c>
      <c r="E348" s="5">
        <f>SUM(E349:E352)</f>
        <v>10000</v>
      </c>
    </row>
    <row r="349" spans="1:10" outlineLevel="3">
      <c r="A349" s="29"/>
      <c r="B349" s="28" t="s">
        <v>278</v>
      </c>
      <c r="C349" s="30">
        <v>10000</v>
      </c>
      <c r="D349" s="30">
        <f>C349</f>
        <v>10000</v>
      </c>
      <c r="E349" s="30">
        <f>D349</f>
        <v>10000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 outlineLevel="3">
      <c r="A354" s="29"/>
      <c r="B354" s="28" t="s">
        <v>42</v>
      </c>
      <c r="C354" s="30">
        <v>100</v>
      </c>
      <c r="D354" s="30">
        <f t="shared" ref="D354:E356" si="29">C354</f>
        <v>100</v>
      </c>
      <c r="E354" s="30">
        <f t="shared" si="29"/>
        <v>100</v>
      </c>
    </row>
    <row r="355" spans="1:5" outlineLevel="3">
      <c r="A355" s="29"/>
      <c r="B355" s="28" t="s">
        <v>283</v>
      </c>
      <c r="C355" s="30">
        <v>100</v>
      </c>
      <c r="D355" s="30">
        <f t="shared" si="29"/>
        <v>100</v>
      </c>
      <c r="E355" s="30">
        <f t="shared" si="29"/>
        <v>100</v>
      </c>
    </row>
    <row r="356" spans="1:5" outlineLevel="2">
      <c r="A356" s="6">
        <v>2201</v>
      </c>
      <c r="B356" s="4" t="s">
        <v>284</v>
      </c>
      <c r="C356" s="5">
        <v>700</v>
      </c>
      <c r="D356" s="5">
        <f t="shared" si="29"/>
        <v>700</v>
      </c>
      <c r="E356" s="5">
        <f t="shared" si="29"/>
        <v>700</v>
      </c>
    </row>
    <row r="357" spans="1:5" outlineLevel="2">
      <c r="A357" s="6">
        <v>2201</v>
      </c>
      <c r="B357" s="4" t="s">
        <v>285</v>
      </c>
      <c r="C357" s="5">
        <f>SUM(C358:C361)</f>
        <v>3000</v>
      </c>
      <c r="D357" s="5">
        <f>SUM(D358:D361)</f>
        <v>3000</v>
      </c>
      <c r="E357" s="5">
        <f>SUM(E358:E361)</f>
        <v>3000</v>
      </c>
    </row>
    <row r="358" spans="1:5" outlineLevel="3">
      <c r="A358" s="29"/>
      <c r="B358" s="28" t="s">
        <v>286</v>
      </c>
      <c r="C358" s="30">
        <v>2500</v>
      </c>
      <c r="D358" s="30">
        <f>C358</f>
        <v>2500</v>
      </c>
      <c r="E358" s="30">
        <f>D358</f>
        <v>2500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>
        <v>500</v>
      </c>
      <c r="D360" s="30">
        <f t="shared" si="30"/>
        <v>500</v>
      </c>
      <c r="E360" s="30">
        <f t="shared" si="30"/>
        <v>500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8500</v>
      </c>
      <c r="D362" s="5">
        <f>SUM(D363:D366)</f>
        <v>8500</v>
      </c>
      <c r="E362" s="5">
        <f>SUM(E363:E366)</f>
        <v>8500</v>
      </c>
    </row>
    <row r="363" spans="1:5" outlineLevel="3">
      <c r="A363" s="29"/>
      <c r="B363" s="28" t="s">
        <v>291</v>
      </c>
      <c r="C363" s="30">
        <v>800</v>
      </c>
      <c r="D363" s="30">
        <f>C363</f>
        <v>800</v>
      </c>
      <c r="E363" s="30">
        <f>D363</f>
        <v>800</v>
      </c>
    </row>
    <row r="364" spans="1:5" outlineLevel="3">
      <c r="A364" s="29"/>
      <c r="B364" s="28" t="s">
        <v>292</v>
      </c>
      <c r="C364" s="30">
        <v>7000</v>
      </c>
      <c r="D364" s="30">
        <f t="shared" ref="D364:E366" si="31">C364</f>
        <v>7000</v>
      </c>
      <c r="E364" s="30">
        <f t="shared" si="31"/>
        <v>7000</v>
      </c>
    </row>
    <row r="365" spans="1:5" outlineLevel="3">
      <c r="A365" s="29"/>
      <c r="B365" s="28" t="s">
        <v>293</v>
      </c>
      <c r="C365" s="30">
        <v>700</v>
      </c>
      <c r="D365" s="30">
        <f t="shared" si="31"/>
        <v>700</v>
      </c>
      <c r="E365" s="30">
        <f t="shared" si="31"/>
        <v>700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1500</v>
      </c>
      <c r="D371" s="5">
        <f t="shared" si="32"/>
        <v>1500</v>
      </c>
      <c r="E371" s="5">
        <f t="shared" si="32"/>
        <v>1500</v>
      </c>
    </row>
    <row r="372" spans="1:5" outlineLevel="2">
      <c r="A372" s="6">
        <v>2201</v>
      </c>
      <c r="B372" s="4" t="s">
        <v>45</v>
      </c>
      <c r="C372" s="5">
        <v>2000</v>
      </c>
      <c r="D372" s="5">
        <f t="shared" si="32"/>
        <v>2000</v>
      </c>
      <c r="E372" s="5">
        <f t="shared" si="32"/>
        <v>2000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200</v>
      </c>
      <c r="D376" s="5">
        <f t="shared" si="33"/>
        <v>200</v>
      </c>
      <c r="E376" s="5">
        <f t="shared" si="33"/>
        <v>200</v>
      </c>
    </row>
    <row r="377" spans="1:5" outlineLevel="2" collapsed="1">
      <c r="A377" s="6">
        <v>2201</v>
      </c>
      <c r="B377" s="4" t="s">
        <v>302</v>
      </c>
      <c r="C377" s="5">
        <v>600</v>
      </c>
      <c r="D377" s="5">
        <f t="shared" si="33"/>
        <v>600</v>
      </c>
      <c r="E377" s="5">
        <f t="shared" si="33"/>
        <v>600</v>
      </c>
    </row>
    <row r="378" spans="1:5" outlineLevel="2">
      <c r="A378" s="6">
        <v>2201</v>
      </c>
      <c r="B378" s="4" t="s">
        <v>303</v>
      </c>
      <c r="C378" s="5">
        <f>SUM(C379:C381)</f>
        <v>2000</v>
      </c>
      <c r="D378" s="5">
        <f>SUM(D379:D381)</f>
        <v>2000</v>
      </c>
      <c r="E378" s="5">
        <f>SUM(E379:E381)</f>
        <v>2000</v>
      </c>
    </row>
    <row r="379" spans="1:5" outlineLevel="3">
      <c r="A379" s="29"/>
      <c r="B379" s="28" t="s">
        <v>46</v>
      </c>
      <c r="C379" s="30">
        <v>1500</v>
      </c>
      <c r="D379" s="30">
        <f>C379</f>
        <v>1500</v>
      </c>
      <c r="E379" s="30">
        <f>D379</f>
        <v>1500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500</v>
      </c>
      <c r="D381" s="30">
        <f t="shared" si="34"/>
        <v>500</v>
      </c>
      <c r="E381" s="30">
        <f t="shared" si="34"/>
        <v>500</v>
      </c>
    </row>
    <row r="382" spans="1:5" outlineLevel="2">
      <c r="A382" s="6">
        <v>2201</v>
      </c>
      <c r="B382" s="4" t="s">
        <v>114</v>
      </c>
      <c r="C382" s="5">
        <f>SUM(C383:C387)</f>
        <v>1400</v>
      </c>
      <c r="D382" s="5">
        <f>SUM(D383:D387)</f>
        <v>1400</v>
      </c>
      <c r="E382" s="5">
        <f>SUM(E383:E387)</f>
        <v>1400</v>
      </c>
    </row>
    <row r="383" spans="1:5" outlineLevel="3">
      <c r="A383" s="29"/>
      <c r="B383" s="28" t="s">
        <v>304</v>
      </c>
      <c r="C383" s="30">
        <v>300</v>
      </c>
      <c r="D383" s="30">
        <f>C383</f>
        <v>300</v>
      </c>
      <c r="E383" s="30">
        <f>D383</f>
        <v>300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1100</v>
      </c>
      <c r="D386" s="30">
        <f t="shared" si="35"/>
        <v>1100</v>
      </c>
      <c r="E386" s="30">
        <f t="shared" si="35"/>
        <v>1100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300</v>
      </c>
      <c r="D388" s="5">
        <f>SUM(D389:D390)</f>
        <v>300</v>
      </c>
      <c r="E388" s="5">
        <f>SUM(E389:E390)</f>
        <v>300</v>
      </c>
    </row>
    <row r="389" spans="1:5" outlineLevel="3">
      <c r="A389" s="29"/>
      <c r="B389" s="28" t="s">
        <v>48</v>
      </c>
      <c r="C389" s="30">
        <v>300</v>
      </c>
      <c r="D389" s="30">
        <f t="shared" ref="D389:E391" si="36">C389</f>
        <v>300</v>
      </c>
      <c r="E389" s="30">
        <f t="shared" si="36"/>
        <v>300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3000</v>
      </c>
      <c r="D392" s="5">
        <f>SUM(D393:D394)</f>
        <v>3000</v>
      </c>
      <c r="E392" s="5">
        <f>SUM(E393:E394)</f>
        <v>3000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3000</v>
      </c>
      <c r="D394" s="30">
        <f>C394</f>
        <v>3000</v>
      </c>
      <c r="E394" s="30">
        <f>D394</f>
        <v>3000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300</v>
      </c>
      <c r="D409" s="5">
        <f>SUM(D410:D411)</f>
        <v>300</v>
      </c>
      <c r="E409" s="5">
        <f>SUM(E410:E411)</f>
        <v>300</v>
      </c>
    </row>
    <row r="410" spans="1:5" outlineLevel="3" collapsed="1">
      <c r="A410" s="29"/>
      <c r="B410" s="28" t="s">
        <v>49</v>
      </c>
      <c r="C410" s="30">
        <v>300</v>
      </c>
      <c r="D410" s="30">
        <f>C410</f>
        <v>300</v>
      </c>
      <c r="E410" s="30">
        <f>D410</f>
        <v>300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400</v>
      </c>
      <c r="D415" s="5">
        <f t="shared" si="40"/>
        <v>400</v>
      </c>
      <c r="E415" s="5">
        <f t="shared" si="40"/>
        <v>400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200</v>
      </c>
      <c r="D422" s="5">
        <f>SUM(D423:D428)</f>
        <v>200</v>
      </c>
      <c r="E422" s="5">
        <f>SUM(E423:E428)</f>
        <v>200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200</v>
      </c>
      <c r="D427" s="30">
        <f t="shared" si="42"/>
        <v>200</v>
      </c>
      <c r="E427" s="30">
        <f t="shared" si="42"/>
        <v>200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9" t="s">
        <v>357</v>
      </c>
      <c r="B444" s="180"/>
      <c r="C444" s="32">
        <f>C445+C454+C455+C459+C462+C463+C468+C474+C477+C480+C481+C450</f>
        <v>5200</v>
      </c>
      <c r="D444" s="32">
        <f>D445+D454+D455+D459+D462+D463+D468+D474+D477+D480+D481+D450</f>
        <v>5200</v>
      </c>
      <c r="E444" s="32">
        <f>E445+E454+E455+E459+E462+E463+E468+E474+E477+E480+E481+E450</f>
        <v>5200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2200</v>
      </c>
      <c r="D445" s="5">
        <f>SUM(D446:D449)</f>
        <v>2200</v>
      </c>
      <c r="E445" s="5">
        <f>SUM(E446:E449)</f>
        <v>2200</v>
      </c>
    </row>
    <row r="446" spans="1:5" ht="15" customHeight="1" outlineLevel="3">
      <c r="A446" s="28"/>
      <c r="B446" s="28" t="s">
        <v>359</v>
      </c>
      <c r="C446" s="30">
        <v>200</v>
      </c>
      <c r="D446" s="30">
        <f>C446</f>
        <v>200</v>
      </c>
      <c r="E446" s="30">
        <f>D446</f>
        <v>200</v>
      </c>
    </row>
    <row r="447" spans="1:5" ht="15" customHeight="1" outlineLevel="3">
      <c r="A447" s="28"/>
      <c r="B447" s="28" t="s">
        <v>360</v>
      </c>
      <c r="C447" s="30">
        <v>500</v>
      </c>
      <c r="D447" s="30">
        <f t="shared" ref="D447:E449" si="44">C447</f>
        <v>500</v>
      </c>
      <c r="E447" s="30">
        <f t="shared" si="44"/>
        <v>500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1500</v>
      </c>
      <c r="D449" s="30">
        <f t="shared" si="44"/>
        <v>1500</v>
      </c>
      <c r="E449" s="30">
        <f t="shared" si="44"/>
        <v>1500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1500</v>
      </c>
      <c r="D454" s="5">
        <f>C454</f>
        <v>1500</v>
      </c>
      <c r="E454" s="5">
        <f>D454</f>
        <v>1500</v>
      </c>
    </row>
    <row r="455" spans="1:5" outlineLevel="2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</row>
    <row r="456" spans="1:5" ht="15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</row>
    <row r="475" spans="1:5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9" t="s">
        <v>388</v>
      </c>
      <c r="B482" s="180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C484+C504+C509+C522+C528+C538</f>
        <v>2700</v>
      </c>
      <c r="D483" s="35">
        <f>D484+D504+D509+D522+D528+D538</f>
        <v>2700</v>
      </c>
      <c r="E483" s="35">
        <f>E484+E504+E509+E522+E528+E538</f>
        <v>2700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9" t="s">
        <v>390</v>
      </c>
      <c r="B484" s="180"/>
      <c r="C484" s="32">
        <f>C485+C486+C490+C491+C494+C497+C500+C501+C502+C503</f>
        <v>800</v>
      </c>
      <c r="D484" s="32">
        <f>D485+D486+D490+D491+D494+D497+D500+D501+D502+D503</f>
        <v>800</v>
      </c>
      <c r="E484" s="32">
        <f>E485+E486+E490+E491+E494+E497+E500+E501+E502+E503</f>
        <v>800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200</v>
      </c>
      <c r="D494" s="5">
        <f>SUM(D495:D496)</f>
        <v>200</v>
      </c>
      <c r="E494" s="5">
        <f>SUM(E495:E496)</f>
        <v>200</v>
      </c>
    </row>
    <row r="495" spans="1:10" ht="15" customHeight="1" outlineLevel="3">
      <c r="A495" s="28"/>
      <c r="B495" s="28" t="s">
        <v>401</v>
      </c>
      <c r="C495" s="30">
        <v>200</v>
      </c>
      <c r="D495" s="30">
        <f>C495</f>
        <v>200</v>
      </c>
      <c r="E495" s="30">
        <f>D495</f>
        <v>200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300</v>
      </c>
      <c r="D497" s="5">
        <f>SUM(D498:D499)</f>
        <v>300</v>
      </c>
      <c r="E497" s="5">
        <f>SUM(E498:E499)</f>
        <v>300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300</v>
      </c>
      <c r="D499" s="30">
        <f t="shared" si="52"/>
        <v>300</v>
      </c>
      <c r="E499" s="30">
        <f t="shared" si="52"/>
        <v>300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>
        <v>300</v>
      </c>
      <c r="D502" s="5">
        <f t="shared" si="52"/>
        <v>300</v>
      </c>
      <c r="E502" s="5">
        <f t="shared" si="52"/>
        <v>300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9" t="s">
        <v>410</v>
      </c>
      <c r="B504" s="180"/>
      <c r="C504" s="32">
        <f>SUM(C505:C508)</f>
        <v>1200</v>
      </c>
      <c r="D504" s="32">
        <f>SUM(D505:D508)</f>
        <v>1200</v>
      </c>
      <c r="E504" s="32">
        <f>SUM(E505:E508)</f>
        <v>1200</v>
      </c>
    </row>
    <row r="505" spans="1:12" outlineLevel="2" collapsed="1">
      <c r="A505" s="6">
        <v>3303</v>
      </c>
      <c r="B505" s="4" t="s">
        <v>411</v>
      </c>
      <c r="C505" s="5">
        <v>1200</v>
      </c>
      <c r="D505" s="5">
        <f>C505</f>
        <v>1200</v>
      </c>
      <c r="E505" s="5">
        <f>D505</f>
        <v>1200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9" t="s">
        <v>414</v>
      </c>
      <c r="B509" s="180"/>
      <c r="C509" s="32">
        <f>C510+C511+C512+C513+C517+C518+C519+C520+C521</f>
        <v>700</v>
      </c>
      <c r="D509" s="32">
        <f>D510+D511+D512+D513+D517+D518+D519+D520+D521</f>
        <v>700</v>
      </c>
      <c r="E509" s="32">
        <f>E510+E511+E512+E513+E517+E518+E519+E520+E521</f>
        <v>700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300</v>
      </c>
      <c r="D517" s="5">
        <f t="shared" si="55"/>
        <v>300</v>
      </c>
      <c r="E517" s="5">
        <f t="shared" si="55"/>
        <v>300</v>
      </c>
    </row>
    <row r="518" spans="1:5" outlineLevel="2">
      <c r="A518" s="6">
        <v>3305</v>
      </c>
      <c r="B518" s="4" t="s">
        <v>423</v>
      </c>
      <c r="C518" s="5">
        <v>200</v>
      </c>
      <c r="D518" s="5">
        <f t="shared" si="55"/>
        <v>200</v>
      </c>
      <c r="E518" s="5">
        <f t="shared" si="55"/>
        <v>200</v>
      </c>
    </row>
    <row r="519" spans="1:5" outlineLevel="2">
      <c r="A519" s="6">
        <v>3305</v>
      </c>
      <c r="B519" s="4" t="s">
        <v>424</v>
      </c>
      <c r="C519" s="5">
        <v>200</v>
      </c>
      <c r="D519" s="5">
        <f t="shared" si="55"/>
        <v>200</v>
      </c>
      <c r="E519" s="5">
        <f t="shared" si="55"/>
        <v>200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9" t="s">
        <v>426</v>
      </c>
      <c r="B522" s="18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9" t="s">
        <v>432</v>
      </c>
      <c r="B528" s="180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9" t="s">
        <v>441</v>
      </c>
      <c r="B538" s="180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3" t="s">
        <v>449</v>
      </c>
      <c r="B547" s="184"/>
      <c r="C547" s="35">
        <f>C548+C549</f>
        <v>310</v>
      </c>
      <c r="D547" s="35">
        <f>D548+D549</f>
        <v>310</v>
      </c>
      <c r="E547" s="35">
        <f>E548+E549</f>
        <v>310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9" t="s">
        <v>450</v>
      </c>
      <c r="B548" s="180"/>
      <c r="C548" s="32"/>
      <c r="D548" s="32">
        <f>C548</f>
        <v>0</v>
      </c>
      <c r="E548" s="32">
        <f>D548</f>
        <v>0</v>
      </c>
    </row>
    <row r="549" spans="1:10" outlineLevel="1">
      <c r="A549" s="179" t="s">
        <v>451</v>
      </c>
      <c r="B549" s="180"/>
      <c r="C549" s="32">
        <v>310</v>
      </c>
      <c r="D549" s="32">
        <f>C549</f>
        <v>310</v>
      </c>
      <c r="E549" s="32">
        <f>D549</f>
        <v>310</v>
      </c>
    </row>
    <row r="550" spans="1:10">
      <c r="A550" s="177" t="s">
        <v>455</v>
      </c>
      <c r="B550" s="178"/>
      <c r="C550" s="36">
        <f>C551</f>
        <v>18000</v>
      </c>
      <c r="D550" s="36">
        <f>D551</f>
        <v>18000</v>
      </c>
      <c r="E550" s="36">
        <f>E551</f>
        <v>18000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5" t="s">
        <v>456</v>
      </c>
      <c r="B551" s="176"/>
      <c r="C551" s="33">
        <f>C552+C556</f>
        <v>18000</v>
      </c>
      <c r="D551" s="33">
        <f>D552+D556</f>
        <v>18000</v>
      </c>
      <c r="E551" s="33">
        <f>E552+E556</f>
        <v>18000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9" t="s">
        <v>457</v>
      </c>
      <c r="B552" s="180"/>
      <c r="C552" s="32">
        <f>SUM(C553:C555)</f>
        <v>18000</v>
      </c>
      <c r="D552" s="32">
        <f>SUM(D553:D555)</f>
        <v>18000</v>
      </c>
      <c r="E552" s="32">
        <f>SUM(E553:E555)</f>
        <v>18000</v>
      </c>
    </row>
    <row r="553" spans="1:10" outlineLevel="2" collapsed="1">
      <c r="A553" s="6">
        <v>5500</v>
      </c>
      <c r="B553" s="4" t="s">
        <v>458</v>
      </c>
      <c r="C553" s="5">
        <v>18000</v>
      </c>
      <c r="D553" s="5">
        <f t="shared" ref="D553:E555" si="59">C553</f>
        <v>18000</v>
      </c>
      <c r="E553" s="5">
        <f t="shared" si="59"/>
        <v>18000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9" t="s">
        <v>461</v>
      </c>
      <c r="B556" s="18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1" t="s">
        <v>62</v>
      </c>
      <c r="B559" s="182"/>
      <c r="C559" s="37">
        <f>C560+C716+C725</f>
        <v>53000</v>
      </c>
      <c r="D559" s="37">
        <v>218831.785</v>
      </c>
      <c r="E559" s="37">
        <v>218831.785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7" t="s">
        <v>464</v>
      </c>
      <c r="B560" s="178"/>
      <c r="C560" s="36">
        <f>C561+C638+C642+C645</f>
        <v>30000</v>
      </c>
      <c r="D560" s="36">
        <f>D561+D638+D642+D645</f>
        <v>30000</v>
      </c>
      <c r="E560" s="36">
        <f>E561+E638+E642+E645</f>
        <v>30000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5" t="s">
        <v>465</v>
      </c>
      <c r="B561" s="176"/>
      <c r="C561" s="38">
        <f>C562+C567+C568+C569+C576+C577+C581+C584+C585+C586+C587+C592+C595+C599+C603+C610+C616+C628</f>
        <v>30000</v>
      </c>
      <c r="D561" s="38">
        <f>D562+D567+D568+D569+D576+D577+D581+D584+D585+D586+D587+D592+D595+D599+D603+D610+D616+D628</f>
        <v>30000</v>
      </c>
      <c r="E561" s="38">
        <f>E562+E567+E568+E569+E576+E577+E581+E584+E585+E586+E587+E592+E595+E599+E603+E610+E616+E628</f>
        <v>30000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9" t="s">
        <v>466</v>
      </c>
      <c r="B562" s="180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9" t="s">
        <v>467</v>
      </c>
      <c r="B567" s="180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9" t="s">
        <v>472</v>
      </c>
      <c r="B568" s="180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9" t="s">
        <v>473</v>
      </c>
      <c r="B569" s="180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9" t="s">
        <v>480</v>
      </c>
      <c r="B576" s="180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9" t="s">
        <v>481</v>
      </c>
      <c r="B577" s="180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9" t="s">
        <v>485</v>
      </c>
      <c r="B581" s="180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9" t="s">
        <v>488</v>
      </c>
      <c r="B584" s="180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9" t="s">
        <v>489</v>
      </c>
      <c r="B585" s="18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9" t="s">
        <v>490</v>
      </c>
      <c r="B586" s="18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9" t="s">
        <v>491</v>
      </c>
      <c r="B587" s="180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9" t="s">
        <v>498</v>
      </c>
      <c r="B592" s="180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9" t="s">
        <v>502</v>
      </c>
      <c r="B595" s="180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9" t="s">
        <v>503</v>
      </c>
      <c r="B599" s="180"/>
      <c r="C599" s="32">
        <f>SUM(C600:C602)</f>
        <v>30000</v>
      </c>
      <c r="D599" s="32">
        <f>SUM(D600:D602)</f>
        <v>30000</v>
      </c>
      <c r="E599" s="32">
        <f>SUM(E600:E602)</f>
        <v>30000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30000</v>
      </c>
      <c r="D601" s="5">
        <f t="shared" si="66"/>
        <v>30000</v>
      </c>
      <c r="E601" s="5">
        <f t="shared" si="66"/>
        <v>30000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9" t="s">
        <v>506</v>
      </c>
      <c r="B603" s="180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9" t="s">
        <v>513</v>
      </c>
      <c r="B610" s="180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9" t="s">
        <v>519</v>
      </c>
      <c r="B616" s="180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9" t="s">
        <v>531</v>
      </c>
      <c r="B628" s="180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5" t="s">
        <v>541</v>
      </c>
      <c r="B638" s="17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9" t="s">
        <v>542</v>
      </c>
      <c r="B639" s="180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9" t="s">
        <v>543</v>
      </c>
      <c r="B640" s="180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9" t="s">
        <v>544</v>
      </c>
      <c r="B641" s="180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5" t="s">
        <v>545</v>
      </c>
      <c r="B642" s="17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9" t="s">
        <v>546</v>
      </c>
      <c r="B643" s="180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9" t="s">
        <v>547</v>
      </c>
      <c r="B644" s="180"/>
      <c r="C644" s="32">
        <v>0</v>
      </c>
      <c r="D644" s="32">
        <f>C644</f>
        <v>0</v>
      </c>
      <c r="E644" s="32">
        <f>D644</f>
        <v>0</v>
      </c>
    </row>
    <row r="645" spans="1:10">
      <c r="A645" s="175" t="s">
        <v>548</v>
      </c>
      <c r="B645" s="17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9" t="s">
        <v>549</v>
      </c>
      <c r="B646" s="18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9" t="s">
        <v>550</v>
      </c>
      <c r="B651" s="180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9" t="s">
        <v>551</v>
      </c>
      <c r="B652" s="180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9" t="s">
        <v>552</v>
      </c>
      <c r="B653" s="180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9" t="s">
        <v>553</v>
      </c>
      <c r="B660" s="180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9" t="s">
        <v>554</v>
      </c>
      <c r="B661" s="180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9" t="s">
        <v>555</v>
      </c>
      <c r="B665" s="180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9" t="s">
        <v>556</v>
      </c>
      <c r="B668" s="180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9" t="s">
        <v>557</v>
      </c>
      <c r="B669" s="18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9" t="s">
        <v>558</v>
      </c>
      <c r="B670" s="18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9" t="s">
        <v>559</v>
      </c>
      <c r="B671" s="180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9" t="s">
        <v>560</v>
      </c>
      <c r="B676" s="180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9" t="s">
        <v>561</v>
      </c>
      <c r="B679" s="18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9" t="s">
        <v>562</v>
      </c>
      <c r="B683" s="180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9" t="s">
        <v>563</v>
      </c>
      <c r="B687" s="18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9" t="s">
        <v>564</v>
      </c>
      <c r="B694" s="180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9" t="s">
        <v>565</v>
      </c>
      <c r="B700" s="180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9" t="s">
        <v>566</v>
      </c>
      <c r="B712" s="180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9" t="s">
        <v>567</v>
      </c>
      <c r="B713" s="180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9" t="s">
        <v>568</v>
      </c>
      <c r="B714" s="180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9" t="s">
        <v>569</v>
      </c>
      <c r="B715" s="180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7" t="s">
        <v>570</v>
      </c>
      <c r="B716" s="178"/>
      <c r="C716" s="36">
        <f>C717</f>
        <v>23000</v>
      </c>
      <c r="D716" s="36">
        <f>D717</f>
        <v>23000</v>
      </c>
      <c r="E716" s="36">
        <f>E717</f>
        <v>23000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5" t="s">
        <v>571</v>
      </c>
      <c r="B717" s="176"/>
      <c r="C717" s="33">
        <f>C718+C722</f>
        <v>23000</v>
      </c>
      <c r="D717" s="33">
        <f>D718+D722</f>
        <v>23000</v>
      </c>
      <c r="E717" s="33">
        <f>E718+E722</f>
        <v>23000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73" t="s">
        <v>851</v>
      </c>
      <c r="B718" s="174"/>
      <c r="C718" s="31">
        <f>SUM(C719:C721)</f>
        <v>23000</v>
      </c>
      <c r="D718" s="31">
        <f>SUM(D719:D721)</f>
        <v>23000</v>
      </c>
      <c r="E718" s="31">
        <f>SUM(E719:E721)</f>
        <v>23000</v>
      </c>
    </row>
    <row r="719" spans="1:10" ht="15" customHeight="1" outlineLevel="2">
      <c r="A719" s="6">
        <v>10950</v>
      </c>
      <c r="B719" s="4" t="s">
        <v>572</v>
      </c>
      <c r="C719" s="5">
        <v>23000</v>
      </c>
      <c r="D719" s="5">
        <f>C719</f>
        <v>23000</v>
      </c>
      <c r="E719" s="5">
        <f>D719</f>
        <v>23000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73" t="s">
        <v>850</v>
      </c>
      <c r="B722" s="17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7" t="s">
        <v>577</v>
      </c>
      <c r="B725" s="17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5" t="s">
        <v>588</v>
      </c>
      <c r="B726" s="17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73" t="s">
        <v>849</v>
      </c>
      <c r="B727" s="17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3" t="s">
        <v>848</v>
      </c>
      <c r="B730" s="174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3" t="s">
        <v>846</v>
      </c>
      <c r="B733" s="17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73" t="s">
        <v>843</v>
      </c>
      <c r="B739" s="17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3" t="s">
        <v>842</v>
      </c>
      <c r="B741" s="17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3" t="s">
        <v>841</v>
      </c>
      <c r="B743" s="17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73" t="s">
        <v>836</v>
      </c>
      <c r="B750" s="17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73" t="s">
        <v>834</v>
      </c>
      <c r="B755" s="17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73" t="s">
        <v>830</v>
      </c>
      <c r="B760" s="17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73" t="s">
        <v>828</v>
      </c>
      <c r="B765" s="17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3" t="s">
        <v>826</v>
      </c>
      <c r="B767" s="17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3" t="s">
        <v>823</v>
      </c>
      <c r="B771" s="17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73" t="s">
        <v>817</v>
      </c>
      <c r="B777" s="17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47 J339 J560:J561 J550:J551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543" workbookViewId="0">
      <selection activeCell="D114" sqref="D114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6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9" t="s">
        <v>30</v>
      </c>
      <c r="B1" s="189"/>
      <c r="C1" s="189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7" t="s">
        <v>60</v>
      </c>
      <c r="B2" s="197"/>
      <c r="C2" s="26">
        <f>C3+C67</f>
        <v>385000</v>
      </c>
      <c r="D2" s="26">
        <v>385000</v>
      </c>
      <c r="E2" s="26">
        <v>385000</v>
      </c>
      <c r="G2" s="39" t="s">
        <v>60</v>
      </c>
      <c r="H2" s="41"/>
      <c r="I2" s="42"/>
      <c r="J2" s="40" t="b">
        <f>AND(H2=I2)</f>
        <v>1</v>
      </c>
    </row>
    <row r="3" spans="1:14">
      <c r="A3" s="194" t="s">
        <v>578</v>
      </c>
      <c r="B3" s="194"/>
      <c r="C3" s="23">
        <f>C4+C11+C38+C61</f>
        <v>82900</v>
      </c>
      <c r="D3" s="23">
        <f>D4+D11+D38+D61</f>
        <v>82900</v>
      </c>
      <c r="E3" s="23">
        <f>E4+E11+E38+E61</f>
        <v>82900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90" t="s">
        <v>124</v>
      </c>
      <c r="B4" s="191"/>
      <c r="C4" s="21">
        <f>SUM(C5:C10)</f>
        <v>32100</v>
      </c>
      <c r="D4" s="21">
        <f>SUM(D5:D10)</f>
        <v>32100</v>
      </c>
      <c r="E4" s="21">
        <f>SUM(E5:E10)</f>
        <v>32100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12000</v>
      </c>
      <c r="D5" s="2">
        <f>C5</f>
        <v>12000</v>
      </c>
      <c r="E5" s="2">
        <f>D5</f>
        <v>12000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5000</v>
      </c>
      <c r="D6" s="2">
        <f t="shared" ref="D6:E10" si="0">C6</f>
        <v>5000</v>
      </c>
      <c r="E6" s="2">
        <f t="shared" si="0"/>
        <v>5000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5000</v>
      </c>
      <c r="D7" s="2">
        <f t="shared" si="0"/>
        <v>5000</v>
      </c>
      <c r="E7" s="2">
        <f t="shared" si="0"/>
        <v>5000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10000</v>
      </c>
      <c r="D8" s="2">
        <f t="shared" si="0"/>
        <v>10000</v>
      </c>
      <c r="E8" s="2">
        <f t="shared" si="0"/>
        <v>10000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</v>
      </c>
      <c r="D10" s="2">
        <f t="shared" si="0"/>
        <v>100</v>
      </c>
      <c r="E10" s="2">
        <f t="shared" si="0"/>
        <v>100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90" t="s">
        <v>125</v>
      </c>
      <c r="B11" s="191"/>
      <c r="C11" s="21">
        <f>SUM(C12:C37)</f>
        <v>5000</v>
      </c>
      <c r="D11" s="21">
        <f>SUM(D12:D37)</f>
        <v>5000</v>
      </c>
      <c r="E11" s="21">
        <f>SUM(E12:E37)</f>
        <v>5000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2100</v>
      </c>
      <c r="D12" s="2">
        <f>C12</f>
        <v>2100</v>
      </c>
      <c r="E12" s="2">
        <f>D12</f>
        <v>2100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1800</v>
      </c>
      <c r="D34" s="2">
        <f t="shared" si="2"/>
        <v>1800</v>
      </c>
      <c r="E34" s="2">
        <f t="shared" si="2"/>
        <v>1800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 outlineLevel="1">
      <c r="A36" s="3">
        <v>2406</v>
      </c>
      <c r="B36" s="1" t="s">
        <v>9</v>
      </c>
      <c r="C36" s="2">
        <v>100</v>
      </c>
      <c r="D36" s="2">
        <f t="shared" si="2"/>
        <v>100</v>
      </c>
      <c r="E36" s="2">
        <f t="shared" si="2"/>
        <v>100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90" t="s">
        <v>145</v>
      </c>
      <c r="B38" s="191"/>
      <c r="C38" s="21">
        <f>SUM(C39:C60)</f>
        <v>45300</v>
      </c>
      <c r="D38" s="21">
        <f>SUM(D39:D60)</f>
        <v>45300</v>
      </c>
      <c r="E38" s="21">
        <f>SUM(E39:E60)</f>
        <v>45300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3000</v>
      </c>
      <c r="D39" s="2">
        <f>C39</f>
        <v>3000</v>
      </c>
      <c r="E39" s="2">
        <f>D39</f>
        <v>3000</v>
      </c>
    </row>
    <row r="40" spans="1:10" outlineLevel="1">
      <c r="A40" s="20">
        <v>3102</v>
      </c>
      <c r="B40" s="20" t="s">
        <v>12</v>
      </c>
      <c r="C40" s="2">
        <v>1000</v>
      </c>
      <c r="D40" s="2">
        <f t="shared" ref="D40:E55" si="3">C40</f>
        <v>1000</v>
      </c>
      <c r="E40" s="2">
        <f t="shared" si="3"/>
        <v>1000</v>
      </c>
    </row>
    <row r="41" spans="1:10" outlineLevel="1">
      <c r="A41" s="20">
        <v>3103</v>
      </c>
      <c r="B41" s="20" t="s">
        <v>13</v>
      </c>
      <c r="C41" s="2">
        <v>1300</v>
      </c>
      <c r="D41" s="2">
        <f t="shared" si="3"/>
        <v>1300</v>
      </c>
      <c r="E41" s="2">
        <f t="shared" si="3"/>
        <v>1300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3"/>
        <v>200</v>
      </c>
      <c r="E42" s="2">
        <f t="shared" si="3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3"/>
        <v>500</v>
      </c>
      <c r="E44" s="2">
        <f t="shared" si="3"/>
        <v>500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1500</v>
      </c>
      <c r="D48" s="2">
        <f t="shared" si="3"/>
        <v>1500</v>
      </c>
      <c r="E48" s="2">
        <f t="shared" si="3"/>
        <v>1500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>
        <v>100</v>
      </c>
      <c r="D51" s="2">
        <f t="shared" si="3"/>
        <v>100</v>
      </c>
      <c r="E51" s="2">
        <f t="shared" si="3"/>
        <v>100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3"/>
        <v>500</v>
      </c>
      <c r="E54" s="2">
        <f t="shared" si="3"/>
        <v>500</v>
      </c>
    </row>
    <row r="55" spans="1:10" outlineLevel="1">
      <c r="A55" s="20">
        <v>3303</v>
      </c>
      <c r="B55" s="20" t="s">
        <v>153</v>
      </c>
      <c r="C55" s="2">
        <v>20000</v>
      </c>
      <c r="D55" s="2">
        <f t="shared" si="3"/>
        <v>20000</v>
      </c>
      <c r="E55" s="2">
        <f t="shared" si="3"/>
        <v>20000</v>
      </c>
    </row>
    <row r="56" spans="1:10" outlineLevel="1">
      <c r="A56" s="20">
        <v>3303</v>
      </c>
      <c r="B56" s="20" t="s">
        <v>154</v>
      </c>
      <c r="C56" s="2">
        <v>15000</v>
      </c>
      <c r="D56" s="2">
        <f t="shared" ref="D56:E60" si="4">C56</f>
        <v>15000</v>
      </c>
      <c r="E56" s="2">
        <f t="shared" si="4"/>
        <v>15000</v>
      </c>
    </row>
    <row r="57" spans="1:10" outlineLevel="1">
      <c r="A57" s="20">
        <v>3304</v>
      </c>
      <c r="B57" s="20" t="s">
        <v>155</v>
      </c>
      <c r="C57" s="2">
        <v>200</v>
      </c>
      <c r="D57" s="2">
        <f t="shared" si="4"/>
        <v>200</v>
      </c>
      <c r="E57" s="2">
        <f t="shared" si="4"/>
        <v>200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1000</v>
      </c>
      <c r="D60" s="2">
        <f t="shared" si="4"/>
        <v>1000</v>
      </c>
      <c r="E60" s="2">
        <f t="shared" si="4"/>
        <v>1000</v>
      </c>
    </row>
    <row r="61" spans="1:10">
      <c r="A61" s="190" t="s">
        <v>158</v>
      </c>
      <c r="B61" s="191"/>
      <c r="C61" s="22">
        <f>SUM(C62:C66)</f>
        <v>500</v>
      </c>
      <c r="D61" s="22">
        <f>SUM(D62:D66)</f>
        <v>500</v>
      </c>
      <c r="E61" s="22">
        <f>SUM(E62:E66)</f>
        <v>500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>
        <v>500</v>
      </c>
      <c r="D66" s="2">
        <f t="shared" si="5"/>
        <v>500</v>
      </c>
      <c r="E66" s="2">
        <f t="shared" si="5"/>
        <v>500</v>
      </c>
    </row>
    <row r="67" spans="1:10">
      <c r="A67" s="194" t="s">
        <v>579</v>
      </c>
      <c r="B67" s="194"/>
      <c r="C67" s="25">
        <f>C97+C68</f>
        <v>302100</v>
      </c>
      <c r="D67" s="25">
        <f>D97+D68</f>
        <v>302100</v>
      </c>
      <c r="E67" s="25">
        <f>E97+E68</f>
        <v>302100</v>
      </c>
      <c r="G67" s="39" t="s">
        <v>59</v>
      </c>
      <c r="H67" s="41"/>
      <c r="I67" s="42"/>
      <c r="J67" s="40" t="b">
        <f>AND(H67=I67)</f>
        <v>1</v>
      </c>
    </row>
    <row r="68" spans="1:10">
      <c r="A68" s="190" t="s">
        <v>163</v>
      </c>
      <c r="B68" s="191"/>
      <c r="C68" s="21">
        <f>SUM(C69:C96)</f>
        <v>20500</v>
      </c>
      <c r="D68" s="21">
        <f>SUM(D69:D96)</f>
        <v>20500</v>
      </c>
      <c r="E68" s="21">
        <f>SUM(E69:E96)</f>
        <v>20500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>
        <v>20000</v>
      </c>
      <c r="D81" s="2">
        <f t="shared" si="6"/>
        <v>20000</v>
      </c>
      <c r="E81" s="2">
        <f t="shared" si="6"/>
        <v>20000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>
        <v>500</v>
      </c>
      <c r="D96" s="2">
        <f t="shared" si="7"/>
        <v>500</v>
      </c>
      <c r="E96" s="2">
        <f t="shared" si="7"/>
        <v>500</v>
      </c>
    </row>
    <row r="97" spans="1:10">
      <c r="A97" s="19" t="s">
        <v>184</v>
      </c>
      <c r="B97" s="24"/>
      <c r="C97" s="21">
        <f>SUM(C98:C113)</f>
        <v>281600</v>
      </c>
      <c r="D97" s="21">
        <f>SUM(D98:D113)</f>
        <v>281600</v>
      </c>
      <c r="E97" s="21">
        <f>SUM(E98:E113)</f>
        <v>281600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240000</v>
      </c>
      <c r="D98" s="2">
        <f>C98</f>
        <v>240000</v>
      </c>
      <c r="E98" s="2">
        <f>D98</f>
        <v>240000</v>
      </c>
    </row>
    <row r="99" spans="1:10" ht="15" customHeight="1" outlineLevel="1">
      <c r="A99" s="3">
        <v>6002</v>
      </c>
      <c r="B99" s="1" t="s">
        <v>185</v>
      </c>
      <c r="C99" s="2">
        <v>40000</v>
      </c>
      <c r="D99" s="2">
        <f t="shared" ref="D99:E113" si="8">C99</f>
        <v>40000</v>
      </c>
      <c r="E99" s="2">
        <f t="shared" si="8"/>
        <v>40000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300</v>
      </c>
      <c r="D103" s="2">
        <f t="shared" si="8"/>
        <v>300</v>
      </c>
      <c r="E103" s="2">
        <f t="shared" si="8"/>
        <v>300</v>
      </c>
    </row>
    <row r="104" spans="1:10" ht="15" customHeight="1" outlineLevel="1">
      <c r="A104" s="3">
        <v>6007</v>
      </c>
      <c r="B104" s="1" t="s">
        <v>27</v>
      </c>
      <c r="C104" s="2">
        <v>300</v>
      </c>
      <c r="D104" s="2">
        <f t="shared" si="8"/>
        <v>300</v>
      </c>
      <c r="E104" s="2">
        <f t="shared" si="8"/>
        <v>300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500</v>
      </c>
      <c r="D106" s="2">
        <f t="shared" si="8"/>
        <v>500</v>
      </c>
      <c r="E106" s="2">
        <f t="shared" si="8"/>
        <v>500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500</v>
      </c>
      <c r="D113" s="2">
        <f t="shared" si="8"/>
        <v>500</v>
      </c>
      <c r="E113" s="2">
        <f t="shared" si="8"/>
        <v>500</v>
      </c>
    </row>
    <row r="114" spans="1:10">
      <c r="A114" s="195" t="s">
        <v>62</v>
      </c>
      <c r="B114" s="196"/>
      <c r="C114" s="26">
        <f>C115+C152+C177</f>
        <v>34357</v>
      </c>
      <c r="D114" s="26">
        <v>664701.46100000001</v>
      </c>
      <c r="E114" s="26">
        <v>664701.46100000001</v>
      </c>
      <c r="F114" s="51"/>
      <c r="G114" s="39" t="s">
        <v>62</v>
      </c>
      <c r="H114" s="41"/>
      <c r="I114" s="42"/>
      <c r="J114" s="40" t="b">
        <f>AND(H114=I114)</f>
        <v>1</v>
      </c>
    </row>
    <row r="115" spans="1:10">
      <c r="A115" s="192" t="s">
        <v>580</v>
      </c>
      <c r="B115" s="193"/>
      <c r="C115" s="23">
        <f>C116+C135</f>
        <v>34357</v>
      </c>
      <c r="D115" s="23">
        <f>D116+D135</f>
        <v>34357</v>
      </c>
      <c r="E115" s="23">
        <f>E116+E135</f>
        <v>34357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90" t="s">
        <v>195</v>
      </c>
      <c r="B116" s="19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90" t="s">
        <v>202</v>
      </c>
      <c r="B135" s="191"/>
      <c r="C135" s="21">
        <f>C136+C140+C143+C146+C149</f>
        <v>34357</v>
      </c>
      <c r="D135" s="21">
        <f>D136+D140+D143+D146+D149</f>
        <v>34357</v>
      </c>
      <c r="E135" s="21">
        <f>E136+E140+E143+E146+E149</f>
        <v>34357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34357</v>
      </c>
      <c r="D136" s="2">
        <f>D137+D138+D139</f>
        <v>34357</v>
      </c>
      <c r="E136" s="2">
        <f>E137+E138+E139</f>
        <v>34357</v>
      </c>
    </row>
    <row r="137" spans="1:10" ht="15" customHeight="1" outlineLevel="2">
      <c r="A137" s="131"/>
      <c r="B137" s="130" t="s">
        <v>855</v>
      </c>
      <c r="C137" s="129">
        <v>12000</v>
      </c>
      <c r="D137" s="129">
        <f>C137</f>
        <v>12000</v>
      </c>
      <c r="E137" s="129">
        <f>D137</f>
        <v>12000</v>
      </c>
    </row>
    <row r="138" spans="1:10" ht="15" customHeight="1" outlineLevel="2">
      <c r="A138" s="131"/>
      <c r="B138" s="130" t="s">
        <v>862</v>
      </c>
      <c r="C138" s="129">
        <v>12804</v>
      </c>
      <c r="D138" s="129">
        <f t="shared" ref="D138:E139" si="9">C138</f>
        <v>12804</v>
      </c>
      <c r="E138" s="129">
        <f t="shared" si="9"/>
        <v>12804</v>
      </c>
    </row>
    <row r="139" spans="1:10" ht="15" customHeight="1" outlineLevel="2">
      <c r="A139" s="131"/>
      <c r="B139" s="130" t="s">
        <v>861</v>
      </c>
      <c r="C139" s="129">
        <v>9553</v>
      </c>
      <c r="D139" s="129">
        <f t="shared" si="9"/>
        <v>9553</v>
      </c>
      <c r="E139" s="129">
        <f t="shared" si="9"/>
        <v>9553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92" t="s">
        <v>581</v>
      </c>
      <c r="B152" s="19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90" t="s">
        <v>208</v>
      </c>
      <c r="B153" s="19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90" t="s">
        <v>212</v>
      </c>
      <c r="B163" s="19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90" t="s">
        <v>214</v>
      </c>
      <c r="B170" s="19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92" t="s">
        <v>582</v>
      </c>
      <c r="B177" s="19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90" t="s">
        <v>217</v>
      </c>
      <c r="B178" s="19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7" t="s">
        <v>849</v>
      </c>
      <c r="B179" s="18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7" t="s">
        <v>848</v>
      </c>
      <c r="B184" s="18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7" t="s">
        <v>846</v>
      </c>
      <c r="B188" s="18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 collapsed="1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 collapsed="1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7" t="s">
        <v>843</v>
      </c>
      <c r="B197" s="188"/>
      <c r="C197" s="2">
        <f t="shared" ref="C197:C198" si="11">C198</f>
        <v>0</v>
      </c>
      <c r="D197" s="2">
        <f t="shared" ref="D197:E198" si="12">D198</f>
        <v>0</v>
      </c>
      <c r="E197" s="2">
        <f t="shared" si="12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2"/>
        <v>0</v>
      </c>
      <c r="E198" s="129">
        <f t="shared" si="12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7" t="s">
        <v>842</v>
      </c>
      <c r="B200" s="18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7" t="s">
        <v>841</v>
      </c>
      <c r="B203" s="18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 collapsed="1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3">C208</f>
        <v>0</v>
      </c>
      <c r="E208" s="128">
        <f t="shared" si="13"/>
        <v>0</v>
      </c>
    </row>
    <row r="209" spans="1:5" hidden="1" outlineLevel="3">
      <c r="A209" s="90"/>
      <c r="B209" s="89" t="s">
        <v>838</v>
      </c>
      <c r="C209" s="128"/>
      <c r="D209" s="128">
        <f t="shared" si="13"/>
        <v>0</v>
      </c>
      <c r="E209" s="128">
        <f t="shared" si="13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3"/>
        <v>0</v>
      </c>
      <c r="E210" s="128">
        <f t="shared" si="13"/>
        <v>0</v>
      </c>
    </row>
    <row r="211" spans="1:5" outlineLevel="2" collapsed="1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 collapsed="1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7" t="s">
        <v>836</v>
      </c>
      <c r="B215" s="18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4">C217</f>
        <v>0</v>
      </c>
      <c r="E217" s="128">
        <f t="shared" si="14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4"/>
        <v>0</v>
      </c>
      <c r="E218" s="132">
        <f t="shared" si="14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4"/>
        <v>0</v>
      </c>
      <c r="E219" s="132">
        <f t="shared" si="14"/>
        <v>0</v>
      </c>
    </row>
    <row r="220" spans="1:5" outlineLevel="2" collapsed="1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7" t="s">
        <v>834</v>
      </c>
      <c r="B222" s="18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5">C225</f>
        <v>0</v>
      </c>
      <c r="E225" s="128">
        <f t="shared" si="15"/>
        <v>0</v>
      </c>
    </row>
    <row r="226" spans="1:5" outlineLevel="3">
      <c r="A226" s="90"/>
      <c r="B226" s="89" t="s">
        <v>832</v>
      </c>
      <c r="C226" s="128"/>
      <c r="D226" s="128">
        <f t="shared" si="15"/>
        <v>0</v>
      </c>
      <c r="E226" s="128">
        <f t="shared" si="15"/>
        <v>0</v>
      </c>
    </row>
    <row r="227" spans="1:5" outlineLevel="3">
      <c r="A227" s="90"/>
      <c r="B227" s="89" t="s">
        <v>831</v>
      </c>
      <c r="C227" s="128"/>
      <c r="D227" s="128">
        <f t="shared" si="15"/>
        <v>0</v>
      </c>
      <c r="E227" s="128">
        <f t="shared" si="15"/>
        <v>0</v>
      </c>
    </row>
    <row r="228" spans="1:5" outlineLevel="1">
      <c r="A228" s="187" t="s">
        <v>830</v>
      </c>
      <c r="B228" s="18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6">C231</f>
        <v>0</v>
      </c>
      <c r="E231" s="128">
        <f t="shared" si="16"/>
        <v>0</v>
      </c>
    </row>
    <row r="232" spans="1:5" hidden="1" outlineLevel="3">
      <c r="A232" s="90"/>
      <c r="B232" s="89" t="s">
        <v>819</v>
      </c>
      <c r="C232" s="128"/>
      <c r="D232" s="128">
        <f t="shared" si="16"/>
        <v>0</v>
      </c>
      <c r="E232" s="128">
        <f t="shared" si="16"/>
        <v>0</v>
      </c>
    </row>
    <row r="233" spans="1:5" outlineLevel="2" collapsed="1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7" t="s">
        <v>828</v>
      </c>
      <c r="B235" s="18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7" t="s">
        <v>826</v>
      </c>
      <c r="B238" s="18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7">C241</f>
        <v>0</v>
      </c>
      <c r="E241" s="128">
        <f t="shared" si="17"/>
        <v>0</v>
      </c>
    </row>
    <row r="242" spans="1:10" outlineLevel="3">
      <c r="A242" s="90"/>
      <c r="B242" s="89" t="s">
        <v>824</v>
      </c>
      <c r="C242" s="128"/>
      <c r="D242" s="128">
        <f t="shared" si="17"/>
        <v>0</v>
      </c>
      <c r="E242" s="128">
        <f t="shared" si="17"/>
        <v>0</v>
      </c>
    </row>
    <row r="243" spans="1:10" outlineLevel="1">
      <c r="A243" s="187" t="s">
        <v>823</v>
      </c>
      <c r="B243" s="18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8">C246</f>
        <v>0</v>
      </c>
      <c r="E246" s="128">
        <f t="shared" si="18"/>
        <v>0</v>
      </c>
    </row>
    <row r="247" spans="1:10" outlineLevel="3">
      <c r="A247" s="90"/>
      <c r="B247" s="89" t="s">
        <v>820</v>
      </c>
      <c r="C247" s="128"/>
      <c r="D247" s="128">
        <f t="shared" si="18"/>
        <v>0</v>
      </c>
      <c r="E247" s="128">
        <f t="shared" si="18"/>
        <v>0</v>
      </c>
    </row>
    <row r="248" spans="1:10" outlineLevel="3">
      <c r="A248" s="90"/>
      <c r="B248" s="89" t="s">
        <v>819</v>
      </c>
      <c r="C248" s="128"/>
      <c r="D248" s="128">
        <f t="shared" si="18"/>
        <v>0</v>
      </c>
      <c r="E248" s="128">
        <f t="shared" si="18"/>
        <v>0</v>
      </c>
    </row>
    <row r="249" spans="1:10" outlineLevel="3">
      <c r="A249" s="90"/>
      <c r="B249" s="89" t="s">
        <v>818</v>
      </c>
      <c r="C249" s="128"/>
      <c r="D249" s="128">
        <f t="shared" si="18"/>
        <v>0</v>
      </c>
      <c r="E249" s="128">
        <f t="shared" si="18"/>
        <v>0</v>
      </c>
    </row>
    <row r="250" spans="1:10" outlineLevel="1">
      <c r="A250" s="187" t="s">
        <v>817</v>
      </c>
      <c r="B250" s="18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9" t="s">
        <v>67</v>
      </c>
      <c r="B256" s="189"/>
      <c r="C256" s="189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1" t="s">
        <v>60</v>
      </c>
      <c r="B257" s="182"/>
      <c r="C257" s="37">
        <f>C258+C550</f>
        <v>362000</v>
      </c>
      <c r="D257" s="37">
        <v>362000</v>
      </c>
      <c r="E257" s="37">
        <v>362000</v>
      </c>
      <c r="F257" s="51"/>
      <c r="G257" s="39" t="s">
        <v>60</v>
      </c>
      <c r="H257" s="41"/>
      <c r="I257" s="42"/>
      <c r="J257" s="40" t="b">
        <f>AND(H257=I257)</f>
        <v>1</v>
      </c>
    </row>
    <row r="258" spans="1:10">
      <c r="A258" s="177" t="s">
        <v>266</v>
      </c>
      <c r="B258" s="178"/>
      <c r="C258" s="36">
        <f>C259+C339+C483+C547</f>
        <v>344700</v>
      </c>
      <c r="D258" s="36">
        <f>D259+D339+D483+D547</f>
        <v>193247</v>
      </c>
      <c r="E258" s="36">
        <f>E259+E339+E483+E547</f>
        <v>193247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246603</v>
      </c>
      <c r="D259" s="33">
        <f>D260+D263+D314</f>
        <v>95150</v>
      </c>
      <c r="E259" s="33">
        <f>E260+E263+E314</f>
        <v>95150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9" t="s">
        <v>268</v>
      </c>
      <c r="B260" s="180"/>
      <c r="C260" s="32">
        <f>SUM(C261:C262)</f>
        <v>720</v>
      </c>
      <c r="D260" s="32">
        <f>SUM(D261:D262)</f>
        <v>720</v>
      </c>
      <c r="E260" s="32">
        <f>SUM(E261:E262)</f>
        <v>720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9" t="s">
        <v>269</v>
      </c>
      <c r="B263" s="180"/>
      <c r="C263" s="32">
        <f>C264+C265+C289+C296+C298+C302+C305+C308+C313</f>
        <v>245883</v>
      </c>
      <c r="D263" s="32">
        <f>D264+D265+D289+D296+D298+D302+D305+D308+D313</f>
        <v>94430</v>
      </c>
      <c r="E263" s="32">
        <f>E264+E265+E289+E296+E298+E302+E305+E308+E313</f>
        <v>94430</v>
      </c>
    </row>
    <row r="264" spans="1:10" outlineLevel="2">
      <c r="A264" s="6">
        <v>1101</v>
      </c>
      <c r="B264" s="4" t="s">
        <v>34</v>
      </c>
      <c r="C264" s="5">
        <v>94430</v>
      </c>
      <c r="D264" s="5">
        <f>C264</f>
        <v>94430</v>
      </c>
      <c r="E264" s="5">
        <f>D264</f>
        <v>94430</v>
      </c>
    </row>
    <row r="265" spans="1:10" outlineLevel="2">
      <c r="A265" s="6">
        <v>1101</v>
      </c>
      <c r="B265" s="4" t="s">
        <v>35</v>
      </c>
      <c r="C265" s="5">
        <v>100405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9">C267</f>
        <v>0</v>
      </c>
      <c r="E267" s="30">
        <f t="shared" si="19"/>
        <v>0</v>
      </c>
    </row>
    <row r="268" spans="1:10" hidden="1" outlineLevel="3">
      <c r="A268" s="29"/>
      <c r="B268" s="28" t="s">
        <v>220</v>
      </c>
      <c r="C268" s="30"/>
      <c r="D268" s="30">
        <f t="shared" si="19"/>
        <v>0</v>
      </c>
      <c r="E268" s="30">
        <f t="shared" si="19"/>
        <v>0</v>
      </c>
    </row>
    <row r="269" spans="1:10" hidden="1" outlineLevel="3">
      <c r="A269" s="29"/>
      <c r="B269" s="28" t="s">
        <v>221</v>
      </c>
      <c r="C269" s="30"/>
      <c r="D269" s="30">
        <f t="shared" si="19"/>
        <v>0</v>
      </c>
      <c r="E269" s="30">
        <f t="shared" si="19"/>
        <v>0</v>
      </c>
    </row>
    <row r="270" spans="1:10" hidden="1" outlineLevel="3">
      <c r="A270" s="29"/>
      <c r="B270" s="28" t="s">
        <v>222</v>
      </c>
      <c r="C270" s="30"/>
      <c r="D270" s="30">
        <f t="shared" si="19"/>
        <v>0</v>
      </c>
      <c r="E270" s="30">
        <f t="shared" si="19"/>
        <v>0</v>
      </c>
    </row>
    <row r="271" spans="1:10" hidden="1" outlineLevel="3">
      <c r="A271" s="29"/>
      <c r="B271" s="28" t="s">
        <v>223</v>
      </c>
      <c r="C271" s="30"/>
      <c r="D271" s="30">
        <f t="shared" si="19"/>
        <v>0</v>
      </c>
      <c r="E271" s="30">
        <f t="shared" si="19"/>
        <v>0</v>
      </c>
    </row>
    <row r="272" spans="1:10" hidden="1" outlineLevel="3">
      <c r="A272" s="29"/>
      <c r="B272" s="28" t="s">
        <v>224</v>
      </c>
      <c r="C272" s="30"/>
      <c r="D272" s="30">
        <f t="shared" si="19"/>
        <v>0</v>
      </c>
      <c r="E272" s="30">
        <f t="shared" si="19"/>
        <v>0</v>
      </c>
    </row>
    <row r="273" spans="1:5" hidden="1" outlineLevel="3">
      <c r="A273" s="29"/>
      <c r="B273" s="28" t="s">
        <v>225</v>
      </c>
      <c r="C273" s="30"/>
      <c r="D273" s="30">
        <f t="shared" si="19"/>
        <v>0</v>
      </c>
      <c r="E273" s="30">
        <f t="shared" si="19"/>
        <v>0</v>
      </c>
    </row>
    <row r="274" spans="1:5" hidden="1" outlineLevel="3">
      <c r="A274" s="29"/>
      <c r="B274" s="28" t="s">
        <v>226</v>
      </c>
      <c r="C274" s="30"/>
      <c r="D274" s="30">
        <f t="shared" si="19"/>
        <v>0</v>
      </c>
      <c r="E274" s="30">
        <f t="shared" si="19"/>
        <v>0</v>
      </c>
    </row>
    <row r="275" spans="1:5" hidden="1" outlineLevel="3">
      <c r="A275" s="29"/>
      <c r="B275" s="28" t="s">
        <v>227</v>
      </c>
      <c r="C275" s="30"/>
      <c r="D275" s="30">
        <f t="shared" si="19"/>
        <v>0</v>
      </c>
      <c r="E275" s="30">
        <f t="shared" si="19"/>
        <v>0</v>
      </c>
    </row>
    <row r="276" spans="1:5" hidden="1" outlineLevel="3">
      <c r="A276" s="29"/>
      <c r="B276" s="28" t="s">
        <v>228</v>
      </c>
      <c r="C276" s="30"/>
      <c r="D276" s="30">
        <f t="shared" si="19"/>
        <v>0</v>
      </c>
      <c r="E276" s="30">
        <f t="shared" si="19"/>
        <v>0</v>
      </c>
    </row>
    <row r="277" spans="1:5" hidden="1" outlineLevel="3">
      <c r="A277" s="29"/>
      <c r="B277" s="28" t="s">
        <v>229</v>
      </c>
      <c r="C277" s="30"/>
      <c r="D277" s="30">
        <f t="shared" si="19"/>
        <v>0</v>
      </c>
      <c r="E277" s="30">
        <f t="shared" si="19"/>
        <v>0</v>
      </c>
    </row>
    <row r="278" spans="1:5" hidden="1" outlineLevel="3">
      <c r="A278" s="29"/>
      <c r="B278" s="28" t="s">
        <v>230</v>
      </c>
      <c r="C278" s="30"/>
      <c r="D278" s="30">
        <f t="shared" si="19"/>
        <v>0</v>
      </c>
      <c r="E278" s="30">
        <f t="shared" si="19"/>
        <v>0</v>
      </c>
    </row>
    <row r="279" spans="1:5" hidden="1" outlineLevel="3">
      <c r="A279" s="29"/>
      <c r="B279" s="28" t="s">
        <v>231</v>
      </c>
      <c r="C279" s="30"/>
      <c r="D279" s="30">
        <f t="shared" si="19"/>
        <v>0</v>
      </c>
      <c r="E279" s="30">
        <f t="shared" si="19"/>
        <v>0</v>
      </c>
    </row>
    <row r="280" spans="1:5" hidden="1" outlineLevel="3">
      <c r="A280" s="29"/>
      <c r="B280" s="28" t="s">
        <v>232</v>
      </c>
      <c r="C280" s="30"/>
      <c r="D280" s="30">
        <f t="shared" si="19"/>
        <v>0</v>
      </c>
      <c r="E280" s="30">
        <f t="shared" si="19"/>
        <v>0</v>
      </c>
    </row>
    <row r="281" spans="1:5" hidden="1" outlineLevel="3">
      <c r="A281" s="29"/>
      <c r="B281" s="28" t="s">
        <v>233</v>
      </c>
      <c r="C281" s="30"/>
      <c r="D281" s="30">
        <f t="shared" si="19"/>
        <v>0</v>
      </c>
      <c r="E281" s="30">
        <f t="shared" si="19"/>
        <v>0</v>
      </c>
    </row>
    <row r="282" spans="1:5" hidden="1" outlineLevel="3">
      <c r="A282" s="29"/>
      <c r="B282" s="28" t="s">
        <v>234</v>
      </c>
      <c r="C282" s="30"/>
      <c r="D282" s="30">
        <f t="shared" si="19"/>
        <v>0</v>
      </c>
      <c r="E282" s="30">
        <f t="shared" si="19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20">C283</f>
        <v>0</v>
      </c>
      <c r="E283" s="30">
        <f t="shared" si="20"/>
        <v>0</v>
      </c>
    </row>
    <row r="284" spans="1:5" hidden="1" outlineLevel="3">
      <c r="A284" s="29"/>
      <c r="B284" s="28" t="s">
        <v>236</v>
      </c>
      <c r="C284" s="30"/>
      <c r="D284" s="30">
        <f t="shared" si="20"/>
        <v>0</v>
      </c>
      <c r="E284" s="30">
        <f t="shared" si="20"/>
        <v>0</v>
      </c>
    </row>
    <row r="285" spans="1:5" hidden="1" outlineLevel="3">
      <c r="A285" s="29"/>
      <c r="B285" s="28" t="s">
        <v>237</v>
      </c>
      <c r="C285" s="30"/>
      <c r="D285" s="30">
        <f t="shared" si="20"/>
        <v>0</v>
      </c>
      <c r="E285" s="30">
        <f t="shared" si="20"/>
        <v>0</v>
      </c>
    </row>
    <row r="286" spans="1:5" hidden="1" outlineLevel="3">
      <c r="A286" s="29"/>
      <c r="B286" s="28" t="s">
        <v>238</v>
      </c>
      <c r="C286" s="30"/>
      <c r="D286" s="30">
        <f t="shared" si="20"/>
        <v>0</v>
      </c>
      <c r="E286" s="30">
        <f t="shared" si="20"/>
        <v>0</v>
      </c>
    </row>
    <row r="287" spans="1:5" hidden="1" outlineLevel="3">
      <c r="A287" s="29"/>
      <c r="B287" s="28" t="s">
        <v>239</v>
      </c>
      <c r="C287" s="30"/>
      <c r="D287" s="30">
        <f t="shared" si="20"/>
        <v>0</v>
      </c>
      <c r="E287" s="30">
        <f t="shared" si="20"/>
        <v>0</v>
      </c>
    </row>
    <row r="288" spans="1:5" hidden="1" outlineLevel="3">
      <c r="A288" s="29"/>
      <c r="B288" s="28" t="s">
        <v>240</v>
      </c>
      <c r="C288" s="30"/>
      <c r="D288" s="30">
        <f t="shared" si="20"/>
        <v>0</v>
      </c>
      <c r="E288" s="30">
        <f t="shared" si="20"/>
        <v>0</v>
      </c>
    </row>
    <row r="289" spans="1:5" outlineLevel="2" collapsed="1">
      <c r="A289" s="6">
        <v>1101</v>
      </c>
      <c r="B289" s="4" t="s">
        <v>36</v>
      </c>
      <c r="C289" s="5">
        <v>4065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1">C291</f>
        <v>0</v>
      </c>
      <c r="E291" s="30">
        <f t="shared" si="21"/>
        <v>0</v>
      </c>
    </row>
    <row r="292" spans="1:5" hidden="1" outlineLevel="3">
      <c r="A292" s="29"/>
      <c r="B292" s="28" t="s">
        <v>243</v>
      </c>
      <c r="C292" s="30"/>
      <c r="D292" s="30">
        <f t="shared" si="21"/>
        <v>0</v>
      </c>
      <c r="E292" s="30">
        <f t="shared" si="21"/>
        <v>0</v>
      </c>
    </row>
    <row r="293" spans="1:5" hidden="1" outlineLevel="3">
      <c r="A293" s="29"/>
      <c r="B293" s="28" t="s">
        <v>244</v>
      </c>
      <c r="C293" s="30"/>
      <c r="D293" s="30">
        <f t="shared" si="21"/>
        <v>0</v>
      </c>
      <c r="E293" s="30">
        <f t="shared" si="21"/>
        <v>0</v>
      </c>
    </row>
    <row r="294" spans="1:5" hidden="1" outlineLevel="3">
      <c r="A294" s="29"/>
      <c r="B294" s="28" t="s">
        <v>245</v>
      </c>
      <c r="C294" s="30"/>
      <c r="D294" s="30">
        <f t="shared" si="21"/>
        <v>0</v>
      </c>
      <c r="E294" s="30">
        <f t="shared" si="21"/>
        <v>0</v>
      </c>
    </row>
    <row r="295" spans="1:5" hidden="1" outlineLevel="3">
      <c r="A295" s="29"/>
      <c r="B295" s="28" t="s">
        <v>246</v>
      </c>
      <c r="C295" s="30"/>
      <c r="D295" s="30">
        <f t="shared" si="21"/>
        <v>0</v>
      </c>
      <c r="E295" s="30">
        <f t="shared" si="21"/>
        <v>0</v>
      </c>
    </row>
    <row r="296" spans="1:5" outlineLevel="2" collapsed="1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 collapsed="1">
      <c r="A298" s="6">
        <v>1101</v>
      </c>
      <c r="B298" s="4" t="s">
        <v>37</v>
      </c>
      <c r="C298" s="5">
        <v>7480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2">C300</f>
        <v>0</v>
      </c>
      <c r="E300" s="30">
        <f t="shared" si="22"/>
        <v>0</v>
      </c>
    </row>
    <row r="301" spans="1:5" hidden="1" outlineLevel="3">
      <c r="A301" s="29"/>
      <c r="B301" s="28" t="s">
        <v>250</v>
      </c>
      <c r="C301" s="30"/>
      <c r="D301" s="30">
        <f t="shared" si="22"/>
        <v>0</v>
      </c>
      <c r="E301" s="30">
        <f t="shared" si="22"/>
        <v>0</v>
      </c>
    </row>
    <row r="302" spans="1:5" outlineLevel="2" collapsed="1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 collapsed="1">
      <c r="A305" s="6">
        <v>1101</v>
      </c>
      <c r="B305" s="4" t="s">
        <v>38</v>
      </c>
      <c r="C305" s="5">
        <v>2613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 collapsed="1">
      <c r="A308" s="6">
        <v>1101</v>
      </c>
      <c r="B308" s="4" t="s">
        <v>39</v>
      </c>
      <c r="C308" s="5">
        <v>36590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3">C310</f>
        <v>0</v>
      </c>
      <c r="E310" s="30">
        <f t="shared" si="23"/>
        <v>0</v>
      </c>
    </row>
    <row r="311" spans="1:5" hidden="1" outlineLevel="3">
      <c r="A311" s="29"/>
      <c r="B311" s="28" t="s">
        <v>258</v>
      </c>
      <c r="C311" s="30"/>
      <c r="D311" s="30">
        <f t="shared" si="23"/>
        <v>0</v>
      </c>
      <c r="E311" s="30">
        <f t="shared" si="23"/>
        <v>0</v>
      </c>
    </row>
    <row r="312" spans="1:5" hidden="1" outlineLevel="3">
      <c r="A312" s="29"/>
      <c r="B312" s="28" t="s">
        <v>259</v>
      </c>
      <c r="C312" s="30"/>
      <c r="D312" s="30">
        <f t="shared" si="23"/>
        <v>0</v>
      </c>
      <c r="E312" s="30">
        <f t="shared" si="23"/>
        <v>0</v>
      </c>
    </row>
    <row r="313" spans="1:5" outlineLevel="2" collapsed="1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9" t="s">
        <v>601</v>
      </c>
      <c r="B314" s="18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4">C317</f>
        <v>0</v>
      </c>
      <c r="E317" s="30">
        <f t="shared" si="24"/>
        <v>0</v>
      </c>
    </row>
    <row r="318" spans="1:5" hidden="1" outlineLevel="3">
      <c r="A318" s="29"/>
      <c r="B318" s="28" t="s">
        <v>261</v>
      </c>
      <c r="C318" s="30"/>
      <c r="D318" s="30">
        <f t="shared" si="24"/>
        <v>0</v>
      </c>
      <c r="E318" s="30">
        <f t="shared" si="24"/>
        <v>0</v>
      </c>
    </row>
    <row r="319" spans="1:5" hidden="1" outlineLevel="3">
      <c r="A319" s="29"/>
      <c r="B319" s="28" t="s">
        <v>248</v>
      </c>
      <c r="C319" s="30"/>
      <c r="D319" s="30">
        <f t="shared" si="24"/>
        <v>0</v>
      </c>
      <c r="E319" s="30">
        <f t="shared" si="24"/>
        <v>0</v>
      </c>
    </row>
    <row r="320" spans="1:5" hidden="1" outlineLevel="3">
      <c r="A320" s="29"/>
      <c r="B320" s="28" t="s">
        <v>262</v>
      </c>
      <c r="C320" s="30"/>
      <c r="D320" s="30">
        <f t="shared" si="24"/>
        <v>0</v>
      </c>
      <c r="E320" s="30">
        <f t="shared" si="24"/>
        <v>0</v>
      </c>
    </row>
    <row r="321" spans="1:5" hidden="1" outlineLevel="3">
      <c r="A321" s="29"/>
      <c r="B321" s="28" t="s">
        <v>252</v>
      </c>
      <c r="C321" s="30"/>
      <c r="D321" s="30">
        <f t="shared" si="24"/>
        <v>0</v>
      </c>
      <c r="E321" s="30">
        <f t="shared" si="24"/>
        <v>0</v>
      </c>
    </row>
    <row r="322" spans="1:5" hidden="1" outlineLevel="3">
      <c r="A322" s="29"/>
      <c r="B322" s="28" t="s">
        <v>253</v>
      </c>
      <c r="C322" s="30"/>
      <c r="D322" s="30">
        <f t="shared" si="24"/>
        <v>0</v>
      </c>
      <c r="E322" s="30">
        <f t="shared" si="24"/>
        <v>0</v>
      </c>
    </row>
    <row r="323" spans="1:5" hidden="1" outlineLevel="3">
      <c r="A323" s="29"/>
      <c r="B323" s="28" t="s">
        <v>238</v>
      </c>
      <c r="C323" s="30"/>
      <c r="D323" s="30">
        <f t="shared" si="24"/>
        <v>0</v>
      </c>
      <c r="E323" s="30">
        <f t="shared" si="24"/>
        <v>0</v>
      </c>
    </row>
    <row r="324" spans="1:5" hidden="1" outlineLevel="3">
      <c r="A324" s="29"/>
      <c r="B324" s="28" t="s">
        <v>239</v>
      </c>
      <c r="C324" s="30"/>
      <c r="D324" s="30">
        <f t="shared" si="24"/>
        <v>0</v>
      </c>
      <c r="E324" s="30">
        <f t="shared" si="24"/>
        <v>0</v>
      </c>
    </row>
    <row r="325" spans="1:5" outlineLevel="2" collapsed="1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 collapsed="1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 collapsed="1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5">C333</f>
        <v>0</v>
      </c>
      <c r="E333" s="30">
        <f t="shared" si="25"/>
        <v>0</v>
      </c>
    </row>
    <row r="334" spans="1:5" hidden="1" outlineLevel="3">
      <c r="A334" s="29"/>
      <c r="B334" s="28" t="s">
        <v>258</v>
      </c>
      <c r="C334" s="30"/>
      <c r="D334" s="30">
        <f t="shared" si="25"/>
        <v>0</v>
      </c>
      <c r="E334" s="30">
        <f t="shared" si="25"/>
        <v>0</v>
      </c>
    </row>
    <row r="335" spans="1:5" hidden="1" outlineLevel="3">
      <c r="A335" s="29"/>
      <c r="B335" s="28" t="s">
        <v>259</v>
      </c>
      <c r="C335" s="30"/>
      <c r="D335" s="30">
        <f t="shared" si="25"/>
        <v>0</v>
      </c>
      <c r="E335" s="30">
        <f t="shared" si="25"/>
        <v>0</v>
      </c>
    </row>
    <row r="336" spans="1:5" outlineLevel="2" collapsed="1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6">C337</f>
        <v>0</v>
      </c>
      <c r="E337" s="5">
        <f t="shared" si="26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6"/>
        <v>0</v>
      </c>
      <c r="E338" s="5">
        <f t="shared" si="26"/>
        <v>0</v>
      </c>
    </row>
    <row r="339" spans="1:10">
      <c r="A339" s="175" t="s">
        <v>270</v>
      </c>
      <c r="B339" s="176"/>
      <c r="C339" s="33">
        <f>C340+C444+C482</f>
        <v>92900</v>
      </c>
      <c r="D339" s="33">
        <f>D340+D444+D482</f>
        <v>92900</v>
      </c>
      <c r="E339" s="33">
        <f>E340+E444+E482</f>
        <v>92900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9" t="s">
        <v>271</v>
      </c>
      <c r="B340" s="180"/>
      <c r="C340" s="32">
        <f>C341+C342+C343+C344+C347+C348+C353+C356+C357+C362+C367+BG290668+C371+C372+C373+C376+C377+C378+C382+C388+C391+C392+C395+C398+C399+C404+C407+C408+C409+C412+C415+C416+C419+C420+C421+C422+C429+C443</f>
        <v>87900</v>
      </c>
      <c r="D340" s="32">
        <f>D341+D342+D343+D344+D347+D348+D353+D356+D357+D362+D367+BH290668+D371+D372+D373+D376+D377+D378+D382+D388+D391+D392+D395+D398+D399+D404+D407+D408+D409+D412+D415+D416+D419+D420+D421+D422+D429+D443</f>
        <v>87900</v>
      </c>
      <c r="E340" s="32">
        <f>E341+E342+E343+E344+E347+E348+E353+E356+E357+E362+E367+BI290668+E371+E372+E373+E376+E377+E378+E382+E388+E391+E392+E395+E398+E399+E404+E407+E408+E409+E412+E415+E416+E419+E420+E421+E422+E429+E443</f>
        <v>87900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1200</v>
      </c>
      <c r="D342" s="5">
        <f t="shared" ref="D342:E343" si="27">C342</f>
        <v>1200</v>
      </c>
      <c r="E342" s="5">
        <f t="shared" si="27"/>
        <v>1200</v>
      </c>
    </row>
    <row r="343" spans="1:10" outlineLevel="2">
      <c r="A343" s="6">
        <v>2201</v>
      </c>
      <c r="B343" s="4" t="s">
        <v>41</v>
      </c>
      <c r="C343" s="5">
        <v>38000</v>
      </c>
      <c r="D343" s="5">
        <f t="shared" si="27"/>
        <v>38000</v>
      </c>
      <c r="E343" s="5">
        <f t="shared" si="27"/>
        <v>38000</v>
      </c>
    </row>
    <row r="344" spans="1:10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</row>
    <row r="345" spans="1:10" outlineLevel="3">
      <c r="A345" s="29"/>
      <c r="B345" s="28" t="s">
        <v>274</v>
      </c>
      <c r="C345" s="30">
        <v>2800</v>
      </c>
      <c r="D345" s="30">
        <f t="shared" ref="D345:E347" si="28">C345</f>
        <v>2800</v>
      </c>
      <c r="E345" s="30">
        <f t="shared" si="28"/>
        <v>2800</v>
      </c>
    </row>
    <row r="346" spans="1:10" outlineLevel="3">
      <c r="A346" s="29"/>
      <c r="B346" s="28" t="s">
        <v>275</v>
      </c>
      <c r="C346" s="30">
        <v>1200</v>
      </c>
      <c r="D346" s="30">
        <f t="shared" si="28"/>
        <v>1200</v>
      </c>
      <c r="E346" s="30">
        <f t="shared" si="28"/>
        <v>1200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8"/>
        <v>0</v>
      </c>
      <c r="E347" s="5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14500</v>
      </c>
      <c r="D348" s="5">
        <f>SUM(D349:D352)</f>
        <v>14500</v>
      </c>
      <c r="E348" s="5">
        <f>SUM(E349:E352)</f>
        <v>14500</v>
      </c>
    </row>
    <row r="349" spans="1:10" outlineLevel="3">
      <c r="A349" s="29"/>
      <c r="B349" s="28" t="s">
        <v>278</v>
      </c>
      <c r="C349" s="30">
        <v>14500</v>
      </c>
      <c r="D349" s="30">
        <f>C349</f>
        <v>14500</v>
      </c>
      <c r="E349" s="30">
        <f>D349</f>
        <v>14500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9">C350</f>
        <v>0</v>
      </c>
      <c r="E350" s="30">
        <f t="shared" si="29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9"/>
        <v>0</v>
      </c>
      <c r="E351" s="30">
        <f t="shared" si="29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9"/>
        <v>0</v>
      </c>
      <c r="E352" s="30">
        <f t="shared" si="29"/>
        <v>0</v>
      </c>
    </row>
    <row r="353" spans="1:5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 outlineLevel="3">
      <c r="A354" s="29"/>
      <c r="B354" s="28" t="s">
        <v>42</v>
      </c>
      <c r="C354" s="30">
        <v>100</v>
      </c>
      <c r="D354" s="30">
        <f t="shared" ref="D354:E356" si="30">C354</f>
        <v>100</v>
      </c>
      <c r="E354" s="30">
        <f t="shared" si="30"/>
        <v>100</v>
      </c>
    </row>
    <row r="355" spans="1:5" outlineLevel="3">
      <c r="A355" s="29"/>
      <c r="B355" s="28" t="s">
        <v>283</v>
      </c>
      <c r="C355" s="30">
        <v>100</v>
      </c>
      <c r="D355" s="30">
        <f t="shared" si="30"/>
        <v>100</v>
      </c>
      <c r="E355" s="30">
        <f t="shared" si="30"/>
        <v>100</v>
      </c>
    </row>
    <row r="356" spans="1:5" outlineLevel="2">
      <c r="A356" s="6">
        <v>2201</v>
      </c>
      <c r="B356" s="4" t="s">
        <v>284</v>
      </c>
      <c r="C356" s="5">
        <v>1000</v>
      </c>
      <c r="D356" s="5">
        <f t="shared" si="30"/>
        <v>1000</v>
      </c>
      <c r="E356" s="5">
        <f t="shared" si="30"/>
        <v>1000</v>
      </c>
    </row>
    <row r="357" spans="1:5" outlineLevel="2">
      <c r="A357" s="6">
        <v>2201</v>
      </c>
      <c r="B357" s="4" t="s">
        <v>285</v>
      </c>
      <c r="C357" s="5">
        <f>SUM(C358:C361)</f>
        <v>4000</v>
      </c>
      <c r="D357" s="5">
        <f>SUM(D358:D361)</f>
        <v>4000</v>
      </c>
      <c r="E357" s="5">
        <f>SUM(E358:E361)</f>
        <v>4000</v>
      </c>
    </row>
    <row r="358" spans="1:5" outlineLevel="3">
      <c r="A358" s="29"/>
      <c r="B358" s="28" t="s">
        <v>286</v>
      </c>
      <c r="C358" s="30">
        <v>3500</v>
      </c>
      <c r="D358" s="30">
        <f>C358</f>
        <v>3500</v>
      </c>
      <c r="E358" s="30">
        <f>D358</f>
        <v>3500</v>
      </c>
    </row>
    <row r="359" spans="1:5" outlineLevel="3">
      <c r="A359" s="29"/>
      <c r="B359" s="28" t="s">
        <v>287</v>
      </c>
      <c r="C359" s="30"/>
      <c r="D359" s="30">
        <f t="shared" ref="D359:E361" si="31">C359</f>
        <v>0</v>
      </c>
      <c r="E359" s="30">
        <f t="shared" si="31"/>
        <v>0</v>
      </c>
    </row>
    <row r="360" spans="1:5" outlineLevel="3">
      <c r="A360" s="29"/>
      <c r="B360" s="28" t="s">
        <v>288</v>
      </c>
      <c r="C360" s="30">
        <v>500</v>
      </c>
      <c r="D360" s="30">
        <f t="shared" si="31"/>
        <v>500</v>
      </c>
      <c r="E360" s="30">
        <f t="shared" si="31"/>
        <v>500</v>
      </c>
    </row>
    <row r="361" spans="1:5" outlineLevel="3">
      <c r="A361" s="29"/>
      <c r="B361" s="28" t="s">
        <v>289</v>
      </c>
      <c r="C361" s="30"/>
      <c r="D361" s="30">
        <f t="shared" si="31"/>
        <v>0</v>
      </c>
      <c r="E361" s="30">
        <f t="shared" si="31"/>
        <v>0</v>
      </c>
    </row>
    <row r="362" spans="1:5" outlineLevel="2">
      <c r="A362" s="6">
        <v>2201</v>
      </c>
      <c r="B362" s="4" t="s">
        <v>290</v>
      </c>
      <c r="C362" s="5">
        <f>SUM(C363:C366)</f>
        <v>10000</v>
      </c>
      <c r="D362" s="5">
        <f>SUM(D363:D366)</f>
        <v>10000</v>
      </c>
      <c r="E362" s="5">
        <f>SUM(E363:E366)</f>
        <v>10000</v>
      </c>
    </row>
    <row r="363" spans="1:5" outlineLevel="3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</row>
    <row r="364" spans="1:5" outlineLevel="3">
      <c r="A364" s="29"/>
      <c r="B364" s="28" t="s">
        <v>292</v>
      </c>
      <c r="C364" s="30">
        <v>8000</v>
      </c>
      <c r="D364" s="30">
        <f t="shared" ref="D364:E366" si="32">C364</f>
        <v>8000</v>
      </c>
      <c r="E364" s="30">
        <f t="shared" si="32"/>
        <v>8000</v>
      </c>
    </row>
    <row r="365" spans="1:5" outlineLevel="3">
      <c r="A365" s="29"/>
      <c r="B365" s="28" t="s">
        <v>293</v>
      </c>
      <c r="C365" s="30">
        <v>1000</v>
      </c>
      <c r="D365" s="30">
        <f t="shared" si="32"/>
        <v>1000</v>
      </c>
      <c r="E365" s="30">
        <f t="shared" si="32"/>
        <v>1000</v>
      </c>
    </row>
    <row r="366" spans="1:5" outlineLevel="3">
      <c r="A366" s="29"/>
      <c r="B366" s="28" t="s">
        <v>294</v>
      </c>
      <c r="C366" s="30"/>
      <c r="D366" s="30">
        <f t="shared" si="32"/>
        <v>0</v>
      </c>
      <c r="E366" s="30">
        <f t="shared" si="32"/>
        <v>0</v>
      </c>
    </row>
    <row r="367" spans="1:5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3">C369</f>
        <v>0</v>
      </c>
      <c r="E369" s="30">
        <f t="shared" si="33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3"/>
        <v>0</v>
      </c>
      <c r="E370" s="30">
        <f t="shared" si="33"/>
        <v>0</v>
      </c>
    </row>
    <row r="371" spans="1:5" outlineLevel="2">
      <c r="A371" s="6">
        <v>2201</v>
      </c>
      <c r="B371" s="4" t="s">
        <v>44</v>
      </c>
      <c r="C371" s="5">
        <v>1500</v>
      </c>
      <c r="D371" s="5">
        <f t="shared" si="33"/>
        <v>1500</v>
      </c>
      <c r="E371" s="5">
        <f t="shared" si="33"/>
        <v>1500</v>
      </c>
    </row>
    <row r="372" spans="1:5" outlineLevel="2">
      <c r="A372" s="6">
        <v>2201</v>
      </c>
      <c r="B372" s="4" t="s">
        <v>45</v>
      </c>
      <c r="C372" s="5">
        <v>1500</v>
      </c>
      <c r="D372" s="5">
        <f t="shared" si="33"/>
        <v>1500</v>
      </c>
      <c r="E372" s="5">
        <f t="shared" si="33"/>
        <v>1500</v>
      </c>
    </row>
    <row r="373" spans="1:5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</row>
    <row r="374" spans="1:5" outlineLevel="3">
      <c r="A374" s="29"/>
      <c r="B374" s="28" t="s">
        <v>299</v>
      </c>
      <c r="C374" s="30">
        <v>100</v>
      </c>
      <c r="D374" s="30">
        <f t="shared" ref="D374:E377" si="34">C374</f>
        <v>100</v>
      </c>
      <c r="E374" s="30">
        <f t="shared" si="34"/>
        <v>100</v>
      </c>
    </row>
    <row r="375" spans="1:5" outlineLevel="3">
      <c r="A375" s="29"/>
      <c r="B375" s="28" t="s">
        <v>300</v>
      </c>
      <c r="C375" s="30">
        <v>0</v>
      </c>
      <c r="D375" s="30">
        <f t="shared" si="34"/>
        <v>0</v>
      </c>
      <c r="E375" s="30">
        <f t="shared" si="34"/>
        <v>0</v>
      </c>
    </row>
    <row r="376" spans="1:5" outlineLevel="2">
      <c r="A376" s="6">
        <v>2201</v>
      </c>
      <c r="B376" s="4" t="s">
        <v>301</v>
      </c>
      <c r="C376" s="5">
        <v>200</v>
      </c>
      <c r="D376" s="5">
        <f t="shared" si="34"/>
        <v>200</v>
      </c>
      <c r="E376" s="5">
        <f t="shared" si="34"/>
        <v>200</v>
      </c>
    </row>
    <row r="377" spans="1:5" outlineLevel="2" collapsed="1">
      <c r="A377" s="6">
        <v>2201</v>
      </c>
      <c r="B377" s="4" t="s">
        <v>302</v>
      </c>
      <c r="C377" s="5">
        <v>600</v>
      </c>
      <c r="D377" s="5">
        <f t="shared" si="34"/>
        <v>600</v>
      </c>
      <c r="E377" s="5">
        <f t="shared" si="34"/>
        <v>600</v>
      </c>
    </row>
    <row r="378" spans="1:5" outlineLevel="2">
      <c r="A378" s="6">
        <v>2201</v>
      </c>
      <c r="B378" s="4" t="s">
        <v>303</v>
      </c>
      <c r="C378" s="5">
        <f>SUM(C379:C381)</f>
        <v>2500</v>
      </c>
      <c r="D378" s="5">
        <f>SUM(D379:D381)</f>
        <v>2500</v>
      </c>
      <c r="E378" s="5">
        <f>SUM(E379:E381)</f>
        <v>2500</v>
      </c>
    </row>
    <row r="379" spans="1:5" outlineLevel="3">
      <c r="A379" s="29"/>
      <c r="B379" s="28" t="s">
        <v>46</v>
      </c>
      <c r="C379" s="30">
        <v>1500</v>
      </c>
      <c r="D379" s="30">
        <f>C379</f>
        <v>1500</v>
      </c>
      <c r="E379" s="30">
        <f>D379</f>
        <v>1500</v>
      </c>
    </row>
    <row r="380" spans="1:5" outlineLevel="3">
      <c r="A380" s="29"/>
      <c r="B380" s="28" t="s">
        <v>113</v>
      </c>
      <c r="C380" s="30"/>
      <c r="D380" s="30">
        <f t="shared" ref="D380:E381" si="35">C380</f>
        <v>0</v>
      </c>
      <c r="E380" s="30">
        <f t="shared" si="35"/>
        <v>0</v>
      </c>
    </row>
    <row r="381" spans="1:5" outlineLevel="3">
      <c r="A381" s="29"/>
      <c r="B381" s="28" t="s">
        <v>47</v>
      </c>
      <c r="C381" s="30">
        <v>1000</v>
      </c>
      <c r="D381" s="30">
        <f t="shared" si="35"/>
        <v>1000</v>
      </c>
      <c r="E381" s="30">
        <f t="shared" si="35"/>
        <v>1000</v>
      </c>
    </row>
    <row r="382" spans="1:5" outlineLevel="2">
      <c r="A382" s="6">
        <v>2201</v>
      </c>
      <c r="B382" s="4" t="s">
        <v>114</v>
      </c>
      <c r="C382" s="5">
        <f>SUM(C383:C387)</f>
        <v>2000</v>
      </c>
      <c r="D382" s="5">
        <f>SUM(D383:D387)</f>
        <v>2000</v>
      </c>
      <c r="E382" s="5">
        <f>SUM(E383:E387)</f>
        <v>2000</v>
      </c>
    </row>
    <row r="383" spans="1:5" outlineLevel="3">
      <c r="A383" s="29"/>
      <c r="B383" s="28" t="s">
        <v>304</v>
      </c>
      <c r="C383" s="30">
        <v>400</v>
      </c>
      <c r="D383" s="30">
        <f>C383</f>
        <v>400</v>
      </c>
      <c r="E383" s="30">
        <f>D383</f>
        <v>400</v>
      </c>
    </row>
    <row r="384" spans="1:5" outlineLevel="3">
      <c r="A384" s="29"/>
      <c r="B384" s="28" t="s">
        <v>305</v>
      </c>
      <c r="C384" s="30"/>
      <c r="D384" s="30">
        <f t="shared" ref="D384:E387" si="36">C384</f>
        <v>0</v>
      </c>
      <c r="E384" s="30">
        <f t="shared" si="36"/>
        <v>0</v>
      </c>
    </row>
    <row r="385" spans="1:5" outlineLevel="3">
      <c r="A385" s="29"/>
      <c r="B385" s="28" t="s">
        <v>306</v>
      </c>
      <c r="C385" s="30"/>
      <c r="D385" s="30">
        <f t="shared" si="36"/>
        <v>0</v>
      </c>
      <c r="E385" s="30">
        <f t="shared" si="36"/>
        <v>0</v>
      </c>
    </row>
    <row r="386" spans="1:5" outlineLevel="3">
      <c r="A386" s="29"/>
      <c r="B386" s="28" t="s">
        <v>307</v>
      </c>
      <c r="C386" s="30">
        <v>1100</v>
      </c>
      <c r="D386" s="30">
        <f t="shared" si="36"/>
        <v>1100</v>
      </c>
      <c r="E386" s="30">
        <f t="shared" si="36"/>
        <v>1100</v>
      </c>
    </row>
    <row r="387" spans="1:5" outlineLevel="3">
      <c r="A387" s="29"/>
      <c r="B387" s="28" t="s">
        <v>308</v>
      </c>
      <c r="C387" s="30">
        <v>500</v>
      </c>
      <c r="D387" s="30">
        <f t="shared" si="36"/>
        <v>500</v>
      </c>
      <c r="E387" s="30">
        <f t="shared" si="36"/>
        <v>500</v>
      </c>
    </row>
    <row r="388" spans="1:5" outlineLevel="2">
      <c r="A388" s="6">
        <v>2201</v>
      </c>
      <c r="B388" s="4" t="s">
        <v>309</v>
      </c>
      <c r="C388" s="5">
        <f>SUM(C389:C390)</f>
        <v>300</v>
      </c>
      <c r="D388" s="5">
        <f>SUM(D389:D390)</f>
        <v>300</v>
      </c>
      <c r="E388" s="5">
        <f>SUM(E389:E390)</f>
        <v>300</v>
      </c>
    </row>
    <row r="389" spans="1:5" outlineLevel="3">
      <c r="A389" s="29"/>
      <c r="B389" s="28" t="s">
        <v>48</v>
      </c>
      <c r="C389" s="30">
        <v>300</v>
      </c>
      <c r="D389" s="30">
        <f t="shared" ref="D389:E391" si="37">C389</f>
        <v>300</v>
      </c>
      <c r="E389" s="30">
        <f t="shared" si="37"/>
        <v>300</v>
      </c>
    </row>
    <row r="390" spans="1:5" outlineLevel="3">
      <c r="A390" s="29"/>
      <c r="B390" s="28" t="s">
        <v>310</v>
      </c>
      <c r="C390" s="30">
        <v>0</v>
      </c>
      <c r="D390" s="30">
        <f t="shared" si="37"/>
        <v>0</v>
      </c>
      <c r="E390" s="30">
        <f t="shared" si="37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7"/>
        <v>0</v>
      </c>
      <c r="E391" s="5">
        <f t="shared" si="37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3000</v>
      </c>
      <c r="D392" s="5">
        <f>SUM(D393:D394)</f>
        <v>3000</v>
      </c>
      <c r="E392" s="5">
        <f>SUM(E393:E394)</f>
        <v>3000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3000</v>
      </c>
      <c r="D394" s="30">
        <f>C394</f>
        <v>3000</v>
      </c>
      <c r="E394" s="30">
        <f>D394</f>
        <v>3000</v>
      </c>
    </row>
    <row r="395" spans="1:5" outlineLevel="2">
      <c r="A395" s="6">
        <v>2201</v>
      </c>
      <c r="B395" s="4" t="s">
        <v>115</v>
      </c>
      <c r="C395" s="5">
        <f>SUM(C396:C397)</f>
        <v>400</v>
      </c>
      <c r="D395" s="5">
        <f>SUM(D396:D397)</f>
        <v>400</v>
      </c>
      <c r="E395" s="5">
        <f>SUM(E396:E397)</f>
        <v>400</v>
      </c>
    </row>
    <row r="396" spans="1:5" outlineLevel="3">
      <c r="A396" s="29"/>
      <c r="B396" s="28" t="s">
        <v>315</v>
      </c>
      <c r="C396" s="30">
        <v>200</v>
      </c>
      <c r="D396" s="30">
        <f t="shared" ref="D396:E398" si="38">C396</f>
        <v>200</v>
      </c>
      <c r="E396" s="30">
        <f t="shared" si="38"/>
        <v>200</v>
      </c>
    </row>
    <row r="397" spans="1:5" outlineLevel="3">
      <c r="A397" s="29"/>
      <c r="B397" s="28" t="s">
        <v>316</v>
      </c>
      <c r="C397" s="30">
        <v>200</v>
      </c>
      <c r="D397" s="30">
        <f t="shared" si="38"/>
        <v>200</v>
      </c>
      <c r="E397" s="30">
        <f t="shared" si="38"/>
        <v>200</v>
      </c>
    </row>
    <row r="398" spans="1:5" outlineLevel="2">
      <c r="A398" s="6">
        <v>2201</v>
      </c>
      <c r="B398" s="4" t="s">
        <v>317</v>
      </c>
      <c r="C398" s="5">
        <v>200</v>
      </c>
      <c r="D398" s="5">
        <f t="shared" si="38"/>
        <v>200</v>
      </c>
      <c r="E398" s="5">
        <f t="shared" si="38"/>
        <v>200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9">C401</f>
        <v>0</v>
      </c>
      <c r="E401" s="30">
        <f t="shared" si="39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9"/>
        <v>0</v>
      </c>
      <c r="E402" s="30">
        <f t="shared" si="39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9"/>
        <v>0</v>
      </c>
      <c r="E403" s="30">
        <f t="shared" si="39"/>
        <v>0</v>
      </c>
    </row>
    <row r="404" spans="1:5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</row>
    <row r="405" spans="1:5" outlineLevel="3">
      <c r="A405" s="29"/>
      <c r="B405" s="28" t="s">
        <v>323</v>
      </c>
      <c r="C405" s="30">
        <v>250</v>
      </c>
      <c r="D405" s="30">
        <f t="shared" ref="D405:E408" si="40">C405</f>
        <v>250</v>
      </c>
      <c r="E405" s="30">
        <f t="shared" si="40"/>
        <v>250</v>
      </c>
    </row>
    <row r="406" spans="1:5" outlineLevel="3">
      <c r="A406" s="29"/>
      <c r="B406" s="28" t="s">
        <v>324</v>
      </c>
      <c r="C406" s="30">
        <v>250</v>
      </c>
      <c r="D406" s="30">
        <f t="shared" si="40"/>
        <v>250</v>
      </c>
      <c r="E406" s="30">
        <f t="shared" si="40"/>
        <v>250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40"/>
        <v>0</v>
      </c>
      <c r="E407" s="5">
        <f t="shared" si="40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40"/>
        <v>0</v>
      </c>
      <c r="E408" s="5">
        <f t="shared" si="40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1">C413</f>
        <v>0</v>
      </c>
      <c r="E413" s="30">
        <f t="shared" si="41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1"/>
        <v>0</v>
      </c>
      <c r="E414" s="30">
        <f t="shared" si="41"/>
        <v>0</v>
      </c>
    </row>
    <row r="415" spans="1:5" outlineLevel="2">
      <c r="A415" s="6">
        <v>2201</v>
      </c>
      <c r="B415" s="4" t="s">
        <v>118</v>
      </c>
      <c r="C415" s="5">
        <v>500</v>
      </c>
      <c r="D415" s="5">
        <f t="shared" si="41"/>
        <v>500</v>
      </c>
      <c r="E415" s="5">
        <f t="shared" si="41"/>
        <v>500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2">C417</f>
        <v>0</v>
      </c>
      <c r="E417" s="30">
        <f t="shared" si="42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2"/>
        <v>0</v>
      </c>
      <c r="E418" s="30">
        <f t="shared" si="42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2"/>
        <v>0</v>
      </c>
      <c r="E419" s="5">
        <f t="shared" si="42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2"/>
        <v>0</v>
      </c>
      <c r="E420" s="5">
        <f t="shared" si="42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2"/>
        <v>0</v>
      </c>
      <c r="E421" s="5">
        <f t="shared" si="42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200</v>
      </c>
      <c r="D422" s="5">
        <f>SUM(D423:D428)</f>
        <v>200</v>
      </c>
      <c r="E422" s="5">
        <f>SUM(E423:E428)</f>
        <v>200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3">C424</f>
        <v>0</v>
      </c>
      <c r="E424" s="30">
        <f t="shared" si="43"/>
        <v>0</v>
      </c>
    </row>
    <row r="425" spans="1:5" outlineLevel="3">
      <c r="A425" s="29"/>
      <c r="B425" s="28" t="s">
        <v>338</v>
      </c>
      <c r="C425" s="30"/>
      <c r="D425" s="30">
        <f t="shared" si="43"/>
        <v>0</v>
      </c>
      <c r="E425" s="30">
        <f t="shared" si="43"/>
        <v>0</v>
      </c>
    </row>
    <row r="426" spans="1:5" outlineLevel="3">
      <c r="A426" s="29"/>
      <c r="B426" s="28" t="s">
        <v>339</v>
      </c>
      <c r="C426" s="30"/>
      <c r="D426" s="30">
        <f t="shared" si="43"/>
        <v>0</v>
      </c>
      <c r="E426" s="30">
        <f t="shared" si="43"/>
        <v>0</v>
      </c>
    </row>
    <row r="427" spans="1:5" outlineLevel="3">
      <c r="A427" s="29"/>
      <c r="B427" s="28" t="s">
        <v>340</v>
      </c>
      <c r="C427" s="30">
        <v>200</v>
      </c>
      <c r="D427" s="30">
        <f t="shared" si="43"/>
        <v>200</v>
      </c>
      <c r="E427" s="30">
        <f t="shared" si="43"/>
        <v>200</v>
      </c>
    </row>
    <row r="428" spans="1:5" outlineLevel="3">
      <c r="A428" s="29"/>
      <c r="B428" s="28" t="s">
        <v>341</v>
      </c>
      <c r="C428" s="30">
        <v>0</v>
      </c>
      <c r="D428" s="30">
        <f t="shared" si="43"/>
        <v>0</v>
      </c>
      <c r="E428" s="30">
        <f t="shared" si="43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4">C431</f>
        <v>0</v>
      </c>
      <c r="E431" s="30">
        <f t="shared" si="44"/>
        <v>0</v>
      </c>
    </row>
    <row r="432" spans="1:5" hidden="1" outlineLevel="3">
      <c r="A432" s="29"/>
      <c r="B432" s="28" t="s">
        <v>345</v>
      </c>
      <c r="C432" s="30"/>
      <c r="D432" s="30">
        <f t="shared" si="44"/>
        <v>0</v>
      </c>
      <c r="E432" s="30">
        <f t="shared" si="44"/>
        <v>0</v>
      </c>
    </row>
    <row r="433" spans="1:5" hidden="1" outlineLevel="3">
      <c r="A433" s="29"/>
      <c r="B433" s="28" t="s">
        <v>346</v>
      </c>
      <c r="C433" s="30"/>
      <c r="D433" s="30">
        <f t="shared" si="44"/>
        <v>0</v>
      </c>
      <c r="E433" s="30">
        <f t="shared" si="44"/>
        <v>0</v>
      </c>
    </row>
    <row r="434" spans="1:5" hidden="1" outlineLevel="3">
      <c r="A434" s="29"/>
      <c r="B434" s="28" t="s">
        <v>347</v>
      </c>
      <c r="C434" s="30"/>
      <c r="D434" s="30">
        <f t="shared" si="44"/>
        <v>0</v>
      </c>
      <c r="E434" s="30">
        <f t="shared" si="44"/>
        <v>0</v>
      </c>
    </row>
    <row r="435" spans="1:5" hidden="1" outlineLevel="3">
      <c r="A435" s="29"/>
      <c r="B435" s="28" t="s">
        <v>348</v>
      </c>
      <c r="C435" s="30"/>
      <c r="D435" s="30">
        <f t="shared" si="44"/>
        <v>0</v>
      </c>
      <c r="E435" s="30">
        <f t="shared" si="44"/>
        <v>0</v>
      </c>
    </row>
    <row r="436" spans="1:5" hidden="1" outlineLevel="3">
      <c r="A436" s="29"/>
      <c r="B436" s="28" t="s">
        <v>349</v>
      </c>
      <c r="C436" s="30"/>
      <c r="D436" s="30">
        <f t="shared" si="44"/>
        <v>0</v>
      </c>
      <c r="E436" s="30">
        <f t="shared" si="44"/>
        <v>0</v>
      </c>
    </row>
    <row r="437" spans="1:5" hidden="1" outlineLevel="3">
      <c r="A437" s="29"/>
      <c r="B437" s="28" t="s">
        <v>350</v>
      </c>
      <c r="C437" s="30"/>
      <c r="D437" s="30">
        <f t="shared" si="44"/>
        <v>0</v>
      </c>
      <c r="E437" s="30">
        <f t="shared" si="44"/>
        <v>0</v>
      </c>
    </row>
    <row r="438" spans="1:5" hidden="1" outlineLevel="3">
      <c r="A438" s="29"/>
      <c r="B438" s="28" t="s">
        <v>351</v>
      </c>
      <c r="C438" s="30"/>
      <c r="D438" s="30">
        <f t="shared" si="44"/>
        <v>0</v>
      </c>
      <c r="E438" s="30">
        <f t="shared" si="44"/>
        <v>0</v>
      </c>
    </row>
    <row r="439" spans="1:5" hidden="1" outlineLevel="3">
      <c r="A439" s="29"/>
      <c r="B439" s="28" t="s">
        <v>352</v>
      </c>
      <c r="C439" s="30"/>
      <c r="D439" s="30">
        <f t="shared" si="44"/>
        <v>0</v>
      </c>
      <c r="E439" s="30">
        <f t="shared" si="44"/>
        <v>0</v>
      </c>
    </row>
    <row r="440" spans="1:5" hidden="1" outlineLevel="3">
      <c r="A440" s="29"/>
      <c r="B440" s="28" t="s">
        <v>353</v>
      </c>
      <c r="C440" s="30"/>
      <c r="D440" s="30">
        <f t="shared" si="44"/>
        <v>0</v>
      </c>
      <c r="E440" s="30">
        <f t="shared" si="44"/>
        <v>0</v>
      </c>
    </row>
    <row r="441" spans="1:5" hidden="1" outlineLevel="3">
      <c r="A441" s="29"/>
      <c r="B441" s="28" t="s">
        <v>354</v>
      </c>
      <c r="C441" s="30"/>
      <c r="D441" s="30">
        <f t="shared" si="44"/>
        <v>0</v>
      </c>
      <c r="E441" s="30">
        <f t="shared" si="44"/>
        <v>0</v>
      </c>
    </row>
    <row r="442" spans="1:5" hidden="1" outlineLevel="3">
      <c r="A442" s="29"/>
      <c r="B442" s="28" t="s">
        <v>355</v>
      </c>
      <c r="C442" s="30"/>
      <c r="D442" s="30">
        <f t="shared" si="44"/>
        <v>0</v>
      </c>
      <c r="E442" s="30">
        <f t="shared" si="44"/>
        <v>0</v>
      </c>
    </row>
    <row r="443" spans="1:5" ht="15" customHeight="1" outlineLevel="2" collapsed="1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9" t="s">
        <v>357</v>
      </c>
      <c r="B444" s="180"/>
      <c r="C444" s="32">
        <f>C445+C454+C455+C459+C462+C463+C468+C474+C477+C480+C481+C450</f>
        <v>5000</v>
      </c>
      <c r="D444" s="32">
        <f>D445+D454+D455+D459+D462+D463+D468+D474+D477+D480+D481+D450</f>
        <v>5000</v>
      </c>
      <c r="E444" s="32">
        <f>E445+E454+E455+E459+E462+E463+E468+E474+E477+E480+E481+E450</f>
        <v>5000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2500</v>
      </c>
      <c r="D445" s="5">
        <f>SUM(D446:D449)</f>
        <v>2500</v>
      </c>
      <c r="E445" s="5">
        <f>SUM(E446:E449)</f>
        <v>2500</v>
      </c>
    </row>
    <row r="446" spans="1:5" ht="15" customHeight="1" outlineLevel="3">
      <c r="A446" s="28"/>
      <c r="B446" s="28" t="s">
        <v>359</v>
      </c>
      <c r="C446" s="30">
        <v>200</v>
      </c>
      <c r="D446" s="30">
        <f>C446</f>
        <v>200</v>
      </c>
      <c r="E446" s="30">
        <f>D446</f>
        <v>200</v>
      </c>
    </row>
    <row r="447" spans="1:5" ht="15" customHeight="1" outlineLevel="3">
      <c r="A447" s="28"/>
      <c r="B447" s="28" t="s">
        <v>360</v>
      </c>
      <c r="C447" s="30">
        <v>300</v>
      </c>
      <c r="D447" s="30">
        <f t="shared" ref="D447:E449" si="45">C447</f>
        <v>300</v>
      </c>
      <c r="E447" s="30">
        <f t="shared" si="45"/>
        <v>300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5"/>
        <v>0</v>
      </c>
      <c r="E448" s="30">
        <f t="shared" si="45"/>
        <v>0</v>
      </c>
    </row>
    <row r="449" spans="1:5" ht="15" customHeight="1" outlineLevel="3">
      <c r="A449" s="28"/>
      <c r="B449" s="28" t="s">
        <v>362</v>
      </c>
      <c r="C449" s="30">
        <v>2000</v>
      </c>
      <c r="D449" s="30">
        <f t="shared" si="45"/>
        <v>2000</v>
      </c>
      <c r="E449" s="30">
        <f t="shared" si="45"/>
        <v>2000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6">C452</f>
        <v>0</v>
      </c>
      <c r="E452" s="30">
        <f t="shared" si="46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6"/>
        <v>0</v>
      </c>
      <c r="E453" s="30">
        <f t="shared" si="46"/>
        <v>0</v>
      </c>
    </row>
    <row r="454" spans="1:5" ht="15" customHeight="1" outlineLevel="2" collapsed="1">
      <c r="A454" s="6">
        <v>2202</v>
      </c>
      <c r="B454" s="4" t="s">
        <v>51</v>
      </c>
      <c r="C454" s="5">
        <v>1000</v>
      </c>
      <c r="D454" s="5">
        <f>C454</f>
        <v>1000</v>
      </c>
      <c r="E454" s="5">
        <f>D454</f>
        <v>1000</v>
      </c>
    </row>
    <row r="455" spans="1:5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</row>
    <row r="456" spans="1:5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7">C457</f>
        <v>0</v>
      </c>
      <c r="E457" s="30">
        <f t="shared" si="47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7"/>
        <v>0</v>
      </c>
      <c r="E458" s="30">
        <f t="shared" si="47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8">C460</f>
        <v>0</v>
      </c>
      <c r="E460" s="30">
        <f t="shared" si="48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8"/>
        <v>0</v>
      </c>
      <c r="E461" s="30">
        <f t="shared" si="48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8"/>
        <v>0</v>
      </c>
      <c r="E462" s="5">
        <f t="shared" si="48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9">C465</f>
        <v>0</v>
      </c>
      <c r="E465" s="30">
        <f t="shared" si="49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9"/>
        <v>0</v>
      </c>
      <c r="E466" s="30">
        <f t="shared" si="49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9"/>
        <v>0</v>
      </c>
      <c r="E467" s="30">
        <f t="shared" si="49"/>
        <v>0</v>
      </c>
    </row>
    <row r="468" spans="1:5" outlineLevel="2" collapsed="1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50">C470</f>
        <v>0</v>
      </c>
      <c r="E470" s="30">
        <f t="shared" si="50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50"/>
        <v>0</v>
      </c>
      <c r="E471" s="30">
        <f t="shared" si="50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50"/>
        <v>0</v>
      </c>
      <c r="E472" s="30">
        <f t="shared" si="50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50"/>
        <v>0</v>
      </c>
      <c r="E473" s="30">
        <f t="shared" si="50"/>
        <v>0</v>
      </c>
    </row>
    <row r="474" spans="1:5" outlineLevel="2" collapsed="1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500</v>
      </c>
      <c r="D477" s="5">
        <f>SUM(D478:D479)</f>
        <v>500</v>
      </c>
      <c r="E477" s="5">
        <f>SUM(E478:E479)</f>
        <v>500</v>
      </c>
    </row>
    <row r="478" spans="1:5" ht="15" customHeight="1" outlineLevel="3">
      <c r="A478" s="28"/>
      <c r="B478" s="28" t="s">
        <v>383</v>
      </c>
      <c r="C478" s="30">
        <v>500</v>
      </c>
      <c r="D478" s="30">
        <f t="shared" ref="D478:E481" si="51">C478</f>
        <v>500</v>
      </c>
      <c r="E478" s="30">
        <f t="shared" si="51"/>
        <v>500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1"/>
        <v>0</v>
      </c>
      <c r="E479" s="30">
        <f t="shared" si="51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1"/>
        <v>0</v>
      </c>
      <c r="E480" s="5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1"/>
        <v>0</v>
      </c>
      <c r="E481" s="5">
        <f t="shared" si="51"/>
        <v>0</v>
      </c>
    </row>
    <row r="482" spans="1:10" outlineLevel="1">
      <c r="A482" s="179" t="s">
        <v>388</v>
      </c>
      <c r="B482" s="180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C484+C504+C509+C522+C528+C538</f>
        <v>2750</v>
      </c>
      <c r="D483" s="35">
        <f>D484+D504+D509+D522+D528+D538</f>
        <v>2750</v>
      </c>
      <c r="E483" s="35">
        <f>E484+E504+E509+E522+E528+E538</f>
        <v>2750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9" t="s">
        <v>390</v>
      </c>
      <c r="B484" s="180"/>
      <c r="C484" s="32">
        <f>C485+C486+C490+C491+C494+C497+C500+C501+C502+C503</f>
        <v>600</v>
      </c>
      <c r="D484" s="32">
        <f>D485+D486+D490+D491+D494+D497+D500+D501+D502+D503</f>
        <v>600</v>
      </c>
      <c r="E484" s="32">
        <f>E485+E486+E490+E491+E494+E497+E500+E501+E502+E503</f>
        <v>600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2">C488</f>
        <v>0</v>
      </c>
      <c r="E488" s="30">
        <f t="shared" si="52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2"/>
        <v>0</v>
      </c>
      <c r="E489" s="30">
        <f t="shared" si="52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400</v>
      </c>
      <c r="D494" s="5">
        <f>SUM(D495:D496)</f>
        <v>400</v>
      </c>
      <c r="E494" s="5">
        <f>SUM(E495:E496)</f>
        <v>400</v>
      </c>
    </row>
    <row r="495" spans="1:10" ht="15" customHeight="1" outlineLevel="3">
      <c r="A495" s="28"/>
      <c r="B495" s="28" t="s">
        <v>401</v>
      </c>
      <c r="C495" s="30">
        <v>400</v>
      </c>
      <c r="D495" s="30">
        <f>C495</f>
        <v>400</v>
      </c>
      <c r="E495" s="30">
        <f>D495</f>
        <v>400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200</v>
      </c>
      <c r="D497" s="5">
        <f>SUM(D498:D499)</f>
        <v>200</v>
      </c>
      <c r="E497" s="5">
        <f>SUM(E498:E499)</f>
        <v>200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3">C498</f>
        <v>0</v>
      </c>
      <c r="E498" s="30">
        <f t="shared" si="53"/>
        <v>0</v>
      </c>
    </row>
    <row r="499" spans="1:12" ht="15" customHeight="1" outlineLevel="3">
      <c r="A499" s="28"/>
      <c r="B499" s="28" t="s">
        <v>405</v>
      </c>
      <c r="C499" s="30">
        <v>200</v>
      </c>
      <c r="D499" s="30">
        <f t="shared" si="53"/>
        <v>200</v>
      </c>
      <c r="E499" s="30">
        <f t="shared" si="53"/>
        <v>200</v>
      </c>
    </row>
    <row r="500" spans="1:12" outlineLevel="2">
      <c r="A500" s="6">
        <v>3302</v>
      </c>
      <c r="B500" s="4" t="s">
        <v>406</v>
      </c>
      <c r="C500" s="5"/>
      <c r="D500" s="5">
        <f t="shared" si="53"/>
        <v>0</v>
      </c>
      <c r="E500" s="5">
        <f t="shared" si="53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3"/>
        <v>0</v>
      </c>
      <c r="E501" s="5">
        <f t="shared" si="53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3"/>
        <v>0</v>
      </c>
      <c r="E502" s="5">
        <f t="shared" si="53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3"/>
        <v>0</v>
      </c>
      <c r="E503" s="5">
        <f t="shared" si="53"/>
        <v>0</v>
      </c>
    </row>
    <row r="504" spans="1:12" outlineLevel="1">
      <c r="A504" s="179" t="s">
        <v>410</v>
      </c>
      <c r="B504" s="180"/>
      <c r="C504" s="32">
        <f>SUM(C505:C508)</f>
        <v>1250</v>
      </c>
      <c r="D504" s="32">
        <f>SUM(D505:D508)</f>
        <v>1250</v>
      </c>
      <c r="E504" s="32">
        <f>SUM(E505:E508)</f>
        <v>1250</v>
      </c>
    </row>
    <row r="505" spans="1:12" outlineLevel="2" collapsed="1">
      <c r="A505" s="6">
        <v>3303</v>
      </c>
      <c r="B505" s="4" t="s">
        <v>411</v>
      </c>
      <c r="C505" s="5">
        <v>1250</v>
      </c>
      <c r="D505" s="5">
        <f>C505</f>
        <v>1250</v>
      </c>
      <c r="E505" s="5">
        <f>D505</f>
        <v>1250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4">C506</f>
        <v>0</v>
      </c>
      <c r="E506" s="5">
        <f t="shared" si="54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4"/>
        <v>0</v>
      </c>
      <c r="E507" s="5">
        <f t="shared" si="54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4"/>
        <v>0</v>
      </c>
      <c r="E508" s="5">
        <f t="shared" si="54"/>
        <v>0</v>
      </c>
    </row>
    <row r="509" spans="1:12" outlineLevel="1">
      <c r="A509" s="179" t="s">
        <v>414</v>
      </c>
      <c r="B509" s="180"/>
      <c r="C509" s="32">
        <f>C510+C511+C512+C513+C517+C518+C519+C520+C521</f>
        <v>700</v>
      </c>
      <c r="D509" s="32">
        <f>D510+D511+D512+D513+D517+D518+D519+D520+D521</f>
        <v>700</v>
      </c>
      <c r="E509" s="32">
        <f>E510+E511+E512+E513+E517+E518+E519+E520+E521</f>
        <v>700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5">C511</f>
        <v>0</v>
      </c>
      <c r="E511" s="5">
        <f t="shared" si="55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5"/>
        <v>0</v>
      </c>
      <c r="E512" s="5">
        <f t="shared" si="55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6">C514</f>
        <v>0</v>
      </c>
      <c r="E514" s="30">
        <f t="shared" si="56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6"/>
        <v>0</v>
      </c>
      <c r="E515" s="30">
        <f t="shared" si="56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6"/>
        <v>0</v>
      </c>
      <c r="E516" s="30">
        <f t="shared" si="56"/>
        <v>0</v>
      </c>
    </row>
    <row r="517" spans="1:5" outlineLevel="2" collapsed="1">
      <c r="A517" s="6">
        <v>3305</v>
      </c>
      <c r="B517" s="4" t="s">
        <v>422</v>
      </c>
      <c r="C517" s="5">
        <v>300</v>
      </c>
      <c r="D517" s="5">
        <f t="shared" si="56"/>
        <v>300</v>
      </c>
      <c r="E517" s="5">
        <f t="shared" si="56"/>
        <v>300</v>
      </c>
    </row>
    <row r="518" spans="1:5" outlineLevel="2">
      <c r="A518" s="6">
        <v>3305</v>
      </c>
      <c r="B518" s="4" t="s">
        <v>423</v>
      </c>
      <c r="C518" s="5">
        <v>200</v>
      </c>
      <c r="D518" s="5">
        <f t="shared" si="56"/>
        <v>200</v>
      </c>
      <c r="E518" s="5">
        <f t="shared" si="56"/>
        <v>200</v>
      </c>
    </row>
    <row r="519" spans="1:5" outlineLevel="2">
      <c r="A519" s="6">
        <v>3305</v>
      </c>
      <c r="B519" s="4" t="s">
        <v>424</v>
      </c>
      <c r="C519" s="5">
        <v>200</v>
      </c>
      <c r="D519" s="5">
        <f t="shared" si="56"/>
        <v>200</v>
      </c>
      <c r="E519" s="5">
        <f t="shared" si="56"/>
        <v>200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6"/>
        <v>0</v>
      </c>
      <c r="E520" s="5">
        <f t="shared" si="56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6"/>
        <v>0</v>
      </c>
      <c r="E521" s="5">
        <f t="shared" si="56"/>
        <v>0</v>
      </c>
    </row>
    <row r="522" spans="1:5" outlineLevel="1">
      <c r="A522" s="179" t="s">
        <v>426</v>
      </c>
      <c r="B522" s="18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7">C524</f>
        <v>0</v>
      </c>
      <c r="E524" s="5">
        <f t="shared" si="57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7"/>
        <v>0</v>
      </c>
      <c r="E525" s="5">
        <f t="shared" si="57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7"/>
        <v>0</v>
      </c>
      <c r="E526" s="5">
        <f t="shared" si="57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7"/>
        <v>0</v>
      </c>
      <c r="E527" s="5">
        <f t="shared" si="57"/>
        <v>0</v>
      </c>
    </row>
    <row r="528" spans="1:5" outlineLevel="1">
      <c r="A528" s="179" t="s">
        <v>432</v>
      </c>
      <c r="B528" s="180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 collapsed="1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8">C533</f>
        <v>0</v>
      </c>
      <c r="E533" s="30">
        <f t="shared" si="58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8"/>
        <v>0</v>
      </c>
      <c r="E534" s="30">
        <f t="shared" si="58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8"/>
        <v>0</v>
      </c>
      <c r="E535" s="30">
        <f t="shared" si="58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8"/>
        <v>0</v>
      </c>
      <c r="E536" s="30">
        <f t="shared" si="58"/>
        <v>0</v>
      </c>
    </row>
    <row r="537" spans="1:5" outlineLevel="2" collapsed="1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9" t="s">
        <v>441</v>
      </c>
      <c r="B538" s="180"/>
      <c r="C538" s="32">
        <f>SUM(C539:C544)</f>
        <v>200</v>
      </c>
      <c r="D538" s="32">
        <f>SUM(D539:D544)</f>
        <v>200</v>
      </c>
      <c r="E538" s="32">
        <f>SUM(E539:E544)</f>
        <v>200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200</v>
      </c>
      <c r="D540" s="5">
        <f t="shared" ref="D540:E543" si="59">C540</f>
        <v>200</v>
      </c>
      <c r="E540" s="5">
        <f t="shared" si="59"/>
        <v>200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9"/>
        <v>0</v>
      </c>
      <c r="E541" s="5">
        <f t="shared" si="59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9"/>
        <v>0</v>
      </c>
      <c r="E542" s="5">
        <f t="shared" si="59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9"/>
        <v>0</v>
      </c>
      <c r="E543" s="5">
        <f t="shared" si="59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3" t="s">
        <v>449</v>
      </c>
      <c r="B547" s="184"/>
      <c r="C547" s="35">
        <f>C548+C549</f>
        <v>2447</v>
      </c>
      <c r="D547" s="35">
        <f>D548+D549</f>
        <v>2447</v>
      </c>
      <c r="E547" s="35">
        <f>E548+E549</f>
        <v>2447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9" t="s">
        <v>450</v>
      </c>
      <c r="B548" s="180"/>
      <c r="C548" s="32"/>
      <c r="D548" s="32">
        <f>C548</f>
        <v>0</v>
      </c>
      <c r="E548" s="32">
        <f>D548</f>
        <v>0</v>
      </c>
    </row>
    <row r="549" spans="1:10" outlineLevel="1">
      <c r="A549" s="179" t="s">
        <v>451</v>
      </c>
      <c r="B549" s="180"/>
      <c r="C549" s="32">
        <v>2447</v>
      </c>
      <c r="D549" s="32">
        <f>C549</f>
        <v>2447</v>
      </c>
      <c r="E549" s="32">
        <f>D549</f>
        <v>2447</v>
      </c>
    </row>
    <row r="550" spans="1:10">
      <c r="A550" s="177" t="s">
        <v>455</v>
      </c>
      <c r="B550" s="178"/>
      <c r="C550" s="36">
        <f>C551</f>
        <v>17300</v>
      </c>
      <c r="D550" s="36">
        <f>D551</f>
        <v>17300</v>
      </c>
      <c r="E550" s="36">
        <f>E551</f>
        <v>17300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5" t="s">
        <v>456</v>
      </c>
      <c r="B551" s="176"/>
      <c r="C551" s="33">
        <f>C552+C556</f>
        <v>17300</v>
      </c>
      <c r="D551" s="33">
        <f>D552+D556</f>
        <v>17300</v>
      </c>
      <c r="E551" s="33">
        <f>E552+E556</f>
        <v>17300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9" t="s">
        <v>457</v>
      </c>
      <c r="B552" s="180"/>
      <c r="C552" s="32">
        <f>SUM(C553:C555)</f>
        <v>17300</v>
      </c>
      <c r="D552" s="32">
        <f>SUM(D553:D555)</f>
        <v>17300</v>
      </c>
      <c r="E552" s="32">
        <f>SUM(E553:E555)</f>
        <v>17300</v>
      </c>
    </row>
    <row r="553" spans="1:10" outlineLevel="2" collapsed="1">
      <c r="A553" s="6">
        <v>5500</v>
      </c>
      <c r="B553" s="4" t="s">
        <v>458</v>
      </c>
      <c r="C553" s="5">
        <v>17300</v>
      </c>
      <c r="D553" s="5">
        <f t="shared" ref="D553:E555" si="60">C553</f>
        <v>17300</v>
      </c>
      <c r="E553" s="5">
        <f t="shared" si="60"/>
        <v>17300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0"/>
        <v>0</v>
      </c>
      <c r="E554" s="5">
        <f t="shared" si="60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0"/>
        <v>0</v>
      </c>
      <c r="E555" s="5">
        <f t="shared" si="60"/>
        <v>0</v>
      </c>
    </row>
    <row r="556" spans="1:10" outlineLevel="1">
      <c r="A556" s="179" t="s">
        <v>461</v>
      </c>
      <c r="B556" s="18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1" t="s">
        <v>62</v>
      </c>
      <c r="B559" s="182"/>
      <c r="C559" s="37">
        <f>C560+C716+C725</f>
        <v>57357</v>
      </c>
      <c r="D559" s="37">
        <v>687701.46100000001</v>
      </c>
      <c r="E559" s="37">
        <v>687701.46100000001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7" t="s">
        <v>464</v>
      </c>
      <c r="B560" s="178"/>
      <c r="C560" s="36">
        <f>C561+C638+C642+C645</f>
        <v>16000</v>
      </c>
      <c r="D560" s="36">
        <f>D561+D638+D642+D645</f>
        <v>16000</v>
      </c>
      <c r="E560" s="36">
        <f>E561+E638+E642+E645</f>
        <v>16000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5" t="s">
        <v>465</v>
      </c>
      <c r="B561" s="176"/>
      <c r="C561" s="38">
        <f>C562+C567+C568+C569+C576+C577+C581+C584+C585+C586+C587+C592+C595+C599+C603+C610+C616+C628</f>
        <v>16000</v>
      </c>
      <c r="D561" s="38">
        <f>D562+D567+D568+D569+D576+D577+D581+D584+D585+D586+D587+D592+D595+D599+D603+D610+D616+D628</f>
        <v>16000</v>
      </c>
      <c r="E561" s="38">
        <f>E562+E567+E568+E569+E576+E577+E581+E584+E585+E586+E587+E592+E595+E599+E603+E610+E616+E628</f>
        <v>16000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9" t="s">
        <v>466</v>
      </c>
      <c r="B562" s="180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1">C564</f>
        <v>0</v>
      </c>
      <c r="E564" s="5">
        <f t="shared" si="61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1"/>
        <v>0</v>
      </c>
      <c r="E565" s="5">
        <f t="shared" si="61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1"/>
        <v>0</v>
      </c>
      <c r="E566" s="5">
        <f t="shared" si="61"/>
        <v>0</v>
      </c>
    </row>
    <row r="567" spans="1:10" outlineLevel="1">
      <c r="A567" s="179" t="s">
        <v>467</v>
      </c>
      <c r="B567" s="180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9" t="s">
        <v>472</v>
      </c>
      <c r="B568" s="180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9" t="s">
        <v>473</v>
      </c>
      <c r="B569" s="180"/>
      <c r="C569" s="32">
        <f>SUM(C570:C575)</f>
        <v>16000</v>
      </c>
      <c r="D569" s="32">
        <f>SUM(D570:D575)</f>
        <v>16000</v>
      </c>
      <c r="E569" s="32">
        <f>SUM(E570:E575)</f>
        <v>16000</v>
      </c>
    </row>
    <row r="570" spans="1:10" outlineLevel="2">
      <c r="A570" s="7">
        <v>6603</v>
      </c>
      <c r="B570" s="4" t="s">
        <v>474</v>
      </c>
      <c r="C570" s="5">
        <v>14000</v>
      </c>
      <c r="D570" s="5">
        <f>C570</f>
        <v>14000</v>
      </c>
      <c r="E570" s="5">
        <f>D570</f>
        <v>14000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2">C571</f>
        <v>0</v>
      </c>
      <c r="E571" s="5">
        <f t="shared" si="62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2"/>
        <v>0</v>
      </c>
      <c r="E572" s="5">
        <f t="shared" si="62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2"/>
        <v>0</v>
      </c>
      <c r="E573" s="5">
        <f t="shared" si="62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2"/>
        <v>0</v>
      </c>
      <c r="E574" s="5">
        <f t="shared" si="62"/>
        <v>0</v>
      </c>
    </row>
    <row r="575" spans="1:10" outlineLevel="2">
      <c r="A575" s="7">
        <v>6603</v>
      </c>
      <c r="B575" s="4" t="s">
        <v>479</v>
      </c>
      <c r="C575" s="5">
        <v>2000</v>
      </c>
      <c r="D575" s="5">
        <f t="shared" si="62"/>
        <v>2000</v>
      </c>
      <c r="E575" s="5">
        <f t="shared" si="62"/>
        <v>2000</v>
      </c>
    </row>
    <row r="576" spans="1:10" outlineLevel="1">
      <c r="A576" s="179" t="s">
        <v>480</v>
      </c>
      <c r="B576" s="180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9" t="s">
        <v>481</v>
      </c>
      <c r="B577" s="180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3">C578</f>
        <v>0</v>
      </c>
      <c r="E578" s="5">
        <f t="shared" si="63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3"/>
        <v>0</v>
      </c>
      <c r="E579" s="5">
        <f t="shared" si="63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3"/>
        <v>0</v>
      </c>
      <c r="E580" s="5">
        <f t="shared" si="63"/>
        <v>0</v>
      </c>
    </row>
    <row r="581" spans="1:5" outlineLevel="1">
      <c r="A581" s="179" t="s">
        <v>485</v>
      </c>
      <c r="B581" s="180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4">C582</f>
        <v>0</v>
      </c>
      <c r="E582" s="5">
        <f t="shared" si="64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4"/>
        <v>0</v>
      </c>
      <c r="E583" s="5">
        <f t="shared" si="64"/>
        <v>0</v>
      </c>
    </row>
    <row r="584" spans="1:5" outlineLevel="1">
      <c r="A584" s="179" t="s">
        <v>488</v>
      </c>
      <c r="B584" s="180"/>
      <c r="C584" s="32">
        <v>0</v>
      </c>
      <c r="D584" s="32">
        <f t="shared" si="64"/>
        <v>0</v>
      </c>
      <c r="E584" s="32">
        <f t="shared" si="64"/>
        <v>0</v>
      </c>
    </row>
    <row r="585" spans="1:5" outlineLevel="1" collapsed="1">
      <c r="A585" s="179" t="s">
        <v>489</v>
      </c>
      <c r="B585" s="180"/>
      <c r="C585" s="32">
        <v>0</v>
      </c>
      <c r="D585" s="32">
        <f t="shared" si="64"/>
        <v>0</v>
      </c>
      <c r="E585" s="32">
        <f t="shared" si="64"/>
        <v>0</v>
      </c>
    </row>
    <row r="586" spans="1:5" outlineLevel="1" collapsed="1">
      <c r="A586" s="179" t="s">
        <v>490</v>
      </c>
      <c r="B586" s="180"/>
      <c r="C586" s="32">
        <v>0</v>
      </c>
      <c r="D586" s="32">
        <f t="shared" si="64"/>
        <v>0</v>
      </c>
      <c r="E586" s="32">
        <f t="shared" si="64"/>
        <v>0</v>
      </c>
    </row>
    <row r="587" spans="1:5" outlineLevel="1">
      <c r="A587" s="179" t="s">
        <v>491</v>
      </c>
      <c r="B587" s="180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5">C589</f>
        <v>0</v>
      </c>
      <c r="E589" s="5">
        <f t="shared" si="65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5"/>
        <v>0</v>
      </c>
      <c r="E590" s="5">
        <f t="shared" si="65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5"/>
        <v>0</v>
      </c>
      <c r="E591" s="5">
        <f t="shared" si="65"/>
        <v>0</v>
      </c>
    </row>
    <row r="592" spans="1:5" outlineLevel="1">
      <c r="A592" s="179" t="s">
        <v>498</v>
      </c>
      <c r="B592" s="180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9" t="s">
        <v>502</v>
      </c>
      <c r="B595" s="180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6">C597</f>
        <v>0</v>
      </c>
      <c r="E597" s="5">
        <f t="shared" si="66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6"/>
        <v>0</v>
      </c>
      <c r="E598" s="5">
        <f t="shared" si="66"/>
        <v>0</v>
      </c>
    </row>
    <row r="599" spans="1:5" outlineLevel="1">
      <c r="A599" s="179" t="s">
        <v>503</v>
      </c>
      <c r="B599" s="180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7">C600</f>
        <v>0</v>
      </c>
      <c r="E600" s="5">
        <f t="shared" si="67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7"/>
        <v>0</v>
      </c>
      <c r="E601" s="5">
        <f t="shared" si="67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7"/>
        <v>0</v>
      </c>
      <c r="E602" s="5">
        <f t="shared" si="67"/>
        <v>0</v>
      </c>
    </row>
    <row r="603" spans="1:5" outlineLevel="1">
      <c r="A603" s="179" t="s">
        <v>506</v>
      </c>
      <c r="B603" s="180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8">C605</f>
        <v>0</v>
      </c>
      <c r="E605" s="5">
        <f t="shared" si="68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8"/>
        <v>0</v>
      </c>
      <c r="E606" s="5">
        <f t="shared" si="68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8"/>
        <v>0</v>
      </c>
      <c r="E607" s="5">
        <f t="shared" si="68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8"/>
        <v>0</v>
      </c>
      <c r="E608" s="5">
        <f t="shared" si="68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8"/>
        <v>0</v>
      </c>
      <c r="E609" s="5">
        <f t="shared" si="68"/>
        <v>0</v>
      </c>
    </row>
    <row r="610" spans="1:5" outlineLevel="1">
      <c r="A610" s="179" t="s">
        <v>513</v>
      </c>
      <c r="B610" s="180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9">C612</f>
        <v>0</v>
      </c>
      <c r="E612" s="5">
        <f t="shared" si="69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9"/>
        <v>0</v>
      </c>
      <c r="E613" s="5">
        <f t="shared" si="69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9"/>
        <v>0</v>
      </c>
      <c r="E614" s="5">
        <f t="shared" si="69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9"/>
        <v>0</v>
      </c>
      <c r="E615" s="5">
        <f t="shared" si="69"/>
        <v>0</v>
      </c>
    </row>
    <row r="616" spans="1:5" outlineLevel="1">
      <c r="A616" s="179" t="s">
        <v>519</v>
      </c>
      <c r="B616" s="180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70">C618</f>
        <v>0</v>
      </c>
      <c r="E618" s="5">
        <f t="shared" si="70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70"/>
        <v>0</v>
      </c>
      <c r="E619" s="5">
        <f t="shared" si="70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70"/>
        <v>0</v>
      </c>
      <c r="E620" s="5">
        <f t="shared" si="70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70"/>
        <v>0</v>
      </c>
      <c r="E621" s="5">
        <f t="shared" si="70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70"/>
        <v>0</v>
      </c>
      <c r="E622" s="5">
        <f t="shared" si="70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70"/>
        <v>0</v>
      </c>
      <c r="E623" s="5">
        <f t="shared" si="70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70"/>
        <v>0</v>
      </c>
      <c r="E624" s="5">
        <f t="shared" si="70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0"/>
        <v>0</v>
      </c>
      <c r="E625" s="5">
        <f t="shared" si="70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0"/>
        <v>0</v>
      </c>
      <c r="E626" s="5">
        <f t="shared" si="70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0"/>
        <v>0</v>
      </c>
      <c r="E627" s="5">
        <f t="shared" si="70"/>
        <v>0</v>
      </c>
    </row>
    <row r="628" spans="1:10" outlineLevel="1">
      <c r="A628" s="179" t="s">
        <v>531</v>
      </c>
      <c r="B628" s="180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1">C630</f>
        <v>0</v>
      </c>
      <c r="E630" s="5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1"/>
        <v>0</v>
      </c>
      <c r="E631" s="5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1"/>
        <v>0</v>
      </c>
      <c r="E632" s="5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1"/>
        <v>0</v>
      </c>
      <c r="E633" s="5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1"/>
        <v>0</v>
      </c>
      <c r="E634" s="5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1"/>
        <v>0</v>
      </c>
      <c r="E635" s="5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1"/>
        <v>0</v>
      </c>
      <c r="E636" s="5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1"/>
        <v>0</v>
      </c>
      <c r="E637" s="5">
        <f t="shared" si="71"/>
        <v>0</v>
      </c>
    </row>
    <row r="638" spans="1:10">
      <c r="A638" s="175" t="s">
        <v>541</v>
      </c>
      <c r="B638" s="17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9" t="s">
        <v>542</v>
      </c>
      <c r="B639" s="180"/>
      <c r="C639" s="32">
        <v>0</v>
      </c>
      <c r="D639" s="32">
        <f t="shared" ref="D639:E641" si="72">C639</f>
        <v>0</v>
      </c>
      <c r="E639" s="32">
        <f t="shared" si="72"/>
        <v>0</v>
      </c>
    </row>
    <row r="640" spans="1:10" outlineLevel="1">
      <c r="A640" s="179" t="s">
        <v>543</v>
      </c>
      <c r="B640" s="180"/>
      <c r="C640" s="32">
        <v>0</v>
      </c>
      <c r="D640" s="32">
        <f t="shared" si="72"/>
        <v>0</v>
      </c>
      <c r="E640" s="32">
        <f t="shared" si="72"/>
        <v>0</v>
      </c>
    </row>
    <row r="641" spans="1:10" outlineLevel="1">
      <c r="A641" s="179" t="s">
        <v>544</v>
      </c>
      <c r="B641" s="180"/>
      <c r="C641" s="32">
        <v>0</v>
      </c>
      <c r="D641" s="32">
        <f t="shared" si="72"/>
        <v>0</v>
      </c>
      <c r="E641" s="32">
        <f t="shared" si="72"/>
        <v>0</v>
      </c>
    </row>
    <row r="642" spans="1:10">
      <c r="A642" s="175" t="s">
        <v>545</v>
      </c>
      <c r="B642" s="17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9" t="s">
        <v>546</v>
      </c>
      <c r="B643" s="180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9" t="s">
        <v>547</v>
      </c>
      <c r="B644" s="180"/>
      <c r="C644" s="32">
        <v>0</v>
      </c>
      <c r="D644" s="32">
        <f>C644</f>
        <v>0</v>
      </c>
      <c r="E644" s="32">
        <f>D644</f>
        <v>0</v>
      </c>
    </row>
    <row r="645" spans="1:10">
      <c r="A645" s="175" t="s">
        <v>548</v>
      </c>
      <c r="B645" s="17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9" t="s">
        <v>549</v>
      </c>
      <c r="B646" s="18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3">C648</f>
        <v>0</v>
      </c>
      <c r="E648" s="5">
        <f t="shared" si="73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3"/>
        <v>0</v>
      </c>
      <c r="E649" s="5">
        <f t="shared" si="73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3"/>
        <v>0</v>
      </c>
      <c r="E650" s="5">
        <f t="shared" si="73"/>
        <v>0</v>
      </c>
    </row>
    <row r="651" spans="1:10" outlineLevel="1">
      <c r="A651" s="179" t="s">
        <v>550</v>
      </c>
      <c r="B651" s="180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9" t="s">
        <v>551</v>
      </c>
      <c r="B652" s="180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9" t="s">
        <v>552</v>
      </c>
      <c r="B653" s="180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4">C655</f>
        <v>0</v>
      </c>
      <c r="E655" s="5">
        <f t="shared" si="74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4"/>
        <v>0</v>
      </c>
      <c r="E656" s="5">
        <f t="shared" si="74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4"/>
        <v>0</v>
      </c>
      <c r="E657" s="5">
        <f t="shared" si="74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4"/>
        <v>0</v>
      </c>
      <c r="E658" s="5">
        <f t="shared" si="74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4"/>
        <v>0</v>
      </c>
      <c r="E659" s="5">
        <f t="shared" si="74"/>
        <v>0</v>
      </c>
    </row>
    <row r="660" spans="1:5" outlineLevel="1">
      <c r="A660" s="179" t="s">
        <v>553</v>
      </c>
      <c r="B660" s="180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9" t="s">
        <v>554</v>
      </c>
      <c r="B661" s="180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5">C662</f>
        <v>0</v>
      </c>
      <c r="E662" s="5">
        <f t="shared" si="75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5"/>
        <v>0</v>
      </c>
      <c r="E663" s="5">
        <f t="shared" si="75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5"/>
        <v>0</v>
      </c>
      <c r="E664" s="5">
        <f t="shared" si="75"/>
        <v>0</v>
      </c>
    </row>
    <row r="665" spans="1:5" outlineLevel="1">
      <c r="A665" s="179" t="s">
        <v>555</v>
      </c>
      <c r="B665" s="180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6">C666</f>
        <v>0</v>
      </c>
      <c r="E666" s="5">
        <f t="shared" si="76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6"/>
        <v>0</v>
      </c>
      <c r="E667" s="5">
        <f t="shared" si="76"/>
        <v>0</v>
      </c>
    </row>
    <row r="668" spans="1:5" outlineLevel="1">
      <c r="A668" s="179" t="s">
        <v>556</v>
      </c>
      <c r="B668" s="180"/>
      <c r="C668" s="32">
        <v>0</v>
      </c>
      <c r="D668" s="32">
        <f t="shared" si="76"/>
        <v>0</v>
      </c>
      <c r="E668" s="32">
        <f t="shared" si="76"/>
        <v>0</v>
      </c>
    </row>
    <row r="669" spans="1:5" outlineLevel="1" collapsed="1">
      <c r="A669" s="179" t="s">
        <v>557</v>
      </c>
      <c r="B669" s="180"/>
      <c r="C669" s="32">
        <v>0</v>
      </c>
      <c r="D669" s="32">
        <f t="shared" si="76"/>
        <v>0</v>
      </c>
      <c r="E669" s="32">
        <f t="shared" si="76"/>
        <v>0</v>
      </c>
    </row>
    <row r="670" spans="1:5" outlineLevel="1" collapsed="1">
      <c r="A670" s="179" t="s">
        <v>558</v>
      </c>
      <c r="B670" s="180"/>
      <c r="C670" s="32">
        <v>0</v>
      </c>
      <c r="D670" s="32">
        <f t="shared" si="76"/>
        <v>0</v>
      </c>
      <c r="E670" s="32">
        <f t="shared" si="76"/>
        <v>0</v>
      </c>
    </row>
    <row r="671" spans="1:5" outlineLevel="1">
      <c r="A671" s="179" t="s">
        <v>559</v>
      </c>
      <c r="B671" s="180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7">C673</f>
        <v>0</v>
      </c>
      <c r="E673" s="5">
        <f t="shared" si="77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7"/>
        <v>0</v>
      </c>
      <c r="E674" s="5">
        <f t="shared" si="77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7"/>
        <v>0</v>
      </c>
      <c r="E675" s="5">
        <f t="shared" si="77"/>
        <v>0</v>
      </c>
    </row>
    <row r="676" spans="1:5" outlineLevel="1">
      <c r="A676" s="179" t="s">
        <v>560</v>
      </c>
      <c r="B676" s="180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9" t="s">
        <v>561</v>
      </c>
      <c r="B679" s="18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8">C681</f>
        <v>0</v>
      </c>
      <c r="E681" s="5">
        <f t="shared" si="78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8"/>
        <v>0</v>
      </c>
      <c r="E682" s="5">
        <f t="shared" si="78"/>
        <v>0</v>
      </c>
    </row>
    <row r="683" spans="1:5" outlineLevel="1">
      <c r="A683" s="179" t="s">
        <v>562</v>
      </c>
      <c r="B683" s="180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9">C684</f>
        <v>0</v>
      </c>
      <c r="E684" s="5">
        <f t="shared" si="79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9"/>
        <v>0</v>
      </c>
      <c r="E685" s="5">
        <f t="shared" si="79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9"/>
        <v>0</v>
      </c>
      <c r="E686" s="5">
        <f t="shared" si="79"/>
        <v>0</v>
      </c>
    </row>
    <row r="687" spans="1:5" outlineLevel="1">
      <c r="A687" s="179" t="s">
        <v>563</v>
      </c>
      <c r="B687" s="18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80">C689</f>
        <v>0</v>
      </c>
      <c r="E689" s="5">
        <f t="shared" si="80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80"/>
        <v>0</v>
      </c>
      <c r="E690" s="5">
        <f t="shared" si="80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80"/>
        <v>0</v>
      </c>
      <c r="E691" s="5">
        <f t="shared" si="80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80"/>
        <v>0</v>
      </c>
      <c r="E692" s="5">
        <f t="shared" si="80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80"/>
        <v>0</v>
      </c>
      <c r="E693" s="5">
        <f t="shared" si="80"/>
        <v>0</v>
      </c>
    </row>
    <row r="694" spans="1:5" outlineLevel="1">
      <c r="A694" s="179" t="s">
        <v>564</v>
      </c>
      <c r="B694" s="180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1">C696</f>
        <v>0</v>
      </c>
      <c r="E696" s="5">
        <f t="shared" si="81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1"/>
        <v>0</v>
      </c>
      <c r="E697" s="5">
        <f t="shared" si="81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1"/>
        <v>0</v>
      </c>
      <c r="E698" s="5">
        <f t="shared" si="81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1"/>
        <v>0</v>
      </c>
      <c r="E699" s="5">
        <f t="shared" si="81"/>
        <v>0</v>
      </c>
    </row>
    <row r="700" spans="1:5" outlineLevel="1">
      <c r="A700" s="179" t="s">
        <v>565</v>
      </c>
      <c r="B700" s="180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2">C702</f>
        <v>0</v>
      </c>
      <c r="E702" s="5">
        <f t="shared" si="82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2"/>
        <v>0</v>
      </c>
      <c r="E703" s="5">
        <f t="shared" si="82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2"/>
        <v>0</v>
      </c>
      <c r="E704" s="5">
        <f t="shared" si="82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2"/>
        <v>0</v>
      </c>
      <c r="E705" s="5">
        <f t="shared" si="82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2"/>
        <v>0</v>
      </c>
      <c r="E706" s="5">
        <f t="shared" si="82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2"/>
        <v>0</v>
      </c>
      <c r="E707" s="5">
        <f t="shared" si="8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2"/>
        <v>0</v>
      </c>
      <c r="E708" s="5">
        <f t="shared" si="8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2"/>
        <v>0</v>
      </c>
      <c r="E709" s="5">
        <f t="shared" si="8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2"/>
        <v>0</v>
      </c>
      <c r="E710" s="5">
        <f t="shared" si="8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2"/>
        <v>0</v>
      </c>
      <c r="E711" s="5">
        <f t="shared" si="82"/>
        <v>0</v>
      </c>
    </row>
    <row r="712" spans="1:10" outlineLevel="1">
      <c r="A712" s="179" t="s">
        <v>566</v>
      </c>
      <c r="B712" s="180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9" t="s">
        <v>567</v>
      </c>
      <c r="B713" s="180"/>
      <c r="C713" s="32">
        <v>0</v>
      </c>
      <c r="D713" s="31">
        <f t="shared" ref="D713:E715" si="83">C713</f>
        <v>0</v>
      </c>
      <c r="E713" s="31">
        <f t="shared" si="83"/>
        <v>0</v>
      </c>
    </row>
    <row r="714" spans="1:10" outlineLevel="1">
      <c r="A714" s="179" t="s">
        <v>568</v>
      </c>
      <c r="B714" s="180"/>
      <c r="C714" s="32">
        <v>0</v>
      </c>
      <c r="D714" s="31">
        <f t="shared" si="83"/>
        <v>0</v>
      </c>
      <c r="E714" s="31">
        <f t="shared" si="83"/>
        <v>0</v>
      </c>
    </row>
    <row r="715" spans="1:10" outlineLevel="1">
      <c r="A715" s="179" t="s">
        <v>569</v>
      </c>
      <c r="B715" s="180"/>
      <c r="C715" s="32">
        <v>0</v>
      </c>
      <c r="D715" s="31">
        <f t="shared" si="83"/>
        <v>0</v>
      </c>
      <c r="E715" s="31">
        <f t="shared" si="83"/>
        <v>0</v>
      </c>
    </row>
    <row r="716" spans="1:10">
      <c r="A716" s="177" t="s">
        <v>570</v>
      </c>
      <c r="B716" s="178"/>
      <c r="C716" s="36">
        <f>C717</f>
        <v>41357</v>
      </c>
      <c r="D716" s="36">
        <f>D717</f>
        <v>41357</v>
      </c>
      <c r="E716" s="36">
        <f>E717</f>
        <v>41357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5" t="s">
        <v>571</v>
      </c>
      <c r="B717" s="176"/>
      <c r="C717" s="33">
        <f>C718+C722</f>
        <v>41357</v>
      </c>
      <c r="D717" s="33">
        <f>D718+D722</f>
        <v>41357</v>
      </c>
      <c r="E717" s="33">
        <f>E718+E722</f>
        <v>41357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73" t="s">
        <v>851</v>
      </c>
      <c r="B718" s="174"/>
      <c r="C718" s="31">
        <f>SUM(C719:C721)</f>
        <v>41357</v>
      </c>
      <c r="D718" s="31">
        <f>SUM(D719:D721)</f>
        <v>41357</v>
      </c>
      <c r="E718" s="31">
        <f>SUM(E719:E721)</f>
        <v>41357</v>
      </c>
    </row>
    <row r="719" spans="1:10" ht="15" customHeight="1" outlineLevel="2">
      <c r="A719" s="6">
        <v>10950</v>
      </c>
      <c r="B719" s="4" t="s">
        <v>572</v>
      </c>
      <c r="C719" s="5">
        <v>41357</v>
      </c>
      <c r="D719" s="5">
        <f>C719</f>
        <v>41357</v>
      </c>
      <c r="E719" s="5">
        <f>D719</f>
        <v>41357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4">C720</f>
        <v>0</v>
      </c>
      <c r="E720" s="5">
        <f t="shared" si="84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4"/>
        <v>0</v>
      </c>
      <c r="E721" s="5">
        <f t="shared" si="84"/>
        <v>0</v>
      </c>
    </row>
    <row r="722" spans="1:10" outlineLevel="1">
      <c r="A722" s="173" t="s">
        <v>850</v>
      </c>
      <c r="B722" s="17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7" t="s">
        <v>577</v>
      </c>
      <c r="B725" s="17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5" t="s">
        <v>588</v>
      </c>
      <c r="B726" s="17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73" t="s">
        <v>849</v>
      </c>
      <c r="B727" s="17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3" t="s">
        <v>848</v>
      </c>
      <c r="B730" s="174"/>
      <c r="C730" s="31">
        <f t="shared" ref="C730:C731" si="85">C731</f>
        <v>0</v>
      </c>
      <c r="D730" s="31">
        <f t="shared" ref="D730:E731" si="86">D731</f>
        <v>0</v>
      </c>
      <c r="E730" s="31">
        <f t="shared" si="86"/>
        <v>0</v>
      </c>
    </row>
    <row r="731" spans="1:10" outlineLevel="2">
      <c r="A731" s="6">
        <v>2</v>
      </c>
      <c r="B731" s="4" t="s">
        <v>822</v>
      </c>
      <c r="C731" s="5">
        <f t="shared" si="85"/>
        <v>0</v>
      </c>
      <c r="D731" s="5">
        <f t="shared" si="86"/>
        <v>0</v>
      </c>
      <c r="E731" s="5">
        <f t="shared" si="86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3" t="s">
        <v>846</v>
      </c>
      <c r="B733" s="17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7">C735</f>
        <v>0</v>
      </c>
      <c r="E735" s="30">
        <f t="shared" si="87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7"/>
        <v>0</v>
      </c>
      <c r="E736" s="30">
        <f t="shared" si="87"/>
        <v>0</v>
      </c>
    </row>
    <row r="737" spans="1:5" outlineLevel="2" collapsed="1">
      <c r="A737" s="6">
        <v>3</v>
      </c>
      <c r="B737" s="4" t="s">
        <v>827</v>
      </c>
      <c r="C737" s="5"/>
      <c r="D737" s="5">
        <f t="shared" si="87"/>
        <v>0</v>
      </c>
      <c r="E737" s="5">
        <f t="shared" si="87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7"/>
        <v>0</v>
      </c>
      <c r="E738" s="5">
        <f t="shared" si="87"/>
        <v>0</v>
      </c>
    </row>
    <row r="739" spans="1:5" outlineLevel="1">
      <c r="A739" s="173" t="s">
        <v>843</v>
      </c>
      <c r="B739" s="17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3" t="s">
        <v>842</v>
      </c>
      <c r="B741" s="17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3" t="s">
        <v>841</v>
      </c>
      <c r="B743" s="17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 collapsed="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8">C747</f>
        <v>0</v>
      </c>
      <c r="E747" s="30">
        <f t="shared" si="88"/>
        <v>0</v>
      </c>
    </row>
    <row r="748" spans="1:5" outlineLevel="2" collapsed="1">
      <c r="A748" s="6">
        <v>3</v>
      </c>
      <c r="B748" s="4" t="s">
        <v>827</v>
      </c>
      <c r="C748" s="5"/>
      <c r="D748" s="5">
        <f t="shared" si="88"/>
        <v>0</v>
      </c>
      <c r="E748" s="5">
        <f t="shared" si="88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8"/>
        <v>0</v>
      </c>
      <c r="E749" s="5">
        <f t="shared" si="88"/>
        <v>0</v>
      </c>
    </row>
    <row r="750" spans="1:5" outlineLevel="1">
      <c r="A750" s="173" t="s">
        <v>836</v>
      </c>
      <c r="B750" s="17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89">C752</f>
        <v>0</v>
      </c>
      <c r="E752" s="125">
        <f t="shared" si="89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89"/>
        <v>0</v>
      </c>
      <c r="E753" s="125">
        <f t="shared" si="89"/>
        <v>0</v>
      </c>
    </row>
    <row r="754" spans="1:5" outlineLevel="2" collapsed="1">
      <c r="A754" s="6">
        <v>3</v>
      </c>
      <c r="B754" s="4" t="s">
        <v>827</v>
      </c>
      <c r="C754" s="5"/>
      <c r="D754" s="5">
        <f t="shared" si="89"/>
        <v>0</v>
      </c>
      <c r="E754" s="5">
        <f t="shared" si="89"/>
        <v>0</v>
      </c>
    </row>
    <row r="755" spans="1:5" outlineLevel="1">
      <c r="A755" s="173" t="s">
        <v>834</v>
      </c>
      <c r="B755" s="17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0">C758</f>
        <v>0</v>
      </c>
      <c r="E758" s="30">
        <f t="shared" si="90"/>
        <v>0</v>
      </c>
    </row>
    <row r="759" spans="1:5" outlineLevel="3">
      <c r="A759" s="29"/>
      <c r="B759" s="28" t="s">
        <v>831</v>
      </c>
      <c r="C759" s="30"/>
      <c r="D759" s="30">
        <f t="shared" si="90"/>
        <v>0</v>
      </c>
      <c r="E759" s="30">
        <f t="shared" si="90"/>
        <v>0</v>
      </c>
    </row>
    <row r="760" spans="1:5" outlineLevel="1">
      <c r="A760" s="173" t="s">
        <v>830</v>
      </c>
      <c r="B760" s="17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91">C762</f>
        <v>0</v>
      </c>
      <c r="E762" s="30">
        <f t="shared" si="91"/>
        <v>0</v>
      </c>
    </row>
    <row r="763" spans="1:5" hidden="1" outlineLevel="3">
      <c r="A763" s="29"/>
      <c r="B763" s="28" t="s">
        <v>819</v>
      </c>
      <c r="C763" s="30"/>
      <c r="D763" s="30">
        <f t="shared" si="91"/>
        <v>0</v>
      </c>
      <c r="E763" s="30">
        <f t="shared" si="91"/>
        <v>0</v>
      </c>
    </row>
    <row r="764" spans="1:5" outlineLevel="2" collapsed="1">
      <c r="A764" s="6">
        <v>3</v>
      </c>
      <c r="B764" s="4" t="s">
        <v>827</v>
      </c>
      <c r="C764" s="5">
        <v>0</v>
      </c>
      <c r="D764" s="5">
        <f t="shared" si="91"/>
        <v>0</v>
      </c>
      <c r="E764" s="5">
        <f t="shared" si="91"/>
        <v>0</v>
      </c>
    </row>
    <row r="765" spans="1:5" outlineLevel="1">
      <c r="A765" s="173" t="s">
        <v>828</v>
      </c>
      <c r="B765" s="17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3" t="s">
        <v>826</v>
      </c>
      <c r="B767" s="17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3" t="s">
        <v>823</v>
      </c>
      <c r="B771" s="17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2">C774</f>
        <v>0</v>
      </c>
      <c r="E774" s="30">
        <f t="shared" si="92"/>
        <v>0</v>
      </c>
    </row>
    <row r="775" spans="1:5" outlineLevel="3">
      <c r="A775" s="29"/>
      <c r="B775" s="28" t="s">
        <v>819</v>
      </c>
      <c r="C775" s="30"/>
      <c r="D775" s="30">
        <f t="shared" si="92"/>
        <v>0</v>
      </c>
      <c r="E775" s="30">
        <f t="shared" si="92"/>
        <v>0</v>
      </c>
    </row>
    <row r="776" spans="1:5" outlineLevel="3">
      <c r="A776" s="29"/>
      <c r="B776" s="28" t="s">
        <v>818</v>
      </c>
      <c r="C776" s="30"/>
      <c r="D776" s="30">
        <f t="shared" si="92"/>
        <v>0</v>
      </c>
      <c r="E776" s="30">
        <f t="shared" si="92"/>
        <v>0</v>
      </c>
    </row>
    <row r="777" spans="1:5" outlineLevel="1">
      <c r="A777" s="173" t="s">
        <v>817</v>
      </c>
      <c r="B777" s="17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5:E10 C254:C255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547" workbookViewId="0">
      <selection activeCell="D257" sqref="D257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6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9" t="s">
        <v>30</v>
      </c>
      <c r="B1" s="189"/>
      <c r="C1" s="189"/>
      <c r="D1" s="141" t="s">
        <v>853</v>
      </c>
      <c r="E1" s="14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7" t="s">
        <v>60</v>
      </c>
      <c r="B2" s="197"/>
      <c r="C2" s="26">
        <f>C3+C67</f>
        <v>445000</v>
      </c>
      <c r="D2" s="26">
        <v>510000</v>
      </c>
      <c r="E2" s="26">
        <v>510000</v>
      </c>
      <c r="G2" s="39" t="s">
        <v>60</v>
      </c>
      <c r="H2" s="41"/>
      <c r="I2" s="42"/>
      <c r="J2" s="40" t="b">
        <f>AND(H2=I2)</f>
        <v>1</v>
      </c>
    </row>
    <row r="3" spans="1:14">
      <c r="A3" s="194" t="s">
        <v>578</v>
      </c>
      <c r="B3" s="194"/>
      <c r="C3" s="23">
        <f>C4+C11+C38+C61</f>
        <v>97900</v>
      </c>
      <c r="D3" s="23">
        <f>D4+D11+D38+D61</f>
        <v>97900</v>
      </c>
      <c r="E3" s="23">
        <f>E4+E11+E38+E61</f>
        <v>97900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90" t="s">
        <v>124</v>
      </c>
      <c r="B4" s="191"/>
      <c r="C4" s="21">
        <f>SUM(C5:C10)</f>
        <v>46100</v>
      </c>
      <c r="D4" s="21">
        <f>SUM(D5:D10)</f>
        <v>46100</v>
      </c>
      <c r="E4" s="21">
        <f>SUM(E5:E10)</f>
        <v>46100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15000</v>
      </c>
      <c r="D5" s="2">
        <f>C5</f>
        <v>15000</v>
      </c>
      <c r="E5" s="2">
        <f>D5</f>
        <v>15000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5000</v>
      </c>
      <c r="D6" s="2">
        <f t="shared" ref="D6:E10" si="0">C6</f>
        <v>5000</v>
      </c>
      <c r="E6" s="2">
        <f t="shared" si="0"/>
        <v>5000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6000</v>
      </c>
      <c r="D7" s="2">
        <f t="shared" si="0"/>
        <v>6000</v>
      </c>
      <c r="E7" s="2">
        <f t="shared" si="0"/>
        <v>6000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20000</v>
      </c>
      <c r="D8" s="2">
        <f t="shared" si="0"/>
        <v>20000</v>
      </c>
      <c r="E8" s="2">
        <f t="shared" si="0"/>
        <v>20000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</v>
      </c>
      <c r="D10" s="2">
        <f t="shared" si="0"/>
        <v>100</v>
      </c>
      <c r="E10" s="2">
        <f t="shared" si="0"/>
        <v>100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90" t="s">
        <v>125</v>
      </c>
      <c r="B11" s="191"/>
      <c r="C11" s="21">
        <f>SUM(C12:C37)</f>
        <v>5800</v>
      </c>
      <c r="D11" s="21">
        <f>SUM(D12:D37)</f>
        <v>5800</v>
      </c>
      <c r="E11" s="21">
        <f>SUM(E12:E37)</f>
        <v>5800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2200</v>
      </c>
      <c r="D12" s="2">
        <f>C12</f>
        <v>2200</v>
      </c>
      <c r="E12" s="2">
        <f>D12</f>
        <v>2200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  <c r="F14" s="51"/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2500</v>
      </c>
      <c r="D34" s="2">
        <f t="shared" si="2"/>
        <v>2500</v>
      </c>
      <c r="E34" s="2">
        <f t="shared" si="2"/>
        <v>2500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 outlineLevel="1">
      <c r="A36" s="3">
        <v>2406</v>
      </c>
      <c r="B36" s="1" t="s">
        <v>9</v>
      </c>
      <c r="C36" s="2">
        <v>100</v>
      </c>
      <c r="D36" s="2">
        <f t="shared" si="2"/>
        <v>100</v>
      </c>
      <c r="E36" s="2">
        <f t="shared" si="2"/>
        <v>100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90" t="s">
        <v>145</v>
      </c>
      <c r="B38" s="191"/>
      <c r="C38" s="21">
        <f>SUM(C39:C60)</f>
        <v>45500</v>
      </c>
      <c r="D38" s="21">
        <f>SUM(D39:D60)</f>
        <v>45500</v>
      </c>
      <c r="E38" s="21">
        <f>SUM(E39:E60)</f>
        <v>45500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3000</v>
      </c>
      <c r="D39" s="2">
        <f>C39</f>
        <v>3000</v>
      </c>
      <c r="E39" s="2">
        <f>D39</f>
        <v>3000</v>
      </c>
    </row>
    <row r="40" spans="1:10" outlineLevel="1">
      <c r="A40" s="20">
        <v>3102</v>
      </c>
      <c r="B40" s="20" t="s">
        <v>12</v>
      </c>
      <c r="C40" s="2">
        <v>1000</v>
      </c>
      <c r="D40" s="2">
        <f t="shared" ref="D40:E55" si="3">C40</f>
        <v>1000</v>
      </c>
      <c r="E40" s="2">
        <f t="shared" si="3"/>
        <v>1000</v>
      </c>
    </row>
    <row r="41" spans="1:10" outlineLevel="1">
      <c r="A41" s="20">
        <v>3103</v>
      </c>
      <c r="B41" s="20" t="s">
        <v>13</v>
      </c>
      <c r="C41" s="2">
        <v>1300</v>
      </c>
      <c r="D41" s="2">
        <f t="shared" si="3"/>
        <v>1300</v>
      </c>
      <c r="E41" s="2">
        <f t="shared" si="3"/>
        <v>1300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3"/>
        <v>100</v>
      </c>
      <c r="E42" s="2">
        <f t="shared" si="3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300</v>
      </c>
      <c r="D44" s="2">
        <f t="shared" si="3"/>
        <v>300</v>
      </c>
      <c r="E44" s="2">
        <f t="shared" si="3"/>
        <v>300</v>
      </c>
    </row>
    <row r="45" spans="1:10" outlineLevel="1">
      <c r="A45" s="20">
        <v>3203</v>
      </c>
      <c r="B45" s="20" t="s">
        <v>16</v>
      </c>
      <c r="C45" s="2">
        <v>800</v>
      </c>
      <c r="D45" s="2">
        <f t="shared" si="3"/>
        <v>800</v>
      </c>
      <c r="E45" s="2">
        <f t="shared" si="3"/>
        <v>800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2500</v>
      </c>
      <c r="D48" s="2">
        <f t="shared" si="3"/>
        <v>2500</v>
      </c>
      <c r="E48" s="2">
        <f t="shared" si="3"/>
        <v>2500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>
        <v>100</v>
      </c>
      <c r="D51" s="2">
        <f t="shared" si="3"/>
        <v>100</v>
      </c>
      <c r="E51" s="2">
        <f t="shared" si="3"/>
        <v>100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3"/>
        <v>1000</v>
      </c>
      <c r="E54" s="2">
        <f t="shared" si="3"/>
        <v>1000</v>
      </c>
    </row>
    <row r="55" spans="1:10" outlineLevel="1">
      <c r="A55" s="20">
        <v>3303</v>
      </c>
      <c r="B55" s="20" t="s">
        <v>153</v>
      </c>
      <c r="C55" s="2">
        <v>20000</v>
      </c>
      <c r="D55" s="2">
        <f t="shared" si="3"/>
        <v>20000</v>
      </c>
      <c r="E55" s="2">
        <f t="shared" si="3"/>
        <v>20000</v>
      </c>
    </row>
    <row r="56" spans="1:10" outlineLevel="1">
      <c r="A56" s="20">
        <v>3303</v>
      </c>
      <c r="B56" s="20" t="s">
        <v>154</v>
      </c>
      <c r="C56" s="2">
        <v>15000</v>
      </c>
      <c r="D56" s="2">
        <f t="shared" ref="D56:E60" si="4">C56</f>
        <v>15000</v>
      </c>
      <c r="E56" s="2">
        <f t="shared" si="4"/>
        <v>15000</v>
      </c>
    </row>
    <row r="57" spans="1:10" outlineLevel="1">
      <c r="A57" s="20">
        <v>3304</v>
      </c>
      <c r="B57" s="20" t="s">
        <v>155</v>
      </c>
      <c r="C57" s="2">
        <v>200</v>
      </c>
      <c r="D57" s="2">
        <f t="shared" si="4"/>
        <v>200</v>
      </c>
      <c r="E57" s="2">
        <f t="shared" si="4"/>
        <v>200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200</v>
      </c>
      <c r="D60" s="2">
        <f t="shared" si="4"/>
        <v>200</v>
      </c>
      <c r="E60" s="2">
        <f t="shared" si="4"/>
        <v>200</v>
      </c>
    </row>
    <row r="61" spans="1:10">
      <c r="A61" s="190" t="s">
        <v>158</v>
      </c>
      <c r="B61" s="191"/>
      <c r="C61" s="22">
        <f>SUM(C62:C66)</f>
        <v>500</v>
      </c>
      <c r="D61" s="22">
        <f>SUM(D62:D66)</f>
        <v>500</v>
      </c>
      <c r="E61" s="22">
        <f>SUM(E62:E66)</f>
        <v>500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>
        <v>500</v>
      </c>
      <c r="D66" s="2">
        <f t="shared" si="5"/>
        <v>500</v>
      </c>
      <c r="E66" s="2">
        <f t="shared" si="5"/>
        <v>500</v>
      </c>
    </row>
    <row r="67" spans="1:10">
      <c r="A67" s="194" t="s">
        <v>579</v>
      </c>
      <c r="B67" s="194"/>
      <c r="C67" s="25">
        <f>C97+C68</f>
        <v>347100</v>
      </c>
      <c r="D67" s="25">
        <f>D97+D68</f>
        <v>407100</v>
      </c>
      <c r="E67" s="25">
        <f>E97+E68</f>
        <v>407100</v>
      </c>
      <c r="G67" s="39" t="s">
        <v>59</v>
      </c>
      <c r="H67" s="41"/>
      <c r="I67" s="42"/>
      <c r="J67" s="40" t="b">
        <f>AND(H67=I67)</f>
        <v>1</v>
      </c>
    </row>
    <row r="68" spans="1:10">
      <c r="A68" s="190" t="s">
        <v>163</v>
      </c>
      <c r="B68" s="191"/>
      <c r="C68" s="21">
        <f>SUM(C69:C96)</f>
        <v>20500</v>
      </c>
      <c r="D68" s="21">
        <f>SUM(D69:D96)</f>
        <v>20500</v>
      </c>
      <c r="E68" s="21">
        <f>SUM(E69:E96)</f>
        <v>20500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>
        <v>20000</v>
      </c>
      <c r="D81" s="2">
        <f t="shared" si="6"/>
        <v>20000</v>
      </c>
      <c r="E81" s="2">
        <f t="shared" si="6"/>
        <v>20000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>
        <v>500</v>
      </c>
      <c r="D96" s="2">
        <f t="shared" si="7"/>
        <v>500</v>
      </c>
      <c r="E96" s="2">
        <f t="shared" si="7"/>
        <v>500</v>
      </c>
    </row>
    <row r="97" spans="1:10">
      <c r="A97" s="19" t="s">
        <v>184</v>
      </c>
      <c r="B97" s="24"/>
      <c r="C97" s="21">
        <f>SUM(C98:C113)</f>
        <v>326600</v>
      </c>
      <c r="D97" s="21">
        <f>SUM(D98:D113)</f>
        <v>386600</v>
      </c>
      <c r="E97" s="21">
        <f>SUM(E98:E113)</f>
        <v>386600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265000</v>
      </c>
      <c r="D98" s="2">
        <v>275000</v>
      </c>
      <c r="E98" s="2">
        <f>D98</f>
        <v>275000</v>
      </c>
    </row>
    <row r="99" spans="1:10" ht="15" customHeight="1" outlineLevel="1">
      <c r="A99" s="3">
        <v>6002</v>
      </c>
      <c r="B99" s="1" t="s">
        <v>185</v>
      </c>
      <c r="C99" s="2">
        <v>60000</v>
      </c>
      <c r="D99" s="2">
        <f t="shared" ref="D99:E113" si="8">C99</f>
        <v>60000</v>
      </c>
      <c r="E99" s="2">
        <f t="shared" si="8"/>
        <v>60000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v>50000</v>
      </c>
      <c r="E100" s="2">
        <f t="shared" si="8"/>
        <v>50000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300</v>
      </c>
      <c r="D103" s="2">
        <f t="shared" si="8"/>
        <v>300</v>
      </c>
      <c r="E103" s="2">
        <f t="shared" si="8"/>
        <v>300</v>
      </c>
    </row>
    <row r="104" spans="1:10" ht="15" customHeight="1" outlineLevel="1">
      <c r="A104" s="3">
        <v>6007</v>
      </c>
      <c r="B104" s="1" t="s">
        <v>27</v>
      </c>
      <c r="C104" s="2">
        <v>300</v>
      </c>
      <c r="D104" s="2">
        <f t="shared" si="8"/>
        <v>300</v>
      </c>
      <c r="E104" s="2">
        <f t="shared" si="8"/>
        <v>300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500</v>
      </c>
      <c r="D106" s="2">
        <f t="shared" si="8"/>
        <v>500</v>
      </c>
      <c r="E106" s="2">
        <f t="shared" si="8"/>
        <v>500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500</v>
      </c>
      <c r="D113" s="2">
        <f t="shared" si="8"/>
        <v>500</v>
      </c>
      <c r="E113" s="2">
        <f t="shared" si="8"/>
        <v>500</v>
      </c>
    </row>
    <row r="114" spans="1:10">
      <c r="A114" s="195" t="s">
        <v>62</v>
      </c>
      <c r="B114" s="196"/>
      <c r="C114" s="26">
        <f>C115+C152+C177</f>
        <v>53485</v>
      </c>
      <c r="D114" s="26">
        <v>151072.046</v>
      </c>
      <c r="E114" s="26">
        <v>151072.046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2" t="s">
        <v>580</v>
      </c>
      <c r="B115" s="193"/>
      <c r="C115" s="23">
        <f>C116+C135</f>
        <v>52659</v>
      </c>
      <c r="D115" s="23">
        <f>D116+D135</f>
        <v>52659</v>
      </c>
      <c r="E115" s="23">
        <f>E116+E135</f>
        <v>52659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90" t="s">
        <v>195</v>
      </c>
      <c r="B116" s="19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90" t="s">
        <v>202</v>
      </c>
      <c r="B135" s="191"/>
      <c r="C135" s="21">
        <f>C136+C140+C143+C146+C149</f>
        <v>52659</v>
      </c>
      <c r="D135" s="21">
        <f>D136+D140+D143+D146+D149</f>
        <v>52659</v>
      </c>
      <c r="E135" s="21">
        <f>E136+E140+E143+E146+E149</f>
        <v>52659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52659</v>
      </c>
      <c r="D136" s="2">
        <f>D137+D138+D139</f>
        <v>52659</v>
      </c>
      <c r="E136" s="2">
        <f>E137+E138+E139</f>
        <v>52659</v>
      </c>
    </row>
    <row r="137" spans="1:10" ht="15" customHeight="1" outlineLevel="2">
      <c r="A137" s="131"/>
      <c r="B137" s="130" t="s">
        <v>855</v>
      </c>
      <c r="C137" s="129">
        <v>39386</v>
      </c>
      <c r="D137" s="129">
        <f>C137</f>
        <v>39386</v>
      </c>
      <c r="E137" s="129">
        <f>D137</f>
        <v>39386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>
        <v>13273</v>
      </c>
      <c r="D139" s="129">
        <f t="shared" si="9"/>
        <v>13273</v>
      </c>
      <c r="E139" s="129">
        <f t="shared" si="9"/>
        <v>13273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92" t="s">
        <v>581</v>
      </c>
      <c r="B152" s="193"/>
      <c r="C152" s="23">
        <f>C153+C163+C170</f>
        <v>826</v>
      </c>
      <c r="D152" s="23">
        <f>D153+D163+D170</f>
        <v>826</v>
      </c>
      <c r="E152" s="23">
        <f>E153+E163+E170</f>
        <v>826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90" t="s">
        <v>208</v>
      </c>
      <c r="B153" s="191"/>
      <c r="C153" s="21">
        <f>C154+C157+C160</f>
        <v>826</v>
      </c>
      <c r="D153" s="21">
        <f>D154+D157+D160</f>
        <v>826</v>
      </c>
      <c r="E153" s="21">
        <f>E154+E157+E160</f>
        <v>826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826</v>
      </c>
      <c r="D154" s="2">
        <f>D155+D156</f>
        <v>826</v>
      </c>
      <c r="E154" s="2">
        <f>E155+E156</f>
        <v>826</v>
      </c>
    </row>
    <row r="155" spans="1:10" ht="15" customHeight="1" outlineLevel="2">
      <c r="A155" s="131"/>
      <c r="B155" s="130" t="s">
        <v>855</v>
      </c>
      <c r="C155" s="129">
        <v>826</v>
      </c>
      <c r="D155" s="129">
        <f>C155</f>
        <v>826</v>
      </c>
      <c r="E155" s="129">
        <f>D155</f>
        <v>826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90" t="s">
        <v>212</v>
      </c>
      <c r="B163" s="19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90" t="s">
        <v>214</v>
      </c>
      <c r="B170" s="19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92" t="s">
        <v>582</v>
      </c>
      <c r="B177" s="19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90" t="s">
        <v>217</v>
      </c>
      <c r="B178" s="19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7" t="s">
        <v>849</v>
      </c>
      <c r="B179" s="18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7" t="s">
        <v>848</v>
      </c>
      <c r="B184" s="18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7" t="s">
        <v>846</v>
      </c>
      <c r="B188" s="18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7" t="s">
        <v>843</v>
      </c>
      <c r="B197" s="18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7" t="s">
        <v>842</v>
      </c>
      <c r="B200" s="18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7" t="s">
        <v>841</v>
      </c>
      <c r="B203" s="18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7" t="s">
        <v>836</v>
      </c>
      <c r="B215" s="18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7" t="s">
        <v>834</v>
      </c>
      <c r="B222" s="18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7" t="s">
        <v>830</v>
      </c>
      <c r="B228" s="18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7" t="s">
        <v>828</v>
      </c>
      <c r="B235" s="18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7" t="s">
        <v>826</v>
      </c>
      <c r="B238" s="18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7" t="s">
        <v>823</v>
      </c>
      <c r="B243" s="18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7" t="s">
        <v>817</v>
      </c>
      <c r="B250" s="18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9" t="s">
        <v>67</v>
      </c>
      <c r="B256" s="189"/>
      <c r="C256" s="189"/>
      <c r="D256" s="141" t="s">
        <v>853</v>
      </c>
      <c r="E256" s="14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1" t="s">
        <v>60</v>
      </c>
      <c r="B257" s="182"/>
      <c r="C257" s="37">
        <f>C258+C550</f>
        <v>415000</v>
      </c>
      <c r="D257" s="37">
        <v>463212.10399999999</v>
      </c>
      <c r="E257" s="37">
        <v>463212.10399999999</v>
      </c>
      <c r="F257" s="51"/>
      <c r="G257" s="39" t="s">
        <v>60</v>
      </c>
      <c r="H257" s="41"/>
      <c r="I257" s="42"/>
      <c r="J257" s="40" t="b">
        <f>AND(H257=I257)</f>
        <v>1</v>
      </c>
    </row>
    <row r="258" spans="1:10">
      <c r="A258" s="177" t="s">
        <v>266</v>
      </c>
      <c r="B258" s="178"/>
      <c r="C258" s="36">
        <f>C259+C339+C483+C547</f>
        <v>393501</v>
      </c>
      <c r="D258" s="36">
        <f>D259+D339+D483+D547</f>
        <v>233088</v>
      </c>
      <c r="E258" s="36">
        <f>E259+E339+E483+E547</f>
        <v>233088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252783</v>
      </c>
      <c r="D259" s="33">
        <f>D260+D263+D314</f>
        <v>92370</v>
      </c>
      <c r="E259" s="33">
        <f>E260+E263+E314</f>
        <v>92370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9" t="s">
        <v>268</v>
      </c>
      <c r="B260" s="180"/>
      <c r="C260" s="32">
        <f>SUM(C261:C262)</f>
        <v>720</v>
      </c>
      <c r="D260" s="32">
        <f>SUM(D261:D262)</f>
        <v>720</v>
      </c>
      <c r="E260" s="32">
        <f>SUM(E261:E262)</f>
        <v>720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9" t="s">
        <v>269</v>
      </c>
      <c r="B263" s="180"/>
      <c r="C263" s="32">
        <f>C264+C265+C289+C296+C298+C302+C305+C308+C313</f>
        <v>252063</v>
      </c>
      <c r="D263" s="32">
        <f>D264+D265+D289+D296+D298+D302+D305+D308+D313</f>
        <v>91650</v>
      </c>
      <c r="E263" s="32">
        <f>E264+E265+E289+E296+E298+E302+E305+E308+E313</f>
        <v>91650</v>
      </c>
    </row>
    <row r="264" spans="1:10" outlineLevel="2">
      <c r="A264" s="6">
        <v>1101</v>
      </c>
      <c r="B264" s="4" t="s">
        <v>34</v>
      </c>
      <c r="C264" s="5">
        <v>91650</v>
      </c>
      <c r="D264" s="5">
        <f>C264</f>
        <v>91650</v>
      </c>
      <c r="E264" s="5">
        <f>D264</f>
        <v>91650</v>
      </c>
    </row>
    <row r="265" spans="1:10" outlineLevel="2">
      <c r="A265" s="6">
        <v>1101</v>
      </c>
      <c r="B265" s="4" t="s">
        <v>35</v>
      </c>
      <c r="C265" s="5">
        <v>107689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4065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6780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2000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2390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37189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9" t="s">
        <v>601</v>
      </c>
      <c r="B314" s="18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126200</v>
      </c>
      <c r="D339" s="33">
        <f>D340+D444+D482</f>
        <v>126200</v>
      </c>
      <c r="E339" s="33">
        <f>E340+E444+E482</f>
        <v>126200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9" t="s">
        <v>271</v>
      </c>
      <c r="B340" s="180"/>
      <c r="C340" s="32">
        <f>C341+C342+C343+C344+C347+C348+C353+C356+C357+C362+C367+BG290668+C371+C372+C373+C376+C377+C378+C382+C388+C391+C392+C395+C398+C399+C404+C407+C408+C409+C412+C415+C416+C419+C420+C421+C422+C429+C443</f>
        <v>120500</v>
      </c>
      <c r="D340" s="32">
        <f>D341+D342+D343+D344+D347+D348+D353+D356+D357+D362+D367+BH290668+D371+D372+D373+D376+D377+D378+D382+D388+D391+D392+D395+D398+D399+D404+D407+D408+D409+D412+D415+D416+D419+D420+D421+D422+D429+D443</f>
        <v>120500</v>
      </c>
      <c r="E340" s="32">
        <f>E341+E342+E343+E344+E347+E348+E353+E356+E357+E362+E367+BI290668+E371+E372+E373+E376+E377+E378+E382+E388+E391+E392+E395+E398+E399+E404+E407+E408+E409+E412+E415+E416+E419+E420+E421+E422+E429+E443</f>
        <v>120500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1200</v>
      </c>
      <c r="D342" s="5">
        <f t="shared" ref="D342:E343" si="26">C342</f>
        <v>1200</v>
      </c>
      <c r="E342" s="5">
        <f t="shared" si="26"/>
        <v>1200</v>
      </c>
    </row>
    <row r="343" spans="1:10" outlineLevel="2">
      <c r="A343" s="6">
        <v>2201</v>
      </c>
      <c r="B343" s="4" t="s">
        <v>41</v>
      </c>
      <c r="C343" s="5">
        <v>50000</v>
      </c>
      <c r="D343" s="5">
        <f t="shared" si="26"/>
        <v>50000</v>
      </c>
      <c r="E343" s="5">
        <f t="shared" si="26"/>
        <v>50000</v>
      </c>
    </row>
    <row r="344" spans="1:10" outlineLevel="2">
      <c r="A344" s="6">
        <v>2201</v>
      </c>
      <c r="B344" s="4" t="s">
        <v>273</v>
      </c>
      <c r="C344" s="5">
        <f>SUM(C345:C346)</f>
        <v>5600</v>
      </c>
      <c r="D344" s="5">
        <f>SUM(D345:D346)</f>
        <v>5600</v>
      </c>
      <c r="E344" s="5">
        <f>SUM(E345:E346)</f>
        <v>5600</v>
      </c>
    </row>
    <row r="345" spans="1:10" outlineLevel="3">
      <c r="A345" s="29"/>
      <c r="B345" s="28" t="s">
        <v>274</v>
      </c>
      <c r="C345" s="30">
        <v>4000</v>
      </c>
      <c r="D345" s="30">
        <f t="shared" ref="D345:E347" si="27">C345</f>
        <v>4000</v>
      </c>
      <c r="E345" s="30">
        <f t="shared" si="27"/>
        <v>4000</v>
      </c>
    </row>
    <row r="346" spans="1:10" outlineLevel="3">
      <c r="A346" s="29"/>
      <c r="B346" s="28" t="s">
        <v>275</v>
      </c>
      <c r="C346" s="30">
        <v>1600</v>
      </c>
      <c r="D346" s="30">
        <f t="shared" si="27"/>
        <v>1600</v>
      </c>
      <c r="E346" s="30">
        <f t="shared" si="27"/>
        <v>1600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18500</v>
      </c>
      <c r="D348" s="5">
        <f>SUM(D349:D352)</f>
        <v>18500</v>
      </c>
      <c r="E348" s="5">
        <f>SUM(E349:E352)</f>
        <v>18500</v>
      </c>
    </row>
    <row r="349" spans="1:10" outlineLevel="3">
      <c r="A349" s="29"/>
      <c r="B349" s="28" t="s">
        <v>278</v>
      </c>
      <c r="C349" s="30">
        <v>16000</v>
      </c>
      <c r="D349" s="30">
        <f>C349</f>
        <v>16000</v>
      </c>
      <c r="E349" s="30">
        <f>D349</f>
        <v>16000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2500</v>
      </c>
      <c r="D351" s="30">
        <f t="shared" si="28"/>
        <v>2500</v>
      </c>
      <c r="E351" s="30">
        <f t="shared" si="28"/>
        <v>2500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</row>
    <row r="354" spans="1:5" outlineLevel="3">
      <c r="A354" s="29"/>
      <c r="B354" s="28" t="s">
        <v>42</v>
      </c>
      <c r="C354" s="30">
        <v>150</v>
      </c>
      <c r="D354" s="30">
        <f t="shared" ref="D354:E356" si="29">C354</f>
        <v>150</v>
      </c>
      <c r="E354" s="30">
        <f t="shared" si="29"/>
        <v>150</v>
      </c>
    </row>
    <row r="355" spans="1:5" outlineLevel="3">
      <c r="A355" s="29"/>
      <c r="B355" s="28" t="s">
        <v>283</v>
      </c>
      <c r="C355" s="30">
        <v>150</v>
      </c>
      <c r="D355" s="30">
        <f t="shared" si="29"/>
        <v>150</v>
      </c>
      <c r="E355" s="30">
        <f t="shared" si="29"/>
        <v>150</v>
      </c>
    </row>
    <row r="356" spans="1:5" outlineLevel="2">
      <c r="A356" s="6">
        <v>2201</v>
      </c>
      <c r="B356" s="4" t="s">
        <v>284</v>
      </c>
      <c r="C356" s="5">
        <v>300</v>
      </c>
      <c r="D356" s="5">
        <f t="shared" si="29"/>
        <v>300</v>
      </c>
      <c r="E356" s="5">
        <f t="shared" si="29"/>
        <v>300</v>
      </c>
    </row>
    <row r="357" spans="1:5" outlineLevel="2">
      <c r="A357" s="6">
        <v>2201</v>
      </c>
      <c r="B357" s="4" t="s">
        <v>285</v>
      </c>
      <c r="C357" s="5">
        <f>SUM(C358:C361)</f>
        <v>4000</v>
      </c>
      <c r="D357" s="5">
        <f>SUM(D358:D361)</f>
        <v>4000</v>
      </c>
      <c r="E357" s="5">
        <f>SUM(E358:E361)</f>
        <v>4000</v>
      </c>
    </row>
    <row r="358" spans="1:5" outlineLevel="3">
      <c r="A358" s="29"/>
      <c r="B358" s="28" t="s">
        <v>286</v>
      </c>
      <c r="C358" s="30">
        <v>3000</v>
      </c>
      <c r="D358" s="30">
        <f>C358</f>
        <v>3000</v>
      </c>
      <c r="E358" s="30">
        <f>D358</f>
        <v>3000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>
        <v>1000</v>
      </c>
      <c r="D360" s="30">
        <f t="shared" si="30"/>
        <v>1000</v>
      </c>
      <c r="E360" s="30">
        <f t="shared" si="30"/>
        <v>1000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13700</v>
      </c>
      <c r="D362" s="5">
        <f>SUM(D363:D366)</f>
        <v>13700</v>
      </c>
      <c r="E362" s="5">
        <f>SUM(E363:E366)</f>
        <v>13700</v>
      </c>
    </row>
    <row r="363" spans="1:5" outlineLevel="3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</row>
    <row r="364" spans="1:5" outlineLevel="3">
      <c r="A364" s="29"/>
      <c r="B364" s="28" t="s">
        <v>292</v>
      </c>
      <c r="C364" s="30">
        <v>12000</v>
      </c>
      <c r="D364" s="30">
        <f t="shared" ref="D364:E366" si="31">C364</f>
        <v>12000</v>
      </c>
      <c r="E364" s="30">
        <f t="shared" si="31"/>
        <v>12000</v>
      </c>
    </row>
    <row r="365" spans="1:5" outlineLevel="3">
      <c r="A365" s="29"/>
      <c r="B365" s="28" t="s">
        <v>293</v>
      </c>
      <c r="C365" s="30">
        <v>700</v>
      </c>
      <c r="D365" s="30">
        <f t="shared" si="31"/>
        <v>700</v>
      </c>
      <c r="E365" s="30">
        <f t="shared" si="31"/>
        <v>700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1800</v>
      </c>
      <c r="D371" s="5">
        <f t="shared" si="32"/>
        <v>1800</v>
      </c>
      <c r="E371" s="5">
        <f t="shared" si="32"/>
        <v>1800</v>
      </c>
    </row>
    <row r="372" spans="1:5" outlineLevel="2">
      <c r="A372" s="6">
        <v>2201</v>
      </c>
      <c r="B372" s="4" t="s">
        <v>45</v>
      </c>
      <c r="C372" s="5">
        <v>1800</v>
      </c>
      <c r="D372" s="5">
        <f t="shared" si="32"/>
        <v>1800</v>
      </c>
      <c r="E372" s="5">
        <f t="shared" si="32"/>
        <v>1800</v>
      </c>
    </row>
    <row r="373" spans="1:5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</row>
    <row r="374" spans="1:5" outlineLevel="3">
      <c r="A374" s="29"/>
      <c r="B374" s="28" t="s">
        <v>299</v>
      </c>
      <c r="C374" s="30">
        <v>200</v>
      </c>
      <c r="D374" s="30">
        <f t="shared" ref="D374:E377" si="33">C374</f>
        <v>200</v>
      </c>
      <c r="E374" s="30">
        <f t="shared" si="33"/>
        <v>200</v>
      </c>
    </row>
    <row r="375" spans="1:5" outlineLevel="3">
      <c r="A375" s="29"/>
      <c r="B375" s="28" t="s">
        <v>300</v>
      </c>
      <c r="C375" s="30"/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200</v>
      </c>
      <c r="D376" s="5">
        <f t="shared" si="33"/>
        <v>200</v>
      </c>
      <c r="E376" s="5">
        <f t="shared" si="33"/>
        <v>200</v>
      </c>
    </row>
    <row r="377" spans="1:5" outlineLevel="2" collapsed="1">
      <c r="A377" s="6">
        <v>2201</v>
      </c>
      <c r="B377" s="4" t="s">
        <v>302</v>
      </c>
      <c r="C377" s="5">
        <v>500</v>
      </c>
      <c r="D377" s="5">
        <f t="shared" si="33"/>
        <v>500</v>
      </c>
      <c r="E377" s="5">
        <f t="shared" si="33"/>
        <v>500</v>
      </c>
    </row>
    <row r="378" spans="1:5" outlineLevel="2">
      <c r="A378" s="6">
        <v>2201</v>
      </c>
      <c r="B378" s="4" t="s">
        <v>303</v>
      </c>
      <c r="C378" s="5">
        <f>SUM(C379:C381)</f>
        <v>6500</v>
      </c>
      <c r="D378" s="5">
        <f>SUM(D379:D381)</f>
        <v>6500</v>
      </c>
      <c r="E378" s="5">
        <f>SUM(E379:E381)</f>
        <v>6500</v>
      </c>
    </row>
    <row r="379" spans="1:5" outlineLevel="3">
      <c r="A379" s="29"/>
      <c r="B379" s="28" t="s">
        <v>46</v>
      </c>
      <c r="C379" s="30">
        <v>2500</v>
      </c>
      <c r="D379" s="30">
        <f>C379</f>
        <v>2500</v>
      </c>
      <c r="E379" s="30">
        <f>D379</f>
        <v>2500</v>
      </c>
    </row>
    <row r="380" spans="1:5" outlineLevel="3">
      <c r="A380" s="29"/>
      <c r="B380" s="28" t="s">
        <v>113</v>
      </c>
      <c r="C380" s="30">
        <v>3000</v>
      </c>
      <c r="D380" s="30">
        <f t="shared" ref="D380:E381" si="34">C380</f>
        <v>3000</v>
      </c>
      <c r="E380" s="30">
        <f t="shared" si="34"/>
        <v>3000</v>
      </c>
    </row>
    <row r="381" spans="1:5" outlineLevel="3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 outlineLevel="2">
      <c r="A382" s="6">
        <v>2201</v>
      </c>
      <c r="B382" s="4" t="s">
        <v>114</v>
      </c>
      <c r="C382" s="5">
        <f>SUM(C383:C387)</f>
        <v>3600</v>
      </c>
      <c r="D382" s="5">
        <f>SUM(D383:D387)</f>
        <v>3600</v>
      </c>
      <c r="E382" s="5">
        <f>SUM(E383:E387)</f>
        <v>3600</v>
      </c>
    </row>
    <row r="383" spans="1:5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</row>
    <row r="384" spans="1:5" outlineLevel="3">
      <c r="A384" s="29"/>
      <c r="B384" s="28" t="s">
        <v>305</v>
      </c>
      <c r="C384" s="30">
        <v>1500</v>
      </c>
      <c r="D384" s="30">
        <f t="shared" ref="D384:E387" si="35">C384</f>
        <v>1500</v>
      </c>
      <c r="E384" s="30">
        <f t="shared" si="35"/>
        <v>1500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1100</v>
      </c>
      <c r="D386" s="30">
        <f t="shared" si="35"/>
        <v>1100</v>
      </c>
      <c r="E386" s="30">
        <f t="shared" si="35"/>
        <v>1100</v>
      </c>
    </row>
    <row r="387" spans="1:5" outlineLevel="3">
      <c r="A387" s="29"/>
      <c r="B387" s="28" t="s">
        <v>308</v>
      </c>
      <c r="C387" s="30">
        <v>500</v>
      </c>
      <c r="D387" s="30">
        <f t="shared" si="35"/>
        <v>500</v>
      </c>
      <c r="E387" s="30">
        <f t="shared" si="35"/>
        <v>500</v>
      </c>
    </row>
    <row r="388" spans="1:5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 outlineLevel="3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4000</v>
      </c>
      <c r="D392" s="5">
        <f>SUM(D393:D394)</f>
        <v>4000</v>
      </c>
      <c r="E392" s="5">
        <f>SUM(E393:E394)</f>
        <v>4000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4000</v>
      </c>
      <c r="D394" s="30">
        <f>C394</f>
        <v>4000</v>
      </c>
      <c r="E394" s="30">
        <f>D394</f>
        <v>4000</v>
      </c>
    </row>
    <row r="395" spans="1:5" outlineLevel="2">
      <c r="A395" s="6">
        <v>2201</v>
      </c>
      <c r="B395" s="4" t="s">
        <v>115</v>
      </c>
      <c r="C395" s="5">
        <f>SUM(C396:C397)</f>
        <v>600</v>
      </c>
      <c r="D395" s="5">
        <f>SUM(D396:D397)</f>
        <v>600</v>
      </c>
      <c r="E395" s="5">
        <f>SUM(E396:E397)</f>
        <v>600</v>
      </c>
    </row>
    <row r="396" spans="1:5" outlineLevel="3">
      <c r="A396" s="29"/>
      <c r="B396" s="28" t="s">
        <v>315</v>
      </c>
      <c r="C396" s="30">
        <v>300</v>
      </c>
      <c r="D396" s="30">
        <f t="shared" ref="D396:E398" si="37">C396</f>
        <v>300</v>
      </c>
      <c r="E396" s="30">
        <f t="shared" si="37"/>
        <v>300</v>
      </c>
    </row>
    <row r="397" spans="1:5" outlineLevel="3">
      <c r="A397" s="29"/>
      <c r="B397" s="28" t="s">
        <v>316</v>
      </c>
      <c r="C397" s="30">
        <v>300</v>
      </c>
      <c r="D397" s="30">
        <f t="shared" si="37"/>
        <v>300</v>
      </c>
      <c r="E397" s="30">
        <f t="shared" si="37"/>
        <v>300</v>
      </c>
    </row>
    <row r="398" spans="1:5" outlineLevel="2">
      <c r="A398" s="6">
        <v>2201</v>
      </c>
      <c r="B398" s="4" t="s">
        <v>317</v>
      </c>
      <c r="C398" s="5">
        <v>300</v>
      </c>
      <c r="D398" s="5">
        <f t="shared" si="37"/>
        <v>300</v>
      </c>
      <c r="E398" s="5">
        <f t="shared" si="37"/>
        <v>300</v>
      </c>
    </row>
    <row r="399" spans="1:5" outlineLevel="2" collapsed="1">
      <c r="A399" s="6">
        <v>2201</v>
      </c>
      <c r="B399" s="4" t="s">
        <v>116</v>
      </c>
      <c r="C399" s="5">
        <f>SUM(C400:C403)</f>
        <v>600</v>
      </c>
      <c r="D399" s="5">
        <f>SUM(D400:D403)</f>
        <v>600</v>
      </c>
      <c r="E399" s="5">
        <f>SUM(E400:E403)</f>
        <v>600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300</v>
      </c>
      <c r="D402" s="30">
        <f t="shared" si="38"/>
        <v>300</v>
      </c>
      <c r="E402" s="30">
        <f t="shared" si="38"/>
        <v>300</v>
      </c>
    </row>
    <row r="403" spans="1:5" outlineLevel="3">
      <c r="A403" s="29"/>
      <c r="B403" s="28" t="s">
        <v>321</v>
      </c>
      <c r="C403" s="30">
        <v>300</v>
      </c>
      <c r="D403" s="30">
        <f t="shared" si="38"/>
        <v>300</v>
      </c>
      <c r="E403" s="30">
        <f t="shared" si="38"/>
        <v>300</v>
      </c>
    </row>
    <row r="404" spans="1:5" outlineLevel="2">
      <c r="A404" s="6">
        <v>2201</v>
      </c>
      <c r="B404" s="4" t="s">
        <v>322</v>
      </c>
      <c r="C404" s="5">
        <f>SUM(C405:C406)</f>
        <v>600</v>
      </c>
      <c r="D404" s="5">
        <f>SUM(D405:D406)</f>
        <v>600</v>
      </c>
      <c r="E404" s="5">
        <f>SUM(E405:E406)</f>
        <v>600</v>
      </c>
    </row>
    <row r="405" spans="1:5" outlineLevel="3">
      <c r="A405" s="29"/>
      <c r="B405" s="28" t="s">
        <v>323</v>
      </c>
      <c r="C405" s="30">
        <v>300</v>
      </c>
      <c r="D405" s="30">
        <f t="shared" ref="D405:E408" si="39">C405</f>
        <v>300</v>
      </c>
      <c r="E405" s="30">
        <f t="shared" si="39"/>
        <v>300</v>
      </c>
    </row>
    <row r="406" spans="1:5" outlineLevel="3">
      <c r="A406" s="29"/>
      <c r="B406" s="28" t="s">
        <v>324</v>
      </c>
      <c r="C406" s="30">
        <v>300</v>
      </c>
      <c r="D406" s="30">
        <f t="shared" si="39"/>
        <v>300</v>
      </c>
      <c r="E406" s="30">
        <f t="shared" si="39"/>
        <v>300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</row>
    <row r="413" spans="1:5" outlineLevel="3" collapsed="1">
      <c r="A413" s="29"/>
      <c r="B413" s="28" t="s">
        <v>328</v>
      </c>
      <c r="C413" s="30">
        <v>1000</v>
      </c>
      <c r="D413" s="30">
        <f t="shared" ref="D413:E415" si="40">C413</f>
        <v>1000</v>
      </c>
      <c r="E413" s="30">
        <f t="shared" si="40"/>
        <v>1000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500</v>
      </c>
      <c r="D415" s="5">
        <f t="shared" si="40"/>
        <v>500</v>
      </c>
      <c r="E415" s="5">
        <f t="shared" si="40"/>
        <v>500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2500</v>
      </c>
      <c r="D420" s="5">
        <f t="shared" si="41"/>
        <v>2500</v>
      </c>
      <c r="E420" s="5">
        <f t="shared" si="41"/>
        <v>2500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200</v>
      </c>
      <c r="D422" s="5">
        <f>SUM(D423:D428)</f>
        <v>200</v>
      </c>
      <c r="E422" s="5">
        <f>SUM(E423:E428)</f>
        <v>200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200</v>
      </c>
      <c r="D427" s="30">
        <f t="shared" si="42"/>
        <v>200</v>
      </c>
      <c r="E427" s="30">
        <f t="shared" si="42"/>
        <v>200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9" t="s">
        <v>357</v>
      </c>
      <c r="B444" s="180"/>
      <c r="C444" s="32">
        <f>C445+C454+C455+C459+C462+C463+C468+C474+C477+C480+C481+C450</f>
        <v>5700</v>
      </c>
      <c r="D444" s="32">
        <f>D445+D454+D455+D459+D462+D463+D468+D474+D477+D480+D481+D450</f>
        <v>5700</v>
      </c>
      <c r="E444" s="32">
        <f>E445+E454+E455+E459+E462+E463+E468+E474+E477+E480+E481+E450</f>
        <v>5700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3200</v>
      </c>
      <c r="D445" s="5">
        <f>SUM(D446:D449)</f>
        <v>3200</v>
      </c>
      <c r="E445" s="5">
        <f>SUM(E446:E449)</f>
        <v>3200</v>
      </c>
    </row>
    <row r="446" spans="1:5" ht="15" customHeight="1" outlineLevel="3">
      <c r="A446" s="28"/>
      <c r="B446" s="28" t="s">
        <v>359</v>
      </c>
      <c r="C446" s="30">
        <v>300</v>
      </c>
      <c r="D446" s="30">
        <f>C446</f>
        <v>300</v>
      </c>
      <c r="E446" s="30">
        <f>D446</f>
        <v>300</v>
      </c>
    </row>
    <row r="447" spans="1:5" ht="15" customHeight="1" outlineLevel="3">
      <c r="A447" s="28"/>
      <c r="B447" s="28" t="s">
        <v>360</v>
      </c>
      <c r="C447" s="30">
        <v>500</v>
      </c>
      <c r="D447" s="30">
        <f t="shared" ref="D447:E449" si="44">C447</f>
        <v>500</v>
      </c>
      <c r="E447" s="30">
        <f t="shared" si="44"/>
        <v>500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2400</v>
      </c>
      <c r="D449" s="30">
        <f t="shared" si="44"/>
        <v>2400</v>
      </c>
      <c r="E449" s="30">
        <f t="shared" si="44"/>
        <v>2400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500</v>
      </c>
      <c r="D454" s="5">
        <f>C454</f>
        <v>500</v>
      </c>
      <c r="E454" s="5">
        <f>D454</f>
        <v>500</v>
      </c>
    </row>
    <row r="455" spans="1:5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</row>
    <row r="456" spans="1:5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</row>
    <row r="475" spans="1:5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9" t="s">
        <v>388</v>
      </c>
      <c r="B482" s="180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C484+C504+C509+C522+C528+C538</f>
        <v>2145</v>
      </c>
      <c r="D483" s="35">
        <f>D484+D504+D509+D522+D528+D538</f>
        <v>2145</v>
      </c>
      <c r="E483" s="35">
        <f>E484+E504+E509+E522+E528+E538</f>
        <v>2145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9" t="s">
        <v>390</v>
      </c>
      <c r="B484" s="180"/>
      <c r="C484" s="32">
        <f>C485+C486+C490+C491+C494+C497+C500+C501+C502+C503</f>
        <v>400</v>
      </c>
      <c r="D484" s="32">
        <f>D485+D486+D490+D491+D494+D497+D500+D501+D502+D503</f>
        <v>400</v>
      </c>
      <c r="E484" s="32">
        <f>E485+E486+E490+E491+E494+E497+E500+E501+E502+E503</f>
        <v>400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400</v>
      </c>
      <c r="D494" s="5">
        <f>SUM(D495:D496)</f>
        <v>400</v>
      </c>
      <c r="E494" s="5">
        <f>SUM(E495:E496)</f>
        <v>400</v>
      </c>
    </row>
    <row r="495" spans="1:10" ht="15" customHeight="1" outlineLevel="3">
      <c r="A495" s="28"/>
      <c r="B495" s="28" t="s">
        <v>401</v>
      </c>
      <c r="C495" s="30">
        <v>400</v>
      </c>
      <c r="D495" s="30">
        <f>C495</f>
        <v>400</v>
      </c>
      <c r="E495" s="30">
        <f>D495</f>
        <v>400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9" t="s">
        <v>410</v>
      </c>
      <c r="B504" s="180"/>
      <c r="C504" s="32">
        <f>SUM(C505:C508)</f>
        <v>1300</v>
      </c>
      <c r="D504" s="32">
        <f>SUM(D505:D508)</f>
        <v>1300</v>
      </c>
      <c r="E504" s="32">
        <f>SUM(E505:E508)</f>
        <v>1300</v>
      </c>
    </row>
    <row r="505" spans="1:12" outlineLevel="2" collapsed="1">
      <c r="A505" s="6">
        <v>3303</v>
      </c>
      <c r="B505" s="4" t="s">
        <v>411</v>
      </c>
      <c r="C505" s="5">
        <v>1300</v>
      </c>
      <c r="D505" s="5">
        <f>C505</f>
        <v>1300</v>
      </c>
      <c r="E505" s="5">
        <f>D505</f>
        <v>1300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9" t="s">
        <v>414</v>
      </c>
      <c r="B509" s="18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9" t="s">
        <v>426</v>
      </c>
      <c r="B522" s="18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9" t="s">
        <v>432</v>
      </c>
      <c r="B528" s="180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9" t="s">
        <v>441</v>
      </c>
      <c r="B538" s="180"/>
      <c r="C538" s="32">
        <f>SUM(C539:C544)</f>
        <v>445</v>
      </c>
      <c r="D538" s="32">
        <f>SUM(D539:D544)</f>
        <v>445</v>
      </c>
      <c r="E538" s="32">
        <f>SUM(E539:E544)</f>
        <v>445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445</v>
      </c>
      <c r="D540" s="5">
        <f t="shared" ref="D540:E543" si="58">C540</f>
        <v>445</v>
      </c>
      <c r="E540" s="5">
        <f t="shared" si="58"/>
        <v>445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3" t="s">
        <v>449</v>
      </c>
      <c r="B547" s="184"/>
      <c r="C547" s="35">
        <f>C548+C549</f>
        <v>12373</v>
      </c>
      <c r="D547" s="35">
        <f>D548+D549</f>
        <v>12373</v>
      </c>
      <c r="E547" s="35">
        <f>E548+E549</f>
        <v>12373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9" t="s">
        <v>450</v>
      </c>
      <c r="B548" s="180"/>
      <c r="C548" s="32"/>
      <c r="D548" s="32">
        <f>C548</f>
        <v>0</v>
      </c>
      <c r="E548" s="32">
        <f>D548</f>
        <v>0</v>
      </c>
    </row>
    <row r="549" spans="1:10" outlineLevel="1">
      <c r="A549" s="179" t="s">
        <v>451</v>
      </c>
      <c r="B549" s="180"/>
      <c r="C549" s="32">
        <v>12373</v>
      </c>
      <c r="D549" s="32">
        <f>C549</f>
        <v>12373</v>
      </c>
      <c r="E549" s="32">
        <f>D549</f>
        <v>12373</v>
      </c>
    </row>
    <row r="550" spans="1:10">
      <c r="A550" s="177" t="s">
        <v>455</v>
      </c>
      <c r="B550" s="178"/>
      <c r="C550" s="36">
        <f>C551</f>
        <v>21499</v>
      </c>
      <c r="D550" s="36">
        <f>D551</f>
        <v>21499</v>
      </c>
      <c r="E550" s="36">
        <f>E551</f>
        <v>21499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5" t="s">
        <v>456</v>
      </c>
      <c r="B551" s="176"/>
      <c r="C551" s="33">
        <f>C552+C556</f>
        <v>21499</v>
      </c>
      <c r="D551" s="33">
        <f>D552+D556</f>
        <v>21499</v>
      </c>
      <c r="E551" s="33">
        <f>E552+E556</f>
        <v>21499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9" t="s">
        <v>457</v>
      </c>
      <c r="B552" s="180"/>
      <c r="C552" s="32">
        <f>SUM(C553:C555)</f>
        <v>21499</v>
      </c>
      <c r="D552" s="32">
        <f>SUM(D553:D555)</f>
        <v>21499</v>
      </c>
      <c r="E552" s="32">
        <f>SUM(E553:E555)</f>
        <v>21499</v>
      </c>
    </row>
    <row r="553" spans="1:10" outlineLevel="2" collapsed="1">
      <c r="A553" s="6">
        <v>5500</v>
      </c>
      <c r="B553" s="4" t="s">
        <v>458</v>
      </c>
      <c r="C553" s="5">
        <v>21499</v>
      </c>
      <c r="D553" s="5">
        <f t="shared" ref="D553:E555" si="59">C553</f>
        <v>21499</v>
      </c>
      <c r="E553" s="5">
        <f t="shared" si="59"/>
        <v>21499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9" t="s">
        <v>461</v>
      </c>
      <c r="B556" s="18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1" t="s">
        <v>62</v>
      </c>
      <c r="B559" s="182"/>
      <c r="C559" s="37">
        <f>C560+C716+C725</f>
        <v>83485</v>
      </c>
      <c r="D559" s="37">
        <v>197859.94200000001</v>
      </c>
      <c r="E559" s="37">
        <v>197859.94200000001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7" t="s">
        <v>464</v>
      </c>
      <c r="B560" s="178"/>
      <c r="C560" s="36">
        <f>C561+C638+C642+C645</f>
        <v>40212</v>
      </c>
      <c r="D560" s="36">
        <f>D561+D638+D642+D645</f>
        <v>40212</v>
      </c>
      <c r="E560" s="36">
        <f>E561+E638+E642+E645</f>
        <v>40212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5" t="s">
        <v>465</v>
      </c>
      <c r="B561" s="176"/>
      <c r="C561" s="38">
        <f>C562+C567+C568+C569+C576+C577+C581+C584+C585+C586+C587+C592+C595+C599+C603+C610+C616+C628</f>
        <v>40212</v>
      </c>
      <c r="D561" s="38">
        <f>D562+D567+D568+D569+D576+D577+D581+D584+D585+D586+D587+D592+D595+D599+D603+D610+D616+D628</f>
        <v>40212</v>
      </c>
      <c r="E561" s="38">
        <f>E562+E567+E568+E569+E576+E577+E581+E584+E585+E586+E587+E592+E595+E599+E603+E610+E616+E628</f>
        <v>40212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9" t="s">
        <v>466</v>
      </c>
      <c r="B562" s="180"/>
      <c r="C562" s="32">
        <f>SUM(C563:C566)</f>
        <v>4000</v>
      </c>
      <c r="D562" s="32">
        <f>SUM(D563:D566)</f>
        <v>4000</v>
      </c>
      <c r="E562" s="32">
        <f>SUM(E563:E566)</f>
        <v>4000</v>
      </c>
    </row>
    <row r="563" spans="1:10" outlineLevel="2">
      <c r="A563" s="7">
        <v>6600</v>
      </c>
      <c r="B563" s="4" t="s">
        <v>468</v>
      </c>
      <c r="C563" s="5">
        <v>4000</v>
      </c>
      <c r="D563" s="5">
        <f>C563</f>
        <v>4000</v>
      </c>
      <c r="E563" s="5">
        <f>D563</f>
        <v>4000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9" t="s">
        <v>467</v>
      </c>
      <c r="B567" s="180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9" t="s">
        <v>472</v>
      </c>
      <c r="B568" s="180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9" t="s">
        <v>473</v>
      </c>
      <c r="B569" s="180"/>
      <c r="C569" s="32">
        <f>SUM(C570:C575)</f>
        <v>25000</v>
      </c>
      <c r="D569" s="32">
        <f>SUM(D570:D575)</f>
        <v>25000</v>
      </c>
      <c r="E569" s="32">
        <f>SUM(E570:E575)</f>
        <v>25000</v>
      </c>
    </row>
    <row r="570" spans="1:10" outlineLevel="2">
      <c r="A570" s="7">
        <v>6603</v>
      </c>
      <c r="B570" s="4" t="s">
        <v>474</v>
      </c>
      <c r="C570" s="5">
        <v>25000</v>
      </c>
      <c r="D570" s="5">
        <f>C570</f>
        <v>25000</v>
      </c>
      <c r="E570" s="5">
        <f>D570</f>
        <v>25000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9" t="s">
        <v>480</v>
      </c>
      <c r="B576" s="180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9" t="s">
        <v>481</v>
      </c>
      <c r="B577" s="180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9" t="s">
        <v>485</v>
      </c>
      <c r="B581" s="180"/>
      <c r="C581" s="32">
        <f>SUM(C582:C583)</f>
        <v>10212</v>
      </c>
      <c r="D581" s="32">
        <f>SUM(D582:D583)</f>
        <v>10212</v>
      </c>
      <c r="E581" s="32">
        <f>SUM(E582:E583)</f>
        <v>10212</v>
      </c>
    </row>
    <row r="582" spans="1:5" outlineLevel="2">
      <c r="A582" s="7">
        <v>6606</v>
      </c>
      <c r="B582" s="4" t="s">
        <v>486</v>
      </c>
      <c r="C582" s="5">
        <v>3212</v>
      </c>
      <c r="D582" s="5">
        <f t="shared" ref="D582:E586" si="63">C582</f>
        <v>3212</v>
      </c>
      <c r="E582" s="5">
        <f t="shared" si="63"/>
        <v>3212</v>
      </c>
    </row>
    <row r="583" spans="1:5" outlineLevel="2">
      <c r="A583" s="7">
        <v>6606</v>
      </c>
      <c r="B583" s="4" t="s">
        <v>487</v>
      </c>
      <c r="C583" s="5">
        <v>7000</v>
      </c>
      <c r="D583" s="5">
        <f t="shared" si="63"/>
        <v>7000</v>
      </c>
      <c r="E583" s="5">
        <f t="shared" si="63"/>
        <v>7000</v>
      </c>
    </row>
    <row r="584" spans="1:5" outlineLevel="1">
      <c r="A584" s="179" t="s">
        <v>488</v>
      </c>
      <c r="B584" s="180"/>
      <c r="C584" s="32">
        <v>1000</v>
      </c>
      <c r="D584" s="32">
        <f t="shared" si="63"/>
        <v>1000</v>
      </c>
      <c r="E584" s="32">
        <f t="shared" si="63"/>
        <v>1000</v>
      </c>
    </row>
    <row r="585" spans="1:5" outlineLevel="1" collapsed="1">
      <c r="A585" s="179" t="s">
        <v>489</v>
      </c>
      <c r="B585" s="18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9" t="s">
        <v>490</v>
      </c>
      <c r="B586" s="18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9" t="s">
        <v>491</v>
      </c>
      <c r="B587" s="180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9" t="s">
        <v>498</v>
      </c>
      <c r="B592" s="180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9" t="s">
        <v>502</v>
      </c>
      <c r="B595" s="180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9" t="s">
        <v>503</v>
      </c>
      <c r="B599" s="180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9" t="s">
        <v>506</v>
      </c>
      <c r="B603" s="180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9" t="s">
        <v>513</v>
      </c>
      <c r="B610" s="180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9" t="s">
        <v>519</v>
      </c>
      <c r="B616" s="180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9" t="s">
        <v>531</v>
      </c>
      <c r="B628" s="180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5" t="s">
        <v>541</v>
      </c>
      <c r="B638" s="17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9" t="s">
        <v>542</v>
      </c>
      <c r="B639" s="180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9" t="s">
        <v>543</v>
      </c>
      <c r="B640" s="180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9" t="s">
        <v>544</v>
      </c>
      <c r="B641" s="180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5" t="s">
        <v>545</v>
      </c>
      <c r="B642" s="17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9" t="s">
        <v>546</v>
      </c>
      <c r="B643" s="180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9" t="s">
        <v>547</v>
      </c>
      <c r="B644" s="180"/>
      <c r="C644" s="32">
        <v>0</v>
      </c>
      <c r="D644" s="32">
        <f>C644</f>
        <v>0</v>
      </c>
      <c r="E644" s="32">
        <f>D644</f>
        <v>0</v>
      </c>
    </row>
    <row r="645" spans="1:10">
      <c r="A645" s="175" t="s">
        <v>548</v>
      </c>
      <c r="B645" s="17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9" t="s">
        <v>549</v>
      </c>
      <c r="B646" s="18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9" t="s">
        <v>550</v>
      </c>
      <c r="B651" s="180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9" t="s">
        <v>551</v>
      </c>
      <c r="B652" s="180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9" t="s">
        <v>552</v>
      </c>
      <c r="B653" s="180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9" t="s">
        <v>553</v>
      </c>
      <c r="B660" s="180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9" t="s">
        <v>554</v>
      </c>
      <c r="B661" s="180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9" t="s">
        <v>555</v>
      </c>
      <c r="B665" s="180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9" t="s">
        <v>556</v>
      </c>
      <c r="B668" s="180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9" t="s">
        <v>557</v>
      </c>
      <c r="B669" s="18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9" t="s">
        <v>558</v>
      </c>
      <c r="B670" s="18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9" t="s">
        <v>559</v>
      </c>
      <c r="B671" s="180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9" t="s">
        <v>560</v>
      </c>
      <c r="B676" s="180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9" t="s">
        <v>561</v>
      </c>
      <c r="B679" s="18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9" t="s">
        <v>562</v>
      </c>
      <c r="B683" s="180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9" t="s">
        <v>563</v>
      </c>
      <c r="B687" s="18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9" t="s">
        <v>564</v>
      </c>
      <c r="B694" s="180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9" t="s">
        <v>565</v>
      </c>
      <c r="B700" s="180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9" t="s">
        <v>566</v>
      </c>
      <c r="B712" s="180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9" t="s">
        <v>567</v>
      </c>
      <c r="B713" s="180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9" t="s">
        <v>568</v>
      </c>
      <c r="B714" s="180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9" t="s">
        <v>569</v>
      </c>
      <c r="B715" s="180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7" t="s">
        <v>570</v>
      </c>
      <c r="B716" s="178"/>
      <c r="C716" s="36">
        <f>C717</f>
        <v>43273</v>
      </c>
      <c r="D716" s="36">
        <f>D717</f>
        <v>43273</v>
      </c>
      <c r="E716" s="36">
        <f>E717</f>
        <v>43273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5" t="s">
        <v>571</v>
      </c>
      <c r="B717" s="176"/>
      <c r="C717" s="33">
        <f>C718+C722</f>
        <v>43273</v>
      </c>
      <c r="D717" s="33">
        <f>D718+D722</f>
        <v>43273</v>
      </c>
      <c r="E717" s="33">
        <f>E718+E722</f>
        <v>43273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73" t="s">
        <v>851</v>
      </c>
      <c r="B718" s="174"/>
      <c r="C718" s="31">
        <f>SUM(C719:C721)</f>
        <v>43273</v>
      </c>
      <c r="D718" s="31">
        <f>SUM(D719:D721)</f>
        <v>43273</v>
      </c>
      <c r="E718" s="31">
        <f>SUM(E719:E721)</f>
        <v>43273</v>
      </c>
    </row>
    <row r="719" spans="1:10" ht="15" customHeight="1" outlineLevel="2">
      <c r="A719" s="6">
        <v>10950</v>
      </c>
      <c r="B719" s="4" t="s">
        <v>572</v>
      </c>
      <c r="C719" s="5">
        <v>43273</v>
      </c>
      <c r="D719" s="5">
        <f>C719</f>
        <v>43273</v>
      </c>
      <c r="E719" s="5">
        <f>D719</f>
        <v>43273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73" t="s">
        <v>850</v>
      </c>
      <c r="B722" s="17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7" t="s">
        <v>577</v>
      </c>
      <c r="B725" s="17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5" t="s">
        <v>588</v>
      </c>
      <c r="B726" s="17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73" t="s">
        <v>849</v>
      </c>
      <c r="B727" s="17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3" t="s">
        <v>848</v>
      </c>
      <c r="B730" s="174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3" t="s">
        <v>846</v>
      </c>
      <c r="B733" s="17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73" t="s">
        <v>843</v>
      </c>
      <c r="B739" s="17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3" t="s">
        <v>842</v>
      </c>
      <c r="B741" s="17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3" t="s">
        <v>841</v>
      </c>
      <c r="B743" s="17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73" t="s">
        <v>836</v>
      </c>
      <c r="B750" s="17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73" t="s">
        <v>834</v>
      </c>
      <c r="B755" s="17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73" t="s">
        <v>830</v>
      </c>
      <c r="B760" s="17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73" t="s">
        <v>828</v>
      </c>
      <c r="B765" s="17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3" t="s">
        <v>826</v>
      </c>
      <c r="B767" s="17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3" t="s">
        <v>823</v>
      </c>
      <c r="B771" s="17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73" t="s">
        <v>817</v>
      </c>
      <c r="B777" s="17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78"/>
  <sheetViews>
    <sheetView rightToLeft="1" topLeftCell="A550" workbookViewId="0">
      <selection activeCell="D562" sqref="D562"/>
    </sheetView>
  </sheetViews>
  <sheetFormatPr baseColWidth="10" defaultColWidth="9.140625" defaultRowHeight="15"/>
  <cols>
    <col min="1" max="1" width="22.7109375" customWidth="1"/>
    <col min="2" max="2" width="114.85546875" customWidth="1"/>
    <col min="3" max="3" width="15.140625" customWidth="1"/>
    <col min="4" max="4" width="15.5703125" customWidth="1"/>
    <col min="5" max="5" width="19.140625" customWidth="1"/>
  </cols>
  <sheetData>
    <row r="1" spans="1:11" ht="18.75">
      <c r="A1" s="257" t="s">
        <v>30</v>
      </c>
      <c r="B1" s="258"/>
      <c r="C1" s="259"/>
      <c r="D1" s="142" t="s">
        <v>853</v>
      </c>
      <c r="E1" s="142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97" t="s">
        <v>60</v>
      </c>
      <c r="B2" s="197"/>
      <c r="C2" s="26">
        <f>C3+C67</f>
        <v>475000</v>
      </c>
      <c r="D2" s="26">
        <v>479000</v>
      </c>
      <c r="E2" s="26">
        <f>D2</f>
        <v>479000</v>
      </c>
      <c r="G2" s="39" t="s">
        <v>60</v>
      </c>
      <c r="H2" s="41"/>
      <c r="I2" s="42"/>
      <c r="J2" s="40" t="b">
        <f>AND(H2=I2)</f>
        <v>1</v>
      </c>
    </row>
    <row r="3" spans="1:11">
      <c r="A3" s="194" t="s">
        <v>578</v>
      </c>
      <c r="B3" s="194"/>
      <c r="C3" s="23">
        <f>C4+C11+C38+C61</f>
        <v>111800</v>
      </c>
      <c r="D3" s="23">
        <f>D4+D11+D38+D61</f>
        <v>111800</v>
      </c>
      <c r="E3" s="23">
        <f>E4+E11+E38+E61</f>
        <v>111800</v>
      </c>
      <c r="G3" s="39" t="s">
        <v>57</v>
      </c>
      <c r="H3" s="41"/>
      <c r="I3" s="42"/>
      <c r="J3" s="40" t="b">
        <f>AND(H3=I3)</f>
        <v>1</v>
      </c>
    </row>
    <row r="4" spans="1:11" ht="13.5" customHeight="1">
      <c r="A4" s="190" t="s">
        <v>124</v>
      </c>
      <c r="B4" s="191"/>
      <c r="C4" s="21">
        <f>SUM(C5:C10)</f>
        <v>56100</v>
      </c>
      <c r="D4" s="21">
        <f>SUM(D5:D10)</f>
        <v>56100</v>
      </c>
      <c r="E4" s="21">
        <f>SUM(E5:E10)</f>
        <v>56100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15.75" customHeight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17"/>
      <c r="I5" s="17"/>
      <c r="J5" s="17"/>
      <c r="K5" s="17"/>
    </row>
    <row r="6" spans="1:11" ht="16.5" customHeight="1">
      <c r="A6" s="3">
        <v>1102</v>
      </c>
      <c r="B6" s="1" t="s">
        <v>1</v>
      </c>
      <c r="C6" s="2">
        <v>8000</v>
      </c>
      <c r="D6" s="2">
        <f t="shared" ref="D6:E10" si="0">C6</f>
        <v>8000</v>
      </c>
      <c r="E6" s="2">
        <f t="shared" si="0"/>
        <v>8000</v>
      </c>
      <c r="F6" s="17"/>
      <c r="G6" s="17"/>
      <c r="H6" s="17"/>
      <c r="I6" s="17"/>
      <c r="J6" s="17"/>
      <c r="K6" s="17"/>
    </row>
    <row r="7" spans="1:11" ht="13.5" customHeight="1">
      <c r="A7" s="3">
        <v>1201</v>
      </c>
      <c r="B7" s="1" t="s">
        <v>2</v>
      </c>
      <c r="C7" s="2">
        <v>8000</v>
      </c>
      <c r="D7" s="2">
        <f t="shared" si="0"/>
        <v>8000</v>
      </c>
      <c r="E7" s="2">
        <f t="shared" si="0"/>
        <v>8000</v>
      </c>
      <c r="F7" s="17"/>
      <c r="G7" s="17"/>
      <c r="H7" s="17"/>
      <c r="I7" s="17"/>
      <c r="J7" s="17"/>
      <c r="K7" s="17"/>
    </row>
    <row r="8" spans="1:11" ht="17.25" customHeight="1">
      <c r="A8" s="3">
        <v>1201</v>
      </c>
      <c r="B8" s="1" t="s">
        <v>64</v>
      </c>
      <c r="C8" s="2">
        <v>20000</v>
      </c>
      <c r="D8" s="2">
        <f t="shared" si="0"/>
        <v>20000</v>
      </c>
      <c r="E8" s="2">
        <f t="shared" si="0"/>
        <v>20000</v>
      </c>
      <c r="F8" s="17"/>
      <c r="G8" s="17"/>
      <c r="H8" s="17"/>
      <c r="I8" s="17"/>
      <c r="J8" s="17"/>
      <c r="K8" s="17"/>
    </row>
    <row r="9" spans="1:11" ht="14.2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3.5" customHeight="1">
      <c r="A10" s="3">
        <v>1203</v>
      </c>
      <c r="B10" s="1" t="s">
        <v>3</v>
      </c>
      <c r="C10" s="2">
        <v>100</v>
      </c>
      <c r="D10" s="2">
        <f t="shared" si="0"/>
        <v>100</v>
      </c>
      <c r="E10" s="2">
        <f t="shared" si="0"/>
        <v>100</v>
      </c>
      <c r="F10" s="17"/>
      <c r="G10" s="17"/>
      <c r="H10" s="17"/>
      <c r="I10" s="17"/>
      <c r="J10" s="17"/>
      <c r="K10" s="17"/>
    </row>
    <row r="11" spans="1:11" ht="15.75" customHeight="1">
      <c r="A11" s="190" t="s">
        <v>125</v>
      </c>
      <c r="B11" s="191"/>
      <c r="C11" s="21">
        <f>SUM(C12:C37)</f>
        <v>6400</v>
      </c>
      <c r="D11" s="21">
        <f>SUM(D12:D37)</f>
        <v>6400</v>
      </c>
      <c r="E11" s="21">
        <f>SUM(E12:E37)</f>
        <v>6400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2300</v>
      </c>
      <c r="D12" s="2">
        <f>C12</f>
        <v>2300</v>
      </c>
      <c r="E12" s="2">
        <f>D12</f>
        <v>2300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>
        <v>3000</v>
      </c>
      <c r="D34" s="2">
        <f t="shared" si="2"/>
        <v>3000</v>
      </c>
      <c r="E34" s="2">
        <f t="shared" si="2"/>
        <v>3000</v>
      </c>
    </row>
    <row r="35" spans="1:10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>
      <c r="A36" s="3">
        <v>2406</v>
      </c>
      <c r="B36" s="1" t="s">
        <v>9</v>
      </c>
      <c r="C36" s="2">
        <v>100</v>
      </c>
      <c r="D36" s="2">
        <f t="shared" si="2"/>
        <v>100</v>
      </c>
      <c r="E36" s="2">
        <f t="shared" si="2"/>
        <v>100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90" t="s">
        <v>145</v>
      </c>
      <c r="B38" s="191"/>
      <c r="C38" s="21">
        <f>SUM(C39:C60)</f>
        <v>49300</v>
      </c>
      <c r="D38" s="21">
        <f>SUM(D39:D60)</f>
        <v>49300</v>
      </c>
      <c r="E38" s="21">
        <f>SUM(E39:E60)</f>
        <v>49300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3500</v>
      </c>
      <c r="D39" s="2">
        <f>C39</f>
        <v>3500</v>
      </c>
      <c r="E39" s="2">
        <f>D39</f>
        <v>3500</v>
      </c>
    </row>
    <row r="40" spans="1:10">
      <c r="A40" s="20">
        <v>3102</v>
      </c>
      <c r="B40" s="20" t="s">
        <v>12</v>
      </c>
      <c r="C40" s="2">
        <v>1000</v>
      </c>
      <c r="D40" s="2">
        <f t="shared" ref="D40:E55" si="3">C40</f>
        <v>1000</v>
      </c>
      <c r="E40" s="2">
        <f t="shared" si="3"/>
        <v>1000</v>
      </c>
    </row>
    <row r="41" spans="1:10">
      <c r="A41" s="20">
        <v>3103</v>
      </c>
      <c r="B41" s="20" t="s">
        <v>13</v>
      </c>
      <c r="C41" s="2">
        <v>1500</v>
      </c>
      <c r="D41" s="2">
        <f t="shared" si="3"/>
        <v>1500</v>
      </c>
      <c r="E41" s="2">
        <f t="shared" si="3"/>
        <v>1500</v>
      </c>
    </row>
    <row r="42" spans="1:10">
      <c r="A42" s="20">
        <v>3199</v>
      </c>
      <c r="B42" s="20" t="s">
        <v>14</v>
      </c>
      <c r="C42" s="2">
        <v>200</v>
      </c>
      <c r="D42" s="2">
        <f t="shared" si="3"/>
        <v>200</v>
      </c>
      <c r="E42" s="2">
        <f t="shared" si="3"/>
        <v>200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>
        <v>500</v>
      </c>
      <c r="D44" s="2">
        <f t="shared" si="3"/>
        <v>500</v>
      </c>
      <c r="E44" s="2">
        <f t="shared" si="3"/>
        <v>500</v>
      </c>
    </row>
    <row r="45" spans="1:10">
      <c r="A45" s="20">
        <v>3203</v>
      </c>
      <c r="B45" s="20" t="s">
        <v>16</v>
      </c>
      <c r="C45" s="2">
        <v>800</v>
      </c>
      <c r="D45" s="2">
        <f t="shared" si="3"/>
        <v>800</v>
      </c>
      <c r="E45" s="2">
        <f t="shared" si="3"/>
        <v>800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3000</v>
      </c>
      <c r="D48" s="2">
        <f t="shared" si="3"/>
        <v>3000</v>
      </c>
      <c r="E48" s="2">
        <f t="shared" si="3"/>
        <v>3000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>
        <v>100</v>
      </c>
      <c r="D51" s="2">
        <f t="shared" si="3"/>
        <v>100</v>
      </c>
      <c r="E51" s="2">
        <f t="shared" si="3"/>
        <v>100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>
        <v>2500</v>
      </c>
      <c r="D54" s="2">
        <f t="shared" si="3"/>
        <v>2500</v>
      </c>
      <c r="E54" s="2">
        <f t="shared" si="3"/>
        <v>2500</v>
      </c>
    </row>
    <row r="55" spans="1:10">
      <c r="A55" s="20">
        <v>3303</v>
      </c>
      <c r="B55" s="20" t="s">
        <v>153</v>
      </c>
      <c r="C55" s="2">
        <v>20000</v>
      </c>
      <c r="D55" s="2">
        <f t="shared" si="3"/>
        <v>20000</v>
      </c>
      <c r="E55" s="2">
        <f t="shared" si="3"/>
        <v>20000</v>
      </c>
    </row>
    <row r="56" spans="1:10">
      <c r="A56" s="20">
        <v>3303</v>
      </c>
      <c r="B56" s="20" t="s">
        <v>154</v>
      </c>
      <c r="C56" s="2">
        <v>15000</v>
      </c>
      <c r="D56" s="2">
        <f t="shared" ref="D56:E60" si="4">C56</f>
        <v>15000</v>
      </c>
      <c r="E56" s="2">
        <f t="shared" si="4"/>
        <v>15000</v>
      </c>
    </row>
    <row r="57" spans="1:10">
      <c r="A57" s="20">
        <v>3304</v>
      </c>
      <c r="B57" s="20" t="s">
        <v>155</v>
      </c>
      <c r="C57" s="2">
        <v>200</v>
      </c>
      <c r="D57" s="2">
        <f t="shared" si="4"/>
        <v>200</v>
      </c>
      <c r="E57" s="2">
        <f t="shared" si="4"/>
        <v>200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>
        <v>1000</v>
      </c>
      <c r="D60" s="2">
        <f t="shared" si="4"/>
        <v>1000</v>
      </c>
      <c r="E60" s="2">
        <f t="shared" si="4"/>
        <v>1000</v>
      </c>
    </row>
    <row r="61" spans="1:10">
      <c r="A61" s="190" t="s">
        <v>158</v>
      </c>
      <c r="B61" s="19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94" t="s">
        <v>579</v>
      </c>
      <c r="B67" s="194"/>
      <c r="C67" s="25">
        <f>C97+C68</f>
        <v>363200</v>
      </c>
      <c r="D67" s="25">
        <f>D97+D68</f>
        <v>363200</v>
      </c>
      <c r="E67" s="25">
        <f>E97+E68</f>
        <v>363200</v>
      </c>
      <c r="G67" s="39" t="s">
        <v>59</v>
      </c>
      <c r="H67" s="41"/>
      <c r="I67" s="42"/>
      <c r="J67" s="40" t="b">
        <f>AND(H67=I67)</f>
        <v>1</v>
      </c>
    </row>
    <row r="68" spans="1:10">
      <c r="A68" s="190" t="s">
        <v>163</v>
      </c>
      <c r="B68" s="191"/>
      <c r="C68" s="21">
        <f>SUM(C69:C96)</f>
        <v>25000</v>
      </c>
      <c r="D68" s="21">
        <f>SUM(D69:D96)</f>
        <v>25000</v>
      </c>
      <c r="E68" s="21">
        <f>SUM(E69:E96)</f>
        <v>25000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>
        <v>24000</v>
      </c>
      <c r="D73" s="2">
        <f t="shared" si="6"/>
        <v>24000</v>
      </c>
      <c r="E73" s="2">
        <f t="shared" si="6"/>
        <v>24000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>
        <v>1000</v>
      </c>
      <c r="D96" s="2">
        <f t="shared" si="7"/>
        <v>1000</v>
      </c>
      <c r="E96" s="2">
        <f t="shared" si="7"/>
        <v>1000</v>
      </c>
    </row>
    <row r="97" spans="1:10">
      <c r="A97" s="19" t="s">
        <v>184</v>
      </c>
      <c r="B97" s="24"/>
      <c r="C97" s="21">
        <f>SUM(C98:C113)</f>
        <v>338200</v>
      </c>
      <c r="D97" s="21">
        <f>SUM(D98:D113)</f>
        <v>338200</v>
      </c>
      <c r="E97" s="21">
        <f>SUM(E98:E113)</f>
        <v>338200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300000</v>
      </c>
      <c r="D98" s="2">
        <f>C98</f>
        <v>300000</v>
      </c>
      <c r="E98" s="2">
        <f>D98</f>
        <v>300000</v>
      </c>
    </row>
    <row r="99" spans="1:10">
      <c r="A99" s="3">
        <v>6002</v>
      </c>
      <c r="B99" s="1" t="s">
        <v>185</v>
      </c>
      <c r="C99" s="2">
        <v>35000</v>
      </c>
      <c r="D99" s="2">
        <f t="shared" ref="D99:E113" si="8">C99</f>
        <v>35000</v>
      </c>
      <c r="E99" s="2">
        <f t="shared" si="8"/>
        <v>35000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300</v>
      </c>
      <c r="D103" s="2">
        <f t="shared" si="8"/>
        <v>300</v>
      </c>
      <c r="E103" s="2">
        <f t="shared" si="8"/>
        <v>300</v>
      </c>
    </row>
    <row r="104" spans="1:10">
      <c r="A104" s="3">
        <v>6007</v>
      </c>
      <c r="B104" s="1" t="s">
        <v>27</v>
      </c>
      <c r="C104" s="2">
        <v>400</v>
      </c>
      <c r="D104" s="2">
        <f t="shared" si="8"/>
        <v>400</v>
      </c>
      <c r="E104" s="2">
        <f t="shared" si="8"/>
        <v>400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>
        <v>1500</v>
      </c>
      <c r="D106" s="2">
        <f t="shared" si="8"/>
        <v>1500</v>
      </c>
      <c r="E106" s="2">
        <f t="shared" si="8"/>
        <v>1500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>
        <v>1000</v>
      </c>
      <c r="D113" s="2">
        <f t="shared" si="8"/>
        <v>1000</v>
      </c>
      <c r="E113" s="2">
        <f t="shared" si="8"/>
        <v>1000</v>
      </c>
    </row>
    <row r="114" spans="1:10">
      <c r="A114" s="195" t="s">
        <v>62</v>
      </c>
      <c r="B114" s="196"/>
      <c r="C114" s="26">
        <f>C115+C152+C177</f>
        <v>383665</v>
      </c>
      <c r="D114" s="26">
        <v>605493.50899999996</v>
      </c>
      <c r="E114" s="26">
        <f>D114</f>
        <v>605493.50899999996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2" t="s">
        <v>580</v>
      </c>
      <c r="B115" s="193"/>
      <c r="C115" s="23">
        <f>C116+C135</f>
        <v>382839</v>
      </c>
      <c r="D115" s="23">
        <f>D116+D135</f>
        <v>382839</v>
      </c>
      <c r="E115" s="23">
        <f>E116+E135</f>
        <v>382839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90" t="s">
        <v>195</v>
      </c>
      <c r="B116" s="191"/>
      <c r="C116" s="21">
        <f>C117+C120+C123+C126+C129+C132</f>
        <v>230000</v>
      </c>
      <c r="D116" s="21">
        <f>D117+D120+D123+D126+D129+D132</f>
        <v>230000</v>
      </c>
      <c r="E116" s="21">
        <f>E117+E120+E123+E126+E129+E132</f>
        <v>230000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145000</v>
      </c>
      <c r="D117" s="2">
        <f>D118+D119</f>
        <v>145000</v>
      </c>
      <c r="E117" s="2">
        <f>E118+E119</f>
        <v>145000</v>
      </c>
    </row>
    <row r="118" spans="1:10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>
      <c r="A119" s="131"/>
      <c r="B119" s="130" t="s">
        <v>860</v>
      </c>
      <c r="C119" s="129">
        <v>145000</v>
      </c>
      <c r="D119" s="129">
        <f>C119</f>
        <v>145000</v>
      </c>
      <c r="E119" s="129">
        <f>D119</f>
        <v>145000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>
      <c r="A126" s="3">
        <v>7001</v>
      </c>
      <c r="B126" s="1" t="s">
        <v>199</v>
      </c>
      <c r="C126" s="2">
        <f>C127+C128</f>
        <v>85000</v>
      </c>
      <c r="D126" s="2">
        <f>D127+D128</f>
        <v>85000</v>
      </c>
      <c r="E126" s="2">
        <f>E127+E128</f>
        <v>85000</v>
      </c>
    </row>
    <row r="127" spans="1:10">
      <c r="A127" s="131"/>
      <c r="B127" s="130" t="s">
        <v>855</v>
      </c>
      <c r="C127" s="129">
        <v>85000</v>
      </c>
      <c r="D127" s="129">
        <f>C127</f>
        <v>85000</v>
      </c>
      <c r="E127" s="129">
        <f>D127</f>
        <v>85000</v>
      </c>
    </row>
    <row r="128" spans="1:10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90" t="s">
        <v>202</v>
      </c>
      <c r="B135" s="191"/>
      <c r="C135" s="21">
        <f>C136+C140+C143+C146+C149</f>
        <v>152839</v>
      </c>
      <c r="D135" s="21">
        <f>D136+D140+D143+D146+D149</f>
        <v>152839</v>
      </c>
      <c r="E135" s="21">
        <f>E136+E140+E143+E146+E149</f>
        <v>152839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152839</v>
      </c>
      <c r="D136" s="2">
        <f>D137+D138+D139</f>
        <v>152839</v>
      </c>
      <c r="E136" s="2">
        <f>E137+E138+E139</f>
        <v>152839</v>
      </c>
    </row>
    <row r="137" spans="1:10">
      <c r="A137" s="131"/>
      <c r="B137" s="130" t="s">
        <v>855</v>
      </c>
      <c r="C137" s="129">
        <v>51974</v>
      </c>
      <c r="D137" s="129">
        <f>C137</f>
        <v>51974</v>
      </c>
      <c r="E137" s="129">
        <f>D137</f>
        <v>51974</v>
      </c>
    </row>
    <row r="138" spans="1:10">
      <c r="A138" s="131"/>
      <c r="B138" s="130" t="s">
        <v>862</v>
      </c>
      <c r="C138" s="129">
        <v>81675</v>
      </c>
      <c r="D138" s="129">
        <f t="shared" ref="D138:E139" si="9">C138</f>
        <v>81675</v>
      </c>
      <c r="E138" s="129">
        <f t="shared" si="9"/>
        <v>81675</v>
      </c>
    </row>
    <row r="139" spans="1:10">
      <c r="A139" s="131"/>
      <c r="B139" s="130" t="s">
        <v>861</v>
      </c>
      <c r="C139" s="129">
        <v>19190</v>
      </c>
      <c r="D139" s="129">
        <f t="shared" si="9"/>
        <v>19190</v>
      </c>
      <c r="E139" s="129">
        <f t="shared" si="9"/>
        <v>19190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92" t="s">
        <v>581</v>
      </c>
      <c r="B152" s="193"/>
      <c r="C152" s="23">
        <f>C153+C163+C170</f>
        <v>826</v>
      </c>
      <c r="D152" s="23">
        <f>D153+D163+D170</f>
        <v>826</v>
      </c>
      <c r="E152" s="23">
        <f>E153+E163+E170</f>
        <v>826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90" t="s">
        <v>208</v>
      </c>
      <c r="B153" s="191"/>
      <c r="C153" s="21">
        <f>C154+C157+C160</f>
        <v>826</v>
      </c>
      <c r="D153" s="21">
        <f>D154+D157+D160</f>
        <v>826</v>
      </c>
      <c r="E153" s="21">
        <f>E154+E157+E160</f>
        <v>826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826</v>
      </c>
      <c r="D154" s="2">
        <f>D155+D156</f>
        <v>826</v>
      </c>
      <c r="E154" s="2">
        <f>E155+E156</f>
        <v>826</v>
      </c>
    </row>
    <row r="155" spans="1:10">
      <c r="A155" s="131"/>
      <c r="B155" s="130" t="s">
        <v>855</v>
      </c>
      <c r="C155" s="129">
        <v>826</v>
      </c>
      <c r="D155" s="129">
        <f>C155</f>
        <v>826</v>
      </c>
      <c r="E155" s="129">
        <f>D155</f>
        <v>826</v>
      </c>
    </row>
    <row r="156" spans="1:10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90" t="s">
        <v>212</v>
      </c>
      <c r="B163" s="19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90" t="s">
        <v>214</v>
      </c>
      <c r="B170" s="19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92" t="s">
        <v>582</v>
      </c>
      <c r="B177" s="19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90" t="s">
        <v>217</v>
      </c>
      <c r="B178" s="19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87" t="s">
        <v>849</v>
      </c>
      <c r="B179" s="188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>
      <c r="A184" s="187" t="s">
        <v>848</v>
      </c>
      <c r="B184" s="188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>
      <c r="A188" s="187" t="s">
        <v>846</v>
      </c>
      <c r="B188" s="18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>
      <c r="A197" s="187" t="s">
        <v>843</v>
      </c>
      <c r="B197" s="18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>
      <c r="A200" s="187" t="s">
        <v>842</v>
      </c>
      <c r="B200" s="188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>
      <c r="A203" s="187" t="s">
        <v>841</v>
      </c>
      <c r="B203" s="18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11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11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11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11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11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11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11">
      <c r="A215" s="187" t="s">
        <v>836</v>
      </c>
      <c r="B215" s="188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11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11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  <c r="F218" s="124"/>
      <c r="G218" s="124"/>
      <c r="H218" s="124"/>
      <c r="I218" s="124"/>
      <c r="J218" s="124"/>
      <c r="K218" s="124"/>
    </row>
    <row r="219" spans="1:11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  <c r="F219" s="124"/>
      <c r="G219" s="124"/>
      <c r="H219" s="124"/>
      <c r="I219" s="124"/>
      <c r="J219" s="124"/>
      <c r="K219" s="124"/>
    </row>
    <row r="220" spans="1:11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11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11">
      <c r="A222" s="187" t="s">
        <v>834</v>
      </c>
      <c r="B222" s="188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11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>
      <c r="A228" s="187" t="s">
        <v>830</v>
      </c>
      <c r="B228" s="188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>
      <c r="A235" s="187" t="s">
        <v>828</v>
      </c>
      <c r="B235" s="188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>
      <c r="A238" s="187" t="s">
        <v>826</v>
      </c>
      <c r="B238" s="188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>
      <c r="A243" s="187" t="s">
        <v>823</v>
      </c>
      <c r="B243" s="188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>
      <c r="A250" s="187" t="s">
        <v>817</v>
      </c>
      <c r="B250" s="188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9" t="s">
        <v>67</v>
      </c>
      <c r="B256" s="189"/>
      <c r="C256" s="189"/>
      <c r="D256" s="142" t="s">
        <v>853</v>
      </c>
      <c r="E256" s="14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1" t="s">
        <v>60</v>
      </c>
      <c r="B257" s="182"/>
      <c r="C257" s="37">
        <f>C258+C550</f>
        <v>475000</v>
      </c>
      <c r="D257" s="37">
        <v>479000</v>
      </c>
      <c r="E257" s="37">
        <f>D257</f>
        <v>479000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7" t="s">
        <v>266</v>
      </c>
      <c r="B258" s="178"/>
      <c r="C258" s="36">
        <f>C259+C339+C483+C547</f>
        <v>440330</v>
      </c>
      <c r="D258" s="36">
        <f>D259+D339+D483+D547</f>
        <v>453965.46</v>
      </c>
      <c r="E258" s="36">
        <f>E259+E339+E483+E547</f>
        <v>453965.46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277186</v>
      </c>
      <c r="D259" s="33">
        <f>D260+D263+D314</f>
        <v>275386</v>
      </c>
      <c r="E259" s="33">
        <f>E260+E263+E314</f>
        <v>275386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79" t="s">
        <v>268</v>
      </c>
      <c r="B260" s="180"/>
      <c r="C260" s="32">
        <f>SUM(C261:C262)</f>
        <v>720</v>
      </c>
      <c r="D260" s="32">
        <f>SUM(D261:D262)</f>
        <v>720</v>
      </c>
      <c r="E260" s="32">
        <f>SUM(E261:E262)</f>
        <v>720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>
        <v>720</v>
      </c>
      <c r="D262" s="5">
        <f>C262</f>
        <v>720</v>
      </c>
      <c r="E262" s="5">
        <f>D262</f>
        <v>720</v>
      </c>
    </row>
    <row r="263" spans="1:10">
      <c r="A263" s="179" t="s">
        <v>269</v>
      </c>
      <c r="B263" s="180"/>
      <c r="C263" s="32">
        <f>C264+C265+C289+C296+C298+C302+C305+C308+C313</f>
        <v>276466</v>
      </c>
      <c r="D263" s="32">
        <f>D264+D265+D289+D296+D298+D302+D305+D308+D313</f>
        <v>274666</v>
      </c>
      <c r="E263" s="32">
        <f>E264+E265+E289+E296+E298+E302+E305+E308+E313</f>
        <v>274666</v>
      </c>
    </row>
    <row r="264" spans="1:10">
      <c r="A264" s="6">
        <v>1101</v>
      </c>
      <c r="B264" s="4" t="s">
        <v>34</v>
      </c>
      <c r="C264" s="5">
        <v>83630</v>
      </c>
      <c r="D264" s="5">
        <v>85130</v>
      </c>
      <c r="E264" s="5">
        <f>D264</f>
        <v>85130</v>
      </c>
    </row>
    <row r="265" spans="1:10">
      <c r="A265" s="6">
        <v>1101</v>
      </c>
      <c r="B265" s="4" t="s">
        <v>35</v>
      </c>
      <c r="C265" s="5">
        <f>SUM(C266:C288)</f>
        <v>136296</v>
      </c>
      <c r="D265" s="5">
        <v>134996</v>
      </c>
      <c r="E265" s="5">
        <f>D265</f>
        <v>134996</v>
      </c>
    </row>
    <row r="266" spans="1:10">
      <c r="A266" s="29"/>
      <c r="B266" s="28" t="s">
        <v>218</v>
      </c>
      <c r="C266" s="30">
        <v>4690</v>
      </c>
      <c r="D266" s="30">
        <f>C266</f>
        <v>4690</v>
      </c>
      <c r="E266" s="30">
        <f>D266</f>
        <v>4690</v>
      </c>
    </row>
    <row r="267" spans="1:10">
      <c r="A267" s="29"/>
      <c r="B267" s="28" t="s">
        <v>219</v>
      </c>
      <c r="C267" s="30">
        <v>43637</v>
      </c>
      <c r="D267" s="30">
        <f t="shared" ref="D267:E282" si="18">C267</f>
        <v>43637</v>
      </c>
      <c r="E267" s="30">
        <f t="shared" si="18"/>
        <v>43637</v>
      </c>
    </row>
    <row r="268" spans="1:10">
      <c r="A268" s="29"/>
      <c r="B268" s="28" t="s">
        <v>220</v>
      </c>
      <c r="C268" s="30">
        <v>24753</v>
      </c>
      <c r="D268" s="30">
        <f t="shared" si="18"/>
        <v>24753</v>
      </c>
      <c r="E268" s="30">
        <f t="shared" si="18"/>
        <v>24753</v>
      </c>
    </row>
    <row r="269" spans="1:10">
      <c r="A269" s="29"/>
      <c r="B269" s="28" t="s">
        <v>221</v>
      </c>
      <c r="C269" s="30">
        <v>360</v>
      </c>
      <c r="D269" s="30">
        <f t="shared" si="18"/>
        <v>360</v>
      </c>
      <c r="E269" s="30">
        <f t="shared" si="18"/>
        <v>360</v>
      </c>
    </row>
    <row r="270" spans="1:10">
      <c r="A270" s="29"/>
      <c r="B270" s="28" t="s">
        <v>222</v>
      </c>
      <c r="C270" s="30">
        <v>6516</v>
      </c>
      <c r="D270" s="30">
        <f t="shared" si="18"/>
        <v>6516</v>
      </c>
      <c r="E270" s="30">
        <f t="shared" si="18"/>
        <v>6516</v>
      </c>
    </row>
    <row r="271" spans="1:10">
      <c r="A271" s="29"/>
      <c r="B271" s="28" t="s">
        <v>223</v>
      </c>
      <c r="C271" s="30">
        <v>10702</v>
      </c>
      <c r="D271" s="30">
        <f t="shared" si="18"/>
        <v>10702</v>
      </c>
      <c r="E271" s="30">
        <f t="shared" si="18"/>
        <v>10702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>
        <v>6516</v>
      </c>
      <c r="D280" s="30">
        <f t="shared" si="18"/>
        <v>6516</v>
      </c>
      <c r="E280" s="30">
        <f t="shared" si="18"/>
        <v>6516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>
        <v>36212</v>
      </c>
      <c r="D286" s="30">
        <f t="shared" si="19"/>
        <v>36212</v>
      </c>
      <c r="E286" s="30">
        <f t="shared" si="19"/>
        <v>36212</v>
      </c>
    </row>
    <row r="287" spans="1:5">
      <c r="A287" s="29"/>
      <c r="B287" s="28" t="s">
        <v>239</v>
      </c>
      <c r="C287" s="30">
        <v>2910</v>
      </c>
      <c r="D287" s="30">
        <f t="shared" si="19"/>
        <v>2910</v>
      </c>
      <c r="E287" s="30">
        <f t="shared" si="19"/>
        <v>2910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4065</v>
      </c>
      <c r="D289" s="5">
        <f>SUM(D290:D295)</f>
        <v>4065</v>
      </c>
      <c r="E289" s="5">
        <f>SUM(E290:E295)</f>
        <v>4065</v>
      </c>
    </row>
    <row r="290" spans="1:5">
      <c r="A290" s="29"/>
      <c r="B290" s="28" t="s">
        <v>241</v>
      </c>
      <c r="C290" s="30">
        <v>2400</v>
      </c>
      <c r="D290" s="30">
        <f>C290</f>
        <v>2400</v>
      </c>
      <c r="E290" s="30">
        <f>D290</f>
        <v>2400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>
        <v>609</v>
      </c>
      <c r="D292" s="30">
        <f t="shared" si="20"/>
        <v>609</v>
      </c>
      <c r="E292" s="30">
        <f t="shared" si="20"/>
        <v>609</v>
      </c>
    </row>
    <row r="293" spans="1:5">
      <c r="A293" s="29"/>
      <c r="B293" s="28" t="s">
        <v>244</v>
      </c>
      <c r="C293" s="30">
        <v>336</v>
      </c>
      <c r="D293" s="30">
        <f t="shared" si="20"/>
        <v>336</v>
      </c>
      <c r="E293" s="30">
        <f t="shared" si="20"/>
        <v>336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>
        <v>720</v>
      </c>
      <c r="D295" s="30">
        <f t="shared" si="20"/>
        <v>720</v>
      </c>
      <c r="E295" s="30">
        <f t="shared" si="20"/>
        <v>720</v>
      </c>
    </row>
    <row r="296" spans="1:5">
      <c r="A296" s="6">
        <v>1101</v>
      </c>
      <c r="B296" s="4" t="s">
        <v>247</v>
      </c>
      <c r="C296" s="5">
        <f>SUM(C297)</f>
        <v>300</v>
      </c>
      <c r="D296" s="5">
        <f>SUM(D297)</f>
        <v>300</v>
      </c>
      <c r="E296" s="5">
        <f>SUM(E297)</f>
        <v>300</v>
      </c>
    </row>
    <row r="297" spans="1:5">
      <c r="A297" s="29"/>
      <c r="B297" s="28" t="s">
        <v>111</v>
      </c>
      <c r="C297" s="30">
        <v>300</v>
      </c>
      <c r="D297" s="30">
        <f>C297</f>
        <v>300</v>
      </c>
      <c r="E297" s="30">
        <f>D297</f>
        <v>300</v>
      </c>
    </row>
    <row r="298" spans="1:5">
      <c r="A298" s="6">
        <v>1101</v>
      </c>
      <c r="B298" s="4" t="s">
        <v>37</v>
      </c>
      <c r="C298" s="5">
        <f>SUM(C299:C301)</f>
        <v>6609</v>
      </c>
      <c r="D298" s="5">
        <f>SUM(D299:D301)</f>
        <v>6609</v>
      </c>
      <c r="E298" s="5">
        <f>SUM(E299:E301)</f>
        <v>6609</v>
      </c>
    </row>
    <row r="299" spans="1:5">
      <c r="A299" s="29"/>
      <c r="B299" s="28" t="s">
        <v>248</v>
      </c>
      <c r="C299" s="30">
        <v>4934</v>
      </c>
      <c r="D299" s="30">
        <f>C299</f>
        <v>4934</v>
      </c>
      <c r="E299" s="30">
        <f>D299</f>
        <v>4934</v>
      </c>
    </row>
    <row r="300" spans="1:5">
      <c r="A300" s="29"/>
      <c r="B300" s="28" t="s">
        <v>249</v>
      </c>
      <c r="C300" s="30">
        <v>1675</v>
      </c>
      <c r="D300" s="30">
        <f t="shared" ref="D300:E301" si="21">C300</f>
        <v>1675</v>
      </c>
      <c r="E300" s="30">
        <f t="shared" si="21"/>
        <v>1675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2000</v>
      </c>
      <c r="D302" s="5"/>
      <c r="E302" s="5"/>
    </row>
    <row r="303" spans="1:5">
      <c r="A303" s="29"/>
      <c r="B303" s="28" t="s">
        <v>252</v>
      </c>
      <c r="C303" s="30">
        <v>2000</v>
      </c>
      <c r="D303" s="30">
        <f>C303</f>
        <v>2000</v>
      </c>
      <c r="E303" s="30">
        <f>D303</f>
        <v>2000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2390</v>
      </c>
      <c r="D305" s="5">
        <f>SUM(D306:D307)</f>
        <v>2390</v>
      </c>
      <c r="E305" s="5">
        <f>SUM(E306:E307)</f>
        <v>2390</v>
      </c>
    </row>
    <row r="306" spans="1:5">
      <c r="A306" s="29"/>
      <c r="B306" s="28" t="s">
        <v>254</v>
      </c>
      <c r="C306" s="30">
        <v>1751</v>
      </c>
      <c r="D306" s="30">
        <f>C306</f>
        <v>1751</v>
      </c>
      <c r="E306" s="30">
        <f>D306</f>
        <v>1751</v>
      </c>
    </row>
    <row r="307" spans="1:5">
      <c r="A307" s="29"/>
      <c r="B307" s="28" t="s">
        <v>255</v>
      </c>
      <c r="C307" s="30">
        <v>639</v>
      </c>
      <c r="D307" s="30">
        <f>C307</f>
        <v>639</v>
      </c>
      <c r="E307" s="30">
        <f>D307</f>
        <v>639</v>
      </c>
    </row>
    <row r="308" spans="1:5">
      <c r="A308" s="6">
        <v>1101</v>
      </c>
      <c r="B308" s="4" t="s">
        <v>39</v>
      </c>
      <c r="C308" s="5">
        <f>SUM(C309:C312)</f>
        <v>41176</v>
      </c>
      <c r="D308" s="5">
        <f>SUM(D309:D312)</f>
        <v>41176</v>
      </c>
      <c r="E308" s="5">
        <f>SUM(E309:E312)</f>
        <v>41176</v>
      </c>
    </row>
    <row r="309" spans="1:5">
      <c r="A309" s="29"/>
      <c r="B309" s="28" t="s">
        <v>256</v>
      </c>
      <c r="C309" s="30">
        <v>29411</v>
      </c>
      <c r="D309" s="30">
        <f>C309</f>
        <v>29411</v>
      </c>
      <c r="E309" s="30">
        <f>D309</f>
        <v>29411</v>
      </c>
    </row>
    <row r="310" spans="1:5">
      <c r="A310" s="29"/>
      <c r="B310" s="28" t="s">
        <v>257</v>
      </c>
      <c r="C310" s="30">
        <v>9412</v>
      </c>
      <c r="D310" s="30">
        <f t="shared" ref="D310:E312" si="22">C310</f>
        <v>9412</v>
      </c>
      <c r="E310" s="30">
        <f t="shared" si="22"/>
        <v>9412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>
        <v>2353</v>
      </c>
      <c r="D312" s="30">
        <f t="shared" si="22"/>
        <v>2353</v>
      </c>
      <c r="E312" s="30">
        <f t="shared" si="22"/>
        <v>2353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79" t="s">
        <v>601</v>
      </c>
      <c r="B314" s="18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156900</v>
      </c>
      <c r="D339" s="33">
        <f>D340+D444+D482</f>
        <v>172335.46000000002</v>
      </c>
      <c r="E339" s="33">
        <f>E340+E444+E482</f>
        <v>172335.46000000002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79" t="s">
        <v>271</v>
      </c>
      <c r="B340" s="180"/>
      <c r="C340" s="32">
        <f>C341+C342+C343+C344+C347+C348+C353+C356+C357+C362+C367+BG290668+C371+C372+C373+C376+C377+C378+C382+C388+C391+C392+C395+C398+C399+C404+C407+C408+C409+C412+C415+C416+C419+C420+C421+C422+C429+C443</f>
        <v>146100</v>
      </c>
      <c r="D340" s="32">
        <f>D341+D342+D343+D344+D347+D348+D353+D356+D357+D362+D367+BH290668+D371+D372+D373+D376+D377+D378+D382+D388+D391+D392+D395+D398+D399+D404+D407+D408+D409+D412+D415+D416+D419+D420+D421+D422+D429+D443</f>
        <v>155570.29</v>
      </c>
      <c r="E340" s="32">
        <f>E341+E342+E343+E344+E347+E348+E353+E356+E357+E362+E367+BI290668+E371+E372+E373+E376+E377+E378+E382+E388+E391+E392+E395+E398+E399+E404+E407+E408+E409+E412+E415+E416+E419+E420+E421+E422+E429+E443</f>
        <v>155570.29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1500</v>
      </c>
      <c r="D342" s="5">
        <v>2100</v>
      </c>
      <c r="E342" s="5">
        <f t="shared" ref="E342:E343" si="26">D342</f>
        <v>2100</v>
      </c>
    </row>
    <row r="343" spans="1:10">
      <c r="A343" s="6">
        <v>2201</v>
      </c>
      <c r="B343" s="4" t="s">
        <v>41</v>
      </c>
      <c r="C343" s="5">
        <v>60000</v>
      </c>
      <c r="D343" s="5">
        <v>66000</v>
      </c>
      <c r="E343" s="5">
        <f t="shared" si="26"/>
        <v>66000</v>
      </c>
    </row>
    <row r="344" spans="1:10">
      <c r="A344" s="6">
        <v>2201</v>
      </c>
      <c r="B344" s="4" t="s">
        <v>273</v>
      </c>
      <c r="C344" s="5">
        <v>7000</v>
      </c>
      <c r="D344" s="5">
        <f>SUM(D345:D346)</f>
        <v>5600</v>
      </c>
      <c r="E344" s="5">
        <f>SUM(E345:E346)</f>
        <v>5600</v>
      </c>
    </row>
    <row r="345" spans="1:10">
      <c r="A345" s="29"/>
      <c r="B345" s="28" t="s">
        <v>274</v>
      </c>
      <c r="C345" s="30">
        <v>4000</v>
      </c>
      <c r="D345" s="30">
        <v>3200</v>
      </c>
      <c r="E345" s="30">
        <f t="shared" ref="D345:E347" si="27">D345</f>
        <v>3200</v>
      </c>
    </row>
    <row r="346" spans="1:10">
      <c r="A346" s="29"/>
      <c r="B346" s="28" t="s">
        <v>275</v>
      </c>
      <c r="C346" s="30">
        <v>3000</v>
      </c>
      <c r="D346" s="30">
        <v>2400</v>
      </c>
      <c r="E346" s="30">
        <f t="shared" si="27"/>
        <v>2400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v>20500</v>
      </c>
      <c r="D348" s="5">
        <f>SUM(D349:D352)</f>
        <v>20500</v>
      </c>
      <c r="E348" s="5">
        <f>SUM(E349:E352)</f>
        <v>20500</v>
      </c>
    </row>
    <row r="349" spans="1:10">
      <c r="A349" s="29"/>
      <c r="B349" s="28" t="s">
        <v>278</v>
      </c>
      <c r="C349" s="30">
        <v>18000</v>
      </c>
      <c r="D349" s="30">
        <f>C349</f>
        <v>18000</v>
      </c>
      <c r="E349" s="30">
        <f>D349</f>
        <v>18000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2500</v>
      </c>
      <c r="D351" s="30">
        <f t="shared" si="28"/>
        <v>2500</v>
      </c>
      <c r="E351" s="30">
        <f t="shared" si="28"/>
        <v>2500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v>300</v>
      </c>
      <c r="D353" s="5">
        <f>SUM(D354:D355)</f>
        <v>150</v>
      </c>
      <c r="E353" s="5">
        <f>SUM(E354:E355)</f>
        <v>150</v>
      </c>
    </row>
    <row r="354" spans="1:5">
      <c r="A354" s="29"/>
      <c r="B354" s="28" t="s">
        <v>42</v>
      </c>
      <c r="C354" s="30">
        <v>150</v>
      </c>
      <c r="D354" s="30">
        <f t="shared" ref="D354:E356" si="29">C354</f>
        <v>150</v>
      </c>
      <c r="E354" s="30">
        <f t="shared" si="29"/>
        <v>150</v>
      </c>
    </row>
    <row r="355" spans="1:5">
      <c r="A355" s="29"/>
      <c r="B355" s="28" t="s">
        <v>283</v>
      </c>
      <c r="C355" s="30">
        <v>150</v>
      </c>
      <c r="D355" s="30"/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1000</v>
      </c>
      <c r="D356" s="5">
        <v>4500</v>
      </c>
      <c r="E356" s="5">
        <f t="shared" si="29"/>
        <v>4500</v>
      </c>
    </row>
    <row r="357" spans="1:5">
      <c r="A357" s="6">
        <v>2201</v>
      </c>
      <c r="B357" s="4" t="s">
        <v>285</v>
      </c>
      <c r="C357" s="5">
        <v>5000</v>
      </c>
      <c r="D357" s="5">
        <f>SUM(D358:D361)</f>
        <v>3050</v>
      </c>
      <c r="E357" s="5">
        <f>SUM(E358:E361)</f>
        <v>3050</v>
      </c>
    </row>
    <row r="358" spans="1:5">
      <c r="A358" s="29"/>
      <c r="B358" s="28" t="s">
        <v>286</v>
      </c>
      <c r="C358" s="30">
        <v>3500</v>
      </c>
      <c r="D358" s="30">
        <v>2550</v>
      </c>
      <c r="E358" s="30">
        <f>D358</f>
        <v>2550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>
        <v>1500</v>
      </c>
      <c r="D360" s="30">
        <v>500</v>
      </c>
      <c r="E360" s="30">
        <f t="shared" si="30"/>
        <v>500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v>19500</v>
      </c>
      <c r="D362" s="5">
        <f>SUM(D363:D366)</f>
        <v>21050</v>
      </c>
      <c r="E362" s="5">
        <f>SUM(E363:E366)</f>
        <v>21050</v>
      </c>
    </row>
    <row r="363" spans="1:5">
      <c r="A363" s="29"/>
      <c r="B363" s="28" t="s">
        <v>291</v>
      </c>
      <c r="C363" s="30">
        <v>1000</v>
      </c>
      <c r="D363" s="30">
        <v>1800</v>
      </c>
      <c r="E363" s="30">
        <f>D363</f>
        <v>1800</v>
      </c>
    </row>
    <row r="364" spans="1:5">
      <c r="A364" s="29"/>
      <c r="B364" s="28" t="s">
        <v>292</v>
      </c>
      <c r="C364" s="30">
        <v>17000</v>
      </c>
      <c r="D364" s="30">
        <v>18500</v>
      </c>
      <c r="E364" s="30">
        <f t="shared" ref="D364:E366" si="31">D364</f>
        <v>18500</v>
      </c>
    </row>
    <row r="365" spans="1:5">
      <c r="A365" s="29"/>
      <c r="B365" s="28" t="s">
        <v>293</v>
      </c>
      <c r="C365" s="30">
        <v>1500</v>
      </c>
      <c r="D365" s="30">
        <v>750</v>
      </c>
      <c r="E365" s="30">
        <f t="shared" si="31"/>
        <v>750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3200</v>
      </c>
      <c r="D371" s="5">
        <f t="shared" si="32"/>
        <v>3200</v>
      </c>
      <c r="E371" s="5">
        <f t="shared" si="32"/>
        <v>3200</v>
      </c>
    </row>
    <row r="372" spans="1:5">
      <c r="A372" s="6">
        <v>2201</v>
      </c>
      <c r="B372" s="4" t="s">
        <v>45</v>
      </c>
      <c r="C372" s="5">
        <v>2500</v>
      </c>
      <c r="D372" s="5">
        <f t="shared" si="32"/>
        <v>2500</v>
      </c>
      <c r="E372" s="5">
        <f t="shared" si="32"/>
        <v>2500</v>
      </c>
    </row>
    <row r="373" spans="1:5">
      <c r="A373" s="6">
        <v>2201</v>
      </c>
      <c r="B373" s="4" t="s">
        <v>298</v>
      </c>
      <c r="C373" s="5">
        <v>200</v>
      </c>
      <c r="D373" s="5">
        <f>SUM(D374:D375)</f>
        <v>100</v>
      </c>
      <c r="E373" s="5">
        <f>SUM(E374:E375)</f>
        <v>100</v>
      </c>
    </row>
    <row r="374" spans="1:5">
      <c r="A374" s="29"/>
      <c r="B374" s="28" t="s">
        <v>299</v>
      </c>
      <c r="C374" s="30">
        <v>200</v>
      </c>
      <c r="D374" s="30">
        <v>100</v>
      </c>
      <c r="E374" s="30">
        <f t="shared" ref="D374:E377" si="33">D374</f>
        <v>100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400</v>
      </c>
      <c r="D376" s="5">
        <f t="shared" si="33"/>
        <v>400</v>
      </c>
      <c r="E376" s="5">
        <f t="shared" si="33"/>
        <v>400</v>
      </c>
    </row>
    <row r="377" spans="1:5">
      <c r="A377" s="6">
        <v>2201</v>
      </c>
      <c r="B377" s="4" t="s">
        <v>302</v>
      </c>
      <c r="C377" s="5">
        <v>1000</v>
      </c>
      <c r="D377" s="5">
        <v>500</v>
      </c>
      <c r="E377" s="5">
        <f t="shared" si="33"/>
        <v>500</v>
      </c>
    </row>
    <row r="378" spans="1:5">
      <c r="A378" s="6">
        <v>2201</v>
      </c>
      <c r="B378" s="4" t="s">
        <v>303</v>
      </c>
      <c r="C378" s="5">
        <v>7700</v>
      </c>
      <c r="D378" s="5">
        <f>SUM(D379:D381)</f>
        <v>6400</v>
      </c>
      <c r="E378" s="5">
        <f>SUM(E379:E381)</f>
        <v>6400</v>
      </c>
    </row>
    <row r="379" spans="1:5">
      <c r="A379" s="29"/>
      <c r="B379" s="28" t="s">
        <v>46</v>
      </c>
      <c r="C379" s="30">
        <v>3200</v>
      </c>
      <c r="D379" s="30">
        <v>2400</v>
      </c>
      <c r="E379" s="30">
        <f>D379</f>
        <v>2400</v>
      </c>
    </row>
    <row r="380" spans="1:5">
      <c r="A380" s="29"/>
      <c r="B380" s="28" t="s">
        <v>113</v>
      </c>
      <c r="C380" s="30">
        <v>3000</v>
      </c>
      <c r="D380" s="30">
        <f t="shared" ref="D380:E381" si="34">C380</f>
        <v>3000</v>
      </c>
      <c r="E380" s="30">
        <f t="shared" si="34"/>
        <v>3000</v>
      </c>
    </row>
    <row r="381" spans="1:5">
      <c r="A381" s="29"/>
      <c r="B381" s="28" t="s">
        <v>47</v>
      </c>
      <c r="C381" s="30">
        <v>1500</v>
      </c>
      <c r="D381" s="30">
        <v>1000</v>
      </c>
      <c r="E381" s="30">
        <f t="shared" si="34"/>
        <v>1000</v>
      </c>
    </row>
    <row r="382" spans="1:5">
      <c r="A382" s="6">
        <v>2201</v>
      </c>
      <c r="B382" s="4" t="s">
        <v>114</v>
      </c>
      <c r="C382" s="5">
        <v>3600</v>
      </c>
      <c r="D382" s="5">
        <f>SUM(D383:D387)</f>
        <v>3600</v>
      </c>
      <c r="E382" s="5">
        <f>SUM(E383:E387)</f>
        <v>3600</v>
      </c>
    </row>
    <row r="383" spans="1:5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</row>
    <row r="384" spans="1:5">
      <c r="A384" s="29"/>
      <c r="B384" s="28" t="s">
        <v>305</v>
      </c>
      <c r="C384" s="30">
        <v>1500</v>
      </c>
      <c r="D384" s="30">
        <f t="shared" ref="D384:E387" si="35">C384</f>
        <v>1500</v>
      </c>
      <c r="E384" s="30">
        <f t="shared" si="35"/>
        <v>1500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>
        <v>1100</v>
      </c>
      <c r="D386" s="30">
        <f t="shared" si="35"/>
        <v>1100</v>
      </c>
      <c r="E386" s="30">
        <f t="shared" si="35"/>
        <v>1100</v>
      </c>
    </row>
    <row r="387" spans="1:5">
      <c r="A387" s="29"/>
      <c r="B387" s="28" t="s">
        <v>308</v>
      </c>
      <c r="C387" s="30">
        <v>500</v>
      </c>
      <c r="D387" s="30">
        <f t="shared" si="35"/>
        <v>500</v>
      </c>
      <c r="E387" s="30">
        <f t="shared" si="35"/>
        <v>500</v>
      </c>
    </row>
    <row r="388" spans="1:5">
      <c r="A388" s="6">
        <v>2201</v>
      </c>
      <c r="B388" s="4" t="s">
        <v>309</v>
      </c>
      <c r="C388" s="5">
        <v>600</v>
      </c>
      <c r="D388" s="5">
        <f>SUM(D389:D390)</f>
        <v>300</v>
      </c>
      <c r="E388" s="5">
        <f>SUM(E389:E390)</f>
        <v>300</v>
      </c>
    </row>
    <row r="389" spans="1:5">
      <c r="A389" s="29"/>
      <c r="B389" s="28" t="s">
        <v>48</v>
      </c>
      <c r="C389" s="30">
        <v>600</v>
      </c>
      <c r="D389" s="30">
        <v>300</v>
      </c>
      <c r="E389" s="30">
        <f t="shared" ref="D389:E391" si="36">D389</f>
        <v>300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v>4000</v>
      </c>
      <c r="D392" s="5">
        <f>SUM(D393:D394)</f>
        <v>2310</v>
      </c>
      <c r="E392" s="5">
        <f>SUM(E393:E394)</f>
        <v>2310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4000</v>
      </c>
      <c r="D394" s="30">
        <v>2310</v>
      </c>
      <c r="E394" s="30">
        <f>D394</f>
        <v>2310</v>
      </c>
    </row>
    <row r="395" spans="1:5">
      <c r="A395" s="6">
        <v>2201</v>
      </c>
      <c r="B395" s="4" t="s">
        <v>115</v>
      </c>
      <c r="C395" s="5">
        <v>600</v>
      </c>
      <c r="D395" s="5">
        <f>SUM(D396:D397)</f>
        <v>600</v>
      </c>
      <c r="E395" s="5">
        <f>SUM(E396:E397)</f>
        <v>600</v>
      </c>
    </row>
    <row r="396" spans="1:5">
      <c r="A396" s="29"/>
      <c r="B396" s="28" t="s">
        <v>315</v>
      </c>
      <c r="C396" s="30">
        <v>300</v>
      </c>
      <c r="D396" s="30">
        <f t="shared" ref="D396:E398" si="37">C396</f>
        <v>300</v>
      </c>
      <c r="E396" s="30">
        <f t="shared" si="37"/>
        <v>300</v>
      </c>
    </row>
    <row r="397" spans="1:5">
      <c r="A397" s="29"/>
      <c r="B397" s="28" t="s">
        <v>316</v>
      </c>
      <c r="C397" s="30">
        <v>300</v>
      </c>
      <c r="D397" s="30">
        <f t="shared" si="37"/>
        <v>300</v>
      </c>
      <c r="E397" s="30">
        <f t="shared" si="37"/>
        <v>300</v>
      </c>
    </row>
    <row r="398" spans="1:5">
      <c r="A398" s="6">
        <v>2201</v>
      </c>
      <c r="B398" s="4" t="s">
        <v>317</v>
      </c>
      <c r="C398" s="5">
        <v>300</v>
      </c>
      <c r="D398" s="5">
        <f t="shared" si="37"/>
        <v>300</v>
      </c>
      <c r="E398" s="5">
        <f t="shared" si="37"/>
        <v>300</v>
      </c>
    </row>
    <row r="399" spans="1:5">
      <c r="A399" s="6">
        <v>2201</v>
      </c>
      <c r="B399" s="4" t="s">
        <v>116</v>
      </c>
      <c r="C399" s="5">
        <v>600</v>
      </c>
      <c r="D399" s="5">
        <f>SUM(D400:D403)</f>
        <v>600</v>
      </c>
      <c r="E399" s="5">
        <f>SUM(E400:E403)</f>
        <v>600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300</v>
      </c>
      <c r="D402" s="30">
        <f t="shared" si="38"/>
        <v>300</v>
      </c>
      <c r="E402" s="30">
        <f t="shared" si="38"/>
        <v>300</v>
      </c>
    </row>
    <row r="403" spans="1:5">
      <c r="A403" s="29"/>
      <c r="B403" s="28" t="s">
        <v>321</v>
      </c>
      <c r="C403" s="30">
        <v>300</v>
      </c>
      <c r="D403" s="30">
        <f t="shared" si="38"/>
        <v>300</v>
      </c>
      <c r="E403" s="30">
        <f t="shared" si="38"/>
        <v>300</v>
      </c>
    </row>
    <row r="404" spans="1:5">
      <c r="A404" s="6">
        <v>2201</v>
      </c>
      <c r="B404" s="4" t="s">
        <v>322</v>
      </c>
      <c r="C404" s="5">
        <v>600</v>
      </c>
      <c r="D404" s="5">
        <f>SUM(D405:D406)</f>
        <v>600</v>
      </c>
      <c r="E404" s="5">
        <f>SUM(E405:E406)</f>
        <v>600</v>
      </c>
    </row>
    <row r="405" spans="1:5">
      <c r="A405" s="29"/>
      <c r="B405" s="28" t="s">
        <v>323</v>
      </c>
      <c r="C405" s="30">
        <v>300</v>
      </c>
      <c r="D405" s="30">
        <f t="shared" ref="D405:E408" si="39">C405</f>
        <v>300</v>
      </c>
      <c r="E405" s="30">
        <f t="shared" si="39"/>
        <v>300</v>
      </c>
    </row>
    <row r="406" spans="1:5">
      <c r="A406" s="29"/>
      <c r="B406" s="28" t="s">
        <v>324</v>
      </c>
      <c r="C406" s="30">
        <v>300</v>
      </c>
      <c r="D406" s="30">
        <f t="shared" si="39"/>
        <v>300</v>
      </c>
      <c r="E406" s="30">
        <f t="shared" si="39"/>
        <v>300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v>1500</v>
      </c>
      <c r="D409" s="5">
        <f>SUM(D410:D411)</f>
        <v>1700</v>
      </c>
      <c r="E409" s="5">
        <f>SUM(E410:E411)</f>
        <v>1700</v>
      </c>
    </row>
    <row r="410" spans="1:5">
      <c r="A410" s="29"/>
      <c r="B410" s="28" t="s">
        <v>49</v>
      </c>
      <c r="C410" s="30">
        <v>1500</v>
      </c>
      <c r="D410" s="30">
        <v>1700</v>
      </c>
      <c r="E410" s="30">
        <f>D410</f>
        <v>1700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v>1200</v>
      </c>
      <c r="D412" s="5">
        <f>SUM(D413:D414)</f>
        <v>1200</v>
      </c>
      <c r="E412" s="5">
        <f>SUM(E413:E414)</f>
        <v>1200</v>
      </c>
    </row>
    <row r="413" spans="1:5">
      <c r="A413" s="29"/>
      <c r="B413" s="28" t="s">
        <v>328</v>
      </c>
      <c r="C413" s="30">
        <v>1200</v>
      </c>
      <c r="D413" s="30">
        <f t="shared" ref="D413:E415" si="40">C413</f>
        <v>1200</v>
      </c>
      <c r="E413" s="30">
        <f t="shared" si="40"/>
        <v>1200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600</v>
      </c>
      <c r="D415" s="5">
        <v>400</v>
      </c>
      <c r="E415" s="5">
        <f t="shared" si="40"/>
        <v>400</v>
      </c>
    </row>
    <row r="416" spans="1:5">
      <c r="A416" s="6">
        <v>2201</v>
      </c>
      <c r="B416" s="4" t="s">
        <v>332</v>
      </c>
      <c r="C416" s="5"/>
      <c r="D416" s="5">
        <f>SUM(D417:D418)</f>
        <v>1950</v>
      </c>
      <c r="E416" s="5">
        <f>SUM(E417:E418)</f>
        <v>1950</v>
      </c>
    </row>
    <row r="417" spans="1:5">
      <c r="A417" s="29"/>
      <c r="B417" s="28" t="s">
        <v>330</v>
      </c>
      <c r="C417" s="30"/>
      <c r="D417" s="30">
        <v>150</v>
      </c>
      <c r="E417" s="30">
        <f t="shared" ref="D417:E421" si="41">D417</f>
        <v>150</v>
      </c>
    </row>
    <row r="418" spans="1:5">
      <c r="A418" s="29"/>
      <c r="B418" s="28" t="s">
        <v>331</v>
      </c>
      <c r="C418" s="30">
        <v>0</v>
      </c>
      <c r="D418" s="30">
        <v>1800</v>
      </c>
      <c r="E418" s="30">
        <f t="shared" si="41"/>
        <v>1800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2000</v>
      </c>
      <c r="D420" s="5">
        <f t="shared" si="41"/>
        <v>2000</v>
      </c>
      <c r="E420" s="5">
        <f t="shared" si="41"/>
        <v>2000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v>200</v>
      </c>
      <c r="D422" s="5">
        <f>SUM(D423:D428)</f>
        <v>200</v>
      </c>
      <c r="E422" s="5">
        <f>SUM(E423:E428)</f>
        <v>200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>
        <v>200</v>
      </c>
      <c r="D427" s="30">
        <f t="shared" si="42"/>
        <v>200</v>
      </c>
      <c r="E427" s="30">
        <f t="shared" si="42"/>
        <v>200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3260.29</v>
      </c>
      <c r="E429" s="5">
        <f>SUM(E430:E442)</f>
        <v>3260.29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v>2338.4270000000001</v>
      </c>
      <c r="E439" s="30">
        <f t="shared" si="43"/>
        <v>2338.4270000000001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v>921.86300000000006</v>
      </c>
      <c r="E441" s="30">
        <f t="shared" si="43"/>
        <v>921.86300000000006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79" t="s">
        <v>357</v>
      </c>
      <c r="B444" s="180"/>
      <c r="C444" s="32">
        <f>C445+C454+C455+C459+C462+C463+C468+C474+C477+C480+C481+C450</f>
        <v>10800</v>
      </c>
      <c r="D444" s="32">
        <f>D445+D454+D455+D459+D462+D463+D468+D474+D477+D480+D481+D450</f>
        <v>16765.169999999998</v>
      </c>
      <c r="E444" s="32">
        <f>E445+E454+E455+E459+E462+E463+E468+E474+E477+E480+E481+E450</f>
        <v>16765.169999999998</v>
      </c>
    </row>
    <row r="445" spans="1:5">
      <c r="A445" s="6">
        <v>2202</v>
      </c>
      <c r="B445" s="4" t="s">
        <v>358</v>
      </c>
      <c r="C445" s="5">
        <v>7300</v>
      </c>
      <c r="D445" s="5">
        <f>SUM(D446:D449)</f>
        <v>12265.17</v>
      </c>
      <c r="E445" s="5">
        <f>SUM(E446:E449)</f>
        <v>12265.17</v>
      </c>
    </row>
    <row r="446" spans="1:5">
      <c r="A446" s="28"/>
      <c r="B446" s="28" t="s">
        <v>359</v>
      </c>
      <c r="C446" s="30">
        <v>300</v>
      </c>
      <c r="D446" s="30">
        <f>C446</f>
        <v>300</v>
      </c>
      <c r="E446" s="30">
        <f>D446</f>
        <v>300</v>
      </c>
    </row>
    <row r="447" spans="1:5">
      <c r="A447" s="28"/>
      <c r="B447" s="28" t="s">
        <v>360</v>
      </c>
      <c r="C447" s="30">
        <v>1500</v>
      </c>
      <c r="D447" s="30">
        <v>4465.17</v>
      </c>
      <c r="E447" s="30">
        <f t="shared" ref="D447:E449" si="44">D447</f>
        <v>4465.17</v>
      </c>
    </row>
    <row r="448" spans="1:5">
      <c r="A448" s="28"/>
      <c r="B448" s="28" t="s">
        <v>361</v>
      </c>
      <c r="C448" s="30">
        <v>500</v>
      </c>
      <c r="D448" s="30">
        <f t="shared" si="44"/>
        <v>500</v>
      </c>
      <c r="E448" s="30">
        <f t="shared" si="44"/>
        <v>500</v>
      </c>
    </row>
    <row r="449" spans="1:5">
      <c r="A449" s="28"/>
      <c r="B449" s="28" t="s">
        <v>362</v>
      </c>
      <c r="C449" s="30">
        <v>5000</v>
      </c>
      <c r="D449" s="30">
        <v>7000</v>
      </c>
      <c r="E449" s="30">
        <f t="shared" si="44"/>
        <v>7000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1500</v>
      </c>
      <c r="D454" s="5">
        <f>C454</f>
        <v>1500</v>
      </c>
      <c r="E454" s="5">
        <f>D454</f>
        <v>1500</v>
      </c>
    </row>
    <row r="455" spans="1:5">
      <c r="A455" s="6">
        <v>2202</v>
      </c>
      <c r="B455" s="4" t="s">
        <v>120</v>
      </c>
      <c r="C455" s="5">
        <v>1000</v>
      </c>
      <c r="D455" s="5">
        <f>SUM(D456:D458)</f>
        <v>1300</v>
      </c>
      <c r="E455" s="5">
        <f>SUM(E456:E458)</f>
        <v>1300</v>
      </c>
    </row>
    <row r="456" spans="1:5">
      <c r="A456" s="28"/>
      <c r="B456" s="28" t="s">
        <v>367</v>
      </c>
      <c r="C456" s="30">
        <v>1000</v>
      </c>
      <c r="D456" s="30">
        <v>1300</v>
      </c>
      <c r="E456" s="30">
        <f>D456</f>
        <v>1300</v>
      </c>
    </row>
    <row r="457" spans="1:5">
      <c r="A457" s="28"/>
      <c r="B457" s="28" t="s">
        <v>368</v>
      </c>
      <c r="C457" s="30"/>
      <c r="D457" s="30"/>
      <c r="E457" s="30">
        <f t="shared" ref="D457:E458" si="46">D457</f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v>1000</v>
      </c>
      <c r="D474" s="5">
        <f>SUM(D475:D476)</f>
        <v>1700</v>
      </c>
      <c r="E474" s="5">
        <f>SUM(E475:E476)</f>
        <v>1700</v>
      </c>
    </row>
    <row r="475" spans="1:5">
      <c r="A475" s="28"/>
      <c r="B475" s="28" t="s">
        <v>383</v>
      </c>
      <c r="C475" s="30">
        <v>1000</v>
      </c>
      <c r="D475" s="30">
        <v>1700</v>
      </c>
      <c r="E475" s="30">
        <f>D475</f>
        <v>1700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79" t="s">
        <v>388</v>
      </c>
      <c r="B482" s="180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C484+C504+C509+C522+C528+C538</f>
        <v>3155</v>
      </c>
      <c r="D483" s="35">
        <f>D484+D504+D509+D522+D528+D538</f>
        <v>3155</v>
      </c>
      <c r="E483" s="35">
        <f>E484+E504+E509+E522+E528+E538</f>
        <v>3155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79" t="s">
        <v>390</v>
      </c>
      <c r="B484" s="180"/>
      <c r="C484" s="32">
        <f>C485+C486+C490+C491+C494+C497+C500+C501+C502+C503</f>
        <v>400</v>
      </c>
      <c r="D484" s="32">
        <f>D485+D486+D490+D491+D494+D497+D500+D501+D502+D503</f>
        <v>400</v>
      </c>
      <c r="E484" s="32">
        <f>E485+E486+E490+E491+E494+E497+E500+E501+E502+E503</f>
        <v>400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v>400</v>
      </c>
      <c r="D494" s="5">
        <f>SUM(D495:D496)</f>
        <v>400</v>
      </c>
      <c r="E494" s="5">
        <f>SUM(E495:E496)</f>
        <v>400</v>
      </c>
    </row>
    <row r="495" spans="1:10">
      <c r="A495" s="28"/>
      <c r="B495" s="28" t="s">
        <v>401</v>
      </c>
      <c r="C495" s="30">
        <v>400</v>
      </c>
      <c r="D495" s="30">
        <f>C495</f>
        <v>400</v>
      </c>
      <c r="E495" s="30">
        <f>D495</f>
        <v>400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79" t="s">
        <v>410</v>
      </c>
      <c r="B504" s="180"/>
      <c r="C504" s="32">
        <f>SUM(C505:C508)</f>
        <v>1380</v>
      </c>
      <c r="D504" s="32">
        <f>SUM(D505:D508)</f>
        <v>1380</v>
      </c>
      <c r="E504" s="32">
        <f>SUM(E505:E508)</f>
        <v>1380</v>
      </c>
    </row>
    <row r="505" spans="1:6">
      <c r="A505" s="6">
        <v>3303</v>
      </c>
      <c r="B505" s="4" t="s">
        <v>411</v>
      </c>
      <c r="C505" s="5">
        <v>1380</v>
      </c>
      <c r="D505" s="5">
        <f>C505</f>
        <v>1380</v>
      </c>
      <c r="E505" s="5">
        <f>D505</f>
        <v>1380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79" t="s">
        <v>414</v>
      </c>
      <c r="B509" s="180"/>
      <c r="C509" s="32">
        <f>C510+C511+C512+C513+C517+C518+C519+C520+C521</f>
        <v>900</v>
      </c>
      <c r="D509" s="32">
        <f>D510+D511+D512+D513+D517+D518+D519+D520+D521</f>
        <v>900</v>
      </c>
      <c r="E509" s="32">
        <f>E510+E511+E512+E513+E517+E518+E519+E520+E521</f>
        <v>900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300</v>
      </c>
      <c r="D517" s="5">
        <f t="shared" si="55"/>
        <v>300</v>
      </c>
      <c r="E517" s="5">
        <f t="shared" si="55"/>
        <v>300</v>
      </c>
    </row>
    <row r="518" spans="1:5">
      <c r="A518" s="6">
        <v>3305</v>
      </c>
      <c r="B518" s="4" t="s">
        <v>423</v>
      </c>
      <c r="C518" s="5">
        <v>300</v>
      </c>
      <c r="D518" s="5">
        <f t="shared" si="55"/>
        <v>300</v>
      </c>
      <c r="E518" s="5">
        <f t="shared" si="55"/>
        <v>300</v>
      </c>
    </row>
    <row r="519" spans="1:5">
      <c r="A519" s="6">
        <v>3305</v>
      </c>
      <c r="B519" s="4" t="s">
        <v>424</v>
      </c>
      <c r="C519" s="5">
        <v>300</v>
      </c>
      <c r="D519" s="5">
        <f t="shared" si="55"/>
        <v>300</v>
      </c>
      <c r="E519" s="5">
        <f t="shared" si="55"/>
        <v>300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79" t="s">
        <v>426</v>
      </c>
      <c r="B522" s="18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79" t="s">
        <v>432</v>
      </c>
      <c r="B528" s="180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79" t="s">
        <v>441</v>
      </c>
      <c r="B538" s="180"/>
      <c r="C538" s="32">
        <f>SUM(C539:C544)</f>
        <v>475</v>
      </c>
      <c r="D538" s="32">
        <f>SUM(D539:D544)</f>
        <v>475</v>
      </c>
      <c r="E538" s="32">
        <f>SUM(E539:E544)</f>
        <v>475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475</v>
      </c>
      <c r="D540" s="5">
        <f t="shared" ref="D540:E543" si="58">C540</f>
        <v>475</v>
      </c>
      <c r="E540" s="5">
        <f t="shared" si="58"/>
        <v>475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3" t="s">
        <v>449</v>
      </c>
      <c r="B547" s="184"/>
      <c r="C547" s="35">
        <f>C548+C549</f>
        <v>3089</v>
      </c>
      <c r="D547" s="35">
        <f>D548+D549</f>
        <v>3089</v>
      </c>
      <c r="E547" s="35">
        <f>E548+E549</f>
        <v>3089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79" t="s">
        <v>450</v>
      </c>
      <c r="B548" s="180"/>
      <c r="C548" s="32"/>
      <c r="D548" s="32">
        <f>C548</f>
        <v>0</v>
      </c>
      <c r="E548" s="32">
        <f>D548</f>
        <v>0</v>
      </c>
    </row>
    <row r="549" spans="1:10">
      <c r="A549" s="179" t="s">
        <v>451</v>
      </c>
      <c r="B549" s="180"/>
      <c r="C549" s="32">
        <v>3089</v>
      </c>
      <c r="D549" s="32">
        <f>C549</f>
        <v>3089</v>
      </c>
      <c r="E549" s="32">
        <f>D549</f>
        <v>3089</v>
      </c>
    </row>
    <row r="550" spans="1:10">
      <c r="A550" s="177" t="s">
        <v>455</v>
      </c>
      <c r="B550" s="178"/>
      <c r="C550" s="36">
        <f>C551</f>
        <v>34670</v>
      </c>
      <c r="D550" s="36">
        <f>D551</f>
        <v>34670</v>
      </c>
      <c r="E550" s="36">
        <f>E551</f>
        <v>34670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5" t="s">
        <v>456</v>
      </c>
      <c r="B551" s="176"/>
      <c r="C551" s="33">
        <f>C552+C556</f>
        <v>34670</v>
      </c>
      <c r="D551" s="33">
        <f>D552+D556</f>
        <v>34670</v>
      </c>
      <c r="E551" s="33">
        <f>E552+E556</f>
        <v>34670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79" t="s">
        <v>457</v>
      </c>
      <c r="B552" s="180"/>
      <c r="C552" s="32">
        <f>SUM(C553:C555)</f>
        <v>34670</v>
      </c>
      <c r="D552" s="32">
        <f>SUM(D553:D555)</f>
        <v>34670</v>
      </c>
      <c r="E552" s="32">
        <f>SUM(E553:E555)</f>
        <v>34670</v>
      </c>
    </row>
    <row r="553" spans="1:10">
      <c r="A553" s="6">
        <v>5500</v>
      </c>
      <c r="B553" s="4" t="s">
        <v>458</v>
      </c>
      <c r="C553" s="5">
        <v>34670</v>
      </c>
      <c r="D553" s="5">
        <f t="shared" ref="D553:E555" si="59">C553</f>
        <v>34670</v>
      </c>
      <c r="E553" s="5">
        <f t="shared" si="59"/>
        <v>34670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79" t="s">
        <v>461</v>
      </c>
      <c r="B556" s="18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1" t="s">
        <v>62</v>
      </c>
      <c r="B559" s="182"/>
      <c r="C559" s="37">
        <f>C560+C716+C725</f>
        <v>383665</v>
      </c>
      <c r="D559" s="37">
        <v>605493.50899999996</v>
      </c>
      <c r="E559" s="37">
        <f>D559</f>
        <v>605493.50899999996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7" t="s">
        <v>464</v>
      </c>
      <c r="B560" s="178"/>
      <c r="C560" s="36">
        <f>C561+C638+C642+C645</f>
        <v>322500</v>
      </c>
      <c r="D560" s="36">
        <f>D561+D638+D642+D645</f>
        <v>322500</v>
      </c>
      <c r="E560" s="260">
        <f>E561+E638+E642+E645</f>
        <v>322500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5" t="s">
        <v>465</v>
      </c>
      <c r="B561" s="176"/>
      <c r="C561" s="38">
        <f>C562+C567+C568+C569+C576+C577+C581+C584+C585+C586+C587+C592+C595+C599+C603+C610+C616+C628</f>
        <v>322500</v>
      </c>
      <c r="D561" s="38">
        <f>D562+D567+D568+D569+D576+D577+D581+D584+D585+D586+D587+D592+D595+D599+D603+D610+D616+D628</f>
        <v>322500</v>
      </c>
      <c r="E561" s="38">
        <f>E562+E567+E568+E569+E576+E577+E581+E584+E585+E586+E587+E592+E595+E599+E603+E610+E616+E628</f>
        <v>322500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79" t="s">
        <v>466</v>
      </c>
      <c r="B562" s="180"/>
      <c r="C562" s="32">
        <f>SUM(C563:C566)</f>
        <v>27500</v>
      </c>
      <c r="D562" s="32">
        <f>SUM(D563:D566)</f>
        <v>27500</v>
      </c>
      <c r="E562" s="32">
        <f>SUM(E563:E566)</f>
        <v>27500</v>
      </c>
    </row>
    <row r="563" spans="1:10">
      <c r="A563" s="7">
        <v>6600</v>
      </c>
      <c r="B563" s="4" t="s">
        <v>468</v>
      </c>
      <c r="C563" s="5">
        <v>17500</v>
      </c>
      <c r="D563" s="5">
        <f>C563</f>
        <v>17500</v>
      </c>
      <c r="E563" s="5">
        <f>D563</f>
        <v>17500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10000</v>
      </c>
      <c r="D566" s="5">
        <f t="shared" si="60"/>
        <v>10000</v>
      </c>
      <c r="E566" s="5">
        <f t="shared" si="60"/>
        <v>10000</v>
      </c>
    </row>
    <row r="567" spans="1:10">
      <c r="A567" s="179" t="s">
        <v>467</v>
      </c>
      <c r="B567" s="180"/>
      <c r="C567" s="31">
        <v>0</v>
      </c>
      <c r="D567" s="31">
        <f>C567</f>
        <v>0</v>
      </c>
      <c r="E567" s="31">
        <f>D567</f>
        <v>0</v>
      </c>
    </row>
    <row r="568" spans="1:10">
      <c r="A568" s="179" t="s">
        <v>472</v>
      </c>
      <c r="B568" s="180"/>
      <c r="C568" s="32">
        <v>0</v>
      </c>
      <c r="D568" s="32">
        <f>C568</f>
        <v>0</v>
      </c>
      <c r="E568" s="32">
        <f>D568</f>
        <v>0</v>
      </c>
    </row>
    <row r="569" spans="1:10">
      <c r="A569" s="179" t="s">
        <v>473</v>
      </c>
      <c r="B569" s="180"/>
      <c r="C569" s="32">
        <f>SUM(C570:C575)</f>
        <v>212000</v>
      </c>
      <c r="D569" s="32">
        <f>SUM(D570:D575)</f>
        <v>212000</v>
      </c>
      <c r="E569" s="32">
        <f>SUM(E570:E575)</f>
        <v>212000</v>
      </c>
    </row>
    <row r="570" spans="1:10">
      <c r="A570" s="7">
        <v>6603</v>
      </c>
      <c r="B570" s="4" t="s">
        <v>474</v>
      </c>
      <c r="C570" s="5">
        <v>102000</v>
      </c>
      <c r="D570" s="5">
        <f>C570</f>
        <v>102000</v>
      </c>
      <c r="E570" s="5">
        <f>D570</f>
        <v>102000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110000</v>
      </c>
      <c r="D575" s="5">
        <f t="shared" si="61"/>
        <v>110000</v>
      </c>
      <c r="E575" s="5">
        <f t="shared" si="61"/>
        <v>110000</v>
      </c>
    </row>
    <row r="576" spans="1:10">
      <c r="A576" s="179" t="s">
        <v>480</v>
      </c>
      <c r="B576" s="180"/>
      <c r="C576" s="32">
        <v>0</v>
      </c>
      <c r="D576" s="32">
        <f>C576</f>
        <v>0</v>
      </c>
      <c r="E576" s="32">
        <f>D576</f>
        <v>0</v>
      </c>
    </row>
    <row r="577" spans="1:5">
      <c r="A577" s="179" t="s">
        <v>481</v>
      </c>
      <c r="B577" s="180"/>
      <c r="C577" s="32">
        <f>SUM(C578:C580)</f>
        <v>7000</v>
      </c>
      <c r="D577" s="32">
        <f>SUM(D578:D580)</f>
        <v>7000</v>
      </c>
      <c r="E577" s="32">
        <f>SUM(E578:E580)</f>
        <v>7000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7000</v>
      </c>
      <c r="D579" s="5">
        <f t="shared" si="62"/>
        <v>7000</v>
      </c>
      <c r="E579" s="5">
        <f t="shared" si="62"/>
        <v>7000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79" t="s">
        <v>485</v>
      </c>
      <c r="B581" s="180"/>
      <c r="C581" s="32">
        <f>SUM(C582:C583)</f>
        <v>25000</v>
      </c>
      <c r="D581" s="32">
        <f>SUM(D582:D583)</f>
        <v>25000</v>
      </c>
      <c r="E581" s="32">
        <f>SUM(E582:E583)</f>
        <v>25000</v>
      </c>
    </row>
    <row r="582" spans="1:5">
      <c r="A582" s="7">
        <v>6606</v>
      </c>
      <c r="B582" s="4" t="s">
        <v>486</v>
      </c>
      <c r="C582" s="5">
        <v>25000</v>
      </c>
      <c r="D582" s="5">
        <f t="shared" ref="D582:E586" si="63">C582</f>
        <v>25000</v>
      </c>
      <c r="E582" s="5">
        <f t="shared" si="63"/>
        <v>25000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79" t="s">
        <v>488</v>
      </c>
      <c r="B584" s="180"/>
      <c r="C584" s="32">
        <v>1000</v>
      </c>
      <c r="D584" s="32">
        <f t="shared" si="63"/>
        <v>1000</v>
      </c>
      <c r="E584" s="32">
        <f t="shared" si="63"/>
        <v>1000</v>
      </c>
    </row>
    <row r="585" spans="1:5">
      <c r="A585" s="179" t="s">
        <v>489</v>
      </c>
      <c r="B585" s="180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79" t="s">
        <v>490</v>
      </c>
      <c r="B586" s="180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79" t="s">
        <v>491</v>
      </c>
      <c r="B587" s="180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79" t="s">
        <v>498</v>
      </c>
      <c r="B592" s="180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79" t="s">
        <v>502</v>
      </c>
      <c r="B595" s="180"/>
      <c r="C595" s="32">
        <f>SUM(C596:C598)</f>
        <v>50000</v>
      </c>
      <c r="D595" s="32">
        <f>SUM(D596:D598)</f>
        <v>50000</v>
      </c>
      <c r="E595" s="32">
        <f>SUM(E596:E598)</f>
        <v>50000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50000</v>
      </c>
      <c r="D597" s="5">
        <f t="shared" ref="D597:E598" si="65">C597</f>
        <v>50000</v>
      </c>
      <c r="E597" s="5">
        <f t="shared" si="65"/>
        <v>50000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79" t="s">
        <v>503</v>
      </c>
      <c r="B599" s="180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79" t="s">
        <v>506</v>
      </c>
      <c r="B603" s="180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79" t="s">
        <v>513</v>
      </c>
      <c r="B610" s="180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79" t="s">
        <v>519</v>
      </c>
      <c r="B616" s="180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79" t="s">
        <v>531</v>
      </c>
      <c r="B628" s="180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5" t="s">
        <v>541</v>
      </c>
      <c r="B638" s="17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79" t="s">
        <v>542</v>
      </c>
      <c r="B639" s="180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79" t="s">
        <v>543</v>
      </c>
      <c r="B640" s="180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79" t="s">
        <v>544</v>
      </c>
      <c r="B641" s="180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5" t="s">
        <v>545</v>
      </c>
      <c r="B642" s="17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79" t="s">
        <v>546</v>
      </c>
      <c r="B643" s="180"/>
      <c r="C643" s="32">
        <v>0</v>
      </c>
      <c r="D643" s="32">
        <f>C643</f>
        <v>0</v>
      </c>
      <c r="E643" s="32">
        <f>D643</f>
        <v>0</v>
      </c>
    </row>
    <row r="644" spans="1:10">
      <c r="A644" s="179" t="s">
        <v>547</v>
      </c>
      <c r="B644" s="180"/>
      <c r="C644" s="32">
        <v>0</v>
      </c>
      <c r="D644" s="32">
        <f>C644</f>
        <v>0</v>
      </c>
      <c r="E644" s="32">
        <f>D644</f>
        <v>0</v>
      </c>
    </row>
    <row r="645" spans="1:10">
      <c r="A645" s="175" t="s">
        <v>548</v>
      </c>
      <c r="B645" s="17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79" t="s">
        <v>549</v>
      </c>
      <c r="B646" s="18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79" t="s">
        <v>550</v>
      </c>
      <c r="B651" s="180"/>
      <c r="C651" s="31">
        <v>0</v>
      </c>
      <c r="D651" s="31">
        <f>C651</f>
        <v>0</v>
      </c>
      <c r="E651" s="31">
        <f>D651</f>
        <v>0</v>
      </c>
    </row>
    <row r="652" spans="1:10">
      <c r="A652" s="179" t="s">
        <v>551</v>
      </c>
      <c r="B652" s="180"/>
      <c r="C652" s="32">
        <v>0</v>
      </c>
      <c r="D652" s="32">
        <f>C652</f>
        <v>0</v>
      </c>
      <c r="E652" s="32">
        <f>D652</f>
        <v>0</v>
      </c>
    </row>
    <row r="653" spans="1:10">
      <c r="A653" s="179" t="s">
        <v>552</v>
      </c>
      <c r="B653" s="180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79" t="s">
        <v>553</v>
      </c>
      <c r="B660" s="180"/>
      <c r="C660" s="32">
        <v>0</v>
      </c>
      <c r="D660" s="32">
        <f>C660</f>
        <v>0</v>
      </c>
      <c r="E660" s="32">
        <f>D660</f>
        <v>0</v>
      </c>
    </row>
    <row r="661" spans="1:5">
      <c r="A661" s="179" t="s">
        <v>554</v>
      </c>
      <c r="B661" s="180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79" t="s">
        <v>555</v>
      </c>
      <c r="B665" s="180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79" t="s">
        <v>556</v>
      </c>
      <c r="B668" s="180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79" t="s">
        <v>557</v>
      </c>
      <c r="B669" s="180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79" t="s">
        <v>558</v>
      </c>
      <c r="B670" s="180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79" t="s">
        <v>559</v>
      </c>
      <c r="B671" s="180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79" t="s">
        <v>560</v>
      </c>
      <c r="B676" s="180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79" t="s">
        <v>561</v>
      </c>
      <c r="B679" s="18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79" t="s">
        <v>562</v>
      </c>
      <c r="B683" s="180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79" t="s">
        <v>563</v>
      </c>
      <c r="B687" s="18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79" t="s">
        <v>564</v>
      </c>
      <c r="B694" s="180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79" t="s">
        <v>565</v>
      </c>
      <c r="B700" s="180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79" t="s">
        <v>566</v>
      </c>
      <c r="B712" s="180"/>
      <c r="C712" s="31">
        <v>0</v>
      </c>
      <c r="D712" s="31">
        <f>C712</f>
        <v>0</v>
      </c>
      <c r="E712" s="31">
        <f>D712</f>
        <v>0</v>
      </c>
    </row>
    <row r="713" spans="1:10">
      <c r="A713" s="179" t="s">
        <v>567</v>
      </c>
      <c r="B713" s="180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79" t="s">
        <v>568</v>
      </c>
      <c r="B714" s="180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79" t="s">
        <v>569</v>
      </c>
      <c r="B715" s="180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7" t="s">
        <v>570</v>
      </c>
      <c r="B716" s="178"/>
      <c r="C716" s="36">
        <f>C717</f>
        <v>61165</v>
      </c>
      <c r="D716" s="36">
        <f>D717</f>
        <v>61165</v>
      </c>
      <c r="E716" s="36">
        <f>E717</f>
        <v>61165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5" t="s">
        <v>571</v>
      </c>
      <c r="B717" s="176"/>
      <c r="C717" s="33">
        <f>C718+C722</f>
        <v>61165</v>
      </c>
      <c r="D717" s="33">
        <f>D718+D722</f>
        <v>61165</v>
      </c>
      <c r="E717" s="33">
        <f>E718+E722</f>
        <v>61165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73" t="s">
        <v>851</v>
      </c>
      <c r="B718" s="174"/>
      <c r="C718" s="31">
        <f>SUM(C719:C721)</f>
        <v>61165</v>
      </c>
      <c r="D718" s="31">
        <f>SUM(D719:D721)</f>
        <v>61165</v>
      </c>
      <c r="E718" s="31">
        <f>SUM(E719:E721)</f>
        <v>61165</v>
      </c>
    </row>
    <row r="719" spans="1:10">
      <c r="A719" s="6">
        <v>10950</v>
      </c>
      <c r="B719" s="4" t="s">
        <v>572</v>
      </c>
      <c r="C719" s="5">
        <v>61165</v>
      </c>
      <c r="D719" s="5">
        <f>C719</f>
        <v>61165</v>
      </c>
      <c r="E719" s="5">
        <f>D719</f>
        <v>61165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73" t="s">
        <v>850</v>
      </c>
      <c r="B722" s="17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7" t="s">
        <v>577</v>
      </c>
      <c r="B725" s="17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5" t="s">
        <v>588</v>
      </c>
      <c r="B726" s="17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73" t="s">
        <v>849</v>
      </c>
      <c r="B727" s="17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73" t="s">
        <v>848</v>
      </c>
      <c r="B730" s="174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73" t="s">
        <v>846</v>
      </c>
      <c r="B733" s="17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73" t="s">
        <v>843</v>
      </c>
      <c r="B739" s="174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73" t="s">
        <v>842</v>
      </c>
      <c r="B741" s="174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73" t="s">
        <v>841</v>
      </c>
      <c r="B743" s="17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73" t="s">
        <v>836</v>
      </c>
      <c r="B750" s="17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  <c r="F752" s="124"/>
      <c r="G752" s="124"/>
      <c r="H752" s="124"/>
      <c r="I752" s="124"/>
      <c r="J752" s="124"/>
      <c r="K752" s="124"/>
    </row>
    <row r="753" spans="1:11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  <c r="F753" s="124"/>
      <c r="G753" s="124"/>
      <c r="H753" s="124"/>
      <c r="I753" s="124"/>
      <c r="J753" s="124"/>
      <c r="K753" s="124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73" t="s">
        <v>834</v>
      </c>
      <c r="B755" s="174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73" t="s">
        <v>830</v>
      </c>
      <c r="B760" s="174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73" t="s">
        <v>828</v>
      </c>
      <c r="B765" s="174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73" t="s">
        <v>826</v>
      </c>
      <c r="B767" s="174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73" t="s">
        <v>823</v>
      </c>
      <c r="B771" s="174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73" t="s">
        <v>817</v>
      </c>
      <c r="B777" s="174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80"/>
  <sheetViews>
    <sheetView rightToLeft="1" topLeftCell="A541" zoomScale="90" zoomScaleNormal="90" workbookViewId="0">
      <selection activeCell="C2" sqref="C2"/>
    </sheetView>
  </sheetViews>
  <sheetFormatPr baseColWidth="10" defaultColWidth="9.140625" defaultRowHeight="15"/>
  <cols>
    <col min="1" max="1" width="30.7109375" customWidth="1"/>
    <col min="2" max="2" width="106.42578125" customWidth="1"/>
    <col min="3" max="3" width="16.28515625" customWidth="1"/>
    <col min="4" max="4" width="19" customWidth="1"/>
    <col min="5" max="5" width="18.7109375" customWidth="1"/>
  </cols>
  <sheetData>
    <row r="1" spans="1:11" ht="18.75">
      <c r="A1" s="189" t="s">
        <v>30</v>
      </c>
      <c r="B1" s="189"/>
      <c r="C1" s="189"/>
      <c r="D1" s="142" t="s">
        <v>853</v>
      </c>
      <c r="E1" s="142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97" t="s">
        <v>60</v>
      </c>
      <c r="B2" s="197"/>
      <c r="C2" s="26">
        <f>C3+C67</f>
        <v>830000</v>
      </c>
      <c r="D2" s="26">
        <f>D3+D67</f>
        <v>830000</v>
      </c>
      <c r="E2" s="26">
        <f>E3+E67</f>
        <v>830000</v>
      </c>
      <c r="G2" s="39" t="s">
        <v>60</v>
      </c>
      <c r="H2" s="41"/>
      <c r="I2" s="42"/>
      <c r="J2" s="40" t="b">
        <f>AND(H2=I2)</f>
        <v>1</v>
      </c>
    </row>
    <row r="3" spans="1:11">
      <c r="A3" s="194" t="s">
        <v>578</v>
      </c>
      <c r="B3" s="194"/>
      <c r="C3" s="23">
        <f>C4+C11+C38+C61</f>
        <v>142400</v>
      </c>
      <c r="D3" s="23">
        <f>D4+D11+D38+D61</f>
        <v>142400</v>
      </c>
      <c r="E3" s="23">
        <f>E4+E11+E38+E61</f>
        <v>142400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90" t="s">
        <v>124</v>
      </c>
      <c r="B4" s="191"/>
      <c r="C4" s="21">
        <f>SUM(C5:C10)</f>
        <v>70100</v>
      </c>
      <c r="D4" s="21">
        <f>SUM(D5:D10)</f>
        <v>70100</v>
      </c>
      <c r="E4" s="21">
        <f>SUM(E5:E10)</f>
        <v>70100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25000</v>
      </c>
      <c r="D5" s="2">
        <f>C5</f>
        <v>25000</v>
      </c>
      <c r="E5" s="2">
        <f>D5</f>
        <v>25000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10000</v>
      </c>
      <c r="D6" s="2">
        <f t="shared" ref="D6:E10" si="0">C6</f>
        <v>10000</v>
      </c>
      <c r="E6" s="2">
        <f t="shared" si="0"/>
        <v>10000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10000</v>
      </c>
      <c r="D7" s="2">
        <f t="shared" si="0"/>
        <v>10000</v>
      </c>
      <c r="E7" s="2">
        <f t="shared" si="0"/>
        <v>10000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25000</v>
      </c>
      <c r="D8" s="2">
        <f t="shared" si="0"/>
        <v>25000</v>
      </c>
      <c r="E8" s="2">
        <f t="shared" si="0"/>
        <v>25000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100</v>
      </c>
      <c r="D10" s="2">
        <f t="shared" si="0"/>
        <v>100</v>
      </c>
      <c r="E10" s="2">
        <f t="shared" si="0"/>
        <v>100</v>
      </c>
      <c r="F10" s="17"/>
      <c r="G10" s="17"/>
      <c r="H10" s="17"/>
      <c r="I10" s="17"/>
      <c r="J10" s="17"/>
      <c r="K10" s="17"/>
    </row>
    <row r="11" spans="1:11" ht="21" customHeight="1">
      <c r="A11" s="190" t="s">
        <v>125</v>
      </c>
      <c r="B11" s="191"/>
      <c r="C11" s="21">
        <f>SUM(C12:C37)</f>
        <v>10800</v>
      </c>
      <c r="D11" s="21">
        <f>SUM(D12:D37)</f>
        <v>10800</v>
      </c>
      <c r="E11" s="21">
        <f>SUM(E12:E37)</f>
        <v>10800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5550</v>
      </c>
      <c r="D12" s="2">
        <f>C12</f>
        <v>5550</v>
      </c>
      <c r="E12" s="2">
        <f>D12</f>
        <v>5550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>
        <v>4000</v>
      </c>
      <c r="D34" s="2">
        <f t="shared" si="2"/>
        <v>4000</v>
      </c>
      <c r="E34" s="2">
        <f t="shared" si="2"/>
        <v>4000</v>
      </c>
    </row>
    <row r="35" spans="1:10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>
      <c r="A36" s="3">
        <v>2406</v>
      </c>
      <c r="B36" s="1" t="s">
        <v>9</v>
      </c>
      <c r="C36" s="2">
        <v>250</v>
      </c>
      <c r="D36" s="2">
        <f t="shared" si="2"/>
        <v>250</v>
      </c>
      <c r="E36" s="2">
        <f t="shared" si="2"/>
        <v>250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90" t="s">
        <v>145</v>
      </c>
      <c r="B38" s="191"/>
      <c r="C38" s="21">
        <f>SUM(C39:C60)</f>
        <v>61500</v>
      </c>
      <c r="D38" s="21">
        <f>SUM(D39:D60)</f>
        <v>61500</v>
      </c>
      <c r="E38" s="21">
        <f>SUM(E39:E60)</f>
        <v>61500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</row>
    <row r="40" spans="1:10">
      <c r="A40" s="20">
        <v>3102</v>
      </c>
      <c r="B40" s="20" t="s">
        <v>12</v>
      </c>
      <c r="C40" s="2">
        <v>2000</v>
      </c>
      <c r="D40" s="2">
        <f t="shared" ref="D40:E55" si="3">C40</f>
        <v>2000</v>
      </c>
      <c r="E40" s="2">
        <f t="shared" si="3"/>
        <v>2000</v>
      </c>
    </row>
    <row r="41" spans="1:10">
      <c r="A41" s="20">
        <v>3103</v>
      </c>
      <c r="B41" s="20" t="s">
        <v>13</v>
      </c>
      <c r="C41" s="2">
        <v>4000</v>
      </c>
      <c r="D41" s="2">
        <f t="shared" si="3"/>
        <v>4000</v>
      </c>
      <c r="E41" s="2">
        <f t="shared" si="3"/>
        <v>4000</v>
      </c>
    </row>
    <row r="42" spans="1:10">
      <c r="A42" s="20">
        <v>3199</v>
      </c>
      <c r="B42" s="20" t="s">
        <v>14</v>
      </c>
      <c r="C42" s="2">
        <v>800</v>
      </c>
      <c r="D42" s="2">
        <f t="shared" si="3"/>
        <v>800</v>
      </c>
      <c r="E42" s="2">
        <f t="shared" si="3"/>
        <v>800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>
        <v>500</v>
      </c>
      <c r="D44" s="2">
        <f t="shared" si="3"/>
        <v>500</v>
      </c>
      <c r="E44" s="2">
        <f t="shared" si="3"/>
        <v>500</v>
      </c>
    </row>
    <row r="45" spans="1:10">
      <c r="A45" s="20">
        <v>3203</v>
      </c>
      <c r="B45" s="20" t="s">
        <v>16</v>
      </c>
      <c r="C45" s="2">
        <v>800</v>
      </c>
      <c r="D45" s="2">
        <f t="shared" si="3"/>
        <v>800</v>
      </c>
      <c r="E45" s="2">
        <f t="shared" si="3"/>
        <v>800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4000</v>
      </c>
      <c r="D48" s="2">
        <f t="shared" si="3"/>
        <v>4000</v>
      </c>
      <c r="E48" s="2">
        <f t="shared" si="3"/>
        <v>4000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>
        <v>100</v>
      </c>
      <c r="D51" s="2">
        <f t="shared" si="3"/>
        <v>100</v>
      </c>
      <c r="E51" s="2">
        <f t="shared" si="3"/>
        <v>100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>
        <v>5000</v>
      </c>
      <c r="D54" s="2">
        <f t="shared" si="3"/>
        <v>5000</v>
      </c>
      <c r="E54" s="2">
        <f t="shared" si="3"/>
        <v>5000</v>
      </c>
    </row>
    <row r="55" spans="1:10">
      <c r="A55" s="20">
        <v>3303</v>
      </c>
      <c r="B55" s="20" t="s">
        <v>153</v>
      </c>
      <c r="C55" s="2">
        <v>22000</v>
      </c>
      <c r="D55" s="2">
        <f t="shared" si="3"/>
        <v>22000</v>
      </c>
      <c r="E55" s="2">
        <f t="shared" si="3"/>
        <v>22000</v>
      </c>
    </row>
    <row r="56" spans="1:10">
      <c r="A56" s="20">
        <v>3303</v>
      </c>
      <c r="B56" s="20" t="s">
        <v>154</v>
      </c>
      <c r="C56" s="2">
        <v>16000</v>
      </c>
      <c r="D56" s="2">
        <f t="shared" ref="D56:E60" si="4">C56</f>
        <v>16000</v>
      </c>
      <c r="E56" s="2">
        <f t="shared" si="4"/>
        <v>16000</v>
      </c>
    </row>
    <row r="57" spans="1:10">
      <c r="A57" s="20">
        <v>3304</v>
      </c>
      <c r="B57" s="20" t="s">
        <v>155</v>
      </c>
      <c r="C57" s="2">
        <v>300</v>
      </c>
      <c r="D57" s="2">
        <f t="shared" si="4"/>
        <v>300</v>
      </c>
      <c r="E57" s="2">
        <f t="shared" si="4"/>
        <v>300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90" t="s">
        <v>158</v>
      </c>
      <c r="B61" s="19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94" t="s">
        <v>579</v>
      </c>
      <c r="B67" s="194"/>
      <c r="C67" s="25">
        <f>C97+C68</f>
        <v>687600</v>
      </c>
      <c r="D67" s="25">
        <f>D97+D68</f>
        <v>687600</v>
      </c>
      <c r="E67" s="25">
        <f>E97+E68</f>
        <v>687600</v>
      </c>
      <c r="G67" s="39" t="s">
        <v>59</v>
      </c>
      <c r="H67" s="41"/>
      <c r="I67" s="42"/>
      <c r="J67" s="40" t="b">
        <f>AND(H67=I67)</f>
        <v>1</v>
      </c>
    </row>
    <row r="68" spans="1:10">
      <c r="A68" s="190" t="s">
        <v>163</v>
      </c>
      <c r="B68" s="191"/>
      <c r="C68" s="21">
        <f>SUM(C69:C96)</f>
        <v>25000</v>
      </c>
      <c r="D68" s="21">
        <f>SUM(D69:D96)</f>
        <v>25000</v>
      </c>
      <c r="E68" s="21">
        <f>SUM(E69:E96)</f>
        <v>25000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>
        <v>24000</v>
      </c>
      <c r="D81" s="2">
        <f t="shared" si="6"/>
        <v>24000</v>
      </c>
      <c r="E81" s="2">
        <f t="shared" si="6"/>
        <v>24000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>
        <v>1000</v>
      </c>
      <c r="D96" s="2">
        <f t="shared" si="7"/>
        <v>1000</v>
      </c>
      <c r="E96" s="2">
        <f t="shared" si="7"/>
        <v>1000</v>
      </c>
    </row>
    <row r="97" spans="1:10">
      <c r="A97" s="19" t="s">
        <v>184</v>
      </c>
      <c r="B97" s="24"/>
      <c r="C97" s="21">
        <f>SUM(C98:C113)</f>
        <v>662600</v>
      </c>
      <c r="D97" s="21">
        <f>SUM(D98:D113)</f>
        <v>662600</v>
      </c>
      <c r="E97" s="21">
        <f>SUM(E98:E113)</f>
        <v>662600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630000</v>
      </c>
      <c r="D98" s="2">
        <f>C98</f>
        <v>630000</v>
      </c>
      <c r="E98" s="2">
        <f>D98</f>
        <v>630000</v>
      </c>
    </row>
    <row r="99" spans="1:10">
      <c r="A99" s="3">
        <v>6002</v>
      </c>
      <c r="B99" s="1" t="s">
        <v>185</v>
      </c>
      <c r="C99" s="2">
        <v>30000</v>
      </c>
      <c r="D99" s="2">
        <f t="shared" ref="D99:E113" si="8">C99</f>
        <v>30000</v>
      </c>
      <c r="E99" s="2">
        <f t="shared" si="8"/>
        <v>30000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300</v>
      </c>
      <c r="D103" s="2">
        <f t="shared" si="8"/>
        <v>300</v>
      </c>
      <c r="E103" s="2">
        <f t="shared" si="8"/>
        <v>300</v>
      </c>
    </row>
    <row r="104" spans="1:10">
      <c r="A104" s="3">
        <v>6007</v>
      </c>
      <c r="B104" s="1" t="s">
        <v>27</v>
      </c>
      <c r="C104" s="2">
        <v>300</v>
      </c>
      <c r="D104" s="2">
        <f t="shared" si="8"/>
        <v>300</v>
      </c>
      <c r="E104" s="2">
        <f t="shared" si="8"/>
        <v>300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>
        <v>1000</v>
      </c>
      <c r="D106" s="2">
        <f t="shared" si="8"/>
        <v>1000</v>
      </c>
      <c r="E106" s="2">
        <f t="shared" si="8"/>
        <v>1000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>
        <v>500</v>
      </c>
      <c r="D109" s="2">
        <f t="shared" si="8"/>
        <v>500</v>
      </c>
      <c r="E109" s="2">
        <f t="shared" si="8"/>
        <v>500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>
        <v>500</v>
      </c>
      <c r="D113" s="2">
        <f t="shared" si="8"/>
        <v>500</v>
      </c>
      <c r="E113" s="2">
        <f t="shared" si="8"/>
        <v>500</v>
      </c>
    </row>
    <row r="114" spans="1:10">
      <c r="A114" s="195" t="s">
        <v>62</v>
      </c>
      <c r="B114" s="196"/>
      <c r="C114" s="26">
        <f>C115+C152+C177</f>
        <v>442500</v>
      </c>
      <c r="D114" s="26">
        <f>D115+D152+D177</f>
        <v>442500</v>
      </c>
      <c r="E114" s="26">
        <f>E115+E152+E177</f>
        <v>442500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2" t="s">
        <v>580</v>
      </c>
      <c r="B115" s="193"/>
      <c r="C115" s="23">
        <f>C116+C135</f>
        <v>442500</v>
      </c>
      <c r="D115" s="23">
        <f>D116+D135</f>
        <v>442500</v>
      </c>
      <c r="E115" s="23">
        <f>E116+E135</f>
        <v>442500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90" t="s">
        <v>195</v>
      </c>
      <c r="B116" s="191"/>
      <c r="C116" s="21">
        <f>C117+C120+C123+C126+C129+C132</f>
        <v>275000</v>
      </c>
      <c r="D116" s="21">
        <f>D117+D120+D123+D126+D129+D132</f>
        <v>275000</v>
      </c>
      <c r="E116" s="21">
        <f>E117+E120+E123+E126+E129+E132</f>
        <v>275000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145000</v>
      </c>
      <c r="D117" s="2">
        <f>D118+D119</f>
        <v>145000</v>
      </c>
      <c r="E117" s="2">
        <f>E118+E119</f>
        <v>145000</v>
      </c>
    </row>
    <row r="118" spans="1:10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>
      <c r="A119" s="131"/>
      <c r="B119" s="130" t="s">
        <v>860</v>
      </c>
      <c r="C119" s="129">
        <v>145000</v>
      </c>
      <c r="D119" s="129">
        <f>C119</f>
        <v>145000</v>
      </c>
      <c r="E119" s="129">
        <f>D119</f>
        <v>145000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>
      <c r="A126" s="3">
        <v>7001</v>
      </c>
      <c r="B126" s="1" t="s">
        <v>199</v>
      </c>
      <c r="C126" s="2">
        <f>C127+C128</f>
        <v>130000</v>
      </c>
      <c r="D126" s="2">
        <f>D127+D128</f>
        <v>130000</v>
      </c>
      <c r="E126" s="2">
        <f>E127+E128</f>
        <v>130000</v>
      </c>
    </row>
    <row r="127" spans="1:10">
      <c r="A127" s="131"/>
      <c r="B127" s="130" t="s">
        <v>855</v>
      </c>
      <c r="C127" s="129">
        <v>130000</v>
      </c>
      <c r="D127" s="129">
        <f>C127</f>
        <v>130000</v>
      </c>
      <c r="E127" s="129">
        <f>D127</f>
        <v>130000</v>
      </c>
    </row>
    <row r="128" spans="1:10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90" t="s">
        <v>202</v>
      </c>
      <c r="B135" s="191"/>
      <c r="C135" s="21">
        <f>C136+C140+C143+C146+C149</f>
        <v>167500</v>
      </c>
      <c r="D135" s="21">
        <f>D136+D140+D143+D146+D149</f>
        <v>167500</v>
      </c>
      <c r="E135" s="21">
        <f>E136+E140+E143+E146+E149</f>
        <v>167500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167500</v>
      </c>
      <c r="D136" s="2">
        <f>D137+D138+D139</f>
        <v>167500</v>
      </c>
      <c r="E136" s="2">
        <f>E137+E138+E139</f>
        <v>167500</v>
      </c>
    </row>
    <row r="137" spans="1:10">
      <c r="A137" s="131"/>
      <c r="B137" s="130" t="s">
        <v>855</v>
      </c>
      <c r="C137" s="129">
        <v>55500</v>
      </c>
      <c r="D137" s="129">
        <f>C137</f>
        <v>55500</v>
      </c>
      <c r="E137" s="129">
        <f>D137</f>
        <v>55500</v>
      </c>
    </row>
    <row r="138" spans="1:10">
      <c r="A138" s="131"/>
      <c r="B138" s="130" t="s">
        <v>862</v>
      </c>
      <c r="C138" s="129">
        <v>85000</v>
      </c>
      <c r="D138" s="129">
        <f t="shared" ref="D138:E139" si="9">C138</f>
        <v>85000</v>
      </c>
      <c r="E138" s="129">
        <f t="shared" si="9"/>
        <v>85000</v>
      </c>
    </row>
    <row r="139" spans="1:10">
      <c r="A139" s="131"/>
      <c r="B139" s="130" t="s">
        <v>861</v>
      </c>
      <c r="C139" s="129">
        <v>27000</v>
      </c>
      <c r="D139" s="129">
        <f t="shared" si="9"/>
        <v>27000</v>
      </c>
      <c r="E139" s="129">
        <f t="shared" si="9"/>
        <v>27000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92" t="s">
        <v>581</v>
      </c>
      <c r="B152" s="19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90" t="s">
        <v>208</v>
      </c>
      <c r="B153" s="19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90" t="s">
        <v>212</v>
      </c>
      <c r="B163" s="19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90" t="s">
        <v>214</v>
      </c>
      <c r="B170" s="19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92" t="s">
        <v>582</v>
      </c>
      <c r="B177" s="19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90" t="s">
        <v>217</v>
      </c>
      <c r="B178" s="19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87" t="s">
        <v>849</v>
      </c>
      <c r="B179" s="188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>
      <c r="A184" s="187" t="s">
        <v>848</v>
      </c>
      <c r="B184" s="188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>
      <c r="A188" s="187" t="s">
        <v>846</v>
      </c>
      <c r="B188" s="18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>
      <c r="A197" s="187" t="s">
        <v>843</v>
      </c>
      <c r="B197" s="18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>
      <c r="A200" s="187" t="s">
        <v>842</v>
      </c>
      <c r="B200" s="188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>
      <c r="A203" s="187" t="s">
        <v>841</v>
      </c>
      <c r="B203" s="18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11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11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11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11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11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11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11">
      <c r="A215" s="187" t="s">
        <v>836</v>
      </c>
      <c r="B215" s="188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11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11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  <c r="F218" s="124"/>
      <c r="G218" s="124"/>
      <c r="H218" s="124"/>
      <c r="I218" s="124"/>
      <c r="J218" s="124"/>
      <c r="K218" s="124"/>
    </row>
    <row r="219" spans="1:11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  <c r="F219" s="124"/>
      <c r="G219" s="124"/>
      <c r="H219" s="124"/>
      <c r="I219" s="124"/>
      <c r="J219" s="124"/>
      <c r="K219" s="124"/>
    </row>
    <row r="220" spans="1:11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11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11">
      <c r="A222" s="187" t="s">
        <v>834</v>
      </c>
      <c r="B222" s="188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11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>
      <c r="A228" s="187" t="s">
        <v>830</v>
      </c>
      <c r="B228" s="188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>
      <c r="A235" s="187" t="s">
        <v>828</v>
      </c>
      <c r="B235" s="188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>
      <c r="A238" s="187" t="s">
        <v>826</v>
      </c>
      <c r="B238" s="188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>
      <c r="A243" s="187" t="s">
        <v>823</v>
      </c>
      <c r="B243" s="188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>
      <c r="A250" s="187" t="s">
        <v>817</v>
      </c>
      <c r="B250" s="188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9" t="s">
        <v>67</v>
      </c>
      <c r="B256" s="189"/>
      <c r="C256" s="189"/>
      <c r="D256" s="142" t="s">
        <v>853</v>
      </c>
      <c r="E256" s="14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1" t="s">
        <v>60</v>
      </c>
      <c r="B257" s="182"/>
      <c r="C257" s="37">
        <f>C258+C552</f>
        <v>785000</v>
      </c>
      <c r="D257" s="37">
        <f>D258+D552</f>
        <v>772100</v>
      </c>
      <c r="E257" s="37">
        <f>E258+E552</f>
        <v>772100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7" t="s">
        <v>266</v>
      </c>
      <c r="B258" s="178"/>
      <c r="C258" s="36">
        <f>C259+C339+C483+C549</f>
        <v>754596</v>
      </c>
      <c r="D258" s="36">
        <f>D259+D339+D483+D549</f>
        <v>741696</v>
      </c>
      <c r="E258" s="36">
        <f>E259+E339+E483+E549</f>
        <v>741696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298436</v>
      </c>
      <c r="D259" s="33">
        <f>D260+D263+D314</f>
        <v>298436</v>
      </c>
      <c r="E259" s="33">
        <f>E260+E263+E314</f>
        <v>298436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79" t="s">
        <v>268</v>
      </c>
      <c r="B260" s="180"/>
      <c r="C260" s="32">
        <f>SUM(C261:C262)</f>
        <v>720</v>
      </c>
      <c r="D260" s="32">
        <f>SUM(D261:D262)</f>
        <v>720</v>
      </c>
      <c r="E260" s="32">
        <f>SUM(E261:E262)</f>
        <v>720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>
        <v>720</v>
      </c>
      <c r="D262" s="5">
        <f>C262</f>
        <v>720</v>
      </c>
      <c r="E262" s="5">
        <f>D262</f>
        <v>720</v>
      </c>
    </row>
    <row r="263" spans="1:10">
      <c r="A263" s="179" t="s">
        <v>269</v>
      </c>
      <c r="B263" s="180"/>
      <c r="C263" s="32">
        <f>C264+C265+C289+C296+C298+C302+C305+C308+C313</f>
        <v>297716</v>
      </c>
      <c r="D263" s="32">
        <f>D264+D265+D289+D296+D298+D302+D305+D308+D313</f>
        <v>297716</v>
      </c>
      <c r="E263" s="32">
        <f>E264+E265+E289+E296+E298+E302+E305+E308+E313</f>
        <v>297716</v>
      </c>
    </row>
    <row r="264" spans="1:10">
      <c r="A264" s="6">
        <v>1101</v>
      </c>
      <c r="B264" s="4" t="s">
        <v>34</v>
      </c>
      <c r="C264" s="5">
        <v>82614</v>
      </c>
      <c r="D264" s="5">
        <f>C264</f>
        <v>82614</v>
      </c>
      <c r="E264" s="5">
        <f>D264</f>
        <v>82614</v>
      </c>
    </row>
    <row r="265" spans="1:10">
      <c r="A265" s="6">
        <v>1101</v>
      </c>
      <c r="B265" s="4" t="s">
        <v>35</v>
      </c>
      <c r="C265" s="5">
        <f>SUM(C266:C288)</f>
        <v>155459</v>
      </c>
      <c r="D265" s="5">
        <f>SUM(D266:D288)</f>
        <v>155459</v>
      </c>
      <c r="E265" s="5">
        <f>SUM(E266:E288)</f>
        <v>155459</v>
      </c>
    </row>
    <row r="266" spans="1:10">
      <c r="A266" s="29"/>
      <c r="B266" s="28" t="s">
        <v>218</v>
      </c>
      <c r="C266" s="30">
        <v>4532</v>
      </c>
      <c r="D266" s="30">
        <f>C266</f>
        <v>4532</v>
      </c>
      <c r="E266" s="30">
        <f>D266</f>
        <v>4532</v>
      </c>
    </row>
    <row r="267" spans="1:10">
      <c r="A267" s="29"/>
      <c r="B267" s="28" t="s">
        <v>219</v>
      </c>
      <c r="C267" s="30">
        <v>44722</v>
      </c>
      <c r="D267" s="30">
        <f t="shared" ref="D267:E282" si="18">C267</f>
        <v>44722</v>
      </c>
      <c r="E267" s="30">
        <f t="shared" si="18"/>
        <v>44722</v>
      </c>
    </row>
    <row r="268" spans="1:10">
      <c r="A268" s="29"/>
      <c r="B268" s="28" t="s">
        <v>220</v>
      </c>
      <c r="C268" s="30">
        <v>18880</v>
      </c>
      <c r="D268" s="30">
        <f t="shared" si="18"/>
        <v>18880</v>
      </c>
      <c r="E268" s="30">
        <f t="shared" si="18"/>
        <v>18880</v>
      </c>
    </row>
    <row r="269" spans="1:10">
      <c r="A269" s="29"/>
      <c r="B269" s="28" t="s">
        <v>221</v>
      </c>
      <c r="C269" s="30">
        <v>360</v>
      </c>
      <c r="D269" s="30">
        <f t="shared" si="18"/>
        <v>360</v>
      </c>
      <c r="E269" s="30">
        <f t="shared" si="18"/>
        <v>360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>
        <v>13578</v>
      </c>
      <c r="D271" s="30">
        <f t="shared" si="18"/>
        <v>13578</v>
      </c>
      <c r="E271" s="30">
        <f t="shared" si="18"/>
        <v>13578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>
        <v>17042</v>
      </c>
      <c r="D280" s="30">
        <f t="shared" si="18"/>
        <v>17042</v>
      </c>
      <c r="E280" s="30">
        <f t="shared" si="18"/>
        <v>17042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>
        <v>51905</v>
      </c>
      <c r="D286" s="30">
        <f t="shared" si="19"/>
        <v>51905</v>
      </c>
      <c r="E286" s="30">
        <f t="shared" si="19"/>
        <v>51905</v>
      </c>
    </row>
    <row r="287" spans="1:5">
      <c r="A287" s="29"/>
      <c r="B287" s="28" t="s">
        <v>239</v>
      </c>
      <c r="C287" s="30">
        <v>3240</v>
      </c>
      <c r="D287" s="30">
        <f t="shared" si="19"/>
        <v>3240</v>
      </c>
      <c r="E287" s="30">
        <f t="shared" si="19"/>
        <v>3240</v>
      </c>
    </row>
    <row r="288" spans="1:5">
      <c r="A288" s="29"/>
      <c r="B288" s="28" t="s">
        <v>240</v>
      </c>
      <c r="C288" s="30">
        <v>1200</v>
      </c>
      <c r="D288" s="30">
        <f t="shared" si="19"/>
        <v>1200</v>
      </c>
      <c r="E288" s="30">
        <f t="shared" si="19"/>
        <v>1200</v>
      </c>
    </row>
    <row r="289" spans="1:5">
      <c r="A289" s="6">
        <v>1101</v>
      </c>
      <c r="B289" s="4" t="s">
        <v>36</v>
      </c>
      <c r="C289" s="5">
        <f>SUM(C290:C295)</f>
        <v>4065</v>
      </c>
      <c r="D289" s="5">
        <f>SUM(D290:D295)</f>
        <v>4065</v>
      </c>
      <c r="E289" s="5">
        <f>SUM(E290:E295)</f>
        <v>4065</v>
      </c>
    </row>
    <row r="290" spans="1:5">
      <c r="A290" s="29"/>
      <c r="B290" s="28" t="s">
        <v>241</v>
      </c>
      <c r="C290" s="30">
        <v>2400</v>
      </c>
      <c r="D290" s="30">
        <f>C290</f>
        <v>2400</v>
      </c>
      <c r="E290" s="30">
        <f>D290</f>
        <v>2400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>
        <v>609</v>
      </c>
      <c r="D292" s="30">
        <f t="shared" si="20"/>
        <v>609</v>
      </c>
      <c r="E292" s="30">
        <f t="shared" si="20"/>
        <v>609</v>
      </c>
    </row>
    <row r="293" spans="1:5">
      <c r="A293" s="29"/>
      <c r="B293" s="28" t="s">
        <v>244</v>
      </c>
      <c r="C293" s="30">
        <v>336</v>
      </c>
      <c r="D293" s="30">
        <f t="shared" si="20"/>
        <v>336</v>
      </c>
      <c r="E293" s="30">
        <f t="shared" si="20"/>
        <v>336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>
        <v>720</v>
      </c>
      <c r="D295" s="30">
        <f t="shared" si="20"/>
        <v>720</v>
      </c>
      <c r="E295" s="30">
        <f t="shared" si="20"/>
        <v>720</v>
      </c>
    </row>
    <row r="296" spans="1:5">
      <c r="A296" s="6">
        <v>1101</v>
      </c>
      <c r="B296" s="4" t="s">
        <v>247</v>
      </c>
      <c r="C296" s="5">
        <f>SUM(C297)</f>
        <v>300</v>
      </c>
      <c r="D296" s="5">
        <f>SUM(D297)</f>
        <v>300</v>
      </c>
      <c r="E296" s="5">
        <f>SUM(E297)</f>
        <v>300</v>
      </c>
    </row>
    <row r="297" spans="1:5">
      <c r="A297" s="29"/>
      <c r="B297" s="28" t="s">
        <v>111</v>
      </c>
      <c r="C297" s="30">
        <v>300</v>
      </c>
      <c r="D297" s="30">
        <f>C297</f>
        <v>300</v>
      </c>
      <c r="E297" s="30">
        <f>D297</f>
        <v>300</v>
      </c>
    </row>
    <row r="298" spans="1:5">
      <c r="A298" s="6">
        <v>1101</v>
      </c>
      <c r="B298" s="4" t="s">
        <v>37</v>
      </c>
      <c r="C298" s="5">
        <f>SUM(C299:C301)</f>
        <v>6547</v>
      </c>
      <c r="D298" s="5">
        <f>SUM(D299:D301)</f>
        <v>6547</v>
      </c>
      <c r="E298" s="5">
        <f>SUM(E299:E301)</f>
        <v>6547</v>
      </c>
    </row>
    <row r="299" spans="1:5">
      <c r="A299" s="29"/>
      <c r="B299" s="28" t="s">
        <v>248</v>
      </c>
      <c r="C299" s="30">
        <v>1568</v>
      </c>
      <c r="D299" s="30">
        <f>C299</f>
        <v>1568</v>
      </c>
      <c r="E299" s="30">
        <f>D299</f>
        <v>1568</v>
      </c>
    </row>
    <row r="300" spans="1:5">
      <c r="A300" s="29"/>
      <c r="B300" s="28" t="s">
        <v>249</v>
      </c>
      <c r="C300" s="30">
        <v>4979</v>
      </c>
      <c r="D300" s="30">
        <f t="shared" ref="D300:E301" si="21">C300</f>
        <v>4979</v>
      </c>
      <c r="E300" s="30">
        <f t="shared" si="21"/>
        <v>4979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2000</v>
      </c>
      <c r="D302" s="5">
        <f>SUM(D303:D304)</f>
        <v>2000</v>
      </c>
      <c r="E302" s="5">
        <f>SUM(E303:E304)</f>
        <v>2000</v>
      </c>
    </row>
    <row r="303" spans="1:5">
      <c r="A303" s="29"/>
      <c r="B303" s="28" t="s">
        <v>252</v>
      </c>
      <c r="C303" s="30">
        <v>2000</v>
      </c>
      <c r="D303" s="30">
        <f>C303</f>
        <v>2000</v>
      </c>
      <c r="E303" s="30">
        <f>D303</f>
        <v>2000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2390</v>
      </c>
      <c r="D305" s="5">
        <f>SUM(D306:D307)</f>
        <v>2390</v>
      </c>
      <c r="E305" s="5">
        <f>SUM(E306:E307)</f>
        <v>2390</v>
      </c>
    </row>
    <row r="306" spans="1:5">
      <c r="A306" s="29"/>
      <c r="B306" s="28" t="s">
        <v>254</v>
      </c>
      <c r="C306" s="30">
        <v>1751</v>
      </c>
      <c r="D306" s="30">
        <f>C306</f>
        <v>1751</v>
      </c>
      <c r="E306" s="30">
        <f>D306</f>
        <v>1751</v>
      </c>
    </row>
    <row r="307" spans="1:5">
      <c r="A307" s="29"/>
      <c r="B307" s="28" t="s">
        <v>255</v>
      </c>
      <c r="C307" s="30">
        <v>639</v>
      </c>
      <c r="D307" s="30">
        <f>C307</f>
        <v>639</v>
      </c>
      <c r="E307" s="30">
        <f>D307</f>
        <v>639</v>
      </c>
    </row>
    <row r="308" spans="1:5">
      <c r="A308" s="6">
        <v>1101</v>
      </c>
      <c r="B308" s="4" t="s">
        <v>39</v>
      </c>
      <c r="C308" s="5">
        <f>SUM(C309:C312)</f>
        <v>44341</v>
      </c>
      <c r="D308" s="5">
        <f>SUM(D309:D312)</f>
        <v>44341</v>
      </c>
      <c r="E308" s="5">
        <f>SUM(E309:E312)</f>
        <v>44341</v>
      </c>
    </row>
    <row r="309" spans="1:5">
      <c r="A309" s="29"/>
      <c r="B309" s="28" t="s">
        <v>256</v>
      </c>
      <c r="C309" s="30">
        <v>31672</v>
      </c>
      <c r="D309" s="30">
        <f>C309</f>
        <v>31672</v>
      </c>
      <c r="E309" s="30">
        <f>D309</f>
        <v>31672</v>
      </c>
    </row>
    <row r="310" spans="1:5">
      <c r="A310" s="29"/>
      <c r="B310" s="28" t="s">
        <v>257</v>
      </c>
      <c r="C310" s="30">
        <v>10135</v>
      </c>
      <c r="D310" s="30">
        <f t="shared" ref="D310:E312" si="22">C310</f>
        <v>10135</v>
      </c>
      <c r="E310" s="30">
        <f t="shared" si="22"/>
        <v>10135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>
        <v>2534</v>
      </c>
      <c r="D312" s="30">
        <f t="shared" si="22"/>
        <v>2534</v>
      </c>
      <c r="E312" s="30">
        <f t="shared" si="22"/>
        <v>2534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79" t="s">
        <v>601</v>
      </c>
      <c r="B314" s="18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302500</v>
      </c>
      <c r="D339" s="33">
        <f>D340+D444+D482</f>
        <v>299500</v>
      </c>
      <c r="E339" s="33">
        <f>E340+E444+E482</f>
        <v>299500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79" t="s">
        <v>271</v>
      </c>
      <c r="B340" s="180"/>
      <c r="C340" s="32">
        <f>C341+C342+C343+C344+C347+C348+C353+C356+C357+C362+C367+C368+C371+C372+C373+C376+C377+C378+C382+C388+C391+C392+C395+C398+C399+C404+C407+C408+C409+C412+C415+C416+C419+C420+C421+C422+C429+C443</f>
        <v>276500</v>
      </c>
      <c r="D340" s="32">
        <f>D341+D342+D343+D344+D347+D348+D353+D356+D357+D362+D367+BH290670+D371+D372+D373+D376+D377+D378+D382+D388+D391+D392+D395+D398+D399+D404+D407+D408+D409+D412+D415+D416+D419+D420+D421+D422+D429+D443</f>
        <v>273500</v>
      </c>
      <c r="E340" s="32">
        <f>E341+E342+E343+E344+E347+E348+E353+E356+E357+E362+E367+BI290670+E371+E372+E373+E376+E377+E378+E382+E388+E391+E392+E395+E398+E399+E404+E407+E408+E409+E412+E415+E416+E419+E420+E421+E422+E429+E443</f>
        <v>273500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2000</v>
      </c>
      <c r="D342" s="5">
        <f t="shared" ref="D342:E343" si="26">C342</f>
        <v>2000</v>
      </c>
      <c r="E342" s="5">
        <f t="shared" si="26"/>
        <v>2000</v>
      </c>
    </row>
    <row r="343" spans="1:10">
      <c r="A343" s="6">
        <v>2201</v>
      </c>
      <c r="B343" s="4" t="s">
        <v>41</v>
      </c>
      <c r="C343" s="5">
        <v>100000</v>
      </c>
      <c r="D343" s="5">
        <f t="shared" si="26"/>
        <v>100000</v>
      </c>
      <c r="E343" s="5">
        <f t="shared" si="26"/>
        <v>100000</v>
      </c>
    </row>
    <row r="344" spans="1:10">
      <c r="A344" s="6">
        <v>2201</v>
      </c>
      <c r="B344" s="4" t="s">
        <v>273</v>
      </c>
      <c r="C344" s="5">
        <f>SUM(C345:C346)</f>
        <v>7000</v>
      </c>
      <c r="D344" s="5">
        <f>SUM(D345:D346)</f>
        <v>7000</v>
      </c>
      <c r="E344" s="5">
        <f>SUM(E345:E346)</f>
        <v>7000</v>
      </c>
    </row>
    <row r="345" spans="1:10">
      <c r="A345" s="29"/>
      <c r="B345" s="28" t="s">
        <v>274</v>
      </c>
      <c r="C345" s="30">
        <v>4000</v>
      </c>
      <c r="D345" s="30">
        <f t="shared" ref="D345:E347" si="27">C345</f>
        <v>4000</v>
      </c>
      <c r="E345" s="30">
        <f t="shared" si="27"/>
        <v>4000</v>
      </c>
    </row>
    <row r="346" spans="1:10">
      <c r="A346" s="29"/>
      <c r="B346" s="28" t="s">
        <v>275</v>
      </c>
      <c r="C346" s="30">
        <v>3000</v>
      </c>
      <c r="D346" s="30">
        <f t="shared" si="27"/>
        <v>3000</v>
      </c>
      <c r="E346" s="30">
        <f t="shared" si="27"/>
        <v>3000</v>
      </c>
    </row>
    <row r="347" spans="1:10">
      <c r="A347" s="6">
        <v>2201</v>
      </c>
      <c r="B347" s="4" t="s">
        <v>276</v>
      </c>
      <c r="C347" s="5">
        <v>35000</v>
      </c>
      <c r="D347" s="5">
        <f t="shared" si="27"/>
        <v>35000</v>
      </c>
      <c r="E347" s="5">
        <f t="shared" si="27"/>
        <v>35000</v>
      </c>
    </row>
    <row r="348" spans="1:10">
      <c r="A348" s="6">
        <v>2201</v>
      </c>
      <c r="B348" s="4" t="s">
        <v>277</v>
      </c>
      <c r="C348" s="5">
        <v>35000</v>
      </c>
      <c r="D348" s="5">
        <f>SUM(D349:D352)</f>
        <v>35000</v>
      </c>
      <c r="E348" s="5">
        <f>SUM(E349:E352)</f>
        <v>35000</v>
      </c>
    </row>
    <row r="349" spans="1:10">
      <c r="A349" s="29"/>
      <c r="B349" s="28" t="s">
        <v>278</v>
      </c>
      <c r="C349" s="30">
        <v>32500</v>
      </c>
      <c r="D349" s="30">
        <f>C349</f>
        <v>32500</v>
      </c>
      <c r="E349" s="30">
        <f>D349</f>
        <v>32500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2500</v>
      </c>
      <c r="D351" s="30">
        <f t="shared" si="28"/>
        <v>2500</v>
      </c>
      <c r="E351" s="30">
        <f t="shared" si="28"/>
        <v>2500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v>500</v>
      </c>
      <c r="D353" s="5">
        <f>SUM(D354:D355)</f>
        <v>500</v>
      </c>
      <c r="E353" s="5">
        <f>SUM(E354:E355)</f>
        <v>500</v>
      </c>
    </row>
    <row r="354" spans="1:5">
      <c r="A354" s="29"/>
      <c r="B354" s="28" t="s">
        <v>42</v>
      </c>
      <c r="C354" s="30">
        <v>200</v>
      </c>
      <c r="D354" s="30">
        <f t="shared" ref="D354:E356" si="29">C354</f>
        <v>200</v>
      </c>
      <c r="E354" s="30">
        <f t="shared" si="29"/>
        <v>200</v>
      </c>
    </row>
    <row r="355" spans="1:5">
      <c r="A355" s="29"/>
      <c r="B355" s="28" t="s">
        <v>283</v>
      </c>
      <c r="C355" s="30">
        <v>300</v>
      </c>
      <c r="D355" s="30">
        <f t="shared" si="29"/>
        <v>300</v>
      </c>
      <c r="E355" s="30">
        <f t="shared" si="29"/>
        <v>300</v>
      </c>
    </row>
    <row r="356" spans="1:5">
      <c r="A356" s="6">
        <v>2201</v>
      </c>
      <c r="B356" s="4" t="s">
        <v>284</v>
      </c>
      <c r="C356" s="5">
        <v>2000</v>
      </c>
      <c r="D356" s="5">
        <f t="shared" si="29"/>
        <v>2000</v>
      </c>
      <c r="E356" s="5">
        <f t="shared" si="29"/>
        <v>2000</v>
      </c>
    </row>
    <row r="357" spans="1:5">
      <c r="A357" s="6">
        <v>2201</v>
      </c>
      <c r="B357" s="4" t="s">
        <v>285</v>
      </c>
      <c r="C357" s="5">
        <v>7000</v>
      </c>
      <c r="D357" s="5">
        <f>SUM(D358:D361)</f>
        <v>7000</v>
      </c>
      <c r="E357" s="5">
        <f>SUM(E358:E361)</f>
        <v>7000</v>
      </c>
    </row>
    <row r="358" spans="1:5">
      <c r="A358" s="29"/>
      <c r="B358" s="28" t="s">
        <v>286</v>
      </c>
      <c r="C358" s="30">
        <v>6000</v>
      </c>
      <c r="D358" s="30">
        <f>C358</f>
        <v>6000</v>
      </c>
      <c r="E358" s="30">
        <f>D358</f>
        <v>6000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>
        <v>1000</v>
      </c>
      <c r="D360" s="30">
        <f t="shared" si="30"/>
        <v>1000</v>
      </c>
      <c r="E360" s="30">
        <f t="shared" si="30"/>
        <v>1000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v>33500</v>
      </c>
      <c r="D362" s="5">
        <f>SUM(D363:D366)</f>
        <v>33500</v>
      </c>
      <c r="E362" s="5">
        <f>SUM(E363:E366)</f>
        <v>33500</v>
      </c>
    </row>
    <row r="363" spans="1:5">
      <c r="A363" s="29"/>
      <c r="B363" s="28" t="s">
        <v>291</v>
      </c>
      <c r="C363" s="30">
        <v>2500</v>
      </c>
      <c r="D363" s="30">
        <f>C363</f>
        <v>2500</v>
      </c>
      <c r="E363" s="30">
        <f>D363</f>
        <v>2500</v>
      </c>
    </row>
    <row r="364" spans="1:5">
      <c r="A364" s="29"/>
      <c r="B364" s="28" t="s">
        <v>292</v>
      </c>
      <c r="C364" s="30">
        <v>30000</v>
      </c>
      <c r="D364" s="30">
        <f t="shared" ref="D364:E366" si="31">C364</f>
        <v>30000</v>
      </c>
      <c r="E364" s="30">
        <f t="shared" si="31"/>
        <v>30000</v>
      </c>
    </row>
    <row r="365" spans="1:5">
      <c r="A365" s="29"/>
      <c r="B365" s="28" t="s">
        <v>293</v>
      </c>
      <c r="C365" s="30">
        <v>1000</v>
      </c>
      <c r="D365" s="30">
        <f t="shared" si="31"/>
        <v>1000</v>
      </c>
      <c r="E365" s="30">
        <f t="shared" si="31"/>
        <v>1000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</row>
    <row r="368" spans="1:5">
      <c r="A368" s="6">
        <v>2201</v>
      </c>
      <c r="B368" s="4" t="s">
        <v>295</v>
      </c>
      <c r="C368" s="5">
        <v>3000</v>
      </c>
      <c r="D368" s="5">
        <f>SUM(D369:D370)</f>
        <v>3000</v>
      </c>
      <c r="E368" s="5">
        <f>SUM(E369:E370)</f>
        <v>3000</v>
      </c>
    </row>
    <row r="369" spans="1:5">
      <c r="A369" s="29"/>
      <c r="B369" s="28" t="s">
        <v>296</v>
      </c>
      <c r="C369" s="30">
        <v>3000</v>
      </c>
      <c r="D369" s="30">
        <f t="shared" ref="D369:E372" si="32">C369</f>
        <v>3000</v>
      </c>
      <c r="E369" s="30">
        <f t="shared" si="32"/>
        <v>3000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4500</v>
      </c>
      <c r="D371" s="5">
        <f t="shared" si="32"/>
        <v>4500</v>
      </c>
      <c r="E371" s="5">
        <f t="shared" si="32"/>
        <v>4500</v>
      </c>
    </row>
    <row r="372" spans="1:5">
      <c r="A372" s="6">
        <v>2201</v>
      </c>
      <c r="B372" s="4" t="s">
        <v>45</v>
      </c>
      <c r="C372" s="5">
        <v>4500</v>
      </c>
      <c r="D372" s="5">
        <f t="shared" si="32"/>
        <v>4500</v>
      </c>
      <c r="E372" s="5">
        <f t="shared" si="32"/>
        <v>4500</v>
      </c>
    </row>
    <row r="373" spans="1:5">
      <c r="A373" s="6">
        <v>2201</v>
      </c>
      <c r="B373" s="4" t="s">
        <v>298</v>
      </c>
      <c r="C373" s="5">
        <v>300</v>
      </c>
      <c r="D373" s="5">
        <f>SUM(D374:D375)</f>
        <v>300</v>
      </c>
      <c r="E373" s="5">
        <f>SUM(E374:E375)</f>
        <v>300</v>
      </c>
    </row>
    <row r="374" spans="1:5">
      <c r="A374" s="29"/>
      <c r="B374" s="28" t="s">
        <v>299</v>
      </c>
      <c r="C374" s="30">
        <v>300</v>
      </c>
      <c r="D374" s="30">
        <f t="shared" ref="D374:E377" si="33">C374</f>
        <v>300</v>
      </c>
      <c r="E374" s="30">
        <f t="shared" si="33"/>
        <v>300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500</v>
      </c>
      <c r="D376" s="5">
        <f t="shared" si="33"/>
        <v>500</v>
      </c>
      <c r="E376" s="5">
        <f t="shared" si="33"/>
        <v>500</v>
      </c>
    </row>
    <row r="377" spans="1:5">
      <c r="A377" s="6">
        <v>2201</v>
      </c>
      <c r="B377" s="4" t="s">
        <v>302</v>
      </c>
      <c r="C377" s="5">
        <v>1500</v>
      </c>
      <c r="D377" s="5">
        <f t="shared" si="33"/>
        <v>1500</v>
      </c>
      <c r="E377" s="5">
        <f t="shared" si="33"/>
        <v>1500</v>
      </c>
    </row>
    <row r="378" spans="1:5">
      <c r="A378" s="6">
        <v>2201</v>
      </c>
      <c r="B378" s="4" t="s">
        <v>303</v>
      </c>
      <c r="C378" s="5">
        <v>9500</v>
      </c>
      <c r="D378" s="5">
        <f>SUM(D379:D381)</f>
        <v>9500</v>
      </c>
      <c r="E378" s="5">
        <f>SUM(E379:E381)</f>
        <v>9500</v>
      </c>
    </row>
    <row r="379" spans="1:5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</row>
    <row r="380" spans="1:5">
      <c r="A380" s="29"/>
      <c r="B380" s="28" t="s">
        <v>113</v>
      </c>
      <c r="C380" s="30">
        <v>3000</v>
      </c>
      <c r="D380" s="30">
        <f t="shared" ref="D380:E381" si="34">C380</f>
        <v>3000</v>
      </c>
      <c r="E380" s="30">
        <f t="shared" si="34"/>
        <v>3000</v>
      </c>
    </row>
    <row r="381" spans="1:5">
      <c r="A381" s="29"/>
      <c r="B381" s="28" t="s">
        <v>47</v>
      </c>
      <c r="C381" s="30">
        <v>1500</v>
      </c>
      <c r="D381" s="30">
        <f t="shared" si="34"/>
        <v>1500</v>
      </c>
      <c r="E381" s="30">
        <f t="shared" si="34"/>
        <v>1500</v>
      </c>
    </row>
    <row r="382" spans="1:5">
      <c r="A382" s="6">
        <v>2201</v>
      </c>
      <c r="B382" s="4" t="s">
        <v>114</v>
      </c>
      <c r="C382" s="5">
        <v>3100</v>
      </c>
      <c r="D382" s="5">
        <f>SUM(D383:D387)</f>
        <v>3100</v>
      </c>
      <c r="E382" s="5">
        <f>SUM(E383:E387)</f>
        <v>3100</v>
      </c>
    </row>
    <row r="383" spans="1:5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</row>
    <row r="384" spans="1:5">
      <c r="A384" s="29"/>
      <c r="B384" s="28" t="s">
        <v>305</v>
      </c>
      <c r="C384" s="30">
        <v>1000</v>
      </c>
      <c r="D384" s="30">
        <f t="shared" ref="D384:E387" si="35">C384</f>
        <v>1000</v>
      </c>
      <c r="E384" s="30">
        <f t="shared" si="35"/>
        <v>1000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>
        <v>1100</v>
      </c>
      <c r="D386" s="30">
        <f t="shared" si="35"/>
        <v>1100</v>
      </c>
      <c r="E386" s="30">
        <f t="shared" si="35"/>
        <v>1100</v>
      </c>
    </row>
    <row r="387" spans="1:5">
      <c r="A387" s="29"/>
      <c r="B387" s="28" t="s">
        <v>308</v>
      </c>
      <c r="C387" s="30">
        <v>500</v>
      </c>
      <c r="D387" s="30">
        <f t="shared" si="35"/>
        <v>500</v>
      </c>
      <c r="E387" s="30">
        <f t="shared" si="35"/>
        <v>500</v>
      </c>
    </row>
    <row r="388" spans="1:5">
      <c r="A388" s="6">
        <v>2201</v>
      </c>
      <c r="B388" s="4" t="s">
        <v>309</v>
      </c>
      <c r="C388" s="5">
        <v>1000</v>
      </c>
      <c r="D388" s="5">
        <f>SUM(D389:D390)</f>
        <v>1000</v>
      </c>
      <c r="E388" s="5">
        <f>SUM(E389:E390)</f>
        <v>1000</v>
      </c>
    </row>
    <row r="389" spans="1:5">
      <c r="A389" s="29"/>
      <c r="B389" s="28" t="s">
        <v>48</v>
      </c>
      <c r="C389" s="30">
        <v>1000</v>
      </c>
      <c r="D389" s="30">
        <f t="shared" ref="D389:E391" si="36">C389</f>
        <v>1000</v>
      </c>
      <c r="E389" s="30">
        <f t="shared" si="36"/>
        <v>1000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v>4500</v>
      </c>
      <c r="D392" s="5">
        <f>SUM(D393:D394)</f>
        <v>4500</v>
      </c>
      <c r="E392" s="5">
        <f>SUM(E393:E394)</f>
        <v>4500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4500</v>
      </c>
      <c r="D394" s="30">
        <f>C394</f>
        <v>4500</v>
      </c>
      <c r="E394" s="30">
        <f>D394</f>
        <v>4500</v>
      </c>
    </row>
    <row r="395" spans="1:5">
      <c r="A395" s="6">
        <v>2201</v>
      </c>
      <c r="B395" s="4" t="s">
        <v>115</v>
      </c>
      <c r="C395" s="5">
        <v>400</v>
      </c>
      <c r="D395" s="5">
        <f>SUM(D396:D397)</f>
        <v>400</v>
      </c>
      <c r="E395" s="5">
        <f>SUM(E396:E397)</f>
        <v>400</v>
      </c>
    </row>
    <row r="396" spans="1:5">
      <c r="A396" s="29"/>
      <c r="B396" s="28" t="s">
        <v>315</v>
      </c>
      <c r="C396" s="30">
        <v>200</v>
      </c>
      <c r="D396" s="30">
        <f t="shared" ref="D396:E398" si="37">C396</f>
        <v>200</v>
      </c>
      <c r="E396" s="30">
        <f t="shared" si="37"/>
        <v>200</v>
      </c>
    </row>
    <row r="397" spans="1:5">
      <c r="A397" s="29"/>
      <c r="B397" s="28" t="s">
        <v>316</v>
      </c>
      <c r="C397" s="30">
        <v>200</v>
      </c>
      <c r="D397" s="30">
        <f t="shared" si="37"/>
        <v>200</v>
      </c>
      <c r="E397" s="30">
        <f t="shared" si="37"/>
        <v>200</v>
      </c>
    </row>
    <row r="398" spans="1:5">
      <c r="A398" s="6">
        <v>2201</v>
      </c>
      <c r="B398" s="4" t="s">
        <v>317</v>
      </c>
      <c r="C398" s="5">
        <v>200</v>
      </c>
      <c r="D398" s="5">
        <f t="shared" si="37"/>
        <v>200</v>
      </c>
      <c r="E398" s="5">
        <f t="shared" si="37"/>
        <v>200</v>
      </c>
    </row>
    <row r="399" spans="1:5">
      <c r="A399" s="6">
        <v>2201</v>
      </c>
      <c r="B399" s="4" t="s">
        <v>116</v>
      </c>
      <c r="C399" s="5">
        <v>500</v>
      </c>
      <c r="D399" s="5">
        <f>SUM(D400:D403)</f>
        <v>500</v>
      </c>
      <c r="E399" s="5">
        <f>SUM(E400:E403)</f>
        <v>500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500</v>
      </c>
      <c r="D402" s="30">
        <f t="shared" si="38"/>
        <v>500</v>
      </c>
      <c r="E402" s="30">
        <f t="shared" si="38"/>
        <v>500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v>500</v>
      </c>
      <c r="D404" s="5">
        <f>SUM(D405:D406)</f>
        <v>500</v>
      </c>
      <c r="E404" s="5">
        <f>SUM(E405:E406)</f>
        <v>500</v>
      </c>
    </row>
    <row r="405" spans="1:5">
      <c r="A405" s="29"/>
      <c r="B405" s="28" t="s">
        <v>323</v>
      </c>
      <c r="C405" s="30">
        <v>250</v>
      </c>
      <c r="D405" s="30">
        <f t="shared" ref="D405:E408" si="39">C405</f>
        <v>250</v>
      </c>
      <c r="E405" s="30">
        <f t="shared" si="39"/>
        <v>250</v>
      </c>
    </row>
    <row r="406" spans="1:5">
      <c r="A406" s="29"/>
      <c r="B406" s="28" t="s">
        <v>324</v>
      </c>
      <c r="C406" s="30">
        <v>250</v>
      </c>
      <c r="D406" s="30">
        <f t="shared" si="39"/>
        <v>250</v>
      </c>
      <c r="E406" s="30">
        <f t="shared" si="39"/>
        <v>250</v>
      </c>
    </row>
    <row r="407" spans="1:5">
      <c r="A407" s="6">
        <v>2201</v>
      </c>
      <c r="B407" s="4" t="s">
        <v>325</v>
      </c>
      <c r="C407" s="5">
        <v>1000</v>
      </c>
      <c r="D407" s="5">
        <f t="shared" si="39"/>
        <v>1000</v>
      </c>
      <c r="E407" s="5">
        <f t="shared" si="39"/>
        <v>1000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v>5000</v>
      </c>
      <c r="D409" s="5">
        <f>SUM(D410:D411)</f>
        <v>5000</v>
      </c>
      <c r="E409" s="5">
        <f>SUM(E410:E411)</f>
        <v>5000</v>
      </c>
    </row>
    <row r="410" spans="1:5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v>1500</v>
      </c>
      <c r="D412" s="5">
        <f>SUM(D413:D414)</f>
        <v>1500</v>
      </c>
      <c r="E412" s="5">
        <f>SUM(E413:E414)</f>
        <v>1500</v>
      </c>
    </row>
    <row r="413" spans="1:5">
      <c r="A413" s="29"/>
      <c r="B413" s="28" t="s">
        <v>328</v>
      </c>
      <c r="C413" s="30">
        <v>1500</v>
      </c>
      <c r="D413" s="30">
        <f t="shared" ref="D413:E415" si="40">C413</f>
        <v>1500</v>
      </c>
      <c r="E413" s="30">
        <f t="shared" si="40"/>
        <v>1500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800</v>
      </c>
      <c r="D415" s="5">
        <f t="shared" si="40"/>
        <v>800</v>
      </c>
      <c r="E415" s="5">
        <f t="shared" si="40"/>
        <v>800</v>
      </c>
    </row>
    <row r="416" spans="1:5">
      <c r="A416" s="6">
        <v>2201</v>
      </c>
      <c r="B416" s="4" t="s">
        <v>332</v>
      </c>
      <c r="C416" s="5">
        <f>SUM(C417:C418)</f>
        <v>4500</v>
      </c>
      <c r="D416" s="5">
        <f>SUM(D417:D418)</f>
        <v>4500</v>
      </c>
      <c r="E416" s="5">
        <f>SUM(E417:E418)</f>
        <v>4500</v>
      </c>
    </row>
    <row r="417" spans="1:5">
      <c r="A417" s="29"/>
      <c r="B417" s="28" t="s">
        <v>330</v>
      </c>
      <c r="C417" s="30">
        <v>500</v>
      </c>
      <c r="D417" s="30">
        <f t="shared" ref="D417:E421" si="41">C417</f>
        <v>500</v>
      </c>
      <c r="E417" s="30">
        <f t="shared" si="41"/>
        <v>500</v>
      </c>
    </row>
    <row r="418" spans="1:5">
      <c r="A418" s="29"/>
      <c r="B418" s="28" t="s">
        <v>331</v>
      </c>
      <c r="C418" s="30">
        <v>4000</v>
      </c>
      <c r="D418" s="30">
        <f t="shared" si="41"/>
        <v>4000</v>
      </c>
      <c r="E418" s="30">
        <f t="shared" si="41"/>
        <v>4000</v>
      </c>
    </row>
    <row r="419" spans="1:5">
      <c r="A419" s="6">
        <v>2201</v>
      </c>
      <c r="B419" s="4" t="s">
        <v>333</v>
      </c>
      <c r="C419" s="5">
        <v>500</v>
      </c>
      <c r="D419" s="5">
        <f t="shared" si="41"/>
        <v>500</v>
      </c>
      <c r="E419" s="5">
        <f t="shared" si="41"/>
        <v>500</v>
      </c>
    </row>
    <row r="420" spans="1:5">
      <c r="A420" s="6">
        <v>2201</v>
      </c>
      <c r="B420" s="4" t="s">
        <v>334</v>
      </c>
      <c r="C420" s="5">
        <v>6000</v>
      </c>
      <c r="D420" s="5">
        <f t="shared" si="41"/>
        <v>6000</v>
      </c>
      <c r="E420" s="5">
        <f t="shared" si="41"/>
        <v>6000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v>200</v>
      </c>
      <c r="D422" s="5">
        <f>SUM(D423:D428)</f>
        <v>200</v>
      </c>
      <c r="E422" s="5">
        <f>SUM(E423:E428)</f>
        <v>200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>
        <v>200</v>
      </c>
      <c r="D427" s="30">
        <f t="shared" si="42"/>
        <v>200</v>
      </c>
      <c r="E427" s="30">
        <f t="shared" si="42"/>
        <v>200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79" t="s">
        <v>357</v>
      </c>
      <c r="B444" s="180"/>
      <c r="C444" s="32">
        <f>C445+C454+C455+C459+C462+C463+C468+C474+C477+C480+C481+C450</f>
        <v>26000</v>
      </c>
      <c r="D444" s="32">
        <f>D445+D454+D455+D459+D462+D463+D468+D474+D477+D480+D481+D450</f>
        <v>26000</v>
      </c>
      <c r="E444" s="32">
        <f>E445+E454+E455+E459+E462+E463+E468+E474+E477+E480+E481+E450</f>
        <v>26000</v>
      </c>
    </row>
    <row r="445" spans="1:5">
      <c r="A445" s="6">
        <v>2202</v>
      </c>
      <c r="B445" s="4" t="s">
        <v>358</v>
      </c>
      <c r="C445" s="5">
        <f>SUM(C446:C449)</f>
        <v>13000</v>
      </c>
      <c r="D445" s="5">
        <f>SUM(D446:D449)</f>
        <v>13000</v>
      </c>
      <c r="E445" s="5">
        <f>SUM(E446:E449)</f>
        <v>13000</v>
      </c>
    </row>
    <row r="446" spans="1:5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</row>
    <row r="447" spans="1:5">
      <c r="A447" s="28"/>
      <c r="B447" s="28" t="s">
        <v>360</v>
      </c>
      <c r="C447" s="30">
        <v>2500</v>
      </c>
      <c r="D447" s="30">
        <f t="shared" ref="D447:E449" si="44">C447</f>
        <v>2500</v>
      </c>
      <c r="E447" s="30">
        <f t="shared" si="44"/>
        <v>2500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10000</v>
      </c>
      <c r="D449" s="30">
        <f t="shared" si="44"/>
        <v>10000</v>
      </c>
      <c r="E449" s="30">
        <f t="shared" si="44"/>
        <v>10000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6000</v>
      </c>
      <c r="D454" s="5">
        <f>C454</f>
        <v>6000</v>
      </c>
      <c r="E454" s="5">
        <f>D454</f>
        <v>6000</v>
      </c>
    </row>
    <row r="455" spans="1:5">
      <c r="A455" s="6">
        <v>2202</v>
      </c>
      <c r="B455" s="4" t="s">
        <v>120</v>
      </c>
      <c r="C455" s="5">
        <v>4000</v>
      </c>
      <c r="D455" s="5">
        <f>SUM(D456:D458)</f>
        <v>4000</v>
      </c>
      <c r="E455" s="5">
        <f>SUM(E456:E458)</f>
        <v>4000</v>
      </c>
    </row>
    <row r="456" spans="1:5">
      <c r="A456" s="28"/>
      <c r="B456" s="28" t="s">
        <v>367</v>
      </c>
      <c r="C456" s="30">
        <v>4000</v>
      </c>
      <c r="D456" s="30">
        <f>C456</f>
        <v>4000</v>
      </c>
      <c r="E456" s="30">
        <f>D456</f>
        <v>4000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</row>
    <row r="475" spans="1:5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79" t="s">
        <v>388</v>
      </c>
      <c r="B482" s="180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C484+C504+C511+C524+C530+C540+C509</f>
        <v>17230</v>
      </c>
      <c r="D483" s="35">
        <f>D484+D504+D511+D524+D530+D540</f>
        <v>7330</v>
      </c>
      <c r="E483" s="35">
        <f>E484+E504+E511+E524+E530+E540</f>
        <v>7330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79" t="s">
        <v>390</v>
      </c>
      <c r="B484" s="180"/>
      <c r="C484" s="32">
        <f>C485+C486+C490+C491+C494+C497+C500+C501+C502+C503</f>
        <v>1000</v>
      </c>
      <c r="D484" s="32">
        <f>D485+D486+D490+D491+D494+D497+D500+D501+D502+D503</f>
        <v>1000</v>
      </c>
      <c r="E484" s="32">
        <f>E485+E486+E490+E491+E494+E497+E500+E501+E502+E503</f>
        <v>1000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79" t="s">
        <v>410</v>
      </c>
      <c r="B504" s="180"/>
      <c r="C504" s="32">
        <f>SUM(C505:C508)</f>
        <v>2500</v>
      </c>
      <c r="D504" s="32">
        <f>SUM(D505:D508)</f>
        <v>2500</v>
      </c>
      <c r="E504" s="32">
        <f>SUM(E505:E508)</f>
        <v>2500</v>
      </c>
    </row>
    <row r="505" spans="1:6">
      <c r="A505" s="6">
        <v>3303</v>
      </c>
      <c r="B505" s="4" t="s">
        <v>411</v>
      </c>
      <c r="C505" s="5">
        <v>1500</v>
      </c>
      <c r="D505" s="5">
        <f>C505</f>
        <v>1500</v>
      </c>
      <c r="E505" s="5">
        <f>D505</f>
        <v>1500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10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1000</v>
      </c>
      <c r="D507" s="5">
        <f t="shared" si="53"/>
        <v>1000</v>
      </c>
      <c r="E507" s="5">
        <f t="shared" si="53"/>
        <v>1000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62" t="s">
        <v>963</v>
      </c>
      <c r="B509" s="163"/>
      <c r="C509" s="164">
        <f>SUM(C510)</f>
        <v>9900</v>
      </c>
      <c r="D509" s="164">
        <f>C509</f>
        <v>9900</v>
      </c>
      <c r="E509" s="164">
        <f t="shared" si="53"/>
        <v>9900</v>
      </c>
    </row>
    <row r="510" spans="1:6">
      <c r="A510" s="6">
        <v>3304</v>
      </c>
      <c r="B510" s="34" t="s">
        <v>964</v>
      </c>
      <c r="C510" s="5">
        <v>9900</v>
      </c>
      <c r="D510" s="5">
        <f>C510</f>
        <v>9900</v>
      </c>
      <c r="E510" s="5">
        <f t="shared" si="53"/>
        <v>9900</v>
      </c>
    </row>
    <row r="511" spans="1:6">
      <c r="A511" s="179" t="s">
        <v>414</v>
      </c>
      <c r="B511" s="180"/>
      <c r="C511" s="32">
        <f>C512+C513+C514+C515+C519+C520+C521+C522+C523</f>
        <v>3000</v>
      </c>
      <c r="D511" s="32">
        <f>D512+D513+D514+D515+D519+D520+D521+D522+D523</f>
        <v>3000</v>
      </c>
      <c r="E511" s="32">
        <f>E512+E513+E514+E515+E519+E520+E521+E522+E523</f>
        <v>3000</v>
      </c>
      <c r="F511" s="51"/>
    </row>
    <row r="512" spans="1:6">
      <c r="A512" s="6">
        <v>3305</v>
      </c>
      <c r="B512" s="4" t="s">
        <v>415</v>
      </c>
      <c r="C512" s="5">
        <v>0</v>
      </c>
      <c r="D512" s="5">
        <f>C512</f>
        <v>0</v>
      </c>
      <c r="E512" s="5">
        <f>D512</f>
        <v>0</v>
      </c>
    </row>
    <row r="513" spans="1:5">
      <c r="A513" s="6">
        <v>3305</v>
      </c>
      <c r="B513" s="4" t="s">
        <v>416</v>
      </c>
      <c r="C513" s="5">
        <v>0</v>
      </c>
      <c r="D513" s="5">
        <f t="shared" ref="D513:E514" si="54">C513</f>
        <v>0</v>
      </c>
      <c r="E513" s="5">
        <f t="shared" si="54"/>
        <v>0</v>
      </c>
    </row>
    <row r="514" spans="1:5">
      <c r="A514" s="6">
        <v>3305</v>
      </c>
      <c r="B514" s="4" t="s">
        <v>417</v>
      </c>
      <c r="C514" s="5">
        <v>0</v>
      </c>
      <c r="D514" s="5">
        <f t="shared" si="54"/>
        <v>0</v>
      </c>
      <c r="E514" s="5">
        <f t="shared" si="54"/>
        <v>0</v>
      </c>
    </row>
    <row r="515" spans="1:5">
      <c r="A515" s="6">
        <v>3305</v>
      </c>
      <c r="B515" s="4" t="s">
        <v>418</v>
      </c>
      <c r="C515" s="5">
        <f>SUM(C516:C518)</f>
        <v>0</v>
      </c>
      <c r="D515" s="5">
        <f>SUM(D516:D518)</f>
        <v>0</v>
      </c>
      <c r="E515" s="5">
        <f>SUM(E516:E518)</f>
        <v>0</v>
      </c>
    </row>
    <row r="516" spans="1:5">
      <c r="A516" s="29"/>
      <c r="B516" s="28" t="s">
        <v>419</v>
      </c>
      <c r="C516" s="30"/>
      <c r="D516" s="30">
        <f t="shared" ref="D516:E523" si="55">C516</f>
        <v>0</v>
      </c>
      <c r="E516" s="30">
        <f t="shared" si="55"/>
        <v>0</v>
      </c>
    </row>
    <row r="517" spans="1:5">
      <c r="A517" s="29"/>
      <c r="B517" s="28" t="s">
        <v>420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>
      <c r="A518" s="29"/>
      <c r="B518" s="28" t="s">
        <v>421</v>
      </c>
      <c r="C518" s="30">
        <v>0</v>
      </c>
      <c r="D518" s="30">
        <f t="shared" si="55"/>
        <v>0</v>
      </c>
      <c r="E518" s="30">
        <f t="shared" si="55"/>
        <v>0</v>
      </c>
    </row>
    <row r="519" spans="1:5">
      <c r="A519" s="6">
        <v>3305</v>
      </c>
      <c r="B519" s="4" t="s">
        <v>422</v>
      </c>
      <c r="C519" s="5">
        <v>1000</v>
      </c>
      <c r="D519" s="5">
        <f t="shared" si="55"/>
        <v>1000</v>
      </c>
      <c r="E519" s="5">
        <f t="shared" si="55"/>
        <v>1000</v>
      </c>
    </row>
    <row r="520" spans="1:5">
      <c r="A520" s="6">
        <v>3305</v>
      </c>
      <c r="B520" s="4" t="s">
        <v>423</v>
      </c>
      <c r="C520" s="5">
        <v>1000</v>
      </c>
      <c r="D520" s="5">
        <f t="shared" si="55"/>
        <v>1000</v>
      </c>
      <c r="E520" s="5">
        <f t="shared" si="55"/>
        <v>1000</v>
      </c>
    </row>
    <row r="521" spans="1:5">
      <c r="A521" s="6">
        <v>3305</v>
      </c>
      <c r="B521" s="4" t="s">
        <v>424</v>
      </c>
      <c r="C521" s="5">
        <v>1000</v>
      </c>
      <c r="D521" s="5">
        <f t="shared" si="55"/>
        <v>1000</v>
      </c>
      <c r="E521" s="5">
        <f t="shared" si="55"/>
        <v>1000</v>
      </c>
    </row>
    <row r="522" spans="1:5">
      <c r="A522" s="6">
        <v>3305</v>
      </c>
      <c r="B522" s="4" t="s">
        <v>425</v>
      </c>
      <c r="C522" s="5">
        <v>0</v>
      </c>
      <c r="D522" s="5">
        <f t="shared" si="55"/>
        <v>0</v>
      </c>
      <c r="E522" s="5">
        <f t="shared" si="55"/>
        <v>0</v>
      </c>
    </row>
    <row r="523" spans="1:5">
      <c r="A523" s="6">
        <v>3305</v>
      </c>
      <c r="B523" s="4" t="s">
        <v>409</v>
      </c>
      <c r="C523" s="5">
        <v>0</v>
      </c>
      <c r="D523" s="5">
        <f t="shared" si="55"/>
        <v>0</v>
      </c>
      <c r="E523" s="5">
        <f t="shared" si="55"/>
        <v>0</v>
      </c>
    </row>
    <row r="524" spans="1:5">
      <c r="A524" s="179" t="s">
        <v>426</v>
      </c>
      <c r="B524" s="180"/>
      <c r="C524" s="32">
        <f>SUM(C525:C529)</f>
        <v>0</v>
      </c>
      <c r="D524" s="32">
        <f>SUM(D525:D529)</f>
        <v>0</v>
      </c>
      <c r="E524" s="32">
        <f>SUM(E525:E529)</f>
        <v>0</v>
      </c>
    </row>
    <row r="525" spans="1:5">
      <c r="A525" s="6">
        <v>3306</v>
      </c>
      <c r="B525" s="4" t="s">
        <v>427</v>
      </c>
      <c r="C525" s="5">
        <v>0</v>
      </c>
      <c r="D525" s="5">
        <f>C525</f>
        <v>0</v>
      </c>
      <c r="E525" s="5">
        <f>D525</f>
        <v>0</v>
      </c>
    </row>
    <row r="526" spans="1:5">
      <c r="A526" s="6">
        <v>3306</v>
      </c>
      <c r="B526" s="4" t="s">
        <v>428</v>
      </c>
      <c r="C526" s="5">
        <v>0</v>
      </c>
      <c r="D526" s="5">
        <f t="shared" ref="D526:E529" si="56">C526</f>
        <v>0</v>
      </c>
      <c r="E526" s="5">
        <f t="shared" si="56"/>
        <v>0</v>
      </c>
    </row>
    <row r="527" spans="1:5">
      <c r="A527" s="6">
        <v>3306</v>
      </c>
      <c r="B527" s="4" t="s">
        <v>429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6">
        <v>3306</v>
      </c>
      <c r="B528" s="4" t="s">
        <v>430</v>
      </c>
      <c r="C528" s="5">
        <v>0</v>
      </c>
      <c r="D528" s="5">
        <f t="shared" si="56"/>
        <v>0</v>
      </c>
      <c r="E528" s="5">
        <f t="shared" si="56"/>
        <v>0</v>
      </c>
    </row>
    <row r="529" spans="1:5">
      <c r="A529" s="6">
        <v>3306</v>
      </c>
      <c r="B529" s="4" t="s">
        <v>431</v>
      </c>
      <c r="C529" s="5">
        <v>0</v>
      </c>
      <c r="D529" s="5">
        <f t="shared" si="56"/>
        <v>0</v>
      </c>
      <c r="E529" s="5">
        <f t="shared" si="56"/>
        <v>0</v>
      </c>
    </row>
    <row r="530" spans="1:5">
      <c r="A530" s="179" t="s">
        <v>432</v>
      </c>
      <c r="B530" s="180"/>
      <c r="C530" s="32">
        <f>C531+C533+C539</f>
        <v>0</v>
      </c>
      <c r="D530" s="32">
        <f>D531+D533+D539</f>
        <v>0</v>
      </c>
      <c r="E530" s="32">
        <f>E531+E533+E539</f>
        <v>0</v>
      </c>
    </row>
    <row r="531" spans="1:5">
      <c r="A531" s="6">
        <v>3307</v>
      </c>
      <c r="B531" s="4" t="s">
        <v>433</v>
      </c>
      <c r="C531" s="5">
        <f>SUM(C532)</f>
        <v>0</v>
      </c>
      <c r="D531" s="5">
        <f>SUM(D532)</f>
        <v>0</v>
      </c>
      <c r="E531" s="5">
        <f>SUM(E532)</f>
        <v>0</v>
      </c>
    </row>
    <row r="532" spans="1:5">
      <c r="A532" s="29"/>
      <c r="B532" s="28" t="s">
        <v>434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6">
        <v>3307</v>
      </c>
      <c r="B533" s="4" t="s">
        <v>418</v>
      </c>
      <c r="C533" s="5">
        <f>SUM(C534:C538)</f>
        <v>0</v>
      </c>
      <c r="D533" s="5">
        <f>SUM(D534:D538)</f>
        <v>0</v>
      </c>
      <c r="E533" s="5">
        <f>SUM(E534:E538)</f>
        <v>0</v>
      </c>
    </row>
    <row r="534" spans="1:5">
      <c r="A534" s="29"/>
      <c r="B534" s="28" t="s">
        <v>435</v>
      </c>
      <c r="C534" s="30">
        <v>0</v>
      </c>
      <c r="D534" s="30">
        <f>C534</f>
        <v>0</v>
      </c>
      <c r="E534" s="30">
        <f>D534</f>
        <v>0</v>
      </c>
    </row>
    <row r="535" spans="1:5">
      <c r="A535" s="29"/>
      <c r="B535" s="28" t="s">
        <v>436</v>
      </c>
      <c r="C535" s="30">
        <v>0</v>
      </c>
      <c r="D535" s="30">
        <f t="shared" ref="D535:E538" si="57">C535</f>
        <v>0</v>
      </c>
      <c r="E535" s="30">
        <f t="shared" si="57"/>
        <v>0</v>
      </c>
    </row>
    <row r="536" spans="1:5">
      <c r="A536" s="29"/>
      <c r="B536" s="28" t="s">
        <v>437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29"/>
      <c r="B537" s="28" t="s">
        <v>438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>
      <c r="A538" s="29"/>
      <c r="B538" s="28" t="s">
        <v>439</v>
      </c>
      <c r="C538" s="30">
        <v>0</v>
      </c>
      <c r="D538" s="30">
        <f t="shared" si="57"/>
        <v>0</v>
      </c>
      <c r="E538" s="30">
        <f t="shared" si="57"/>
        <v>0</v>
      </c>
    </row>
    <row r="539" spans="1:5">
      <c r="A539" s="6">
        <v>3307</v>
      </c>
      <c r="B539" s="4" t="s">
        <v>440</v>
      </c>
      <c r="C539" s="5">
        <v>0</v>
      </c>
      <c r="D539" s="5">
        <f>C539</f>
        <v>0</v>
      </c>
      <c r="E539" s="5">
        <f>D539</f>
        <v>0</v>
      </c>
    </row>
    <row r="540" spans="1:5">
      <c r="A540" s="179" t="s">
        <v>441</v>
      </c>
      <c r="B540" s="180"/>
      <c r="C540" s="32">
        <f>SUM(C541:C546)</f>
        <v>830</v>
      </c>
      <c r="D540" s="32">
        <f>SUM(D541:D546)</f>
        <v>830</v>
      </c>
      <c r="E540" s="32">
        <f>SUM(E541:E546)</f>
        <v>830</v>
      </c>
    </row>
    <row r="541" spans="1:5">
      <c r="A541" s="6">
        <v>3310</v>
      </c>
      <c r="B541" s="4" t="s">
        <v>443</v>
      </c>
      <c r="C541" s="5">
        <v>0</v>
      </c>
      <c r="D541" s="5">
        <f>C541</f>
        <v>0</v>
      </c>
      <c r="E541" s="5">
        <f>D541</f>
        <v>0</v>
      </c>
    </row>
    <row r="542" spans="1:5">
      <c r="A542" s="6">
        <v>3310</v>
      </c>
      <c r="B542" s="4" t="s">
        <v>52</v>
      </c>
      <c r="C542" s="5">
        <v>830</v>
      </c>
      <c r="D542" s="5">
        <f t="shared" ref="D542:E545" si="58">C542</f>
        <v>830</v>
      </c>
      <c r="E542" s="5">
        <f t="shared" si="58"/>
        <v>830</v>
      </c>
    </row>
    <row r="543" spans="1:5">
      <c r="A543" s="6">
        <v>3310</v>
      </c>
      <c r="B543" s="4" t="s">
        <v>444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445</v>
      </c>
      <c r="C544" s="5">
        <v>0</v>
      </c>
      <c r="D544" s="5">
        <f t="shared" si="58"/>
        <v>0</v>
      </c>
      <c r="E544" s="5">
        <f t="shared" si="58"/>
        <v>0</v>
      </c>
    </row>
    <row r="545" spans="1:10">
      <c r="A545" s="6">
        <v>3310</v>
      </c>
      <c r="B545" s="4" t="s">
        <v>442</v>
      </c>
      <c r="C545" s="5">
        <v>0</v>
      </c>
      <c r="D545" s="5">
        <f t="shared" si="58"/>
        <v>0</v>
      </c>
      <c r="E545" s="5">
        <f t="shared" si="58"/>
        <v>0</v>
      </c>
    </row>
    <row r="546" spans="1:10">
      <c r="A546" s="6">
        <v>3310</v>
      </c>
      <c r="B546" s="4" t="s">
        <v>446</v>
      </c>
      <c r="C546" s="5">
        <f>SUM(C547:C548)</f>
        <v>0</v>
      </c>
      <c r="D546" s="5">
        <f>SUM(D547:D548)</f>
        <v>0</v>
      </c>
      <c r="E546" s="5">
        <f>SUM(E547:E548)</f>
        <v>0</v>
      </c>
    </row>
    <row r="547" spans="1:10">
      <c r="A547" s="29"/>
      <c r="B547" s="28" t="s">
        <v>447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29"/>
      <c r="B548" s="28" t="s">
        <v>448</v>
      </c>
      <c r="C548" s="30">
        <v>0</v>
      </c>
      <c r="D548" s="30">
        <f>C548</f>
        <v>0</v>
      </c>
      <c r="E548" s="30">
        <f>D548</f>
        <v>0</v>
      </c>
    </row>
    <row r="549" spans="1:10">
      <c r="A549" s="183" t="s">
        <v>449</v>
      </c>
      <c r="B549" s="184"/>
      <c r="C549" s="35">
        <f>C550+C551</f>
        <v>136430</v>
      </c>
      <c r="D549" s="35">
        <f>D550+D551</f>
        <v>136430</v>
      </c>
      <c r="E549" s="35">
        <f>E550+E551</f>
        <v>136430</v>
      </c>
      <c r="G549" s="39" t="s">
        <v>593</v>
      </c>
      <c r="H549" s="41"/>
      <c r="I549" s="42"/>
      <c r="J549" s="40" t="b">
        <f>AND(H549=I549)</f>
        <v>1</v>
      </c>
    </row>
    <row r="550" spans="1:10">
      <c r="A550" s="179" t="s">
        <v>450</v>
      </c>
      <c r="B550" s="180"/>
      <c r="C550" s="32"/>
      <c r="D550" s="32">
        <f>C550</f>
        <v>0</v>
      </c>
      <c r="E550" s="32">
        <f>D550</f>
        <v>0</v>
      </c>
    </row>
    <row r="551" spans="1:10">
      <c r="A551" s="179" t="s">
        <v>451</v>
      </c>
      <c r="B551" s="180"/>
      <c r="C551" s="32">
        <v>136430</v>
      </c>
      <c r="D551" s="32">
        <f>C551</f>
        <v>136430</v>
      </c>
      <c r="E551" s="32">
        <f>D551</f>
        <v>136430</v>
      </c>
    </row>
    <row r="552" spans="1:10">
      <c r="A552" s="177" t="s">
        <v>455</v>
      </c>
      <c r="B552" s="178"/>
      <c r="C552" s="36">
        <f>C553</f>
        <v>30404</v>
      </c>
      <c r="D552" s="36">
        <f>D553</f>
        <v>30404</v>
      </c>
      <c r="E552" s="36">
        <f>E553</f>
        <v>30404</v>
      </c>
      <c r="G552" s="39" t="s">
        <v>59</v>
      </c>
      <c r="H552" s="41"/>
      <c r="I552" s="42"/>
      <c r="J552" s="40" t="b">
        <f>AND(H552=I552)</f>
        <v>1</v>
      </c>
    </row>
    <row r="553" spans="1:10">
      <c r="A553" s="175" t="s">
        <v>456</v>
      </c>
      <c r="B553" s="176"/>
      <c r="C553" s="33">
        <f>C554+C558</f>
        <v>30404</v>
      </c>
      <c r="D553" s="33">
        <f>D554+D558</f>
        <v>30404</v>
      </c>
      <c r="E553" s="33">
        <f>E554+E558</f>
        <v>30404</v>
      </c>
      <c r="G553" s="39" t="s">
        <v>594</v>
      </c>
      <c r="H553" s="41"/>
      <c r="I553" s="42"/>
      <c r="J553" s="40" t="b">
        <f>AND(H553=I553)</f>
        <v>1</v>
      </c>
    </row>
    <row r="554" spans="1:10">
      <c r="A554" s="179" t="s">
        <v>457</v>
      </c>
      <c r="B554" s="180"/>
      <c r="C554" s="32">
        <f>SUM(C555:C557)</f>
        <v>30404</v>
      </c>
      <c r="D554" s="32">
        <f>SUM(D555:D557)</f>
        <v>30404</v>
      </c>
      <c r="E554" s="32">
        <f>SUM(E555:E557)</f>
        <v>30404</v>
      </c>
    </row>
    <row r="555" spans="1:10">
      <c r="A555" s="6">
        <v>5500</v>
      </c>
      <c r="B555" s="4" t="s">
        <v>458</v>
      </c>
      <c r="C555" s="5">
        <v>30404</v>
      </c>
      <c r="D555" s="5">
        <f t="shared" ref="D555:E557" si="59">C555</f>
        <v>30404</v>
      </c>
      <c r="E555" s="5">
        <f t="shared" si="59"/>
        <v>30404</v>
      </c>
    </row>
    <row r="556" spans="1:10">
      <c r="A556" s="6">
        <v>5500</v>
      </c>
      <c r="B556" s="4" t="s">
        <v>459</v>
      </c>
      <c r="C556" s="5">
        <v>0</v>
      </c>
      <c r="D556" s="5">
        <f t="shared" si="59"/>
        <v>0</v>
      </c>
      <c r="E556" s="5">
        <f t="shared" si="59"/>
        <v>0</v>
      </c>
    </row>
    <row r="557" spans="1:10">
      <c r="A557" s="6">
        <v>5500</v>
      </c>
      <c r="B557" s="4" t="s">
        <v>460</v>
      </c>
      <c r="C557" s="5">
        <v>0</v>
      </c>
      <c r="D557" s="5">
        <f t="shared" si="59"/>
        <v>0</v>
      </c>
      <c r="E557" s="5">
        <f t="shared" si="59"/>
        <v>0</v>
      </c>
    </row>
    <row r="558" spans="1:10">
      <c r="A558" s="179" t="s">
        <v>461</v>
      </c>
      <c r="B558" s="180"/>
      <c r="C558" s="32">
        <f>SUM(C559:C560)</f>
        <v>0</v>
      </c>
      <c r="D558" s="32">
        <f>SUM(D559:D560)</f>
        <v>0</v>
      </c>
      <c r="E558" s="32">
        <f>SUM(E559:E560)</f>
        <v>0</v>
      </c>
    </row>
    <row r="559" spans="1:10">
      <c r="A559" s="6">
        <v>5501</v>
      </c>
      <c r="B559" s="4" t="s">
        <v>462</v>
      </c>
      <c r="C559" s="5">
        <v>0</v>
      </c>
      <c r="D559" s="5">
        <f>C559</f>
        <v>0</v>
      </c>
      <c r="E559" s="5">
        <f>D559</f>
        <v>0</v>
      </c>
    </row>
    <row r="560" spans="1:10">
      <c r="A560" s="6">
        <v>5501</v>
      </c>
      <c r="B560" s="4" t="s">
        <v>463</v>
      </c>
      <c r="C560" s="5">
        <v>0</v>
      </c>
      <c r="D560" s="5">
        <f>C560</f>
        <v>0</v>
      </c>
      <c r="E560" s="5">
        <f>D560</f>
        <v>0</v>
      </c>
    </row>
    <row r="561" spans="1:10">
      <c r="A561" s="181" t="s">
        <v>62</v>
      </c>
      <c r="B561" s="182"/>
      <c r="C561" s="37">
        <f>C562+C718+C727</f>
        <v>487500</v>
      </c>
      <c r="D561" s="37">
        <f>D562+D718+D727</f>
        <v>487500</v>
      </c>
      <c r="E561" s="37">
        <f>E562+E718+E727</f>
        <v>487500</v>
      </c>
      <c r="G561" s="39" t="s">
        <v>62</v>
      </c>
      <c r="H561" s="41"/>
      <c r="I561" s="42"/>
      <c r="J561" s="40" t="b">
        <f>AND(H561=I561)</f>
        <v>1</v>
      </c>
    </row>
    <row r="562" spans="1:10">
      <c r="A562" s="177" t="s">
        <v>464</v>
      </c>
      <c r="B562" s="178"/>
      <c r="C562" s="36">
        <f>C563+C640+C644+C647</f>
        <v>429798</v>
      </c>
      <c r="D562" s="36">
        <f>D563+D640+D644+D647</f>
        <v>429798</v>
      </c>
      <c r="E562" s="36">
        <f>E563+E640+E644+E647</f>
        <v>429798</v>
      </c>
      <c r="G562" s="39" t="s">
        <v>61</v>
      </c>
      <c r="H562" s="41"/>
      <c r="I562" s="42"/>
      <c r="J562" s="40" t="b">
        <f>AND(H562=I562)</f>
        <v>1</v>
      </c>
    </row>
    <row r="563" spans="1:10">
      <c r="A563" s="175" t="s">
        <v>465</v>
      </c>
      <c r="B563" s="176"/>
      <c r="C563" s="38">
        <f>C564+C569+C570+C571+C578+C579+C583+C586+C587+C588+C589+C594+C597+C601+C605+C612+C618+C630</f>
        <v>270500</v>
      </c>
      <c r="D563" s="38">
        <f>D564+D569+D570+D571+D578+D579+D583+D586+D587+D588+D589+D594+D597+D601+D605+D612+D618+D630</f>
        <v>270500</v>
      </c>
      <c r="E563" s="38">
        <f>E564+E569+E570+E571+E578+E579+E583+E586+E587+E588+E589+E594+E597+E601+E605+E612+E618+E630</f>
        <v>270500</v>
      </c>
      <c r="G563" s="39" t="s">
        <v>595</v>
      </c>
      <c r="H563" s="41"/>
      <c r="I563" s="42"/>
      <c r="J563" s="40" t="b">
        <f>AND(H563=I563)</f>
        <v>1</v>
      </c>
    </row>
    <row r="564" spans="1:10">
      <c r="A564" s="179" t="s">
        <v>466</v>
      </c>
      <c r="B564" s="180"/>
      <c r="C564" s="32">
        <f>SUM(C565:C568)</f>
        <v>32500</v>
      </c>
      <c r="D564" s="32">
        <f>SUM(D565:D568)</f>
        <v>32500</v>
      </c>
      <c r="E564" s="32">
        <f>SUM(E565:E568)</f>
        <v>32500</v>
      </c>
    </row>
    <row r="565" spans="1:10">
      <c r="A565" s="7">
        <v>6600</v>
      </c>
      <c r="B565" s="4" t="s">
        <v>468</v>
      </c>
      <c r="C565" s="5">
        <v>17500</v>
      </c>
      <c r="D565" s="5">
        <f>C565</f>
        <v>17500</v>
      </c>
      <c r="E565" s="5">
        <f>D565</f>
        <v>17500</v>
      </c>
    </row>
    <row r="566" spans="1:10">
      <c r="A566" s="7">
        <v>6600</v>
      </c>
      <c r="B566" s="4" t="s">
        <v>469</v>
      </c>
      <c r="C566" s="5">
        <v>0</v>
      </c>
      <c r="D566" s="5">
        <f t="shared" ref="D566:E568" si="60">C566</f>
        <v>0</v>
      </c>
      <c r="E566" s="5">
        <f t="shared" si="60"/>
        <v>0</v>
      </c>
    </row>
    <row r="567" spans="1:10">
      <c r="A567" s="7">
        <v>6600</v>
      </c>
      <c r="B567" s="4" t="s">
        <v>470</v>
      </c>
      <c r="C567" s="5">
        <v>0</v>
      </c>
      <c r="D567" s="5">
        <f t="shared" si="60"/>
        <v>0</v>
      </c>
      <c r="E567" s="5">
        <f t="shared" si="60"/>
        <v>0</v>
      </c>
    </row>
    <row r="568" spans="1:10">
      <c r="A568" s="6">
        <v>6600</v>
      </c>
      <c r="B568" s="4" t="s">
        <v>471</v>
      </c>
      <c r="C568" s="5">
        <v>15000</v>
      </c>
      <c r="D568" s="5">
        <f t="shared" si="60"/>
        <v>15000</v>
      </c>
      <c r="E568" s="5">
        <f t="shared" si="60"/>
        <v>15000</v>
      </c>
    </row>
    <row r="569" spans="1:10">
      <c r="A569" s="179" t="s">
        <v>467</v>
      </c>
      <c r="B569" s="180"/>
      <c r="C569" s="31">
        <v>0</v>
      </c>
      <c r="D569" s="31">
        <f>C569</f>
        <v>0</v>
      </c>
      <c r="E569" s="31">
        <f>D569</f>
        <v>0</v>
      </c>
    </row>
    <row r="570" spans="1:10">
      <c r="A570" s="179" t="s">
        <v>472</v>
      </c>
      <c r="B570" s="180"/>
      <c r="C570" s="32">
        <v>0</v>
      </c>
      <c r="D570" s="32">
        <f>C570</f>
        <v>0</v>
      </c>
      <c r="E570" s="32">
        <f>D570</f>
        <v>0</v>
      </c>
    </row>
    <row r="571" spans="1:10">
      <c r="A571" s="179" t="s">
        <v>473</v>
      </c>
      <c r="B571" s="180"/>
      <c r="C571" s="32">
        <f>SUM(C572:C577)</f>
        <v>110000</v>
      </c>
      <c r="D571" s="32">
        <f>SUM(D572:D577)</f>
        <v>110000</v>
      </c>
      <c r="E571" s="32">
        <f>SUM(E572:E577)</f>
        <v>110000</v>
      </c>
    </row>
    <row r="572" spans="1:10">
      <c r="A572" s="7">
        <v>6603</v>
      </c>
      <c r="B572" s="4" t="s">
        <v>474</v>
      </c>
      <c r="C572" s="5">
        <v>0</v>
      </c>
      <c r="D572" s="5">
        <f>C572</f>
        <v>0</v>
      </c>
      <c r="E572" s="5">
        <f>D572</f>
        <v>0</v>
      </c>
    </row>
    <row r="573" spans="1:10">
      <c r="A573" s="7">
        <v>6603</v>
      </c>
      <c r="B573" s="4" t="s">
        <v>475</v>
      </c>
      <c r="C573" s="5">
        <v>0</v>
      </c>
      <c r="D573" s="5">
        <f t="shared" ref="D573:E577" si="61">C573</f>
        <v>0</v>
      </c>
      <c r="E573" s="5">
        <f t="shared" si="61"/>
        <v>0</v>
      </c>
    </row>
    <row r="574" spans="1:10">
      <c r="A574" s="7">
        <v>6603</v>
      </c>
      <c r="B574" s="4" t="s">
        <v>476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477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7">
        <v>6603</v>
      </c>
      <c r="B576" s="4" t="s">
        <v>478</v>
      </c>
      <c r="C576" s="5">
        <v>0</v>
      </c>
      <c r="D576" s="5">
        <f t="shared" si="61"/>
        <v>0</v>
      </c>
      <c r="E576" s="5">
        <f t="shared" si="61"/>
        <v>0</v>
      </c>
    </row>
    <row r="577" spans="1:5">
      <c r="A577" s="7">
        <v>6603</v>
      </c>
      <c r="B577" s="4" t="s">
        <v>479</v>
      </c>
      <c r="C577" s="5">
        <v>110000</v>
      </c>
      <c r="D577" s="5">
        <f t="shared" si="61"/>
        <v>110000</v>
      </c>
      <c r="E577" s="5">
        <f t="shared" si="61"/>
        <v>110000</v>
      </c>
    </row>
    <row r="578" spans="1:5">
      <c r="A578" s="179" t="s">
        <v>480</v>
      </c>
      <c r="B578" s="180"/>
      <c r="C578" s="32">
        <v>0</v>
      </c>
      <c r="D578" s="32">
        <f>C578</f>
        <v>0</v>
      </c>
      <c r="E578" s="32">
        <f>D578</f>
        <v>0</v>
      </c>
    </row>
    <row r="579" spans="1:5">
      <c r="A579" s="179" t="s">
        <v>481</v>
      </c>
      <c r="B579" s="180"/>
      <c r="C579" s="32">
        <f>SUM(C580:C582)</f>
        <v>0</v>
      </c>
      <c r="D579" s="32">
        <f>SUM(D580:D582)</f>
        <v>0</v>
      </c>
      <c r="E579" s="32">
        <f>SUM(E580:E582)</f>
        <v>0</v>
      </c>
    </row>
    <row r="580" spans="1:5">
      <c r="A580" s="7">
        <v>6605</v>
      </c>
      <c r="B580" s="4" t="s">
        <v>482</v>
      </c>
      <c r="C580" s="5">
        <v>0</v>
      </c>
      <c r="D580" s="5">
        <f t="shared" ref="D580:E582" si="62">C580</f>
        <v>0</v>
      </c>
      <c r="E580" s="5">
        <f t="shared" si="62"/>
        <v>0</v>
      </c>
    </row>
    <row r="581" spans="1:5">
      <c r="A581" s="7">
        <v>6605</v>
      </c>
      <c r="B581" s="4" t="s">
        <v>483</v>
      </c>
      <c r="C581" s="5">
        <v>0</v>
      </c>
      <c r="D581" s="5">
        <f t="shared" si="62"/>
        <v>0</v>
      </c>
      <c r="E581" s="5">
        <f t="shared" si="62"/>
        <v>0</v>
      </c>
    </row>
    <row r="582" spans="1:5">
      <c r="A582" s="7">
        <v>6605</v>
      </c>
      <c r="B582" s="4" t="s">
        <v>484</v>
      </c>
      <c r="C582" s="5">
        <v>0</v>
      </c>
      <c r="D582" s="5">
        <f t="shared" si="62"/>
        <v>0</v>
      </c>
      <c r="E582" s="5">
        <f t="shared" si="62"/>
        <v>0</v>
      </c>
    </row>
    <row r="583" spans="1:5">
      <c r="A583" s="179" t="s">
        <v>485</v>
      </c>
      <c r="B583" s="180"/>
      <c r="C583" s="32">
        <f>SUM(C584:C585)</f>
        <v>22000</v>
      </c>
      <c r="D583" s="32">
        <f>SUM(D584:D585)</f>
        <v>22000</v>
      </c>
      <c r="E583" s="32">
        <f>SUM(E584:E585)</f>
        <v>22000</v>
      </c>
    </row>
    <row r="584" spans="1:5">
      <c r="A584" s="7">
        <v>6606</v>
      </c>
      <c r="B584" s="4" t="s">
        <v>486</v>
      </c>
      <c r="C584" s="5">
        <v>0</v>
      </c>
      <c r="D584" s="5">
        <f t="shared" ref="D584:E588" si="63">C584</f>
        <v>0</v>
      </c>
      <c r="E584" s="5">
        <f t="shared" si="63"/>
        <v>0</v>
      </c>
    </row>
    <row r="585" spans="1:5">
      <c r="A585" s="7">
        <v>6606</v>
      </c>
      <c r="B585" s="4" t="s">
        <v>487</v>
      </c>
      <c r="C585" s="5">
        <v>22000</v>
      </c>
      <c r="D585" s="5">
        <f t="shared" si="63"/>
        <v>22000</v>
      </c>
      <c r="E585" s="5">
        <f t="shared" si="63"/>
        <v>22000</v>
      </c>
    </row>
    <row r="586" spans="1:5">
      <c r="A586" s="179" t="s">
        <v>488</v>
      </c>
      <c r="B586" s="180"/>
      <c r="C586" s="32">
        <v>1000</v>
      </c>
      <c r="D586" s="32">
        <f t="shared" si="63"/>
        <v>1000</v>
      </c>
      <c r="E586" s="32">
        <f t="shared" si="63"/>
        <v>1000</v>
      </c>
    </row>
    <row r="587" spans="1:5">
      <c r="A587" s="179" t="s">
        <v>489</v>
      </c>
      <c r="B587" s="180"/>
      <c r="C587" s="32">
        <v>55000</v>
      </c>
      <c r="D587" s="32">
        <f t="shared" si="63"/>
        <v>55000</v>
      </c>
      <c r="E587" s="32">
        <f t="shared" si="63"/>
        <v>55000</v>
      </c>
    </row>
    <row r="588" spans="1:5">
      <c r="A588" s="179" t="s">
        <v>490</v>
      </c>
      <c r="B588" s="180"/>
      <c r="C588" s="32">
        <v>0</v>
      </c>
      <c r="D588" s="32">
        <f t="shared" si="63"/>
        <v>0</v>
      </c>
      <c r="E588" s="32">
        <f t="shared" si="63"/>
        <v>0</v>
      </c>
    </row>
    <row r="589" spans="1:5">
      <c r="A589" s="179" t="s">
        <v>491</v>
      </c>
      <c r="B589" s="180"/>
      <c r="C589" s="32">
        <f>SUM(C590:C593)</f>
        <v>0</v>
      </c>
      <c r="D589" s="32">
        <f>SUM(D590:D593)</f>
        <v>0</v>
      </c>
      <c r="E589" s="32">
        <f>SUM(E590:E593)</f>
        <v>0</v>
      </c>
    </row>
    <row r="590" spans="1:5">
      <c r="A590" s="7">
        <v>6610</v>
      </c>
      <c r="B590" s="4" t="s">
        <v>492</v>
      </c>
      <c r="C590" s="5">
        <v>0</v>
      </c>
      <c r="D590" s="5">
        <f>C590</f>
        <v>0</v>
      </c>
      <c r="E590" s="5">
        <f>D590</f>
        <v>0</v>
      </c>
    </row>
    <row r="591" spans="1:5">
      <c r="A591" s="7">
        <v>6610</v>
      </c>
      <c r="B591" s="4" t="s">
        <v>493</v>
      </c>
      <c r="C591" s="5">
        <v>0</v>
      </c>
      <c r="D591" s="5">
        <f t="shared" ref="D591:E593" si="64">C591</f>
        <v>0</v>
      </c>
      <c r="E591" s="5">
        <f t="shared" si="64"/>
        <v>0</v>
      </c>
    </row>
    <row r="592" spans="1:5">
      <c r="A592" s="7">
        <v>6610</v>
      </c>
      <c r="B592" s="4" t="s">
        <v>494</v>
      </c>
      <c r="C592" s="5">
        <v>0</v>
      </c>
      <c r="D592" s="5">
        <f t="shared" si="64"/>
        <v>0</v>
      </c>
      <c r="E592" s="5">
        <f t="shared" si="64"/>
        <v>0</v>
      </c>
    </row>
    <row r="593" spans="1:5">
      <c r="A593" s="7">
        <v>6610</v>
      </c>
      <c r="B593" s="4" t="s">
        <v>495</v>
      </c>
      <c r="C593" s="5">
        <v>0</v>
      </c>
      <c r="D593" s="5">
        <f t="shared" si="64"/>
        <v>0</v>
      </c>
      <c r="E593" s="5">
        <f t="shared" si="64"/>
        <v>0</v>
      </c>
    </row>
    <row r="594" spans="1:5">
      <c r="A594" s="179" t="s">
        <v>498</v>
      </c>
      <c r="B594" s="180"/>
      <c r="C594" s="32">
        <f>SUM(C595:C596)</f>
        <v>0</v>
      </c>
      <c r="D594" s="32">
        <f>SUM(D595:D596)</f>
        <v>0</v>
      </c>
      <c r="E594" s="32">
        <f>SUM(E595:E596)</f>
        <v>0</v>
      </c>
    </row>
    <row r="595" spans="1:5">
      <c r="A595" s="7">
        <v>6611</v>
      </c>
      <c r="B595" s="4" t="s">
        <v>496</v>
      </c>
      <c r="C595" s="5">
        <v>0</v>
      </c>
      <c r="D595" s="5">
        <f>C595</f>
        <v>0</v>
      </c>
      <c r="E595" s="5">
        <f>D595</f>
        <v>0</v>
      </c>
    </row>
    <row r="596" spans="1:5">
      <c r="A596" s="7">
        <v>6611</v>
      </c>
      <c r="B596" s="4" t="s">
        <v>497</v>
      </c>
      <c r="C596" s="5">
        <v>0</v>
      </c>
      <c r="D596" s="5">
        <f>C596</f>
        <v>0</v>
      </c>
      <c r="E596" s="5">
        <f>D596</f>
        <v>0</v>
      </c>
    </row>
    <row r="597" spans="1:5">
      <c r="A597" s="179" t="s">
        <v>502</v>
      </c>
      <c r="B597" s="180"/>
      <c r="C597" s="32">
        <f>SUM(C598:C600)</f>
        <v>50000</v>
      </c>
      <c r="D597" s="32">
        <f>SUM(D598:D600)</f>
        <v>50000</v>
      </c>
      <c r="E597" s="32">
        <f>SUM(E598:E600)</f>
        <v>50000</v>
      </c>
    </row>
    <row r="598" spans="1:5">
      <c r="A598" s="7">
        <v>6612</v>
      </c>
      <c r="B598" s="4" t="s">
        <v>499</v>
      </c>
      <c r="C598" s="5">
        <v>0</v>
      </c>
      <c r="D598" s="5">
        <f>C598</f>
        <v>0</v>
      </c>
      <c r="E598" s="5">
        <f>D598</f>
        <v>0</v>
      </c>
    </row>
    <row r="599" spans="1:5">
      <c r="A599" s="7">
        <v>6612</v>
      </c>
      <c r="B599" s="4" t="s">
        <v>500</v>
      </c>
      <c r="C599" s="5">
        <v>50000</v>
      </c>
      <c r="D599" s="5">
        <f t="shared" ref="D599:E600" si="65">C599</f>
        <v>50000</v>
      </c>
      <c r="E599" s="5">
        <f t="shared" si="65"/>
        <v>50000</v>
      </c>
    </row>
    <row r="600" spans="1:5">
      <c r="A600" s="7">
        <v>6612</v>
      </c>
      <c r="B600" s="4" t="s">
        <v>501</v>
      </c>
      <c r="C600" s="5">
        <v>0</v>
      </c>
      <c r="D600" s="5">
        <f t="shared" si="65"/>
        <v>0</v>
      </c>
      <c r="E600" s="5">
        <f t="shared" si="65"/>
        <v>0</v>
      </c>
    </row>
    <row r="601" spans="1:5">
      <c r="A601" s="179" t="s">
        <v>503</v>
      </c>
      <c r="B601" s="180"/>
      <c r="C601" s="32">
        <f>SUM(C602:C604)</f>
        <v>0</v>
      </c>
      <c r="D601" s="32">
        <f>SUM(D602:D604)</f>
        <v>0</v>
      </c>
      <c r="E601" s="32">
        <f>SUM(E602:E604)</f>
        <v>0</v>
      </c>
    </row>
    <row r="602" spans="1:5">
      <c r="A602" s="7">
        <v>6613</v>
      </c>
      <c r="B602" s="4" t="s">
        <v>504</v>
      </c>
      <c r="C602" s="5">
        <v>0</v>
      </c>
      <c r="D602" s="5">
        <f t="shared" ref="D602:E604" si="66">C602</f>
        <v>0</v>
      </c>
      <c r="E602" s="5">
        <f t="shared" si="66"/>
        <v>0</v>
      </c>
    </row>
    <row r="603" spans="1:5">
      <c r="A603" s="7">
        <v>6613</v>
      </c>
      <c r="B603" s="4" t="s">
        <v>505</v>
      </c>
      <c r="C603" s="5">
        <v>0</v>
      </c>
      <c r="D603" s="5">
        <f t="shared" si="66"/>
        <v>0</v>
      </c>
      <c r="E603" s="5">
        <f t="shared" si="66"/>
        <v>0</v>
      </c>
    </row>
    <row r="604" spans="1:5">
      <c r="A604" s="7">
        <v>6613</v>
      </c>
      <c r="B604" s="4" t="s">
        <v>501</v>
      </c>
      <c r="C604" s="5">
        <v>0</v>
      </c>
      <c r="D604" s="5">
        <f t="shared" si="66"/>
        <v>0</v>
      </c>
      <c r="E604" s="5">
        <f t="shared" si="66"/>
        <v>0</v>
      </c>
    </row>
    <row r="605" spans="1:5">
      <c r="A605" s="179" t="s">
        <v>506</v>
      </c>
      <c r="B605" s="180"/>
      <c r="C605" s="32">
        <f>SUM(C606:C611)</f>
        <v>0</v>
      </c>
      <c r="D605" s="32">
        <f>SUM(D606:D611)</f>
        <v>0</v>
      </c>
      <c r="E605" s="32">
        <f>SUM(E606:E611)</f>
        <v>0</v>
      </c>
    </row>
    <row r="606" spans="1:5">
      <c r="A606" s="7">
        <v>6614</v>
      </c>
      <c r="B606" s="4" t="s">
        <v>507</v>
      </c>
      <c r="C606" s="5">
        <v>0</v>
      </c>
      <c r="D606" s="5">
        <f>C606</f>
        <v>0</v>
      </c>
      <c r="E606" s="5">
        <f>D606</f>
        <v>0</v>
      </c>
    </row>
    <row r="607" spans="1:5">
      <c r="A607" s="7">
        <v>6614</v>
      </c>
      <c r="B607" s="4" t="s">
        <v>508</v>
      </c>
      <c r="C607" s="5">
        <v>0</v>
      </c>
      <c r="D607" s="5">
        <f t="shared" ref="D607:E611" si="67">C607</f>
        <v>0</v>
      </c>
      <c r="E607" s="5">
        <f t="shared" si="67"/>
        <v>0</v>
      </c>
    </row>
    <row r="608" spans="1:5">
      <c r="A608" s="7">
        <v>6614</v>
      </c>
      <c r="B608" s="4" t="s">
        <v>509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510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7">
        <v>6614</v>
      </c>
      <c r="B610" s="4" t="s">
        <v>511</v>
      </c>
      <c r="C610" s="5">
        <v>0</v>
      </c>
      <c r="D610" s="5">
        <f t="shared" si="67"/>
        <v>0</v>
      </c>
      <c r="E610" s="5">
        <f t="shared" si="67"/>
        <v>0</v>
      </c>
    </row>
    <row r="611" spans="1:5">
      <c r="A611" s="7">
        <v>6614</v>
      </c>
      <c r="B611" s="4" t="s">
        <v>512</v>
      </c>
      <c r="C611" s="5">
        <v>0</v>
      </c>
      <c r="D611" s="5">
        <f t="shared" si="67"/>
        <v>0</v>
      </c>
      <c r="E611" s="5">
        <f t="shared" si="67"/>
        <v>0</v>
      </c>
    </row>
    <row r="612" spans="1:5">
      <c r="A612" s="179" t="s">
        <v>513</v>
      </c>
      <c r="B612" s="180"/>
      <c r="C612" s="32">
        <f>SUM(C613:C617)</f>
        <v>0</v>
      </c>
      <c r="D612" s="32">
        <f>SUM(D613:D617)</f>
        <v>0</v>
      </c>
      <c r="E612" s="32">
        <f>SUM(E613:E617)</f>
        <v>0</v>
      </c>
    </row>
    <row r="613" spans="1:5">
      <c r="A613" s="7">
        <v>6615</v>
      </c>
      <c r="B613" s="4" t="s">
        <v>514</v>
      </c>
      <c r="C613" s="5">
        <v>0</v>
      </c>
      <c r="D613" s="5">
        <f>C613</f>
        <v>0</v>
      </c>
      <c r="E613" s="5">
        <f>D613</f>
        <v>0</v>
      </c>
    </row>
    <row r="614" spans="1:5">
      <c r="A614" s="7">
        <v>6615</v>
      </c>
      <c r="B614" s="4" t="s">
        <v>515</v>
      </c>
      <c r="C614" s="5">
        <v>0</v>
      </c>
      <c r="D614" s="5">
        <f t="shared" ref="D614:E617" si="68">C614</f>
        <v>0</v>
      </c>
      <c r="E614" s="5">
        <f t="shared" si="68"/>
        <v>0</v>
      </c>
    </row>
    <row r="615" spans="1:5">
      <c r="A615" s="7">
        <v>6615</v>
      </c>
      <c r="B615" s="4" t="s">
        <v>516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7">
        <v>6615</v>
      </c>
      <c r="B616" s="4" t="s">
        <v>517</v>
      </c>
      <c r="C616" s="5">
        <v>0</v>
      </c>
      <c r="D616" s="5">
        <f t="shared" si="68"/>
        <v>0</v>
      </c>
      <c r="E616" s="5">
        <f t="shared" si="68"/>
        <v>0</v>
      </c>
    </row>
    <row r="617" spans="1:5">
      <c r="A617" s="7">
        <v>6615</v>
      </c>
      <c r="B617" s="4" t="s">
        <v>518</v>
      </c>
      <c r="C617" s="5">
        <v>0</v>
      </c>
      <c r="D617" s="5">
        <f t="shared" si="68"/>
        <v>0</v>
      </c>
      <c r="E617" s="5">
        <f t="shared" si="68"/>
        <v>0</v>
      </c>
    </row>
    <row r="618" spans="1:5">
      <c r="A618" s="179" t="s">
        <v>519</v>
      </c>
      <c r="B618" s="180"/>
      <c r="C618" s="32">
        <f>SUM(C619:C629)</f>
        <v>0</v>
      </c>
      <c r="D618" s="32">
        <f>SUM(D619:D629)</f>
        <v>0</v>
      </c>
      <c r="E618" s="32">
        <f>SUM(E619:E629)</f>
        <v>0</v>
      </c>
    </row>
    <row r="619" spans="1:5">
      <c r="A619" s="7">
        <v>6616</v>
      </c>
      <c r="B619" s="4" t="s">
        <v>520</v>
      </c>
      <c r="C619" s="5">
        <v>0</v>
      </c>
      <c r="D619" s="5">
        <f>C619</f>
        <v>0</v>
      </c>
      <c r="E619" s="5">
        <f>D619</f>
        <v>0</v>
      </c>
    </row>
    <row r="620" spans="1:5">
      <c r="A620" s="7">
        <v>6616</v>
      </c>
      <c r="B620" s="4" t="s">
        <v>521</v>
      </c>
      <c r="C620" s="5">
        <v>0</v>
      </c>
      <c r="D620" s="5">
        <f t="shared" ref="D620:E629" si="69">C620</f>
        <v>0</v>
      </c>
      <c r="E620" s="5">
        <f t="shared" si="69"/>
        <v>0</v>
      </c>
    </row>
    <row r="621" spans="1:5">
      <c r="A621" s="7">
        <v>6616</v>
      </c>
      <c r="B621" s="4" t="s">
        <v>522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523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524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525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526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527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528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7">
        <v>6616</v>
      </c>
      <c r="B628" s="4" t="s">
        <v>529</v>
      </c>
      <c r="C628" s="5">
        <v>0</v>
      </c>
      <c r="D628" s="5">
        <f t="shared" si="69"/>
        <v>0</v>
      </c>
      <c r="E628" s="5">
        <f t="shared" si="69"/>
        <v>0</v>
      </c>
    </row>
    <row r="629" spans="1:10">
      <c r="A629" s="7">
        <v>6616</v>
      </c>
      <c r="B629" s="4" t="s">
        <v>530</v>
      </c>
      <c r="C629" s="5">
        <v>0</v>
      </c>
      <c r="D629" s="5">
        <f t="shared" si="69"/>
        <v>0</v>
      </c>
      <c r="E629" s="5">
        <f t="shared" si="69"/>
        <v>0</v>
      </c>
    </row>
    <row r="630" spans="1:10">
      <c r="A630" s="179" t="s">
        <v>531</v>
      </c>
      <c r="B630" s="180"/>
      <c r="C630" s="32">
        <f>SUM(C631:C639)</f>
        <v>0</v>
      </c>
      <c r="D630" s="32">
        <f>SUM(D631:D639)</f>
        <v>0</v>
      </c>
      <c r="E630" s="32">
        <f>SUM(E631:E639)</f>
        <v>0</v>
      </c>
    </row>
    <row r="631" spans="1:10">
      <c r="A631" s="7">
        <v>6617</v>
      </c>
      <c r="B631" s="4" t="s">
        <v>532</v>
      </c>
      <c r="C631" s="5">
        <v>0</v>
      </c>
      <c r="D631" s="5">
        <f>C631</f>
        <v>0</v>
      </c>
      <c r="E631" s="5">
        <f>D631</f>
        <v>0</v>
      </c>
    </row>
    <row r="632" spans="1:10">
      <c r="A632" s="7">
        <v>6617</v>
      </c>
      <c r="B632" s="4" t="s">
        <v>533</v>
      </c>
      <c r="C632" s="5">
        <v>0</v>
      </c>
      <c r="D632" s="5">
        <f t="shared" ref="D632:E639" si="70">C632</f>
        <v>0</v>
      </c>
      <c r="E632" s="5">
        <f t="shared" si="70"/>
        <v>0</v>
      </c>
    </row>
    <row r="633" spans="1:10">
      <c r="A633" s="7">
        <v>6617</v>
      </c>
      <c r="B633" s="4" t="s">
        <v>534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535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536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537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538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7">
        <v>6617</v>
      </c>
      <c r="B638" s="4" t="s">
        <v>539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7">
        <v>6617</v>
      </c>
      <c r="B639" s="4" t="s">
        <v>540</v>
      </c>
      <c r="C639" s="5">
        <v>0</v>
      </c>
      <c r="D639" s="5">
        <f t="shared" si="70"/>
        <v>0</v>
      </c>
      <c r="E639" s="5">
        <f t="shared" si="70"/>
        <v>0</v>
      </c>
    </row>
    <row r="640" spans="1:10">
      <c r="A640" s="175" t="s">
        <v>541</v>
      </c>
      <c r="B640" s="176"/>
      <c r="C640" s="38">
        <f>C641+C642+C643</f>
        <v>0</v>
      </c>
      <c r="D640" s="38">
        <f>D641+D642+D643</f>
        <v>0</v>
      </c>
      <c r="E640" s="38">
        <f>E641+E642+E643</f>
        <v>0</v>
      </c>
      <c r="G640" s="39" t="s">
        <v>596</v>
      </c>
      <c r="H640" s="41"/>
      <c r="I640" s="42"/>
      <c r="J640" s="40" t="b">
        <f>AND(H640=I640)</f>
        <v>1</v>
      </c>
    </row>
    <row r="641" spans="1:10">
      <c r="A641" s="179" t="s">
        <v>542</v>
      </c>
      <c r="B641" s="180"/>
      <c r="C641" s="32">
        <v>0</v>
      </c>
      <c r="D641" s="32">
        <f t="shared" ref="D641:E643" si="71">C641</f>
        <v>0</v>
      </c>
      <c r="E641" s="32">
        <f t="shared" si="71"/>
        <v>0</v>
      </c>
    </row>
    <row r="642" spans="1:10">
      <c r="A642" s="179" t="s">
        <v>543</v>
      </c>
      <c r="B642" s="18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9" t="s">
        <v>544</v>
      </c>
      <c r="B643" s="180"/>
      <c r="C643" s="32">
        <v>0</v>
      </c>
      <c r="D643" s="32">
        <f t="shared" si="71"/>
        <v>0</v>
      </c>
      <c r="E643" s="32">
        <f t="shared" si="71"/>
        <v>0</v>
      </c>
    </row>
    <row r="644" spans="1:10">
      <c r="A644" s="175" t="s">
        <v>545</v>
      </c>
      <c r="B644" s="176"/>
      <c r="C644" s="38">
        <f>C645+C646</f>
        <v>159298</v>
      </c>
      <c r="D644" s="38">
        <f>D645+D646</f>
        <v>159298</v>
      </c>
      <c r="E644" s="38">
        <f>E645+E646</f>
        <v>159298</v>
      </c>
      <c r="G644" s="39" t="s">
        <v>597</v>
      </c>
      <c r="H644" s="41"/>
      <c r="I644" s="42"/>
      <c r="J644" s="40" t="b">
        <f>AND(H644=I644)</f>
        <v>1</v>
      </c>
    </row>
    <row r="645" spans="1:10">
      <c r="A645" s="179" t="s">
        <v>546</v>
      </c>
      <c r="B645" s="180"/>
      <c r="C645" s="32">
        <v>0</v>
      </c>
      <c r="D645" s="32">
        <f>C645</f>
        <v>0</v>
      </c>
      <c r="E645" s="32">
        <f>D645</f>
        <v>0</v>
      </c>
    </row>
    <row r="646" spans="1:10">
      <c r="A646" s="179" t="s">
        <v>547</v>
      </c>
      <c r="B646" s="180"/>
      <c r="C646" s="32">
        <v>159298</v>
      </c>
      <c r="D646" s="32">
        <f>C646</f>
        <v>159298</v>
      </c>
      <c r="E646" s="32">
        <f>D646</f>
        <v>159298</v>
      </c>
    </row>
    <row r="647" spans="1:10">
      <c r="A647" s="175" t="s">
        <v>548</v>
      </c>
      <c r="B647" s="176"/>
      <c r="C647" s="38">
        <f>C648+C653+C654+C655+C662+C663+C667+C670+C671+C672+C673+C678+C681+C685+C689+C696+C702+C714+C715+C716+C717</f>
        <v>0</v>
      </c>
      <c r="D647" s="38">
        <f>D648+D653+D654+D655+D662+D663+D667+D670+D671+D672+D673+D678+D681+D685+D689+D696+D702+D714+D715+D716+D717</f>
        <v>0</v>
      </c>
      <c r="E647" s="38">
        <f>E648+E653+E654+E655+E662+E663+E667+E670+E671+E672+E673+E678+E681+E685+E689+E696+E702+E714+E715+E716+E717</f>
        <v>0</v>
      </c>
      <c r="G647" s="39" t="s">
        <v>598</v>
      </c>
      <c r="H647" s="41"/>
      <c r="I647" s="42"/>
      <c r="J647" s="40" t="b">
        <f>AND(H647=I647)</f>
        <v>1</v>
      </c>
    </row>
    <row r="648" spans="1:10">
      <c r="A648" s="179" t="s">
        <v>549</v>
      </c>
      <c r="B648" s="180"/>
      <c r="C648" s="32">
        <f>SUM(C649:C652)</f>
        <v>0</v>
      </c>
      <c r="D648" s="32">
        <f>SUM(D649:D652)</f>
        <v>0</v>
      </c>
      <c r="E648" s="32">
        <f>SUM(E649:E652)</f>
        <v>0</v>
      </c>
    </row>
    <row r="649" spans="1:10">
      <c r="A649" s="7">
        <v>9600</v>
      </c>
      <c r="B649" s="4" t="s">
        <v>468</v>
      </c>
      <c r="C649" s="5">
        <v>0</v>
      </c>
      <c r="D649" s="5">
        <f>C649</f>
        <v>0</v>
      </c>
      <c r="E649" s="5">
        <f>D649</f>
        <v>0</v>
      </c>
    </row>
    <row r="650" spans="1:10">
      <c r="A650" s="7">
        <v>9600</v>
      </c>
      <c r="B650" s="4" t="s">
        <v>469</v>
      </c>
      <c r="C650" s="5">
        <v>0</v>
      </c>
      <c r="D650" s="5">
        <f t="shared" ref="D650:E652" si="72">C650</f>
        <v>0</v>
      </c>
      <c r="E650" s="5">
        <f t="shared" si="72"/>
        <v>0</v>
      </c>
    </row>
    <row r="651" spans="1:10">
      <c r="A651" s="7">
        <v>9600</v>
      </c>
      <c r="B651" s="4" t="s">
        <v>470</v>
      </c>
      <c r="C651" s="5">
        <v>0</v>
      </c>
      <c r="D651" s="5">
        <f t="shared" si="72"/>
        <v>0</v>
      </c>
      <c r="E651" s="5">
        <f t="shared" si="72"/>
        <v>0</v>
      </c>
    </row>
    <row r="652" spans="1:10">
      <c r="A652" s="7">
        <v>9600</v>
      </c>
      <c r="B652" s="4" t="s">
        <v>471</v>
      </c>
      <c r="C652" s="5">
        <v>0</v>
      </c>
      <c r="D652" s="5">
        <f t="shared" si="72"/>
        <v>0</v>
      </c>
      <c r="E652" s="5">
        <f t="shared" si="72"/>
        <v>0</v>
      </c>
    </row>
    <row r="653" spans="1:10">
      <c r="A653" s="179" t="s">
        <v>550</v>
      </c>
      <c r="B653" s="180"/>
      <c r="C653" s="31">
        <v>0</v>
      </c>
      <c r="D653" s="31">
        <f>C653</f>
        <v>0</v>
      </c>
      <c r="E653" s="31">
        <f>D653</f>
        <v>0</v>
      </c>
    </row>
    <row r="654" spans="1:10">
      <c r="A654" s="179" t="s">
        <v>551</v>
      </c>
      <c r="B654" s="180"/>
      <c r="C654" s="32">
        <v>0</v>
      </c>
      <c r="D654" s="32">
        <f>C654</f>
        <v>0</v>
      </c>
      <c r="E654" s="32">
        <f>D654</f>
        <v>0</v>
      </c>
    </row>
    <row r="655" spans="1:10">
      <c r="A655" s="179" t="s">
        <v>552</v>
      </c>
      <c r="B655" s="180"/>
      <c r="C655" s="32">
        <f>SUM(C656:C661)</f>
        <v>0</v>
      </c>
      <c r="D655" s="32">
        <f>SUM(D656:D661)</f>
        <v>0</v>
      </c>
      <c r="E655" s="32">
        <f>SUM(E656:E661)</f>
        <v>0</v>
      </c>
    </row>
    <row r="656" spans="1:10">
      <c r="A656" s="7">
        <v>9603</v>
      </c>
      <c r="B656" s="4" t="s">
        <v>474</v>
      </c>
      <c r="C656" s="5">
        <v>0</v>
      </c>
      <c r="D656" s="5">
        <f>C656</f>
        <v>0</v>
      </c>
      <c r="E656" s="5">
        <f>D656</f>
        <v>0</v>
      </c>
    </row>
    <row r="657" spans="1:5">
      <c r="A657" s="7">
        <v>9603</v>
      </c>
      <c r="B657" s="4" t="s">
        <v>475</v>
      </c>
      <c r="C657" s="5">
        <v>0</v>
      </c>
      <c r="D657" s="5">
        <f t="shared" ref="D657:E661" si="73">C657</f>
        <v>0</v>
      </c>
      <c r="E657" s="5">
        <f t="shared" si="73"/>
        <v>0</v>
      </c>
    </row>
    <row r="658" spans="1:5">
      <c r="A658" s="7">
        <v>9603</v>
      </c>
      <c r="B658" s="4" t="s">
        <v>476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477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7">
        <v>9603</v>
      </c>
      <c r="B660" s="4" t="s">
        <v>478</v>
      </c>
      <c r="C660" s="5">
        <v>0</v>
      </c>
      <c r="D660" s="5">
        <f t="shared" si="73"/>
        <v>0</v>
      </c>
      <c r="E660" s="5">
        <f t="shared" si="73"/>
        <v>0</v>
      </c>
    </row>
    <row r="661" spans="1:5">
      <c r="A661" s="7">
        <v>9603</v>
      </c>
      <c r="B661" s="4" t="s">
        <v>479</v>
      </c>
      <c r="C661" s="5">
        <v>0</v>
      </c>
      <c r="D661" s="5">
        <f t="shared" si="73"/>
        <v>0</v>
      </c>
      <c r="E661" s="5">
        <f t="shared" si="73"/>
        <v>0</v>
      </c>
    </row>
    <row r="662" spans="1:5">
      <c r="A662" s="179" t="s">
        <v>553</v>
      </c>
      <c r="B662" s="180"/>
      <c r="C662" s="32">
        <v>0</v>
      </c>
      <c r="D662" s="32">
        <f>C662</f>
        <v>0</v>
      </c>
      <c r="E662" s="32">
        <f>D662</f>
        <v>0</v>
      </c>
    </row>
    <row r="663" spans="1:5">
      <c r="A663" s="179" t="s">
        <v>554</v>
      </c>
      <c r="B663" s="180"/>
      <c r="C663" s="32">
        <f>SUM(C664:C666)</f>
        <v>0</v>
      </c>
      <c r="D663" s="32">
        <f>SUM(D664:D666)</f>
        <v>0</v>
      </c>
      <c r="E663" s="32">
        <f>SUM(E664:E666)</f>
        <v>0</v>
      </c>
    </row>
    <row r="664" spans="1:5">
      <c r="A664" s="7">
        <v>9605</v>
      </c>
      <c r="B664" s="4" t="s">
        <v>482</v>
      </c>
      <c r="C664" s="5">
        <v>0</v>
      </c>
      <c r="D664" s="5">
        <f t="shared" ref="D664:E666" si="74">C664</f>
        <v>0</v>
      </c>
      <c r="E664" s="5">
        <f t="shared" si="74"/>
        <v>0</v>
      </c>
    </row>
    <row r="665" spans="1:5">
      <c r="A665" s="7">
        <v>9605</v>
      </c>
      <c r="B665" s="4" t="s">
        <v>483</v>
      </c>
      <c r="C665" s="5">
        <v>0</v>
      </c>
      <c r="D665" s="5">
        <f t="shared" si="74"/>
        <v>0</v>
      </c>
      <c r="E665" s="5">
        <f t="shared" si="74"/>
        <v>0</v>
      </c>
    </row>
    <row r="666" spans="1:5">
      <c r="A666" s="7">
        <v>9605</v>
      </c>
      <c r="B666" s="4" t="s">
        <v>484</v>
      </c>
      <c r="C666" s="5">
        <v>0</v>
      </c>
      <c r="D666" s="5">
        <f t="shared" si="74"/>
        <v>0</v>
      </c>
      <c r="E666" s="5">
        <f t="shared" si="74"/>
        <v>0</v>
      </c>
    </row>
    <row r="667" spans="1:5">
      <c r="A667" s="179" t="s">
        <v>555</v>
      </c>
      <c r="B667" s="180"/>
      <c r="C667" s="32">
        <f>SUM(C668:C669)</f>
        <v>0</v>
      </c>
      <c r="D667" s="32">
        <f>SUM(D668:D669)</f>
        <v>0</v>
      </c>
      <c r="E667" s="32">
        <f>SUM(E668:E669)</f>
        <v>0</v>
      </c>
    </row>
    <row r="668" spans="1:5">
      <c r="A668" s="7">
        <v>9606</v>
      </c>
      <c r="B668" s="4" t="s">
        <v>486</v>
      </c>
      <c r="C668" s="5">
        <v>0</v>
      </c>
      <c r="D668" s="5">
        <f t="shared" ref="D668:E672" si="75">C668</f>
        <v>0</v>
      </c>
      <c r="E668" s="5">
        <f t="shared" si="75"/>
        <v>0</v>
      </c>
    </row>
    <row r="669" spans="1:5">
      <c r="A669" s="7">
        <v>9606</v>
      </c>
      <c r="B669" s="4" t="s">
        <v>487</v>
      </c>
      <c r="C669" s="5">
        <v>0</v>
      </c>
      <c r="D669" s="5">
        <f t="shared" si="75"/>
        <v>0</v>
      </c>
      <c r="E669" s="5">
        <f t="shared" si="75"/>
        <v>0</v>
      </c>
    </row>
    <row r="670" spans="1:5">
      <c r="A670" s="179" t="s">
        <v>556</v>
      </c>
      <c r="B670" s="180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79" t="s">
        <v>557</v>
      </c>
      <c r="B671" s="180"/>
      <c r="C671" s="32">
        <v>0</v>
      </c>
      <c r="D671" s="32">
        <f t="shared" si="75"/>
        <v>0</v>
      </c>
      <c r="E671" s="32">
        <f t="shared" si="75"/>
        <v>0</v>
      </c>
    </row>
    <row r="672" spans="1:5">
      <c r="A672" s="179" t="s">
        <v>558</v>
      </c>
      <c r="B672" s="180"/>
      <c r="C672" s="32">
        <v>0</v>
      </c>
      <c r="D672" s="32">
        <f t="shared" si="75"/>
        <v>0</v>
      </c>
      <c r="E672" s="32">
        <f t="shared" si="75"/>
        <v>0</v>
      </c>
    </row>
    <row r="673" spans="1:5">
      <c r="A673" s="179" t="s">
        <v>559</v>
      </c>
      <c r="B673" s="180"/>
      <c r="C673" s="32">
        <f>SUM(C674:C677)</f>
        <v>0</v>
      </c>
      <c r="D673" s="32">
        <f>SUM(D674:D677)</f>
        <v>0</v>
      </c>
      <c r="E673" s="32">
        <f>SUM(E674:E677)</f>
        <v>0</v>
      </c>
    </row>
    <row r="674" spans="1:5">
      <c r="A674" s="7">
        <v>9610</v>
      </c>
      <c r="B674" s="4" t="s">
        <v>492</v>
      </c>
      <c r="C674" s="5">
        <v>0</v>
      </c>
      <c r="D674" s="5">
        <f>C674</f>
        <v>0</v>
      </c>
      <c r="E674" s="5">
        <f>D674</f>
        <v>0</v>
      </c>
    </row>
    <row r="675" spans="1:5">
      <c r="A675" s="7">
        <v>9610</v>
      </c>
      <c r="B675" s="4" t="s">
        <v>493</v>
      </c>
      <c r="C675" s="5">
        <v>0</v>
      </c>
      <c r="D675" s="5">
        <f t="shared" ref="D675:E677" si="76">C675</f>
        <v>0</v>
      </c>
      <c r="E675" s="5">
        <f t="shared" si="76"/>
        <v>0</v>
      </c>
    </row>
    <row r="676" spans="1:5">
      <c r="A676" s="7">
        <v>9610</v>
      </c>
      <c r="B676" s="4" t="s">
        <v>494</v>
      </c>
      <c r="C676" s="5">
        <v>0</v>
      </c>
      <c r="D676" s="5">
        <f t="shared" si="76"/>
        <v>0</v>
      </c>
      <c r="E676" s="5">
        <f t="shared" si="76"/>
        <v>0</v>
      </c>
    </row>
    <row r="677" spans="1:5">
      <c r="A677" s="7">
        <v>9610</v>
      </c>
      <c r="B677" s="4" t="s">
        <v>495</v>
      </c>
      <c r="C677" s="5">
        <v>0</v>
      </c>
      <c r="D677" s="5">
        <f t="shared" si="76"/>
        <v>0</v>
      </c>
      <c r="E677" s="5">
        <f t="shared" si="76"/>
        <v>0</v>
      </c>
    </row>
    <row r="678" spans="1:5">
      <c r="A678" s="179" t="s">
        <v>560</v>
      </c>
      <c r="B678" s="180"/>
      <c r="C678" s="32">
        <f>SUM(C679:C680)</f>
        <v>0</v>
      </c>
      <c r="D678" s="32">
        <f>SUM(D679:D680)</f>
        <v>0</v>
      </c>
      <c r="E678" s="32">
        <f>SUM(E679:E680)</f>
        <v>0</v>
      </c>
    </row>
    <row r="679" spans="1:5">
      <c r="A679" s="7">
        <v>9611</v>
      </c>
      <c r="B679" s="4" t="s">
        <v>496</v>
      </c>
      <c r="C679" s="5">
        <v>0</v>
      </c>
      <c r="D679" s="5">
        <f>C679</f>
        <v>0</v>
      </c>
      <c r="E679" s="5">
        <f>D679</f>
        <v>0</v>
      </c>
    </row>
    <row r="680" spans="1:5">
      <c r="A680" s="7">
        <v>9611</v>
      </c>
      <c r="B680" s="4" t="s">
        <v>497</v>
      </c>
      <c r="C680" s="5">
        <v>0</v>
      </c>
      <c r="D680" s="5">
        <f>C680</f>
        <v>0</v>
      </c>
      <c r="E680" s="5">
        <f>D680</f>
        <v>0</v>
      </c>
    </row>
    <row r="681" spans="1:5">
      <c r="A681" s="179" t="s">
        <v>561</v>
      </c>
      <c r="B681" s="180"/>
      <c r="C681" s="32">
        <f>SUM(C682:C684)</f>
        <v>0</v>
      </c>
      <c r="D681" s="32">
        <f>SUM(D682:D684)</f>
        <v>0</v>
      </c>
      <c r="E681" s="32">
        <f>SUM(E682:E684)</f>
        <v>0</v>
      </c>
    </row>
    <row r="682" spans="1:5">
      <c r="A682" s="7">
        <v>9612</v>
      </c>
      <c r="B682" s="4" t="s">
        <v>499</v>
      </c>
      <c r="C682" s="5">
        <v>0</v>
      </c>
      <c r="D682" s="5">
        <f>C682</f>
        <v>0</v>
      </c>
      <c r="E682" s="5">
        <f>D682</f>
        <v>0</v>
      </c>
    </row>
    <row r="683" spans="1:5">
      <c r="A683" s="7">
        <v>9612</v>
      </c>
      <c r="B683" s="4" t="s">
        <v>500</v>
      </c>
      <c r="C683" s="5">
        <v>0</v>
      </c>
      <c r="D683" s="5">
        <f t="shared" ref="D683:E684" si="77">C683</f>
        <v>0</v>
      </c>
      <c r="E683" s="5">
        <f t="shared" si="77"/>
        <v>0</v>
      </c>
    </row>
    <row r="684" spans="1:5">
      <c r="A684" s="7">
        <v>9612</v>
      </c>
      <c r="B684" s="4" t="s">
        <v>501</v>
      </c>
      <c r="C684" s="5">
        <v>0</v>
      </c>
      <c r="D684" s="5">
        <f t="shared" si="77"/>
        <v>0</v>
      </c>
      <c r="E684" s="5">
        <f t="shared" si="77"/>
        <v>0</v>
      </c>
    </row>
    <row r="685" spans="1:5">
      <c r="A685" s="179" t="s">
        <v>562</v>
      </c>
      <c r="B685" s="180"/>
      <c r="C685" s="32">
        <f>SUM(C686:C688)</f>
        <v>0</v>
      </c>
      <c r="D685" s="32">
        <f>SUM(D686:D688)</f>
        <v>0</v>
      </c>
      <c r="E685" s="32">
        <f>SUM(E686:E688)</f>
        <v>0</v>
      </c>
    </row>
    <row r="686" spans="1:5">
      <c r="A686" s="7">
        <v>9613</v>
      </c>
      <c r="B686" s="4" t="s">
        <v>504</v>
      </c>
      <c r="C686" s="5">
        <v>0</v>
      </c>
      <c r="D686" s="5">
        <f t="shared" ref="D686:E688" si="78">C686</f>
        <v>0</v>
      </c>
      <c r="E686" s="5">
        <f t="shared" si="78"/>
        <v>0</v>
      </c>
    </row>
    <row r="687" spans="1:5">
      <c r="A687" s="7">
        <v>9613</v>
      </c>
      <c r="B687" s="4" t="s">
        <v>505</v>
      </c>
      <c r="C687" s="5">
        <v>0</v>
      </c>
      <c r="D687" s="5">
        <f t="shared" si="78"/>
        <v>0</v>
      </c>
      <c r="E687" s="5">
        <f t="shared" si="78"/>
        <v>0</v>
      </c>
    </row>
    <row r="688" spans="1:5">
      <c r="A688" s="7">
        <v>9613</v>
      </c>
      <c r="B688" s="4" t="s">
        <v>501</v>
      </c>
      <c r="C688" s="5">
        <v>0</v>
      </c>
      <c r="D688" s="5">
        <f t="shared" si="78"/>
        <v>0</v>
      </c>
      <c r="E688" s="5">
        <f t="shared" si="78"/>
        <v>0</v>
      </c>
    </row>
    <row r="689" spans="1:5">
      <c r="A689" s="179" t="s">
        <v>563</v>
      </c>
      <c r="B689" s="180"/>
      <c r="C689" s="32">
        <f>SUM(C690:C695)</f>
        <v>0</v>
      </c>
      <c r="D689" s="32">
        <f>SUM(D690:D695)</f>
        <v>0</v>
      </c>
      <c r="E689" s="32">
        <f>SUM(E690:E695)</f>
        <v>0</v>
      </c>
    </row>
    <row r="690" spans="1:5">
      <c r="A690" s="7">
        <v>9614</v>
      </c>
      <c r="B690" s="4" t="s">
        <v>507</v>
      </c>
      <c r="C690" s="5">
        <v>0</v>
      </c>
      <c r="D690" s="5">
        <f>C690</f>
        <v>0</v>
      </c>
      <c r="E690" s="5">
        <f>D690</f>
        <v>0</v>
      </c>
    </row>
    <row r="691" spans="1:5">
      <c r="A691" s="7">
        <v>9614</v>
      </c>
      <c r="B691" s="4" t="s">
        <v>508</v>
      </c>
      <c r="C691" s="5">
        <v>0</v>
      </c>
      <c r="D691" s="5">
        <f t="shared" ref="D691:E695" si="79">C691</f>
        <v>0</v>
      </c>
      <c r="E691" s="5">
        <f t="shared" si="79"/>
        <v>0</v>
      </c>
    </row>
    <row r="692" spans="1:5">
      <c r="A692" s="7">
        <v>9614</v>
      </c>
      <c r="B692" s="4" t="s">
        <v>509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510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7">
        <v>9614</v>
      </c>
      <c r="B694" s="4" t="s">
        <v>511</v>
      </c>
      <c r="C694" s="5">
        <v>0</v>
      </c>
      <c r="D694" s="5">
        <f t="shared" si="79"/>
        <v>0</v>
      </c>
      <c r="E694" s="5">
        <f t="shared" si="79"/>
        <v>0</v>
      </c>
    </row>
    <row r="695" spans="1:5">
      <c r="A695" s="7">
        <v>9614</v>
      </c>
      <c r="B695" s="4" t="s">
        <v>512</v>
      </c>
      <c r="C695" s="5">
        <v>0</v>
      </c>
      <c r="D695" s="5">
        <f t="shared" si="79"/>
        <v>0</v>
      </c>
      <c r="E695" s="5">
        <f t="shared" si="79"/>
        <v>0</v>
      </c>
    </row>
    <row r="696" spans="1:5">
      <c r="A696" s="179" t="s">
        <v>564</v>
      </c>
      <c r="B696" s="180"/>
      <c r="C696" s="32">
        <f>SUM(C697:C701)</f>
        <v>0</v>
      </c>
      <c r="D696" s="32">
        <f>SUM(D697:D701)</f>
        <v>0</v>
      </c>
      <c r="E696" s="32">
        <f>SUM(E697:E701)</f>
        <v>0</v>
      </c>
    </row>
    <row r="697" spans="1:5">
      <c r="A697" s="7">
        <v>9615</v>
      </c>
      <c r="B697" s="4" t="s">
        <v>514</v>
      </c>
      <c r="C697" s="5">
        <v>0</v>
      </c>
      <c r="D697" s="5">
        <f>C697</f>
        <v>0</v>
      </c>
      <c r="E697" s="5">
        <f>D697</f>
        <v>0</v>
      </c>
    </row>
    <row r="698" spans="1:5">
      <c r="A698" s="7">
        <v>9615</v>
      </c>
      <c r="B698" s="4" t="s">
        <v>515</v>
      </c>
      <c r="C698" s="5">
        <v>0</v>
      </c>
      <c r="D698" s="5">
        <f t="shared" ref="D698:E701" si="80">C698</f>
        <v>0</v>
      </c>
      <c r="E698" s="5">
        <f t="shared" si="80"/>
        <v>0</v>
      </c>
    </row>
    <row r="699" spans="1:5">
      <c r="A699" s="7">
        <v>9615</v>
      </c>
      <c r="B699" s="4" t="s">
        <v>516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7">
        <v>9615</v>
      </c>
      <c r="B700" s="4" t="s">
        <v>517</v>
      </c>
      <c r="C700" s="5">
        <v>0</v>
      </c>
      <c r="D700" s="5">
        <f t="shared" si="80"/>
        <v>0</v>
      </c>
      <c r="E700" s="5">
        <f t="shared" si="80"/>
        <v>0</v>
      </c>
    </row>
    <row r="701" spans="1:5">
      <c r="A701" s="7">
        <v>9615</v>
      </c>
      <c r="B701" s="4" t="s">
        <v>518</v>
      </c>
      <c r="C701" s="5">
        <v>0</v>
      </c>
      <c r="D701" s="5">
        <f t="shared" si="80"/>
        <v>0</v>
      </c>
      <c r="E701" s="5">
        <f t="shared" si="80"/>
        <v>0</v>
      </c>
    </row>
    <row r="702" spans="1:5">
      <c r="A702" s="179" t="s">
        <v>565</v>
      </c>
      <c r="B702" s="180"/>
      <c r="C702" s="32">
        <f>SUM(C703:C713)</f>
        <v>0</v>
      </c>
      <c r="D702" s="32">
        <f>SUM(D703:D713)</f>
        <v>0</v>
      </c>
      <c r="E702" s="32">
        <f>SUM(E703:E713)</f>
        <v>0</v>
      </c>
    </row>
    <row r="703" spans="1:5">
      <c r="A703" s="7">
        <v>9616</v>
      </c>
      <c r="B703" s="4" t="s">
        <v>520</v>
      </c>
      <c r="C703" s="5">
        <v>0</v>
      </c>
      <c r="D703" s="5">
        <f>C703</f>
        <v>0</v>
      </c>
      <c r="E703" s="5">
        <f>D703</f>
        <v>0</v>
      </c>
    </row>
    <row r="704" spans="1:5">
      <c r="A704" s="7">
        <v>9616</v>
      </c>
      <c r="B704" s="4" t="s">
        <v>521</v>
      </c>
      <c r="C704" s="5">
        <v>0</v>
      </c>
      <c r="D704" s="5">
        <f t="shared" ref="D704:E713" si="81">C704</f>
        <v>0</v>
      </c>
      <c r="E704" s="5">
        <f t="shared" si="81"/>
        <v>0</v>
      </c>
    </row>
    <row r="705" spans="1:10">
      <c r="A705" s="7">
        <v>9616</v>
      </c>
      <c r="B705" s="4" t="s">
        <v>522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523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524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525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526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527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528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7">
        <v>9616</v>
      </c>
      <c r="B712" s="4" t="s">
        <v>529</v>
      </c>
      <c r="C712" s="5">
        <v>0</v>
      </c>
      <c r="D712" s="5">
        <f t="shared" si="81"/>
        <v>0</v>
      </c>
      <c r="E712" s="5">
        <f t="shared" si="81"/>
        <v>0</v>
      </c>
    </row>
    <row r="713" spans="1:10">
      <c r="A713" s="7">
        <v>9616</v>
      </c>
      <c r="B713" s="4" t="s">
        <v>530</v>
      </c>
      <c r="C713" s="5">
        <v>0</v>
      </c>
      <c r="D713" s="5">
        <f t="shared" si="81"/>
        <v>0</v>
      </c>
      <c r="E713" s="5">
        <f t="shared" si="81"/>
        <v>0</v>
      </c>
    </row>
    <row r="714" spans="1:10">
      <c r="A714" s="179" t="s">
        <v>566</v>
      </c>
      <c r="B714" s="180"/>
      <c r="C714" s="31">
        <v>0</v>
      </c>
      <c r="D714" s="31">
        <f>C714</f>
        <v>0</v>
      </c>
      <c r="E714" s="31">
        <f>D714</f>
        <v>0</v>
      </c>
    </row>
    <row r="715" spans="1:10">
      <c r="A715" s="179" t="s">
        <v>567</v>
      </c>
      <c r="B715" s="180"/>
      <c r="C715" s="32">
        <v>0</v>
      </c>
      <c r="D715" s="31">
        <f t="shared" ref="D715:E717" si="82">C715</f>
        <v>0</v>
      </c>
      <c r="E715" s="31">
        <f t="shared" si="82"/>
        <v>0</v>
      </c>
    </row>
    <row r="716" spans="1:10">
      <c r="A716" s="179" t="s">
        <v>568</v>
      </c>
      <c r="B716" s="18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569</v>
      </c>
      <c r="B717" s="180"/>
      <c r="C717" s="32">
        <v>0</v>
      </c>
      <c r="D717" s="31">
        <f t="shared" si="82"/>
        <v>0</v>
      </c>
      <c r="E717" s="31">
        <f t="shared" si="82"/>
        <v>0</v>
      </c>
    </row>
    <row r="718" spans="1:10">
      <c r="A718" s="177" t="s">
        <v>570</v>
      </c>
      <c r="B718" s="178"/>
      <c r="C718" s="36">
        <f>C719</f>
        <v>57702</v>
      </c>
      <c r="D718" s="36">
        <f>D719</f>
        <v>57702</v>
      </c>
      <c r="E718" s="36">
        <f>E719</f>
        <v>57702</v>
      </c>
      <c r="G718" s="39" t="s">
        <v>66</v>
      </c>
      <c r="H718" s="41"/>
      <c r="I718" s="42"/>
      <c r="J718" s="40" t="b">
        <f>AND(H718=I718)</f>
        <v>1</v>
      </c>
    </row>
    <row r="719" spans="1:10">
      <c r="A719" s="175" t="s">
        <v>571</v>
      </c>
      <c r="B719" s="176"/>
      <c r="C719" s="33">
        <f>C720+C724</f>
        <v>57702</v>
      </c>
      <c r="D719" s="33">
        <f>D720+D724</f>
        <v>57702</v>
      </c>
      <c r="E719" s="33">
        <f>E720+E724</f>
        <v>57702</v>
      </c>
      <c r="G719" s="39" t="s">
        <v>599</v>
      </c>
      <c r="H719" s="41"/>
      <c r="I719" s="42"/>
      <c r="J719" s="40" t="b">
        <f>AND(H719=I719)</f>
        <v>1</v>
      </c>
    </row>
    <row r="720" spans="1:10">
      <c r="A720" s="173" t="s">
        <v>851</v>
      </c>
      <c r="B720" s="174"/>
      <c r="C720" s="31">
        <f>SUM(C721:C723)</f>
        <v>57702</v>
      </c>
      <c r="D720" s="31">
        <f>SUM(D721:D723)</f>
        <v>57702</v>
      </c>
      <c r="E720" s="31">
        <f>SUM(E721:E723)</f>
        <v>57702</v>
      </c>
    </row>
    <row r="721" spans="1:10">
      <c r="A721" s="6">
        <v>10950</v>
      </c>
      <c r="B721" s="4" t="s">
        <v>572</v>
      </c>
      <c r="C721" s="5">
        <v>57702</v>
      </c>
      <c r="D721" s="5">
        <f>C721</f>
        <v>57702</v>
      </c>
      <c r="E721" s="5">
        <f>D721</f>
        <v>57702</v>
      </c>
    </row>
    <row r="722" spans="1:10">
      <c r="A722" s="6">
        <v>10950</v>
      </c>
      <c r="B722" s="4" t="s">
        <v>573</v>
      </c>
      <c r="C722" s="5">
        <v>0</v>
      </c>
      <c r="D722" s="5">
        <f t="shared" ref="D722:E723" si="83">C722</f>
        <v>0</v>
      </c>
      <c r="E722" s="5">
        <f t="shared" si="83"/>
        <v>0</v>
      </c>
    </row>
    <row r="723" spans="1:10">
      <c r="A723" s="6">
        <v>10950</v>
      </c>
      <c r="B723" s="4" t="s">
        <v>574</v>
      </c>
      <c r="C723" s="5">
        <v>0</v>
      </c>
      <c r="D723" s="5">
        <f t="shared" si="83"/>
        <v>0</v>
      </c>
      <c r="E723" s="5">
        <f t="shared" si="83"/>
        <v>0</v>
      </c>
    </row>
    <row r="724" spans="1:10">
      <c r="A724" s="173" t="s">
        <v>850</v>
      </c>
      <c r="B724" s="174"/>
      <c r="C724" s="31">
        <f>SUM(C725:C726)</f>
        <v>0</v>
      </c>
      <c r="D724" s="31">
        <f>SUM(D725:D726)</f>
        <v>0</v>
      </c>
      <c r="E724" s="31">
        <f>SUM(E725:E726)</f>
        <v>0</v>
      </c>
    </row>
    <row r="725" spans="1:10">
      <c r="A725" s="6">
        <v>10951</v>
      </c>
      <c r="B725" s="4" t="s">
        <v>575</v>
      </c>
      <c r="C725" s="5">
        <v>0</v>
      </c>
      <c r="D725" s="5">
        <f>C725</f>
        <v>0</v>
      </c>
      <c r="E725" s="5">
        <f>D725</f>
        <v>0</v>
      </c>
    </row>
    <row r="726" spans="1:10">
      <c r="A726" s="6">
        <v>10951</v>
      </c>
      <c r="B726" s="4" t="s">
        <v>576</v>
      </c>
      <c r="C726" s="5">
        <v>0</v>
      </c>
      <c r="D726" s="5">
        <f>C726</f>
        <v>0</v>
      </c>
      <c r="E726" s="5">
        <f>D726</f>
        <v>0</v>
      </c>
    </row>
    <row r="727" spans="1:10">
      <c r="A727" s="177" t="s">
        <v>577</v>
      </c>
      <c r="B727" s="178"/>
      <c r="C727" s="36">
        <f>C728</f>
        <v>0</v>
      </c>
      <c r="D727" s="36">
        <f>D728</f>
        <v>0</v>
      </c>
      <c r="E727" s="36">
        <f>E728</f>
        <v>0</v>
      </c>
      <c r="G727" s="39" t="s">
        <v>216</v>
      </c>
      <c r="H727" s="41"/>
      <c r="I727" s="42"/>
      <c r="J727" s="40" t="b">
        <f>AND(H727=I727)</f>
        <v>1</v>
      </c>
    </row>
    <row r="728" spans="1:10">
      <c r="A728" s="175" t="s">
        <v>588</v>
      </c>
      <c r="B728" s="176"/>
      <c r="C728" s="33">
        <f>C729+C732+C735+C741+C743+C745+C752+C757+C762+C767+C769+C773+C779</f>
        <v>0</v>
      </c>
      <c r="D728" s="33">
        <f>D729+D732+D735+D741+D743+D745+D752+D757+D762+D767+D769+D773+D779</f>
        <v>0</v>
      </c>
      <c r="E728" s="33">
        <f>E729+E732+E735+E741+E743+E745+E752+E757+E762+E767+E769+E773+E779</f>
        <v>0</v>
      </c>
      <c r="G728" s="39" t="s">
        <v>600</v>
      </c>
      <c r="H728" s="41"/>
      <c r="I728" s="42"/>
      <c r="J728" s="40" t="b">
        <f>AND(H728=I728)</f>
        <v>1</v>
      </c>
    </row>
    <row r="729" spans="1:10">
      <c r="A729" s="173" t="s">
        <v>849</v>
      </c>
      <c r="B729" s="174"/>
      <c r="C729" s="31">
        <f>SUM(C730:C731)</f>
        <v>0</v>
      </c>
      <c r="D729" s="31">
        <f>SUM(D730:D731)</f>
        <v>0</v>
      </c>
      <c r="E729" s="31">
        <f>SUM(E730:E731)</f>
        <v>0</v>
      </c>
    </row>
    <row r="730" spans="1:10">
      <c r="A730" s="6">
        <v>3</v>
      </c>
      <c r="B730" s="4" t="s">
        <v>827</v>
      </c>
      <c r="C730" s="5"/>
      <c r="D730" s="5">
        <f>C730</f>
        <v>0</v>
      </c>
      <c r="E730" s="5">
        <f>D730</f>
        <v>0</v>
      </c>
    </row>
    <row r="731" spans="1:10">
      <c r="A731" s="6">
        <v>4</v>
      </c>
      <c r="B731" s="4" t="s">
        <v>837</v>
      </c>
      <c r="C731" s="5"/>
      <c r="D731" s="5">
        <f>C731</f>
        <v>0</v>
      </c>
      <c r="E731" s="5">
        <f>D731</f>
        <v>0</v>
      </c>
    </row>
    <row r="732" spans="1:10">
      <c r="A732" s="173" t="s">
        <v>848</v>
      </c>
      <c r="B732" s="174"/>
      <c r="C732" s="31">
        <f t="shared" ref="C732:E733" si="84">C733</f>
        <v>0</v>
      </c>
      <c r="D732" s="31">
        <f t="shared" si="84"/>
        <v>0</v>
      </c>
      <c r="E732" s="31">
        <f t="shared" si="84"/>
        <v>0</v>
      </c>
    </row>
    <row r="733" spans="1:10">
      <c r="A733" s="6">
        <v>2</v>
      </c>
      <c r="B733" s="4" t="s">
        <v>822</v>
      </c>
      <c r="C733" s="5">
        <f t="shared" si="84"/>
        <v>0</v>
      </c>
      <c r="D733" s="5">
        <f t="shared" si="84"/>
        <v>0</v>
      </c>
      <c r="E733" s="5">
        <f t="shared" si="84"/>
        <v>0</v>
      </c>
    </row>
    <row r="734" spans="1:10">
      <c r="A734" s="29"/>
      <c r="B734" s="28" t="s">
        <v>847</v>
      </c>
      <c r="C734" s="30"/>
      <c r="D734" s="30">
        <f>C734</f>
        <v>0</v>
      </c>
      <c r="E734" s="30">
        <f>D734</f>
        <v>0</v>
      </c>
    </row>
    <row r="735" spans="1:10">
      <c r="A735" s="173" t="s">
        <v>846</v>
      </c>
      <c r="B735" s="174"/>
      <c r="C735" s="31">
        <f>C736+C739+C740</f>
        <v>0</v>
      </c>
      <c r="D735" s="31">
        <f>D736+D739+D740</f>
        <v>0</v>
      </c>
      <c r="E735" s="31">
        <f>E736+E739+E740</f>
        <v>0</v>
      </c>
    </row>
    <row r="736" spans="1:10">
      <c r="A736" s="6">
        <v>1</v>
      </c>
      <c r="B736" s="4" t="s">
        <v>840</v>
      </c>
      <c r="C736" s="5">
        <f>C737+C738</f>
        <v>0</v>
      </c>
      <c r="D736" s="5">
        <f>D737+D738</f>
        <v>0</v>
      </c>
      <c r="E736" s="5">
        <f>E737+E738</f>
        <v>0</v>
      </c>
    </row>
    <row r="737" spans="1:5">
      <c r="A737" s="29"/>
      <c r="B737" s="28" t="s">
        <v>845</v>
      </c>
      <c r="C737" s="30">
        <v>0</v>
      </c>
      <c r="D737" s="30">
        <f t="shared" ref="D737:E740" si="85">C737</f>
        <v>0</v>
      </c>
      <c r="E737" s="30">
        <f t="shared" si="85"/>
        <v>0</v>
      </c>
    </row>
    <row r="738" spans="1:5">
      <c r="A738" s="29"/>
      <c r="B738" s="28" t="s">
        <v>844</v>
      </c>
      <c r="C738" s="30">
        <v>0</v>
      </c>
      <c r="D738" s="30">
        <f t="shared" si="85"/>
        <v>0</v>
      </c>
      <c r="E738" s="30">
        <f t="shared" si="85"/>
        <v>0</v>
      </c>
    </row>
    <row r="739" spans="1:5">
      <c r="A739" s="6">
        <v>3</v>
      </c>
      <c r="B739" s="4" t="s">
        <v>827</v>
      </c>
      <c r="C739" s="5"/>
      <c r="D739" s="5">
        <f t="shared" si="85"/>
        <v>0</v>
      </c>
      <c r="E739" s="5">
        <f t="shared" si="85"/>
        <v>0</v>
      </c>
    </row>
    <row r="740" spans="1:5">
      <c r="A740" s="6">
        <v>4</v>
      </c>
      <c r="B740" s="4" t="s">
        <v>837</v>
      </c>
      <c r="C740" s="5"/>
      <c r="D740" s="5">
        <f t="shared" si="85"/>
        <v>0</v>
      </c>
      <c r="E740" s="5">
        <f t="shared" si="85"/>
        <v>0</v>
      </c>
    </row>
    <row r="741" spans="1:5">
      <c r="A741" s="173" t="s">
        <v>843</v>
      </c>
      <c r="B741" s="174"/>
      <c r="C741" s="31">
        <f>C742</f>
        <v>0</v>
      </c>
      <c r="D741" s="31">
        <f>D742</f>
        <v>0</v>
      </c>
      <c r="E741" s="31">
        <f>E742</f>
        <v>0</v>
      </c>
    </row>
    <row r="742" spans="1:5">
      <c r="A742" s="6">
        <v>4</v>
      </c>
      <c r="B742" s="4" t="s">
        <v>837</v>
      </c>
      <c r="C742" s="5"/>
      <c r="D742" s="5">
        <f>C742</f>
        <v>0</v>
      </c>
      <c r="E742" s="5">
        <f>D742</f>
        <v>0</v>
      </c>
    </row>
    <row r="743" spans="1:5">
      <c r="A743" s="173" t="s">
        <v>842</v>
      </c>
      <c r="B743" s="174"/>
      <c r="C743" s="31">
        <f>SUM(C744)</f>
        <v>0</v>
      </c>
      <c r="D743" s="31">
        <f>SUM(D744)</f>
        <v>0</v>
      </c>
      <c r="E743" s="31">
        <f>SUM(E744)</f>
        <v>0</v>
      </c>
    </row>
    <row r="744" spans="1:5">
      <c r="A744" s="6">
        <v>3</v>
      </c>
      <c r="B744" s="4" t="s">
        <v>827</v>
      </c>
      <c r="C744" s="5"/>
      <c r="D744" s="5">
        <f>C744</f>
        <v>0</v>
      </c>
      <c r="E744" s="5">
        <f>D744</f>
        <v>0</v>
      </c>
    </row>
    <row r="745" spans="1:5">
      <c r="A745" s="173" t="s">
        <v>841</v>
      </c>
      <c r="B745" s="174"/>
      <c r="C745" s="31">
        <f>C746+C750+C751+C748</f>
        <v>0</v>
      </c>
      <c r="D745" s="31">
        <f>D746+D750+D751+D748</f>
        <v>0</v>
      </c>
      <c r="E745" s="31">
        <f>E746+E750+E751+E748</f>
        <v>0</v>
      </c>
    </row>
    <row r="746" spans="1:5">
      <c r="A746" s="6">
        <v>1</v>
      </c>
      <c r="B746" s="4" t="s">
        <v>840</v>
      </c>
      <c r="C746" s="5">
        <f>C747</f>
        <v>0</v>
      </c>
      <c r="D746" s="5">
        <f>D747</f>
        <v>0</v>
      </c>
      <c r="E746" s="5">
        <f>E747</f>
        <v>0</v>
      </c>
    </row>
    <row r="747" spans="1:5">
      <c r="A747" s="29"/>
      <c r="B747" s="28" t="s">
        <v>839</v>
      </c>
      <c r="C747" s="30">
        <v>0</v>
      </c>
      <c r="D747" s="30">
        <f>C747</f>
        <v>0</v>
      </c>
      <c r="E747" s="30">
        <f>D747</f>
        <v>0</v>
      </c>
    </row>
    <row r="748" spans="1:5">
      <c r="A748" s="6">
        <v>2</v>
      </c>
      <c r="B748" s="4" t="s">
        <v>822</v>
      </c>
      <c r="C748" s="5">
        <f>C749</f>
        <v>0</v>
      </c>
      <c r="D748" s="5">
        <f>D749</f>
        <v>0</v>
      </c>
      <c r="E748" s="5">
        <f>E749</f>
        <v>0</v>
      </c>
    </row>
    <row r="749" spans="1:5">
      <c r="A749" s="29"/>
      <c r="B749" s="28" t="s">
        <v>838</v>
      </c>
      <c r="C749" s="30"/>
      <c r="D749" s="30">
        <f t="shared" ref="D749:E751" si="86">C749</f>
        <v>0</v>
      </c>
      <c r="E749" s="30">
        <f t="shared" si="86"/>
        <v>0</v>
      </c>
    </row>
    <row r="750" spans="1:5">
      <c r="A750" s="6">
        <v>3</v>
      </c>
      <c r="B750" s="4" t="s">
        <v>827</v>
      </c>
      <c r="C750" s="5"/>
      <c r="D750" s="5">
        <f t="shared" si="86"/>
        <v>0</v>
      </c>
      <c r="E750" s="5">
        <f t="shared" si="86"/>
        <v>0</v>
      </c>
    </row>
    <row r="751" spans="1:5">
      <c r="A751" s="6">
        <v>4</v>
      </c>
      <c r="B751" s="4" t="s">
        <v>837</v>
      </c>
      <c r="C751" s="5"/>
      <c r="D751" s="5">
        <f t="shared" si="86"/>
        <v>0</v>
      </c>
      <c r="E751" s="5">
        <f t="shared" si="86"/>
        <v>0</v>
      </c>
    </row>
    <row r="752" spans="1:5">
      <c r="A752" s="173" t="s">
        <v>836</v>
      </c>
      <c r="B752" s="174"/>
      <c r="C752" s="31">
        <f>C756++C753</f>
        <v>0</v>
      </c>
      <c r="D752" s="31">
        <f>D756++D753</f>
        <v>0</v>
      </c>
      <c r="E752" s="31">
        <f>E756++E753</f>
        <v>0</v>
      </c>
    </row>
    <row r="753" spans="1:11">
      <c r="A753" s="6">
        <v>2</v>
      </c>
      <c r="B753" s="4" t="s">
        <v>822</v>
      </c>
      <c r="C753" s="5">
        <f>C755+C754</f>
        <v>0</v>
      </c>
      <c r="D753" s="5">
        <f>D755+D754</f>
        <v>0</v>
      </c>
      <c r="E753" s="5">
        <f>E755+E754</f>
        <v>0</v>
      </c>
    </row>
    <row r="754" spans="1:11">
      <c r="A754" s="127"/>
      <c r="B754" s="126" t="s">
        <v>835</v>
      </c>
      <c r="C754" s="125"/>
      <c r="D754" s="125">
        <f t="shared" ref="D754:E756" si="87">C754</f>
        <v>0</v>
      </c>
      <c r="E754" s="125">
        <f t="shared" si="87"/>
        <v>0</v>
      </c>
      <c r="F754" s="124"/>
      <c r="G754" s="124"/>
      <c r="H754" s="124"/>
      <c r="I754" s="124"/>
      <c r="J754" s="124"/>
      <c r="K754" s="124"/>
    </row>
    <row r="755" spans="1:11">
      <c r="A755" s="127"/>
      <c r="B755" s="126" t="s">
        <v>821</v>
      </c>
      <c r="C755" s="125"/>
      <c r="D755" s="125">
        <f t="shared" si="87"/>
        <v>0</v>
      </c>
      <c r="E755" s="125">
        <f t="shared" si="87"/>
        <v>0</v>
      </c>
      <c r="F755" s="124"/>
      <c r="G755" s="124"/>
      <c r="H755" s="124"/>
      <c r="I755" s="124"/>
      <c r="J755" s="124"/>
      <c r="K755" s="124"/>
    </row>
    <row r="756" spans="1:11">
      <c r="A756" s="6">
        <v>3</v>
      </c>
      <c r="B756" s="4" t="s">
        <v>827</v>
      </c>
      <c r="C756" s="5"/>
      <c r="D756" s="5">
        <f t="shared" si="87"/>
        <v>0</v>
      </c>
      <c r="E756" s="5">
        <f t="shared" si="87"/>
        <v>0</v>
      </c>
    </row>
    <row r="757" spans="1:11">
      <c r="A757" s="173" t="s">
        <v>834</v>
      </c>
      <c r="B757" s="174"/>
      <c r="C757" s="31">
        <f>C758</f>
        <v>0</v>
      </c>
      <c r="D757" s="31">
        <f>D758</f>
        <v>0</v>
      </c>
      <c r="E757" s="31">
        <f>E758</f>
        <v>0</v>
      </c>
    </row>
    <row r="758" spans="1:11">
      <c r="A758" s="6">
        <v>2</v>
      </c>
      <c r="B758" s="4" t="s">
        <v>822</v>
      </c>
      <c r="C758" s="5">
        <f>C759+C760+C761</f>
        <v>0</v>
      </c>
      <c r="D758" s="5">
        <f>D759+D760+D761</f>
        <v>0</v>
      </c>
      <c r="E758" s="5">
        <f>E759+E760+E761</f>
        <v>0</v>
      </c>
    </row>
    <row r="759" spans="1:11">
      <c r="A759" s="29"/>
      <c r="B759" s="28" t="s">
        <v>833</v>
      </c>
      <c r="C759" s="30"/>
      <c r="D759" s="30">
        <f>C759</f>
        <v>0</v>
      </c>
      <c r="E759" s="30">
        <f>D759</f>
        <v>0</v>
      </c>
    </row>
    <row r="760" spans="1:11">
      <c r="A760" s="29"/>
      <c r="B760" s="28" t="s">
        <v>832</v>
      </c>
      <c r="C760" s="30"/>
      <c r="D760" s="30">
        <f t="shared" ref="D760:E761" si="88">C760</f>
        <v>0</v>
      </c>
      <c r="E760" s="30">
        <f t="shared" si="88"/>
        <v>0</v>
      </c>
    </row>
    <row r="761" spans="1:11">
      <c r="A761" s="29"/>
      <c r="B761" s="28" t="s">
        <v>831</v>
      </c>
      <c r="C761" s="30"/>
      <c r="D761" s="30">
        <f t="shared" si="88"/>
        <v>0</v>
      </c>
      <c r="E761" s="30">
        <f t="shared" si="88"/>
        <v>0</v>
      </c>
    </row>
    <row r="762" spans="1:11">
      <c r="A762" s="173" t="s">
        <v>830</v>
      </c>
      <c r="B762" s="174"/>
      <c r="C762" s="31">
        <f>C763+C766</f>
        <v>0</v>
      </c>
      <c r="D762" s="31">
        <f>D763+D766</f>
        <v>0</v>
      </c>
      <c r="E762" s="31">
        <f>E763+E766</f>
        <v>0</v>
      </c>
    </row>
    <row r="763" spans="1:11">
      <c r="A763" s="6">
        <v>2</v>
      </c>
      <c r="B763" s="4" t="s">
        <v>822</v>
      </c>
      <c r="C763" s="5">
        <f>C764+C765</f>
        <v>0</v>
      </c>
      <c r="D763" s="5">
        <f>D764+D765</f>
        <v>0</v>
      </c>
      <c r="E763" s="5">
        <f>E764+E765</f>
        <v>0</v>
      </c>
    </row>
    <row r="764" spans="1:11">
      <c r="A764" s="29"/>
      <c r="B764" s="28" t="s">
        <v>829</v>
      </c>
      <c r="C764" s="30">
        <v>0</v>
      </c>
      <c r="D764" s="30">
        <f t="shared" ref="D764:E766" si="89">C764</f>
        <v>0</v>
      </c>
      <c r="E764" s="30">
        <f t="shared" si="89"/>
        <v>0</v>
      </c>
    </row>
    <row r="765" spans="1:11">
      <c r="A765" s="29"/>
      <c r="B765" s="28" t="s">
        <v>819</v>
      </c>
      <c r="C765" s="30"/>
      <c r="D765" s="30">
        <f t="shared" si="89"/>
        <v>0</v>
      </c>
      <c r="E765" s="30">
        <f t="shared" si="89"/>
        <v>0</v>
      </c>
    </row>
    <row r="766" spans="1:11">
      <c r="A766" s="6">
        <v>3</v>
      </c>
      <c r="B766" s="4" t="s">
        <v>827</v>
      </c>
      <c r="C766" s="5">
        <v>0</v>
      </c>
      <c r="D766" s="5">
        <f t="shared" si="89"/>
        <v>0</v>
      </c>
      <c r="E766" s="5">
        <f t="shared" si="89"/>
        <v>0</v>
      </c>
    </row>
    <row r="767" spans="1:11">
      <c r="A767" s="173" t="s">
        <v>828</v>
      </c>
      <c r="B767" s="174"/>
      <c r="C767" s="31">
        <f>SUM(C768)</f>
        <v>0</v>
      </c>
      <c r="D767" s="31">
        <f>SUM(D768)</f>
        <v>0</v>
      </c>
      <c r="E767" s="31">
        <f>SUM(E768)</f>
        <v>0</v>
      </c>
    </row>
    <row r="768" spans="1:11">
      <c r="A768" s="6">
        <v>3</v>
      </c>
      <c r="B768" s="4" t="s">
        <v>827</v>
      </c>
      <c r="C768" s="5"/>
      <c r="D768" s="5">
        <f>C768</f>
        <v>0</v>
      </c>
      <c r="E768" s="5">
        <f>D768</f>
        <v>0</v>
      </c>
    </row>
    <row r="769" spans="1:5">
      <c r="A769" s="173" t="s">
        <v>826</v>
      </c>
      <c r="B769" s="174"/>
      <c r="C769" s="31">
        <f>C770</f>
        <v>0</v>
      </c>
      <c r="D769" s="31">
        <f>D770</f>
        <v>0</v>
      </c>
      <c r="E769" s="31">
        <f>E770</f>
        <v>0</v>
      </c>
    </row>
    <row r="770" spans="1:5">
      <c r="A770" s="6">
        <v>2</v>
      </c>
      <c r="B770" s="4" t="s">
        <v>822</v>
      </c>
      <c r="C770" s="5">
        <f>C771+C772</f>
        <v>0</v>
      </c>
      <c r="D770" s="5">
        <f>D771+D772</f>
        <v>0</v>
      </c>
      <c r="E770" s="5">
        <f>E771+E772</f>
        <v>0</v>
      </c>
    </row>
    <row r="771" spans="1:5">
      <c r="A771" s="29"/>
      <c r="B771" s="28" t="s">
        <v>825</v>
      </c>
      <c r="C771" s="30"/>
      <c r="D771" s="30">
        <f>C771</f>
        <v>0</v>
      </c>
      <c r="E771" s="30">
        <f>D771</f>
        <v>0</v>
      </c>
    </row>
    <row r="772" spans="1:5">
      <c r="A772" s="29"/>
      <c r="B772" s="28" t="s">
        <v>824</v>
      </c>
      <c r="C772" s="30"/>
      <c r="D772" s="30">
        <f>C772</f>
        <v>0</v>
      </c>
      <c r="E772" s="30">
        <f>D772</f>
        <v>0</v>
      </c>
    </row>
    <row r="773" spans="1:5">
      <c r="A773" s="173" t="s">
        <v>823</v>
      </c>
      <c r="B773" s="174"/>
      <c r="C773" s="31">
        <f>C774</f>
        <v>0</v>
      </c>
      <c r="D773" s="31">
        <f>D774</f>
        <v>0</v>
      </c>
      <c r="E773" s="31">
        <f>E774</f>
        <v>0</v>
      </c>
    </row>
    <row r="774" spans="1:5">
      <c r="A774" s="6">
        <v>2</v>
      </c>
      <c r="B774" s="4" t="s">
        <v>822</v>
      </c>
      <c r="C774" s="5">
        <f>C775+C776+C777+C778</f>
        <v>0</v>
      </c>
      <c r="D774" s="5">
        <f>D775+D776+D777+D778</f>
        <v>0</v>
      </c>
      <c r="E774" s="5">
        <f>E775+E776+E777+E778</f>
        <v>0</v>
      </c>
    </row>
    <row r="775" spans="1:5">
      <c r="A775" s="29"/>
      <c r="B775" s="28" t="s">
        <v>821</v>
      </c>
      <c r="C775" s="30"/>
      <c r="D775" s="30">
        <f>C775</f>
        <v>0</v>
      </c>
      <c r="E775" s="30">
        <f>D775</f>
        <v>0</v>
      </c>
    </row>
    <row r="776" spans="1:5">
      <c r="A776" s="29"/>
      <c r="B776" s="28" t="s">
        <v>820</v>
      </c>
      <c r="C776" s="30"/>
      <c r="D776" s="30">
        <f t="shared" ref="D776:E778" si="90">C776</f>
        <v>0</v>
      </c>
      <c r="E776" s="30">
        <f t="shared" si="90"/>
        <v>0</v>
      </c>
    </row>
    <row r="777" spans="1:5">
      <c r="A777" s="29"/>
      <c r="B777" s="28" t="s">
        <v>819</v>
      </c>
      <c r="C777" s="30"/>
      <c r="D777" s="30">
        <f t="shared" si="90"/>
        <v>0</v>
      </c>
      <c r="E777" s="30">
        <f t="shared" si="90"/>
        <v>0</v>
      </c>
    </row>
    <row r="778" spans="1:5">
      <c r="A778" s="29"/>
      <c r="B778" s="28" t="s">
        <v>818</v>
      </c>
      <c r="C778" s="30"/>
      <c r="D778" s="30">
        <f t="shared" si="90"/>
        <v>0</v>
      </c>
      <c r="E778" s="30">
        <f t="shared" si="90"/>
        <v>0</v>
      </c>
    </row>
    <row r="779" spans="1:5">
      <c r="A779" s="173" t="s">
        <v>817</v>
      </c>
      <c r="B779" s="174"/>
      <c r="C779" s="31">
        <f>C780</f>
        <v>0</v>
      </c>
      <c r="D779" s="31">
        <f>D780</f>
        <v>0</v>
      </c>
      <c r="E779" s="31">
        <f>E780</f>
        <v>0</v>
      </c>
    </row>
    <row r="780" spans="1:5">
      <c r="A780" s="6"/>
      <c r="B780" s="4" t="s">
        <v>816</v>
      </c>
      <c r="C780" s="5">
        <v>0</v>
      </c>
      <c r="D780" s="5">
        <f>C780</f>
        <v>0</v>
      </c>
      <c r="E780" s="5">
        <f>D780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30:B530"/>
    <mergeCell ref="A540:B540"/>
    <mergeCell ref="A549:B549"/>
    <mergeCell ref="A550:B550"/>
    <mergeCell ref="A551:B551"/>
    <mergeCell ref="A552:B552"/>
    <mergeCell ref="A482:B482"/>
    <mergeCell ref="A483:B483"/>
    <mergeCell ref="A484:B484"/>
    <mergeCell ref="A504:B504"/>
    <mergeCell ref="A511:B511"/>
    <mergeCell ref="A524:B524"/>
    <mergeCell ref="A564:B564"/>
    <mergeCell ref="A569:B569"/>
    <mergeCell ref="A570:B570"/>
    <mergeCell ref="A571:B571"/>
    <mergeCell ref="A578:B578"/>
    <mergeCell ref="A579:B579"/>
    <mergeCell ref="A553:B553"/>
    <mergeCell ref="A554:B554"/>
    <mergeCell ref="A558:B558"/>
    <mergeCell ref="A561:B561"/>
    <mergeCell ref="A562:B562"/>
    <mergeCell ref="A563:B563"/>
    <mergeCell ref="A597:B597"/>
    <mergeCell ref="A601:B601"/>
    <mergeCell ref="A605:B605"/>
    <mergeCell ref="A612:B612"/>
    <mergeCell ref="A618:B618"/>
    <mergeCell ref="A630:B630"/>
    <mergeCell ref="A583:B583"/>
    <mergeCell ref="A586:B586"/>
    <mergeCell ref="A587:B587"/>
    <mergeCell ref="A588:B588"/>
    <mergeCell ref="A589:B589"/>
    <mergeCell ref="A594:B594"/>
    <mergeCell ref="A646:B646"/>
    <mergeCell ref="A647:B647"/>
    <mergeCell ref="A648:B648"/>
    <mergeCell ref="A653:B653"/>
    <mergeCell ref="A654:B654"/>
    <mergeCell ref="A655:B655"/>
    <mergeCell ref="A640:B640"/>
    <mergeCell ref="A641:B641"/>
    <mergeCell ref="A642:B642"/>
    <mergeCell ref="A643:B643"/>
    <mergeCell ref="A644:B644"/>
    <mergeCell ref="A645:B645"/>
    <mergeCell ref="A673:B673"/>
    <mergeCell ref="A678:B678"/>
    <mergeCell ref="A681:B681"/>
    <mergeCell ref="A685:B685"/>
    <mergeCell ref="A689:B689"/>
    <mergeCell ref="A696:B696"/>
    <mergeCell ref="A662:B662"/>
    <mergeCell ref="A663:B663"/>
    <mergeCell ref="A667:B667"/>
    <mergeCell ref="A670:B670"/>
    <mergeCell ref="A671:B671"/>
    <mergeCell ref="A672:B672"/>
    <mergeCell ref="A719:B719"/>
    <mergeCell ref="A720:B720"/>
    <mergeCell ref="A724:B724"/>
    <mergeCell ref="A727:B727"/>
    <mergeCell ref="A728:B728"/>
    <mergeCell ref="A729:B729"/>
    <mergeCell ref="A702:B702"/>
    <mergeCell ref="A714:B714"/>
    <mergeCell ref="A715:B715"/>
    <mergeCell ref="A716:B716"/>
    <mergeCell ref="A717:B717"/>
    <mergeCell ref="A718:B718"/>
    <mergeCell ref="A757:B757"/>
    <mergeCell ref="A762:B762"/>
    <mergeCell ref="A767:B767"/>
    <mergeCell ref="A769:B769"/>
    <mergeCell ref="A773:B773"/>
    <mergeCell ref="A779:B779"/>
    <mergeCell ref="A732:B732"/>
    <mergeCell ref="A735:B735"/>
    <mergeCell ref="A741:B741"/>
    <mergeCell ref="A743:B743"/>
    <mergeCell ref="A745:B745"/>
    <mergeCell ref="A752:B752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2:J553 J562:J563 J339 J549">
      <formula1>C2+C114</formula1>
    </dataValidation>
    <dataValidation type="custom" allowBlank="1" showInputMessage="1" showErrorMessage="1" sqref="J561">
      <formula1>C259+C374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40 J644 J718:J719 J647 J727:J728">
      <formula1>C641+C795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  <dataValidation type="custom" allowBlank="1" showInputMessage="1" showErrorMessage="1" sqref="J483">
      <formula1>C484+C597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7"/>
  <sheetViews>
    <sheetView rightToLeft="1" workbookViewId="0">
      <selection activeCell="C1" sqref="C1:C3"/>
    </sheetView>
  </sheetViews>
  <sheetFormatPr baseColWidth="10" defaultColWidth="9.140625" defaultRowHeight="15"/>
  <cols>
    <col min="1" max="1" width="72" customWidth="1"/>
    <col min="2" max="2" width="23" customWidth="1"/>
    <col min="3" max="3" width="19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98" t="s">
        <v>902</v>
      </c>
      <c r="B1" s="198" t="s">
        <v>903</v>
      </c>
      <c r="C1" s="198" t="s">
        <v>904</v>
      </c>
      <c r="D1" s="201" t="s">
        <v>613</v>
      </c>
      <c r="E1" s="202"/>
      <c r="F1" s="202"/>
      <c r="G1" s="202"/>
      <c r="H1" s="202"/>
      <c r="I1" s="203"/>
    </row>
    <row r="2" spans="1:9">
      <c r="A2" s="199"/>
      <c r="B2" s="199"/>
      <c r="C2" s="199"/>
      <c r="D2" s="198" t="s">
        <v>625</v>
      </c>
      <c r="E2" s="198" t="s">
        <v>626</v>
      </c>
      <c r="F2" s="204" t="s">
        <v>905</v>
      </c>
      <c r="G2" s="204" t="s">
        <v>906</v>
      </c>
      <c r="H2" s="206" t="s">
        <v>907</v>
      </c>
      <c r="I2" s="207"/>
    </row>
    <row r="3" spans="1:9">
      <c r="A3" s="200"/>
      <c r="B3" s="200"/>
      <c r="C3" s="200"/>
      <c r="D3" s="200"/>
      <c r="E3" s="200"/>
      <c r="F3" s="205"/>
      <c r="G3" s="205"/>
      <c r="H3" s="143" t="s">
        <v>908</v>
      </c>
      <c r="I3" s="144" t="s">
        <v>909</v>
      </c>
    </row>
    <row r="4" spans="1:9">
      <c r="A4" s="145" t="s">
        <v>910</v>
      </c>
      <c r="B4" s="145"/>
      <c r="C4" s="145">
        <f t="shared" ref="C4:I4" si="0">C5+C12+C15+C18+C21+C24+C27</f>
        <v>219500</v>
      </c>
      <c r="D4" s="145">
        <f t="shared" si="0"/>
        <v>74500</v>
      </c>
      <c r="E4" s="145">
        <f t="shared" si="0"/>
        <v>0</v>
      </c>
      <c r="F4" s="145">
        <f t="shared" si="0"/>
        <v>0</v>
      </c>
      <c r="G4" s="145">
        <f t="shared" si="0"/>
        <v>145000</v>
      </c>
      <c r="H4" s="145">
        <f t="shared" si="0"/>
        <v>0</v>
      </c>
      <c r="I4" s="145">
        <f t="shared" si="0"/>
        <v>0</v>
      </c>
    </row>
    <row r="5" spans="1:9">
      <c r="A5" s="146" t="s">
        <v>911</v>
      </c>
      <c r="B5" s="147"/>
      <c r="C5" s="147">
        <f t="shared" ref="C5:I5" si="1">SUM(C6:C11)</f>
        <v>219500</v>
      </c>
      <c r="D5" s="147">
        <f t="shared" si="1"/>
        <v>74500</v>
      </c>
      <c r="E5" s="147">
        <f t="shared" si="1"/>
        <v>0</v>
      </c>
      <c r="F5" s="147">
        <f t="shared" si="1"/>
        <v>0</v>
      </c>
      <c r="G5" s="147">
        <f t="shared" si="1"/>
        <v>145000</v>
      </c>
      <c r="H5" s="147">
        <f t="shared" si="1"/>
        <v>0</v>
      </c>
      <c r="I5" s="147">
        <f t="shared" si="1"/>
        <v>0</v>
      </c>
    </row>
    <row r="6" spans="1:9">
      <c r="A6" s="10" t="s">
        <v>965</v>
      </c>
      <c r="B6" s="10">
        <v>2016</v>
      </c>
      <c r="C6" s="10">
        <v>110000</v>
      </c>
      <c r="D6" s="10"/>
      <c r="E6" s="10"/>
      <c r="F6" s="10"/>
      <c r="G6" s="10">
        <v>110000</v>
      </c>
      <c r="H6" s="10"/>
      <c r="I6" s="10"/>
    </row>
    <row r="7" spans="1:9">
      <c r="A7" s="10" t="s">
        <v>966</v>
      </c>
      <c r="B7" s="10">
        <v>2016</v>
      </c>
      <c r="C7" s="10">
        <v>7000</v>
      </c>
      <c r="D7" s="10">
        <v>7000</v>
      </c>
      <c r="E7" s="10"/>
      <c r="F7" s="10"/>
      <c r="G7" s="10"/>
      <c r="H7" s="10"/>
      <c r="I7" s="10"/>
    </row>
    <row r="8" spans="1:9">
      <c r="A8" s="10" t="s">
        <v>967</v>
      </c>
      <c r="B8" s="10">
        <v>2016</v>
      </c>
      <c r="C8" s="10">
        <v>25000</v>
      </c>
      <c r="D8" s="10"/>
      <c r="E8" s="10"/>
      <c r="F8" s="10"/>
      <c r="G8" s="10">
        <v>25000</v>
      </c>
      <c r="H8" s="10"/>
      <c r="I8" s="10"/>
    </row>
    <row r="9" spans="1:9">
      <c r="A9" s="10" t="s">
        <v>968</v>
      </c>
      <c r="B9" s="10">
        <v>2016</v>
      </c>
      <c r="C9" s="10">
        <v>17500</v>
      </c>
      <c r="D9" s="10">
        <v>17500</v>
      </c>
      <c r="E9" s="10"/>
      <c r="F9" s="10"/>
      <c r="G9" s="10"/>
      <c r="H9" s="10"/>
      <c r="I9" s="10"/>
    </row>
    <row r="10" spans="1:9">
      <c r="A10" s="10" t="s">
        <v>969</v>
      </c>
      <c r="B10" s="10">
        <v>2016</v>
      </c>
      <c r="C10" s="10">
        <v>50000</v>
      </c>
      <c r="D10" s="10">
        <v>50000</v>
      </c>
      <c r="E10" s="10"/>
      <c r="F10" s="10"/>
      <c r="G10" s="10"/>
      <c r="H10" s="10"/>
      <c r="I10" s="10"/>
    </row>
    <row r="11" spans="1:9">
      <c r="A11" s="10" t="s">
        <v>970</v>
      </c>
      <c r="B11" s="10">
        <v>2016</v>
      </c>
      <c r="C11" s="10">
        <v>10000</v>
      </c>
      <c r="D11" s="10"/>
      <c r="E11" s="10"/>
      <c r="F11" s="10"/>
      <c r="G11" s="10">
        <v>10000</v>
      </c>
      <c r="H11" s="10"/>
      <c r="I11" s="10"/>
    </row>
    <row r="12" spans="1:9">
      <c r="A12" s="146" t="s">
        <v>915</v>
      </c>
      <c r="B12" s="146"/>
      <c r="C12" s="146">
        <f t="shared" ref="C12:I12" si="2">SUM(C13:C14)</f>
        <v>0</v>
      </c>
      <c r="D12" s="146">
        <f t="shared" si="2"/>
        <v>0</v>
      </c>
      <c r="E12" s="146">
        <f t="shared" si="2"/>
        <v>0</v>
      </c>
      <c r="F12" s="146">
        <f t="shared" si="2"/>
        <v>0</v>
      </c>
      <c r="G12" s="146">
        <f t="shared" si="2"/>
        <v>0</v>
      </c>
      <c r="H12" s="146">
        <f t="shared" si="2"/>
        <v>0</v>
      </c>
      <c r="I12" s="146">
        <f t="shared" si="2"/>
        <v>0</v>
      </c>
    </row>
    <row r="13" spans="1:9">
      <c r="A13" s="10"/>
      <c r="B13" s="10"/>
      <c r="C13" s="10"/>
      <c r="D13" s="10"/>
      <c r="E13" s="10"/>
      <c r="F13" s="10"/>
      <c r="G13" s="10"/>
      <c r="H13" s="10"/>
      <c r="I13" s="10"/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46" t="s">
        <v>916</v>
      </c>
      <c r="B15" s="146"/>
      <c r="C15" s="146">
        <f t="shared" ref="C15:I15" si="3">SUM(C16:C17)</f>
        <v>0</v>
      </c>
      <c r="D15" s="146">
        <f t="shared" si="3"/>
        <v>0</v>
      </c>
      <c r="E15" s="146">
        <f t="shared" si="3"/>
        <v>0</v>
      </c>
      <c r="F15" s="146">
        <f t="shared" si="3"/>
        <v>0</v>
      </c>
      <c r="G15" s="146">
        <f t="shared" si="3"/>
        <v>0</v>
      </c>
      <c r="H15" s="146">
        <f t="shared" si="3"/>
        <v>0</v>
      </c>
      <c r="I15" s="146">
        <f t="shared" si="3"/>
        <v>0</v>
      </c>
    </row>
    <row r="16" spans="1:9">
      <c r="A16" s="10"/>
      <c r="B16" s="10"/>
      <c r="C16" s="10"/>
      <c r="D16" s="10"/>
      <c r="E16" s="10"/>
      <c r="F16" s="10"/>
      <c r="G16" s="10"/>
      <c r="H16" s="10"/>
      <c r="I16" s="10"/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46" t="s">
        <v>917</v>
      </c>
      <c r="B18" s="146"/>
      <c r="C18" s="146">
        <f t="shared" ref="C18:I18" si="4">SUM(C19:C20)</f>
        <v>0</v>
      </c>
      <c r="D18" s="146">
        <f t="shared" si="4"/>
        <v>0</v>
      </c>
      <c r="E18" s="146">
        <f t="shared" si="4"/>
        <v>0</v>
      </c>
      <c r="F18" s="146">
        <f t="shared" si="4"/>
        <v>0</v>
      </c>
      <c r="G18" s="146">
        <f t="shared" si="4"/>
        <v>0</v>
      </c>
      <c r="H18" s="146">
        <f t="shared" si="4"/>
        <v>0</v>
      </c>
      <c r="I18" s="146">
        <f t="shared" si="4"/>
        <v>0</v>
      </c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46" t="s">
        <v>918</v>
      </c>
      <c r="B21" s="146"/>
      <c r="C21" s="146">
        <f t="shared" ref="C21:I21" si="5">SUM(C22:C23)</f>
        <v>0</v>
      </c>
      <c r="D21" s="146">
        <f t="shared" si="5"/>
        <v>0</v>
      </c>
      <c r="E21" s="146">
        <f t="shared" si="5"/>
        <v>0</v>
      </c>
      <c r="F21" s="146">
        <f t="shared" si="5"/>
        <v>0</v>
      </c>
      <c r="G21" s="146">
        <f t="shared" si="5"/>
        <v>0</v>
      </c>
      <c r="H21" s="146">
        <f t="shared" si="5"/>
        <v>0</v>
      </c>
      <c r="I21" s="146">
        <f t="shared" si="5"/>
        <v>0</v>
      </c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46" t="s">
        <v>919</v>
      </c>
      <c r="B24" s="146"/>
      <c r="C24" s="146">
        <f t="shared" ref="C24:I24" si="6">SUM(C25:C26)</f>
        <v>0</v>
      </c>
      <c r="D24" s="146">
        <f t="shared" si="6"/>
        <v>0</v>
      </c>
      <c r="E24" s="146">
        <f t="shared" si="6"/>
        <v>0</v>
      </c>
      <c r="F24" s="146">
        <f t="shared" si="6"/>
        <v>0</v>
      </c>
      <c r="G24" s="146">
        <f t="shared" si="6"/>
        <v>0</v>
      </c>
      <c r="H24" s="146">
        <f t="shared" si="6"/>
        <v>0</v>
      </c>
      <c r="I24" s="146">
        <f t="shared" si="6"/>
        <v>0</v>
      </c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0"/>
      <c r="B26" s="10"/>
      <c r="C26" s="10"/>
      <c r="D26" s="10"/>
      <c r="E26" s="10"/>
      <c r="F26" s="10"/>
      <c r="G26" s="10"/>
      <c r="H26" s="10"/>
      <c r="I26" s="10"/>
    </row>
    <row r="27" spans="1:9">
      <c r="A27" s="146" t="s">
        <v>920</v>
      </c>
      <c r="B27" s="146"/>
      <c r="C27" s="146">
        <f t="shared" ref="C27:I27" si="7">C28+C31</f>
        <v>0</v>
      </c>
      <c r="D27" s="146">
        <f t="shared" si="7"/>
        <v>0</v>
      </c>
      <c r="E27" s="146">
        <f t="shared" si="7"/>
        <v>0</v>
      </c>
      <c r="F27" s="146">
        <f t="shared" si="7"/>
        <v>0</v>
      </c>
      <c r="G27" s="146">
        <f t="shared" si="7"/>
        <v>0</v>
      </c>
      <c r="H27" s="146">
        <f t="shared" si="7"/>
        <v>0</v>
      </c>
      <c r="I27" s="146">
        <f t="shared" si="7"/>
        <v>0</v>
      </c>
    </row>
    <row r="28" spans="1:9">
      <c r="A28" s="148" t="s">
        <v>921</v>
      </c>
      <c r="B28" s="148"/>
      <c r="C28" s="148">
        <f t="shared" ref="C28:I28" si="8">SUM(C29:C30)</f>
        <v>0</v>
      </c>
      <c r="D28" s="148">
        <f t="shared" si="8"/>
        <v>0</v>
      </c>
      <c r="E28" s="148">
        <f t="shared" si="8"/>
        <v>0</v>
      </c>
      <c r="F28" s="148">
        <f t="shared" si="8"/>
        <v>0</v>
      </c>
      <c r="G28" s="148">
        <f t="shared" si="8"/>
        <v>0</v>
      </c>
      <c r="H28" s="148">
        <f t="shared" si="8"/>
        <v>0</v>
      </c>
      <c r="I28" s="148">
        <f t="shared" si="8"/>
        <v>0</v>
      </c>
    </row>
    <row r="29" spans="1:9">
      <c r="A29" s="10"/>
      <c r="B29" s="10"/>
      <c r="C29" s="10"/>
      <c r="D29" s="10"/>
      <c r="E29" s="10"/>
      <c r="F29" s="10"/>
      <c r="G29" s="10"/>
      <c r="H29" s="10"/>
      <c r="I29" s="10"/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48" t="s">
        <v>922</v>
      </c>
      <c r="B31" s="148"/>
      <c r="C31" s="148">
        <f t="shared" ref="C31:I31" si="9">SUM(C32:C33)</f>
        <v>0</v>
      </c>
      <c r="D31" s="148">
        <f t="shared" si="9"/>
        <v>0</v>
      </c>
      <c r="E31" s="148">
        <f t="shared" si="9"/>
        <v>0</v>
      </c>
      <c r="F31" s="148">
        <f t="shared" si="9"/>
        <v>0</v>
      </c>
      <c r="G31" s="148">
        <f t="shared" si="9"/>
        <v>0</v>
      </c>
      <c r="H31" s="148">
        <f t="shared" si="9"/>
        <v>0</v>
      </c>
      <c r="I31" s="148">
        <f t="shared" si="9"/>
        <v>0</v>
      </c>
    </row>
    <row r="32" spans="1:9">
      <c r="A32" s="10"/>
      <c r="B32" s="10"/>
      <c r="C32" s="10"/>
      <c r="D32" s="10"/>
      <c r="E32" s="10"/>
      <c r="F32" s="10"/>
      <c r="G32" s="10"/>
      <c r="H32" s="10"/>
      <c r="I32" s="10"/>
    </row>
    <row r="33" spans="1:9">
      <c r="A33" s="10"/>
      <c r="B33" s="10"/>
      <c r="C33" s="10"/>
      <c r="D33" s="10"/>
      <c r="E33" s="10"/>
      <c r="F33" s="10"/>
      <c r="G33" s="10"/>
      <c r="H33" s="10"/>
      <c r="I33" s="10"/>
    </row>
    <row r="34" spans="1:9">
      <c r="A34" s="149" t="s">
        <v>923</v>
      </c>
      <c r="B34" s="149"/>
      <c r="C34" s="149">
        <f t="shared" ref="C34:I34" si="10">C35+C50+C53+C56+C59+C62+C65+C72+C75</f>
        <v>336000</v>
      </c>
      <c r="D34" s="149">
        <f t="shared" si="10"/>
        <v>16000</v>
      </c>
      <c r="E34" s="149">
        <f t="shared" si="10"/>
        <v>155000</v>
      </c>
      <c r="F34" s="149">
        <f t="shared" si="10"/>
        <v>80000</v>
      </c>
      <c r="G34" s="149">
        <f t="shared" si="10"/>
        <v>0</v>
      </c>
      <c r="H34" s="149">
        <f t="shared" si="10"/>
        <v>85000</v>
      </c>
      <c r="I34" s="149">
        <f t="shared" si="10"/>
        <v>0</v>
      </c>
    </row>
    <row r="35" spans="1:9">
      <c r="A35" s="146" t="s">
        <v>911</v>
      </c>
      <c r="B35" s="146"/>
      <c r="C35" s="146">
        <f t="shared" ref="C35:I35" si="11">SUM(C36:C49)</f>
        <v>0</v>
      </c>
      <c r="D35" s="146">
        <f t="shared" si="11"/>
        <v>0</v>
      </c>
      <c r="E35" s="146">
        <f t="shared" si="11"/>
        <v>0</v>
      </c>
      <c r="F35" s="146">
        <f t="shared" si="11"/>
        <v>0</v>
      </c>
      <c r="G35" s="146">
        <f t="shared" si="11"/>
        <v>0</v>
      </c>
      <c r="H35" s="146">
        <f t="shared" si="11"/>
        <v>0</v>
      </c>
      <c r="I35" s="146">
        <f t="shared" si="11"/>
        <v>0</v>
      </c>
    </row>
    <row r="36" spans="1:9">
      <c r="A36" s="10" t="s">
        <v>912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924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925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926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927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928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929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930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931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932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0" t="s">
        <v>933</v>
      </c>
      <c r="B46" s="10"/>
      <c r="C46" s="10"/>
      <c r="D46" s="10"/>
      <c r="E46" s="10"/>
      <c r="F46" s="10"/>
      <c r="G46" s="10"/>
      <c r="H46" s="10"/>
      <c r="I46" s="10"/>
    </row>
    <row r="47" spans="1:9">
      <c r="A47" s="10" t="s">
        <v>934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50" t="s">
        <v>935</v>
      </c>
      <c r="B48" s="150"/>
      <c r="C48" s="150"/>
      <c r="D48" s="150"/>
      <c r="E48" s="150"/>
      <c r="F48" s="150"/>
      <c r="G48" s="150"/>
      <c r="H48" s="150"/>
      <c r="I48" s="150"/>
    </row>
    <row r="49" spans="1:9">
      <c r="A49" s="10" t="s">
        <v>936</v>
      </c>
      <c r="B49" s="10"/>
      <c r="C49" s="10"/>
      <c r="D49" s="10"/>
      <c r="E49" s="10"/>
      <c r="F49" s="10"/>
      <c r="G49" s="10"/>
      <c r="H49" s="10"/>
      <c r="I49" s="10"/>
    </row>
    <row r="50" spans="1:9">
      <c r="A50" s="146" t="s">
        <v>915</v>
      </c>
      <c r="B50" s="146"/>
      <c r="C50" s="146">
        <f t="shared" ref="C50:I50" si="12">SUM(C51:C52)</f>
        <v>0</v>
      </c>
      <c r="D50" s="146">
        <f t="shared" si="12"/>
        <v>0</v>
      </c>
      <c r="E50" s="146">
        <f t="shared" si="12"/>
        <v>0</v>
      </c>
      <c r="F50" s="146">
        <f t="shared" si="12"/>
        <v>0</v>
      </c>
      <c r="G50" s="146">
        <f t="shared" si="12"/>
        <v>0</v>
      </c>
      <c r="H50" s="146">
        <f t="shared" si="12"/>
        <v>0</v>
      </c>
      <c r="I50" s="146">
        <f t="shared" si="12"/>
        <v>0</v>
      </c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46" t="s">
        <v>916</v>
      </c>
      <c r="B53" s="146"/>
      <c r="C53" s="146">
        <f t="shared" ref="C53:I53" si="13">SUM(C54:C55)</f>
        <v>0</v>
      </c>
      <c r="D53" s="146">
        <f t="shared" si="13"/>
        <v>0</v>
      </c>
      <c r="E53" s="146">
        <f t="shared" si="13"/>
        <v>0</v>
      </c>
      <c r="F53" s="146">
        <f t="shared" si="13"/>
        <v>0</v>
      </c>
      <c r="G53" s="146">
        <f t="shared" si="13"/>
        <v>0</v>
      </c>
      <c r="H53" s="146">
        <f t="shared" si="13"/>
        <v>0</v>
      </c>
      <c r="I53" s="146">
        <f t="shared" si="13"/>
        <v>0</v>
      </c>
    </row>
    <row r="54" spans="1:9">
      <c r="A54" s="10"/>
      <c r="B54" s="10"/>
      <c r="C54" s="10"/>
      <c r="D54" s="10"/>
      <c r="E54" s="10"/>
      <c r="F54" s="10"/>
      <c r="G54" s="10"/>
      <c r="H54" s="10"/>
      <c r="I54" s="10"/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46" t="s">
        <v>917</v>
      </c>
      <c r="B56" s="146"/>
      <c r="C56" s="146">
        <f t="shared" ref="C56:I56" si="14">SUM(C57:C58)</f>
        <v>0</v>
      </c>
      <c r="D56" s="146">
        <f t="shared" si="14"/>
        <v>0</v>
      </c>
      <c r="E56" s="146">
        <f t="shared" si="14"/>
        <v>0</v>
      </c>
      <c r="F56" s="146">
        <f t="shared" si="14"/>
        <v>0</v>
      </c>
      <c r="G56" s="146">
        <f t="shared" si="14"/>
        <v>0</v>
      </c>
      <c r="H56" s="146">
        <f t="shared" si="14"/>
        <v>0</v>
      </c>
      <c r="I56" s="146">
        <f t="shared" si="14"/>
        <v>0</v>
      </c>
    </row>
    <row r="57" spans="1:9">
      <c r="A57" s="10"/>
      <c r="B57" s="10"/>
      <c r="C57" s="10"/>
      <c r="D57" s="10"/>
      <c r="E57" s="10"/>
      <c r="F57" s="10"/>
      <c r="G57" s="10"/>
      <c r="H57" s="10"/>
      <c r="I57" s="10"/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46" t="s">
        <v>918</v>
      </c>
      <c r="B59" s="146"/>
      <c r="C59" s="146">
        <f t="shared" ref="C59:I59" si="15">SUM(C60:C61)</f>
        <v>0</v>
      </c>
      <c r="D59" s="146">
        <f t="shared" si="15"/>
        <v>0</v>
      </c>
      <c r="E59" s="146">
        <f t="shared" si="15"/>
        <v>0</v>
      </c>
      <c r="F59" s="146">
        <f t="shared" si="15"/>
        <v>0</v>
      </c>
      <c r="G59" s="146">
        <f t="shared" si="15"/>
        <v>0</v>
      </c>
      <c r="H59" s="146">
        <f t="shared" si="15"/>
        <v>0</v>
      </c>
      <c r="I59" s="146">
        <f t="shared" si="15"/>
        <v>0</v>
      </c>
    </row>
    <row r="60" spans="1:9">
      <c r="A60" s="10"/>
      <c r="B60" s="10"/>
      <c r="C60" s="10"/>
      <c r="D60" s="10"/>
      <c r="E60" s="10"/>
      <c r="F60" s="10"/>
      <c r="G60" s="10"/>
      <c r="H60" s="10"/>
      <c r="I60" s="10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46" t="s">
        <v>919</v>
      </c>
      <c r="B62" s="146"/>
      <c r="C62" s="146">
        <f t="shared" ref="C62:H62" si="16">SUM(C63:C64)</f>
        <v>0</v>
      </c>
      <c r="D62" s="146">
        <f t="shared" si="16"/>
        <v>0</v>
      </c>
      <c r="E62" s="146">
        <f t="shared" si="16"/>
        <v>0</v>
      </c>
      <c r="F62" s="146">
        <f t="shared" si="16"/>
        <v>0</v>
      </c>
      <c r="G62" s="146">
        <f t="shared" si="16"/>
        <v>0</v>
      </c>
      <c r="H62" s="146">
        <f t="shared" si="16"/>
        <v>0</v>
      </c>
      <c r="I62" s="146"/>
    </row>
    <row r="63" spans="1:9">
      <c r="A63" s="10"/>
      <c r="B63" s="10"/>
      <c r="C63" s="10"/>
      <c r="D63" s="10"/>
      <c r="E63" s="10"/>
      <c r="F63" s="10"/>
      <c r="G63" s="10"/>
      <c r="H63" s="10"/>
      <c r="I63" s="10"/>
    </row>
    <row r="64" spans="1:9">
      <c r="A64" s="10"/>
      <c r="B64" s="10"/>
      <c r="C64" s="10"/>
      <c r="D64" s="10"/>
      <c r="E64" s="10"/>
      <c r="F64" s="10"/>
      <c r="G64" s="10"/>
      <c r="H64" s="10"/>
      <c r="I64" s="10"/>
    </row>
    <row r="65" spans="1:9">
      <c r="A65" s="146" t="s">
        <v>920</v>
      </c>
      <c r="B65" s="146"/>
      <c r="C65" s="146">
        <f t="shared" ref="C65:I65" si="17">C66+C69</f>
        <v>0</v>
      </c>
      <c r="D65" s="146">
        <f t="shared" si="17"/>
        <v>0</v>
      </c>
      <c r="E65" s="146">
        <f t="shared" si="17"/>
        <v>0</v>
      </c>
      <c r="F65" s="146">
        <f t="shared" si="17"/>
        <v>0</v>
      </c>
      <c r="G65" s="146">
        <f t="shared" si="17"/>
        <v>0</v>
      </c>
      <c r="H65" s="146">
        <f t="shared" si="17"/>
        <v>0</v>
      </c>
      <c r="I65" s="146">
        <f t="shared" si="17"/>
        <v>0</v>
      </c>
    </row>
    <row r="66" spans="1:9">
      <c r="A66" s="148" t="s">
        <v>921</v>
      </c>
      <c r="B66" s="148"/>
      <c r="C66" s="148">
        <f t="shared" ref="C66:I66" si="18">SUM(C67:C68)</f>
        <v>0</v>
      </c>
      <c r="D66" s="148">
        <f t="shared" si="18"/>
        <v>0</v>
      </c>
      <c r="E66" s="148">
        <f t="shared" si="18"/>
        <v>0</v>
      </c>
      <c r="F66" s="148">
        <f t="shared" si="18"/>
        <v>0</v>
      </c>
      <c r="G66" s="148">
        <f t="shared" si="18"/>
        <v>0</v>
      </c>
      <c r="H66" s="148">
        <f t="shared" si="18"/>
        <v>0</v>
      </c>
      <c r="I66" s="148">
        <f t="shared" si="18"/>
        <v>0</v>
      </c>
    </row>
    <row r="67" spans="1:9">
      <c r="A67" s="10"/>
      <c r="B67" s="10"/>
      <c r="C67" s="10"/>
      <c r="D67" s="10"/>
      <c r="E67" s="10"/>
      <c r="F67" s="10"/>
      <c r="G67" s="10"/>
      <c r="H67" s="10"/>
      <c r="I67" s="10"/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48" t="s">
        <v>922</v>
      </c>
      <c r="B69" s="148"/>
      <c r="C69" s="148">
        <f t="shared" ref="C69:I69" si="19">SUM(C70:C71)</f>
        <v>0</v>
      </c>
      <c r="D69" s="148">
        <f t="shared" si="19"/>
        <v>0</v>
      </c>
      <c r="E69" s="148">
        <f t="shared" si="19"/>
        <v>0</v>
      </c>
      <c r="F69" s="148">
        <f t="shared" si="19"/>
        <v>0</v>
      </c>
      <c r="G69" s="148">
        <f t="shared" si="19"/>
        <v>0</v>
      </c>
      <c r="H69" s="148">
        <f t="shared" si="19"/>
        <v>0</v>
      </c>
      <c r="I69" s="148">
        <f t="shared" si="19"/>
        <v>0</v>
      </c>
    </row>
    <row r="70" spans="1:9">
      <c r="A70" s="10"/>
      <c r="B70" s="10"/>
      <c r="C70" s="10"/>
      <c r="D70" s="10"/>
      <c r="E70" s="10"/>
      <c r="F70" s="10"/>
      <c r="G70" s="10"/>
      <c r="H70" s="10"/>
      <c r="I70" s="10"/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46" t="s">
        <v>937</v>
      </c>
      <c r="B72" s="146"/>
      <c r="C72" s="146">
        <f t="shared" ref="C72:I72" si="20">SUM(C73:C74)</f>
        <v>0</v>
      </c>
      <c r="D72" s="146">
        <f t="shared" si="20"/>
        <v>0</v>
      </c>
      <c r="E72" s="146">
        <f t="shared" si="20"/>
        <v>0</v>
      </c>
      <c r="F72" s="146">
        <f t="shared" si="20"/>
        <v>0</v>
      </c>
      <c r="G72" s="146">
        <f t="shared" si="20"/>
        <v>0</v>
      </c>
      <c r="H72" s="146">
        <f t="shared" si="20"/>
        <v>0</v>
      </c>
      <c r="I72" s="146">
        <f t="shared" si="20"/>
        <v>0</v>
      </c>
    </row>
    <row r="73" spans="1:9">
      <c r="A73" s="10"/>
      <c r="B73" s="10"/>
      <c r="C73" s="10"/>
      <c r="D73" s="10"/>
      <c r="E73" s="10"/>
      <c r="F73" s="10"/>
      <c r="G73" s="10"/>
      <c r="H73" s="10"/>
      <c r="I73" s="10"/>
    </row>
    <row r="74" spans="1:9">
      <c r="A74" s="10"/>
      <c r="B74" s="10"/>
      <c r="C74" s="10"/>
      <c r="D74" s="10"/>
      <c r="E74" s="10"/>
      <c r="F74" s="10"/>
      <c r="G74" s="10"/>
      <c r="H74" s="10"/>
      <c r="I74" s="10"/>
    </row>
    <row r="75" spans="1:9">
      <c r="A75" s="146" t="s">
        <v>938</v>
      </c>
      <c r="B75" s="146"/>
      <c r="C75" s="146">
        <f>C76</f>
        <v>336000</v>
      </c>
      <c r="D75" s="146">
        <f>D76</f>
        <v>16000</v>
      </c>
      <c r="E75" s="146">
        <f>E76</f>
        <v>155000</v>
      </c>
      <c r="F75" s="146">
        <f>F76</f>
        <v>80000</v>
      </c>
      <c r="G75" s="146"/>
      <c r="H75" s="146">
        <f>H76</f>
        <v>85000</v>
      </c>
      <c r="I75" s="146"/>
    </row>
    <row r="76" spans="1:9" s="117" customFormat="1">
      <c r="A76" s="166" t="s">
        <v>971</v>
      </c>
      <c r="B76" s="165" t="s">
        <v>972</v>
      </c>
      <c r="C76" s="165">
        <v>336000</v>
      </c>
      <c r="D76" s="165">
        <v>16000</v>
      </c>
      <c r="E76" s="165">
        <v>155000</v>
      </c>
      <c r="F76" s="165">
        <v>80000</v>
      </c>
      <c r="G76" s="165"/>
      <c r="H76" s="165">
        <v>85000</v>
      </c>
      <c r="I76" s="165" t="s">
        <v>973</v>
      </c>
    </row>
    <row r="77" spans="1:9">
      <c r="A77" s="146" t="s">
        <v>939</v>
      </c>
      <c r="B77" s="146"/>
      <c r="C77" s="146">
        <f>C34+C4</f>
        <v>555500</v>
      </c>
      <c r="D77" s="146">
        <f t="shared" ref="D77:I77" si="21">D75+D72+D65+D62+D59+D56+D53+D50+D35+D27+D24+D21+D18+D15+D12+D5</f>
        <v>90500</v>
      </c>
      <c r="E77" s="146">
        <f t="shared" si="21"/>
        <v>155000</v>
      </c>
      <c r="F77" s="146">
        <f t="shared" si="21"/>
        <v>80000</v>
      </c>
      <c r="G77" s="146">
        <f t="shared" si="21"/>
        <v>145000</v>
      </c>
      <c r="H77" s="146">
        <f t="shared" si="21"/>
        <v>85000</v>
      </c>
      <c r="I77" s="146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78"/>
  <sheetViews>
    <sheetView rightToLeft="1" workbookViewId="0">
      <selection activeCell="C14" sqref="C14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98" t="s">
        <v>902</v>
      </c>
      <c r="B1" s="198" t="s">
        <v>903</v>
      </c>
      <c r="C1" s="198" t="s">
        <v>904</v>
      </c>
      <c r="D1" s="201" t="s">
        <v>613</v>
      </c>
      <c r="E1" s="202"/>
      <c r="F1" s="202"/>
      <c r="G1" s="202"/>
      <c r="H1" s="202"/>
      <c r="I1" s="203"/>
    </row>
    <row r="2" spans="1:9">
      <c r="A2" s="199"/>
      <c r="B2" s="199"/>
      <c r="C2" s="199"/>
      <c r="D2" s="198" t="s">
        <v>625</v>
      </c>
      <c r="E2" s="198" t="s">
        <v>626</v>
      </c>
      <c r="F2" s="204" t="s">
        <v>905</v>
      </c>
      <c r="G2" s="204" t="s">
        <v>906</v>
      </c>
      <c r="H2" s="206" t="s">
        <v>907</v>
      </c>
      <c r="I2" s="207"/>
    </row>
    <row r="3" spans="1:9">
      <c r="A3" s="200"/>
      <c r="B3" s="200"/>
      <c r="C3" s="200"/>
      <c r="D3" s="200"/>
      <c r="E3" s="200"/>
      <c r="F3" s="205"/>
      <c r="G3" s="205"/>
      <c r="H3" s="143" t="s">
        <v>908</v>
      </c>
      <c r="I3" s="144" t="s">
        <v>909</v>
      </c>
    </row>
    <row r="4" spans="1:9">
      <c r="A4" s="145" t="s">
        <v>910</v>
      </c>
      <c r="B4" s="145"/>
      <c r="C4" s="145">
        <f t="shared" ref="C4:I4" si="0">C5+C14+C17+C20+C23+C26+C29</f>
        <v>145000</v>
      </c>
      <c r="D4" s="145">
        <f t="shared" si="0"/>
        <v>0</v>
      </c>
      <c r="E4" s="145">
        <f t="shared" si="0"/>
        <v>0</v>
      </c>
      <c r="F4" s="145">
        <f t="shared" si="0"/>
        <v>0</v>
      </c>
      <c r="G4" s="145">
        <f t="shared" si="0"/>
        <v>0</v>
      </c>
      <c r="H4" s="145">
        <f t="shared" si="0"/>
        <v>0</v>
      </c>
      <c r="I4" s="145">
        <f t="shared" si="0"/>
        <v>0</v>
      </c>
    </row>
    <row r="5" spans="1:9">
      <c r="A5" s="146" t="s">
        <v>911</v>
      </c>
      <c r="B5" s="147"/>
      <c r="C5" s="147">
        <f t="shared" ref="C5:I5" si="1">SUM(C6:C9)</f>
        <v>145000</v>
      </c>
      <c r="D5" s="147">
        <f t="shared" si="1"/>
        <v>0</v>
      </c>
      <c r="E5" s="147">
        <f t="shared" si="1"/>
        <v>0</v>
      </c>
      <c r="F5" s="147">
        <f t="shared" si="1"/>
        <v>0</v>
      </c>
      <c r="G5" s="147">
        <f t="shared" si="1"/>
        <v>0</v>
      </c>
      <c r="H5" s="147">
        <f t="shared" si="1"/>
        <v>0</v>
      </c>
      <c r="I5" s="147">
        <f t="shared" si="1"/>
        <v>0</v>
      </c>
    </row>
    <row r="6" spans="1:9">
      <c r="A6" s="10" t="s">
        <v>912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913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914</v>
      </c>
      <c r="B8" s="10"/>
      <c r="C8" s="10"/>
      <c r="D8" s="10"/>
      <c r="E8" s="10"/>
      <c r="F8" s="10"/>
      <c r="G8" s="10"/>
      <c r="H8" s="10"/>
      <c r="I8" s="10"/>
    </row>
    <row r="9" spans="1:9">
      <c r="A9" s="10" t="s">
        <v>1036</v>
      </c>
      <c r="B9" s="10"/>
      <c r="C9" s="10">
        <v>145000</v>
      </c>
      <c r="D9" s="10"/>
      <c r="E9" s="10"/>
      <c r="F9" s="10"/>
      <c r="G9" s="10"/>
      <c r="H9" s="10"/>
      <c r="I9" s="10"/>
    </row>
    <row r="10" spans="1:9">
      <c r="A10" s="10" t="s">
        <v>1037</v>
      </c>
      <c r="B10" s="10"/>
      <c r="C10" s="10">
        <v>55000</v>
      </c>
      <c r="D10" s="10"/>
      <c r="E10" s="10"/>
      <c r="F10" s="10"/>
      <c r="G10" s="10"/>
      <c r="H10" s="10"/>
      <c r="I10" s="10"/>
    </row>
    <row r="11" spans="1:9">
      <c r="A11" s="10" t="s">
        <v>1038</v>
      </c>
      <c r="B11" s="10"/>
      <c r="C11" s="10">
        <v>15000</v>
      </c>
      <c r="D11" s="10"/>
      <c r="E11" s="10"/>
      <c r="F11" s="10"/>
      <c r="G11" s="10"/>
      <c r="H11" s="10"/>
      <c r="I11" s="10"/>
    </row>
    <row r="12" spans="1:9">
      <c r="A12" s="10" t="s">
        <v>1039</v>
      </c>
      <c r="B12" s="10"/>
      <c r="C12" s="10">
        <v>7000</v>
      </c>
      <c r="D12" s="10"/>
      <c r="E12" s="10"/>
      <c r="F12" s="10"/>
      <c r="G12" s="10"/>
      <c r="H12" s="10"/>
      <c r="I12" s="10"/>
    </row>
    <row r="13" spans="1:9">
      <c r="A13" s="10" t="s">
        <v>647</v>
      </c>
      <c r="B13" s="10"/>
      <c r="C13" s="10">
        <v>5000</v>
      </c>
      <c r="D13" s="10"/>
      <c r="E13" s="10"/>
      <c r="F13" s="10"/>
      <c r="G13" s="10"/>
      <c r="H13" s="10"/>
      <c r="I13" s="10"/>
    </row>
    <row r="14" spans="1:9">
      <c r="A14" s="146" t="s">
        <v>915</v>
      </c>
      <c r="B14" s="146"/>
      <c r="C14" s="146">
        <f t="shared" ref="C14:I14" si="2">SUM(C15:C16)</f>
        <v>0</v>
      </c>
      <c r="D14" s="146">
        <f t="shared" si="2"/>
        <v>0</v>
      </c>
      <c r="E14" s="146">
        <f t="shared" si="2"/>
        <v>0</v>
      </c>
      <c r="F14" s="146">
        <f t="shared" si="2"/>
        <v>0</v>
      </c>
      <c r="G14" s="146">
        <f t="shared" si="2"/>
        <v>0</v>
      </c>
      <c r="H14" s="146">
        <f t="shared" si="2"/>
        <v>0</v>
      </c>
      <c r="I14" s="146">
        <f t="shared" si="2"/>
        <v>0</v>
      </c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0"/>
      <c r="B16" s="10"/>
      <c r="C16" s="10"/>
      <c r="D16" s="10"/>
      <c r="E16" s="10"/>
      <c r="F16" s="10"/>
      <c r="G16" s="10"/>
      <c r="H16" s="10"/>
      <c r="I16" s="10"/>
    </row>
    <row r="17" spans="1:9">
      <c r="A17" s="146" t="s">
        <v>916</v>
      </c>
      <c r="B17" s="146"/>
      <c r="C17" s="146">
        <f t="shared" ref="C17:I17" si="3">SUM(C18:C19)</f>
        <v>0</v>
      </c>
      <c r="D17" s="146">
        <f t="shared" si="3"/>
        <v>0</v>
      </c>
      <c r="E17" s="146">
        <f t="shared" si="3"/>
        <v>0</v>
      </c>
      <c r="F17" s="146">
        <f t="shared" si="3"/>
        <v>0</v>
      </c>
      <c r="G17" s="146">
        <f t="shared" si="3"/>
        <v>0</v>
      </c>
      <c r="H17" s="146">
        <f t="shared" si="3"/>
        <v>0</v>
      </c>
      <c r="I17" s="146">
        <f t="shared" si="3"/>
        <v>0</v>
      </c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46" t="s">
        <v>917</v>
      </c>
      <c r="B20" s="146"/>
      <c r="C20" s="146">
        <f t="shared" ref="C20:I20" si="4">SUM(C21:C22)</f>
        <v>0</v>
      </c>
      <c r="D20" s="146">
        <f t="shared" si="4"/>
        <v>0</v>
      </c>
      <c r="E20" s="146">
        <f t="shared" si="4"/>
        <v>0</v>
      </c>
      <c r="F20" s="146">
        <f t="shared" si="4"/>
        <v>0</v>
      </c>
      <c r="G20" s="146">
        <f t="shared" si="4"/>
        <v>0</v>
      </c>
      <c r="H20" s="146">
        <f t="shared" si="4"/>
        <v>0</v>
      </c>
      <c r="I20" s="146">
        <f t="shared" si="4"/>
        <v>0</v>
      </c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46" t="s">
        <v>918</v>
      </c>
      <c r="B23" s="146"/>
      <c r="C23" s="146">
        <f t="shared" ref="C23:I23" si="5">SUM(C24:C25)</f>
        <v>0</v>
      </c>
      <c r="D23" s="146">
        <f t="shared" si="5"/>
        <v>0</v>
      </c>
      <c r="E23" s="146">
        <f t="shared" si="5"/>
        <v>0</v>
      </c>
      <c r="F23" s="146">
        <f t="shared" si="5"/>
        <v>0</v>
      </c>
      <c r="G23" s="146">
        <f t="shared" si="5"/>
        <v>0</v>
      </c>
      <c r="H23" s="146">
        <f t="shared" si="5"/>
        <v>0</v>
      </c>
      <c r="I23" s="146">
        <f t="shared" si="5"/>
        <v>0</v>
      </c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6" t="s">
        <v>919</v>
      </c>
      <c r="B26" s="146"/>
      <c r="C26" s="146">
        <f t="shared" ref="C26:I26" si="6">SUM(C27:C28)</f>
        <v>0</v>
      </c>
      <c r="D26" s="146">
        <f t="shared" si="6"/>
        <v>0</v>
      </c>
      <c r="E26" s="146">
        <f t="shared" si="6"/>
        <v>0</v>
      </c>
      <c r="F26" s="146">
        <f t="shared" si="6"/>
        <v>0</v>
      </c>
      <c r="G26" s="146">
        <f t="shared" si="6"/>
        <v>0</v>
      </c>
      <c r="H26" s="146">
        <f t="shared" si="6"/>
        <v>0</v>
      </c>
      <c r="I26" s="146">
        <f t="shared" si="6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6" t="s">
        <v>920</v>
      </c>
      <c r="B29" s="146"/>
      <c r="C29" s="146">
        <f t="shared" ref="C29:I29" si="7">C30+C33</f>
        <v>0</v>
      </c>
      <c r="D29" s="146">
        <f t="shared" si="7"/>
        <v>0</v>
      </c>
      <c r="E29" s="146">
        <f t="shared" si="7"/>
        <v>0</v>
      </c>
      <c r="F29" s="146">
        <f t="shared" si="7"/>
        <v>0</v>
      </c>
      <c r="G29" s="146">
        <f t="shared" si="7"/>
        <v>0</v>
      </c>
      <c r="H29" s="146">
        <f t="shared" si="7"/>
        <v>0</v>
      </c>
      <c r="I29" s="146">
        <f t="shared" si="7"/>
        <v>0</v>
      </c>
    </row>
    <row r="30" spans="1:9">
      <c r="A30" s="148" t="s">
        <v>921</v>
      </c>
      <c r="B30" s="148"/>
      <c r="C30" s="148">
        <f t="shared" ref="C30:I30" si="8">SUM(C31:C32)</f>
        <v>0</v>
      </c>
      <c r="D30" s="148">
        <f t="shared" si="8"/>
        <v>0</v>
      </c>
      <c r="E30" s="148">
        <f t="shared" si="8"/>
        <v>0</v>
      </c>
      <c r="F30" s="148">
        <f t="shared" si="8"/>
        <v>0</v>
      </c>
      <c r="G30" s="148">
        <f t="shared" si="8"/>
        <v>0</v>
      </c>
      <c r="H30" s="148">
        <f t="shared" si="8"/>
        <v>0</v>
      </c>
      <c r="I30" s="148">
        <f t="shared" si="8"/>
        <v>0</v>
      </c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0"/>
      <c r="B32" s="10"/>
      <c r="C32" s="10"/>
      <c r="D32" s="10"/>
      <c r="E32" s="10"/>
      <c r="F32" s="10"/>
      <c r="G32" s="10"/>
      <c r="H32" s="10"/>
      <c r="I32" s="10"/>
    </row>
    <row r="33" spans="1:9">
      <c r="A33" s="148" t="s">
        <v>922</v>
      </c>
      <c r="B33" s="148"/>
      <c r="C33" s="148">
        <f t="shared" ref="C33:I33" si="9">SUM(C34:C35)</f>
        <v>0</v>
      </c>
      <c r="D33" s="148">
        <f t="shared" si="9"/>
        <v>0</v>
      </c>
      <c r="E33" s="148">
        <f t="shared" si="9"/>
        <v>0</v>
      </c>
      <c r="F33" s="148">
        <f t="shared" si="9"/>
        <v>0</v>
      </c>
      <c r="G33" s="148">
        <f t="shared" si="9"/>
        <v>0</v>
      </c>
      <c r="H33" s="148">
        <f t="shared" si="9"/>
        <v>0</v>
      </c>
      <c r="I33" s="148">
        <f t="shared" si="9"/>
        <v>0</v>
      </c>
    </row>
    <row r="34" spans="1:9">
      <c r="A34" s="10"/>
      <c r="B34" s="10"/>
      <c r="C34" s="10"/>
      <c r="D34" s="10"/>
      <c r="E34" s="10"/>
      <c r="F34" s="10"/>
      <c r="G34" s="10"/>
      <c r="H34" s="10"/>
      <c r="I34" s="10"/>
    </row>
    <row r="35" spans="1:9">
      <c r="A35" s="10"/>
      <c r="B35" s="10"/>
      <c r="C35" s="10"/>
      <c r="D35" s="10"/>
      <c r="E35" s="10"/>
      <c r="F35" s="10"/>
      <c r="G35" s="10"/>
      <c r="H35" s="10"/>
      <c r="I35" s="10"/>
    </row>
    <row r="36" spans="1:9">
      <c r="A36" s="149" t="s">
        <v>923</v>
      </c>
      <c r="B36" s="149"/>
      <c r="C36" s="149">
        <f t="shared" ref="C36:I36" si="10">C37+C52+C55+C58+C61+C64+C67+C74+C77</f>
        <v>0</v>
      </c>
      <c r="D36" s="149">
        <f t="shared" si="10"/>
        <v>0</v>
      </c>
      <c r="E36" s="149">
        <f t="shared" si="10"/>
        <v>0</v>
      </c>
      <c r="F36" s="149">
        <f t="shared" si="10"/>
        <v>0</v>
      </c>
      <c r="G36" s="149">
        <f t="shared" si="10"/>
        <v>0</v>
      </c>
      <c r="H36" s="149">
        <f t="shared" si="10"/>
        <v>0</v>
      </c>
      <c r="I36" s="149">
        <f t="shared" si="10"/>
        <v>0</v>
      </c>
    </row>
    <row r="37" spans="1:9">
      <c r="A37" s="146" t="s">
        <v>911</v>
      </c>
      <c r="B37" s="146"/>
      <c r="C37" s="146">
        <f t="shared" ref="C37:I37" si="11">SUM(C38:C51)</f>
        <v>0</v>
      </c>
      <c r="D37" s="146">
        <f t="shared" si="11"/>
        <v>0</v>
      </c>
      <c r="E37" s="146">
        <f t="shared" si="11"/>
        <v>0</v>
      </c>
      <c r="F37" s="146">
        <f t="shared" si="11"/>
        <v>0</v>
      </c>
      <c r="G37" s="146">
        <f t="shared" si="11"/>
        <v>0</v>
      </c>
      <c r="H37" s="146">
        <f t="shared" si="11"/>
        <v>0</v>
      </c>
      <c r="I37" s="146">
        <f t="shared" si="11"/>
        <v>0</v>
      </c>
    </row>
    <row r="38" spans="1:9">
      <c r="A38" s="10" t="s">
        <v>912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924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925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926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927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928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929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930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0" t="s">
        <v>931</v>
      </c>
      <c r="B46" s="10"/>
      <c r="C46" s="10"/>
      <c r="D46" s="10"/>
      <c r="E46" s="10"/>
      <c r="F46" s="10"/>
      <c r="G46" s="10"/>
      <c r="H46" s="10"/>
      <c r="I46" s="10"/>
    </row>
    <row r="47" spans="1:9">
      <c r="A47" s="10" t="s">
        <v>932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0" t="s">
        <v>933</v>
      </c>
      <c r="B48" s="10"/>
      <c r="C48" s="10"/>
      <c r="D48" s="10"/>
      <c r="E48" s="10"/>
      <c r="F48" s="10"/>
      <c r="G48" s="10"/>
      <c r="H48" s="10"/>
      <c r="I48" s="10"/>
    </row>
    <row r="49" spans="1:9">
      <c r="A49" s="10" t="s">
        <v>934</v>
      </c>
      <c r="B49" s="10"/>
      <c r="C49" s="10"/>
      <c r="D49" s="10"/>
      <c r="E49" s="10"/>
      <c r="F49" s="10"/>
      <c r="G49" s="10"/>
      <c r="H49" s="10"/>
      <c r="I49" s="10"/>
    </row>
    <row r="50" spans="1:9">
      <c r="A50" s="150" t="s">
        <v>935</v>
      </c>
      <c r="B50" s="150"/>
      <c r="C50" s="150"/>
      <c r="D50" s="150"/>
      <c r="E50" s="150"/>
      <c r="F50" s="150"/>
      <c r="G50" s="150"/>
      <c r="H50" s="150"/>
      <c r="I50" s="150"/>
    </row>
    <row r="51" spans="1:9">
      <c r="A51" s="10" t="s">
        <v>936</v>
      </c>
      <c r="B51" s="10"/>
      <c r="C51" s="10"/>
      <c r="D51" s="10"/>
      <c r="E51" s="10"/>
      <c r="F51" s="10"/>
      <c r="G51" s="10"/>
      <c r="H51" s="10"/>
      <c r="I51" s="10"/>
    </row>
    <row r="52" spans="1:9">
      <c r="A52" s="146" t="s">
        <v>915</v>
      </c>
      <c r="B52" s="146"/>
      <c r="C52" s="146">
        <f t="shared" ref="C52:I52" si="12">SUM(C53:C54)</f>
        <v>0</v>
      </c>
      <c r="D52" s="146">
        <f t="shared" si="12"/>
        <v>0</v>
      </c>
      <c r="E52" s="146">
        <f t="shared" si="12"/>
        <v>0</v>
      </c>
      <c r="F52" s="146">
        <f t="shared" si="12"/>
        <v>0</v>
      </c>
      <c r="G52" s="146">
        <f t="shared" si="12"/>
        <v>0</v>
      </c>
      <c r="H52" s="146">
        <f t="shared" si="12"/>
        <v>0</v>
      </c>
      <c r="I52" s="146">
        <f t="shared" si="12"/>
        <v>0</v>
      </c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0"/>
      <c r="B54" s="10"/>
      <c r="C54" s="10"/>
      <c r="D54" s="10"/>
      <c r="E54" s="10"/>
      <c r="F54" s="10"/>
      <c r="G54" s="10"/>
      <c r="H54" s="10"/>
      <c r="I54" s="10"/>
    </row>
    <row r="55" spans="1:9">
      <c r="A55" s="146" t="s">
        <v>916</v>
      </c>
      <c r="B55" s="146"/>
      <c r="C55" s="146">
        <f t="shared" ref="C55:I55" si="13">SUM(C56:C57)</f>
        <v>0</v>
      </c>
      <c r="D55" s="146">
        <f t="shared" si="13"/>
        <v>0</v>
      </c>
      <c r="E55" s="146">
        <f t="shared" si="13"/>
        <v>0</v>
      </c>
      <c r="F55" s="146">
        <f t="shared" si="13"/>
        <v>0</v>
      </c>
      <c r="G55" s="146">
        <f t="shared" si="13"/>
        <v>0</v>
      </c>
      <c r="H55" s="146">
        <f t="shared" si="13"/>
        <v>0</v>
      </c>
      <c r="I55" s="146">
        <f t="shared" si="13"/>
        <v>0</v>
      </c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0"/>
      <c r="B57" s="10"/>
      <c r="C57" s="10"/>
      <c r="D57" s="10"/>
      <c r="E57" s="10"/>
      <c r="F57" s="10"/>
      <c r="G57" s="10"/>
      <c r="H57" s="10"/>
      <c r="I57" s="10"/>
    </row>
    <row r="58" spans="1:9">
      <c r="A58" s="146" t="s">
        <v>917</v>
      </c>
      <c r="B58" s="146"/>
      <c r="C58" s="146">
        <f t="shared" ref="C58:I58" si="14">SUM(C59:C60)</f>
        <v>0</v>
      </c>
      <c r="D58" s="146">
        <f t="shared" si="14"/>
        <v>0</v>
      </c>
      <c r="E58" s="146">
        <f t="shared" si="14"/>
        <v>0</v>
      </c>
      <c r="F58" s="146">
        <f t="shared" si="14"/>
        <v>0</v>
      </c>
      <c r="G58" s="146">
        <f t="shared" si="14"/>
        <v>0</v>
      </c>
      <c r="H58" s="146">
        <f t="shared" si="14"/>
        <v>0</v>
      </c>
      <c r="I58" s="146">
        <f t="shared" si="14"/>
        <v>0</v>
      </c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0"/>
      <c r="B60" s="10"/>
      <c r="C60" s="10"/>
      <c r="D60" s="10"/>
      <c r="E60" s="10"/>
      <c r="F60" s="10"/>
      <c r="G60" s="10"/>
      <c r="H60" s="10"/>
      <c r="I60" s="10"/>
    </row>
    <row r="61" spans="1:9">
      <c r="A61" s="146" t="s">
        <v>918</v>
      </c>
      <c r="B61" s="146"/>
      <c r="C61" s="146">
        <f t="shared" ref="C61:I61" si="15">SUM(C62:C63)</f>
        <v>0</v>
      </c>
      <c r="D61" s="146">
        <f t="shared" si="15"/>
        <v>0</v>
      </c>
      <c r="E61" s="146">
        <f t="shared" si="15"/>
        <v>0</v>
      </c>
      <c r="F61" s="146">
        <f t="shared" si="15"/>
        <v>0</v>
      </c>
      <c r="G61" s="146">
        <f t="shared" si="15"/>
        <v>0</v>
      </c>
      <c r="H61" s="146">
        <f t="shared" si="15"/>
        <v>0</v>
      </c>
      <c r="I61" s="146">
        <f t="shared" si="15"/>
        <v>0</v>
      </c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0"/>
      <c r="B63" s="10"/>
      <c r="C63" s="10"/>
      <c r="D63" s="10"/>
      <c r="E63" s="10"/>
      <c r="F63" s="10"/>
      <c r="G63" s="10"/>
      <c r="H63" s="10"/>
      <c r="I63" s="10"/>
    </row>
    <row r="64" spans="1:9">
      <c r="A64" s="146" t="s">
        <v>919</v>
      </c>
      <c r="B64" s="146"/>
      <c r="C64" s="146">
        <f t="shared" ref="C64:H64" si="16">SUM(C65:C66)</f>
        <v>0</v>
      </c>
      <c r="D64" s="146">
        <f t="shared" si="16"/>
        <v>0</v>
      </c>
      <c r="E64" s="146">
        <f t="shared" si="16"/>
        <v>0</v>
      </c>
      <c r="F64" s="146">
        <f t="shared" si="16"/>
        <v>0</v>
      </c>
      <c r="G64" s="146">
        <f t="shared" si="16"/>
        <v>0</v>
      </c>
      <c r="H64" s="146">
        <f t="shared" si="16"/>
        <v>0</v>
      </c>
      <c r="I64" s="146"/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6" t="s">
        <v>920</v>
      </c>
      <c r="B67" s="146"/>
      <c r="C67" s="146">
        <f t="shared" ref="C67:I67" si="17">C68+C71</f>
        <v>0</v>
      </c>
      <c r="D67" s="146">
        <f t="shared" si="17"/>
        <v>0</v>
      </c>
      <c r="E67" s="146">
        <f t="shared" si="17"/>
        <v>0</v>
      </c>
      <c r="F67" s="146">
        <f t="shared" si="17"/>
        <v>0</v>
      </c>
      <c r="G67" s="146">
        <f t="shared" si="17"/>
        <v>0</v>
      </c>
      <c r="H67" s="146">
        <f t="shared" si="17"/>
        <v>0</v>
      </c>
      <c r="I67" s="146">
        <f t="shared" si="17"/>
        <v>0</v>
      </c>
    </row>
    <row r="68" spans="1:9">
      <c r="A68" s="148" t="s">
        <v>921</v>
      </c>
      <c r="B68" s="148"/>
      <c r="C68" s="148">
        <f t="shared" ref="C68:I68" si="18">SUM(C69:C70)</f>
        <v>0</v>
      </c>
      <c r="D68" s="148">
        <f t="shared" si="18"/>
        <v>0</v>
      </c>
      <c r="E68" s="148">
        <f t="shared" si="18"/>
        <v>0</v>
      </c>
      <c r="F68" s="148">
        <f t="shared" si="18"/>
        <v>0</v>
      </c>
      <c r="G68" s="148">
        <f t="shared" si="18"/>
        <v>0</v>
      </c>
      <c r="H68" s="148">
        <f t="shared" si="18"/>
        <v>0</v>
      </c>
      <c r="I68" s="148">
        <f t="shared" si="18"/>
        <v>0</v>
      </c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0"/>
      <c r="B70" s="10"/>
      <c r="C70" s="10"/>
      <c r="D70" s="10"/>
      <c r="E70" s="10"/>
      <c r="F70" s="10"/>
      <c r="G70" s="10"/>
      <c r="H70" s="10"/>
      <c r="I70" s="10"/>
    </row>
    <row r="71" spans="1:9">
      <c r="A71" s="148" t="s">
        <v>922</v>
      </c>
      <c r="B71" s="148"/>
      <c r="C71" s="148">
        <f t="shared" ref="C71:I71" si="19">SUM(C72:C73)</f>
        <v>0</v>
      </c>
      <c r="D71" s="148">
        <f t="shared" si="19"/>
        <v>0</v>
      </c>
      <c r="E71" s="148">
        <f t="shared" si="19"/>
        <v>0</v>
      </c>
      <c r="F71" s="148">
        <f t="shared" si="19"/>
        <v>0</v>
      </c>
      <c r="G71" s="148">
        <f t="shared" si="19"/>
        <v>0</v>
      </c>
      <c r="H71" s="148">
        <f t="shared" si="19"/>
        <v>0</v>
      </c>
      <c r="I71" s="148">
        <f t="shared" si="19"/>
        <v>0</v>
      </c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0"/>
      <c r="B73" s="10"/>
      <c r="C73" s="10"/>
      <c r="D73" s="10"/>
      <c r="E73" s="10"/>
      <c r="F73" s="10"/>
      <c r="G73" s="10"/>
      <c r="H73" s="10"/>
      <c r="I73" s="10"/>
    </row>
    <row r="74" spans="1:9">
      <c r="A74" s="146" t="s">
        <v>937</v>
      </c>
      <c r="B74" s="146"/>
      <c r="C74" s="146">
        <f t="shared" ref="C74:I74" si="20">SUM(C75:C76)</f>
        <v>0</v>
      </c>
      <c r="D74" s="146">
        <f t="shared" si="20"/>
        <v>0</v>
      </c>
      <c r="E74" s="146">
        <f t="shared" si="20"/>
        <v>0</v>
      </c>
      <c r="F74" s="146">
        <f t="shared" si="20"/>
        <v>0</v>
      </c>
      <c r="G74" s="146">
        <f t="shared" si="20"/>
        <v>0</v>
      </c>
      <c r="H74" s="146">
        <f t="shared" si="20"/>
        <v>0</v>
      </c>
      <c r="I74" s="146">
        <f t="shared" si="20"/>
        <v>0</v>
      </c>
    </row>
    <row r="75" spans="1:9">
      <c r="A75" s="10"/>
      <c r="B75" s="10"/>
      <c r="C75" s="10"/>
      <c r="D75" s="10"/>
      <c r="E75" s="10"/>
      <c r="F75" s="10"/>
      <c r="G75" s="10"/>
      <c r="H75" s="10"/>
      <c r="I75" s="10"/>
    </row>
    <row r="76" spans="1:9">
      <c r="A76" s="10"/>
      <c r="B76" s="10"/>
      <c r="C76" s="10"/>
      <c r="D76" s="10"/>
      <c r="E76" s="10"/>
      <c r="F76" s="10"/>
      <c r="G76" s="10"/>
      <c r="H76" s="10"/>
      <c r="I76" s="10"/>
    </row>
    <row r="77" spans="1:9">
      <c r="A77" s="146" t="s">
        <v>938</v>
      </c>
      <c r="B77" s="146"/>
      <c r="C77" s="146"/>
      <c r="D77" s="146"/>
      <c r="E77" s="146"/>
      <c r="F77" s="146"/>
      <c r="G77" s="146"/>
      <c r="H77" s="146"/>
      <c r="I77" s="146"/>
    </row>
    <row r="78" spans="1:9">
      <c r="A78" s="146" t="s">
        <v>939</v>
      </c>
      <c r="B78" s="146"/>
      <c r="C78" s="146">
        <f>C36+C4</f>
        <v>145000</v>
      </c>
      <c r="D78" s="146">
        <f t="shared" ref="D78:I78" si="21">D77+D74+D67+D64+D61+D58+D55+D52+D37+D29+D26+D23+D20+D17+D14+D5</f>
        <v>0</v>
      </c>
      <c r="E78" s="146">
        <f t="shared" si="21"/>
        <v>0</v>
      </c>
      <c r="F78" s="146">
        <f t="shared" si="21"/>
        <v>0</v>
      </c>
      <c r="G78" s="146">
        <f t="shared" si="21"/>
        <v>0</v>
      </c>
      <c r="H78" s="146">
        <f t="shared" si="21"/>
        <v>0</v>
      </c>
      <c r="I78" s="146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28</vt:i4>
      </vt:variant>
      <vt:variant>
        <vt:lpstr>Plages nommées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2017-10-23T14:01:59Z</dcterms:modified>
</cp:coreProperties>
</file>